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7D9D3C25-A92E-4333-8EDA-D87966F43F9A}" xr6:coauthVersionLast="47" xr6:coauthVersionMax="47" xr10:uidLastSave="{00000000-0000-0000-0000-000000000000}"/>
  <bookViews>
    <workbookView xWindow="-120" yWindow="-120" windowWidth="29040" windowHeight="15405" tabRatio="932"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DumpedWayshrines" sheetId="24" r:id="rId10"/>
    <sheet name="Workarea" sheetId="25" r:id="rId11"/>
    <sheet name="LibSets constants" sheetId="2" r:id="rId12"/>
    <sheet name="Set procs" sheetId="19" state="hidden" r:id="rId13"/>
  </sheets>
  <definedNames>
    <definedName name="_xlnm._FilterDatabase" localSheetId="9" hidden="1">DumpedWayshrines!$A$2:$I$472</definedName>
    <definedName name="_xlnm._FilterDatabase" localSheetId="6" hidden="1">'ESO dumped WayshrineInfo'!$A$2:$N$503</definedName>
    <definedName name="_xlnm._FilterDatabase" localSheetId="3" hidden="1">'ESO dumped ZoneData'!$A$2:$E$934</definedName>
    <definedName name="_xlnm._FilterDatabase" localSheetId="2" hidden="1">'ESO Dungeon constants'!$A$2:$J$122</definedName>
    <definedName name="_xlnm._FilterDatabase" localSheetId="5" hidden="1">'ESO map constants'!$A$2:$F$48</definedName>
    <definedName name="_xlnm._FilterDatabase" localSheetId="7" hidden="1">'ESO wayshrine names'!$A$2:$B$525</definedName>
    <definedName name="_xlnm._FilterDatabase" localSheetId="4" hidden="1">'ESO zone constants'!$A$2:$L$941</definedName>
    <definedName name="_xlnm._FilterDatabase" localSheetId="11" hidden="1">'LibSets constants'!#REF!</definedName>
    <definedName name="_xlnm._FilterDatabase" localSheetId="1" hidden="1">'Set comments'!$A$2:$D$2</definedName>
    <definedName name="_xlnm._FilterDatabase" localSheetId="12" hidden="1">'Set procs'!$A$2:$G$503</definedName>
    <definedName name="_xlnm._FilterDatabase" localSheetId="8" hidden="1">SetCollectionsMapToZoneId!$A$2:$F$2</definedName>
    <definedName name="_xlnm._FilterDatabase" localSheetId="0" hidden="1">'Sets data'!$A$2:$BG$629</definedName>
    <definedName name="_xlnm._FilterDatabase" localSheetId="10"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35" i="15" l="1"/>
  <c r="C635" i="15"/>
  <c r="B636" i="15"/>
  <c r="C636" i="15"/>
  <c r="B637" i="15"/>
  <c r="C637" i="15"/>
  <c r="BF627" i="4"/>
  <c r="BF628" i="4"/>
  <c r="BF629" i="4"/>
  <c r="N389" i="18"/>
  <c r="M389" i="18"/>
  <c r="L389" i="18"/>
  <c r="K389" i="18"/>
  <c r="J389" i="18"/>
  <c r="BE629" i="4"/>
  <c r="AU629" i="4"/>
  <c r="AP629" i="4"/>
  <c r="AK629" i="4"/>
  <c r="AF629" i="4"/>
  <c r="AG629" i="4" s="1"/>
  <c r="Z629" i="4"/>
  <c r="AA629" i="4" s="1"/>
  <c r="BG629" i="4" s="1"/>
  <c r="BE628" i="4"/>
  <c r="BC628" i="4"/>
  <c r="AU628" i="4"/>
  <c r="AP628" i="4"/>
  <c r="AK628" i="4"/>
  <c r="AF628" i="4"/>
  <c r="AG628" i="4" s="1"/>
  <c r="Z628" i="4"/>
  <c r="AA628" i="4" s="1"/>
  <c r="BG628" i="4" s="1"/>
  <c r="BE627" i="4"/>
  <c r="AU627" i="4"/>
  <c r="AP627" i="4"/>
  <c r="AK627" i="4"/>
  <c r="AF627" i="4"/>
  <c r="AG627" i="4" s="1"/>
  <c r="Z627" i="4"/>
  <c r="AA627" i="4" s="1"/>
  <c r="T629" i="4"/>
  <c r="U629" i="4" s="1"/>
  <c r="T628" i="4"/>
  <c r="U628" i="4" s="1"/>
  <c r="T627" i="4"/>
  <c r="U627" i="4" s="1"/>
  <c r="Q629" i="4"/>
  <c r="BD629" i="4" s="1"/>
  <c r="Q628" i="4"/>
  <c r="Q627" i="4"/>
  <c r="D627" i="4"/>
  <c r="D628" i="4"/>
  <c r="D629" i="4"/>
  <c r="BE4" i="4"/>
  <c r="BF4" i="4"/>
  <c r="BE5" i="4"/>
  <c r="BF5" i="4"/>
  <c r="BE6" i="4"/>
  <c r="BF6" i="4"/>
  <c r="BE7" i="4"/>
  <c r="BE8" i="4"/>
  <c r="BE9" i="4"/>
  <c r="BE10" i="4"/>
  <c r="BF10" i="4"/>
  <c r="BE11" i="4"/>
  <c r="BF11" i="4"/>
  <c r="BE12" i="4"/>
  <c r="BF12" i="4"/>
  <c r="BE13" i="4"/>
  <c r="BF13" i="4"/>
  <c r="BE14" i="4"/>
  <c r="BF14" i="4"/>
  <c r="BE15" i="4"/>
  <c r="BF15" i="4"/>
  <c r="BE16" i="4"/>
  <c r="BE17" i="4"/>
  <c r="BF17" i="4"/>
  <c r="BE18" i="4"/>
  <c r="BF18" i="4"/>
  <c r="BE19" i="4"/>
  <c r="BF19" i="4"/>
  <c r="BE20" i="4"/>
  <c r="BF20" i="4"/>
  <c r="BE21" i="4"/>
  <c r="BF21" i="4"/>
  <c r="BE22" i="4"/>
  <c r="BF22" i="4"/>
  <c r="BE23" i="4"/>
  <c r="BE24" i="4"/>
  <c r="BF24" i="4"/>
  <c r="BE25" i="4"/>
  <c r="BF25" i="4"/>
  <c r="BE26" i="4"/>
  <c r="BF26" i="4"/>
  <c r="BE27" i="4"/>
  <c r="BF27" i="4"/>
  <c r="BE28" i="4"/>
  <c r="BF28" i="4"/>
  <c r="BE29" i="4"/>
  <c r="BF29" i="4"/>
  <c r="BE30" i="4"/>
  <c r="BF30" i="4"/>
  <c r="BE31" i="4"/>
  <c r="BF31" i="4"/>
  <c r="BE32" i="4"/>
  <c r="BE33" i="4"/>
  <c r="BF33" i="4"/>
  <c r="BE34" i="4"/>
  <c r="BE35" i="4"/>
  <c r="BF35" i="4"/>
  <c r="BE36" i="4"/>
  <c r="BF36" i="4"/>
  <c r="BE37" i="4"/>
  <c r="BF37" i="4"/>
  <c r="BE38" i="4"/>
  <c r="BF38" i="4"/>
  <c r="BE39" i="4"/>
  <c r="BF39" i="4"/>
  <c r="BE40" i="4"/>
  <c r="BF40" i="4"/>
  <c r="BE41" i="4"/>
  <c r="BE42" i="4"/>
  <c r="BF42" i="4"/>
  <c r="BE43" i="4"/>
  <c r="BF43" i="4"/>
  <c r="BE44" i="4"/>
  <c r="BF44" i="4"/>
  <c r="BE45" i="4"/>
  <c r="BE46" i="4"/>
  <c r="BF46" i="4"/>
  <c r="BE47" i="4"/>
  <c r="BF47" i="4"/>
  <c r="BE48" i="4"/>
  <c r="BF48" i="4"/>
  <c r="BE49" i="4"/>
  <c r="BE50" i="4"/>
  <c r="BF50" i="4"/>
  <c r="BE51" i="4"/>
  <c r="BF51" i="4"/>
  <c r="BE52" i="4"/>
  <c r="BF52" i="4"/>
  <c r="BE53" i="4"/>
  <c r="BF53" i="4"/>
  <c r="BE54" i="4"/>
  <c r="BF54" i="4"/>
  <c r="BE55" i="4"/>
  <c r="BF55" i="4"/>
  <c r="BE56" i="4"/>
  <c r="BF56" i="4"/>
  <c r="BE57" i="4"/>
  <c r="BF57" i="4"/>
  <c r="BE58" i="4"/>
  <c r="BE59" i="4"/>
  <c r="BF59" i="4"/>
  <c r="BE60" i="4"/>
  <c r="BF60" i="4"/>
  <c r="BE61" i="4"/>
  <c r="BF61" i="4"/>
  <c r="BE62" i="4"/>
  <c r="BF62" i="4"/>
  <c r="BE63" i="4"/>
  <c r="BF63" i="4"/>
  <c r="BE64" i="4"/>
  <c r="BF64" i="4"/>
  <c r="BE65" i="4"/>
  <c r="BE66" i="4"/>
  <c r="BF66" i="4"/>
  <c r="BE67" i="4"/>
  <c r="BE68" i="4"/>
  <c r="BF68" i="4"/>
  <c r="BE69" i="4"/>
  <c r="BF69" i="4"/>
  <c r="BE70" i="4"/>
  <c r="BE71" i="4"/>
  <c r="BE72" i="4"/>
  <c r="BF72" i="4"/>
  <c r="BE73" i="4"/>
  <c r="BF73" i="4"/>
  <c r="BE74" i="4"/>
  <c r="BF74" i="4"/>
  <c r="BE75" i="4"/>
  <c r="BF75" i="4"/>
  <c r="BE76" i="4"/>
  <c r="BF76" i="4"/>
  <c r="BE77" i="4"/>
  <c r="BF77" i="4"/>
  <c r="BE78" i="4"/>
  <c r="BF78" i="4"/>
  <c r="BE79" i="4"/>
  <c r="BE80" i="4"/>
  <c r="BF80" i="4"/>
  <c r="BE81" i="4"/>
  <c r="BF81" i="4"/>
  <c r="BE82" i="4"/>
  <c r="BE83" i="4"/>
  <c r="BE84" i="4"/>
  <c r="BF84" i="4"/>
  <c r="BE85" i="4"/>
  <c r="BF85" i="4"/>
  <c r="BE86" i="4"/>
  <c r="BE87" i="4"/>
  <c r="BF87" i="4"/>
  <c r="BE88" i="4"/>
  <c r="BF88" i="4"/>
  <c r="BE89" i="4"/>
  <c r="BF89" i="4"/>
  <c r="BE90" i="4"/>
  <c r="BE91" i="4"/>
  <c r="BE92" i="4"/>
  <c r="BF92" i="4"/>
  <c r="BE93" i="4"/>
  <c r="BE94" i="4"/>
  <c r="BF94" i="4"/>
  <c r="BE95" i="4"/>
  <c r="BE96" i="4"/>
  <c r="BF96" i="4"/>
  <c r="BE97" i="4"/>
  <c r="BF97" i="4"/>
  <c r="BE98" i="4"/>
  <c r="BF98" i="4"/>
  <c r="BE99" i="4"/>
  <c r="BF99" i="4"/>
  <c r="BE100" i="4"/>
  <c r="BF100" i="4"/>
  <c r="BE101" i="4"/>
  <c r="BF101" i="4"/>
  <c r="BE102" i="4"/>
  <c r="BF102" i="4"/>
  <c r="BE103" i="4"/>
  <c r="BF103" i="4"/>
  <c r="BE104" i="4"/>
  <c r="BF104" i="4"/>
  <c r="BE105" i="4"/>
  <c r="BF105" i="4"/>
  <c r="BE106" i="4"/>
  <c r="BE107" i="4"/>
  <c r="BE108" i="4"/>
  <c r="BE109" i="4"/>
  <c r="BE110" i="4"/>
  <c r="BE111" i="4"/>
  <c r="BE112" i="4"/>
  <c r="BE113" i="4"/>
  <c r="BE114" i="4"/>
  <c r="BE115" i="4"/>
  <c r="BF115" i="4"/>
  <c r="BE116" i="4"/>
  <c r="BF116" i="4"/>
  <c r="BE117" i="4"/>
  <c r="BE118" i="4"/>
  <c r="BE119" i="4"/>
  <c r="BE120" i="4"/>
  <c r="BE121" i="4"/>
  <c r="BE122" i="4"/>
  <c r="BE123" i="4"/>
  <c r="BE124" i="4"/>
  <c r="BE125" i="4"/>
  <c r="BE126" i="4"/>
  <c r="BF126" i="4"/>
  <c r="BE127" i="4"/>
  <c r="BF127" i="4"/>
  <c r="BE128" i="4"/>
  <c r="BF128" i="4"/>
  <c r="BE129" i="4"/>
  <c r="BF129" i="4"/>
  <c r="BE130" i="4"/>
  <c r="BF130" i="4"/>
  <c r="BE131" i="4"/>
  <c r="BF131" i="4"/>
  <c r="BE132" i="4"/>
  <c r="BF132" i="4"/>
  <c r="BE133" i="4"/>
  <c r="BF133" i="4"/>
  <c r="BE134" i="4"/>
  <c r="BF134" i="4"/>
  <c r="BE135" i="4"/>
  <c r="BF135" i="4"/>
  <c r="BE136" i="4"/>
  <c r="BF136" i="4"/>
  <c r="BE137" i="4"/>
  <c r="BF137" i="4"/>
  <c r="BE138" i="4"/>
  <c r="BF138" i="4"/>
  <c r="BE139" i="4"/>
  <c r="BF139" i="4"/>
  <c r="BE140" i="4"/>
  <c r="BF140" i="4"/>
  <c r="BE141" i="4"/>
  <c r="BF141" i="4"/>
  <c r="BE142" i="4"/>
  <c r="BF142" i="4"/>
  <c r="BE143" i="4"/>
  <c r="BF143" i="4"/>
  <c r="BE144" i="4"/>
  <c r="BF144" i="4"/>
  <c r="BE145" i="4"/>
  <c r="BF145" i="4"/>
  <c r="BE146" i="4"/>
  <c r="BE147" i="4"/>
  <c r="BE148" i="4"/>
  <c r="BE149" i="4"/>
  <c r="BF149" i="4"/>
  <c r="BE150" i="4"/>
  <c r="BF150" i="4"/>
  <c r="BE151" i="4"/>
  <c r="BF151" i="4"/>
  <c r="BE152" i="4"/>
  <c r="BE153" i="4"/>
  <c r="BE154" i="4"/>
  <c r="BE155" i="4"/>
  <c r="BF155" i="4"/>
  <c r="BE156" i="4"/>
  <c r="BF156" i="4"/>
  <c r="BE157" i="4"/>
  <c r="BF157" i="4"/>
  <c r="BE158" i="4"/>
  <c r="BF158" i="4"/>
  <c r="BE159" i="4"/>
  <c r="BF159" i="4"/>
  <c r="BE160" i="4"/>
  <c r="BF160" i="4"/>
  <c r="BE161" i="4"/>
  <c r="BF161" i="4"/>
  <c r="BE162" i="4"/>
  <c r="BF162" i="4"/>
  <c r="BE163" i="4"/>
  <c r="BF163" i="4"/>
  <c r="BE164" i="4"/>
  <c r="BF164" i="4"/>
  <c r="BE165" i="4"/>
  <c r="BF165" i="4"/>
  <c r="BE166" i="4"/>
  <c r="BF166" i="4"/>
  <c r="BE167" i="4"/>
  <c r="BF167" i="4"/>
  <c r="BE168" i="4"/>
  <c r="BE169" i="4"/>
  <c r="BE170" i="4"/>
  <c r="BE171" i="4"/>
  <c r="BF171" i="4"/>
  <c r="BE172" i="4"/>
  <c r="BF172" i="4"/>
  <c r="BE173" i="4"/>
  <c r="BF173" i="4"/>
  <c r="BE174" i="4"/>
  <c r="BF174" i="4"/>
  <c r="BE175" i="4"/>
  <c r="BF175" i="4"/>
  <c r="BC176" i="4"/>
  <c r="BD176" i="4"/>
  <c r="BE176" i="4"/>
  <c r="BF176" i="4"/>
  <c r="BG176" i="4"/>
  <c r="BE177" i="4"/>
  <c r="BF177" i="4"/>
  <c r="BE178" i="4"/>
  <c r="BE179" i="4"/>
  <c r="BF179" i="4"/>
  <c r="BE180" i="4"/>
  <c r="BE181" i="4"/>
  <c r="BE182" i="4"/>
  <c r="BE183" i="4"/>
  <c r="BE184" i="4"/>
  <c r="BE185" i="4"/>
  <c r="BF185" i="4"/>
  <c r="BE186" i="4"/>
  <c r="BF186" i="4"/>
  <c r="BE187" i="4"/>
  <c r="BF187" i="4"/>
  <c r="BE188" i="4"/>
  <c r="BF188" i="4"/>
  <c r="BE189" i="4"/>
  <c r="BF189" i="4"/>
  <c r="BE190" i="4"/>
  <c r="BF190" i="4"/>
  <c r="BE191" i="4"/>
  <c r="BF191" i="4"/>
  <c r="BE192" i="4"/>
  <c r="BE193" i="4"/>
  <c r="BE194" i="4"/>
  <c r="BE195" i="4"/>
  <c r="BE196" i="4"/>
  <c r="BF196" i="4"/>
  <c r="BE197" i="4"/>
  <c r="BF197" i="4"/>
  <c r="BE198" i="4"/>
  <c r="BE199" i="4"/>
  <c r="BF199" i="4"/>
  <c r="BE200" i="4"/>
  <c r="BF200" i="4"/>
  <c r="BE201" i="4"/>
  <c r="BF201" i="4"/>
  <c r="BE202" i="4"/>
  <c r="BF202" i="4"/>
  <c r="BE203" i="4"/>
  <c r="BF203" i="4"/>
  <c r="BE204" i="4"/>
  <c r="BF204" i="4"/>
  <c r="BE205" i="4"/>
  <c r="BF205" i="4"/>
  <c r="BE206" i="4"/>
  <c r="BF206" i="4"/>
  <c r="BE207" i="4"/>
  <c r="BF207" i="4"/>
  <c r="BE208" i="4"/>
  <c r="BE209" i="4"/>
  <c r="BE210" i="4"/>
  <c r="BE211" i="4"/>
  <c r="BE212" i="4"/>
  <c r="BF212" i="4"/>
  <c r="BE213" i="4"/>
  <c r="BF213" i="4"/>
  <c r="BE214" i="4"/>
  <c r="BF214" i="4"/>
  <c r="BE215" i="4"/>
  <c r="BF215" i="4"/>
  <c r="BE216" i="4"/>
  <c r="BF216" i="4"/>
  <c r="BE217" i="4"/>
  <c r="BF217" i="4"/>
  <c r="BE218" i="4"/>
  <c r="BF218" i="4"/>
  <c r="BE219" i="4"/>
  <c r="BF219" i="4"/>
  <c r="BC220" i="4"/>
  <c r="BD220" i="4"/>
  <c r="BE220" i="4"/>
  <c r="BF220" i="4"/>
  <c r="BG220" i="4"/>
  <c r="BE221" i="4"/>
  <c r="BF221" i="4"/>
  <c r="BE222" i="4"/>
  <c r="BF222" i="4"/>
  <c r="BE223" i="4"/>
  <c r="BF223" i="4"/>
  <c r="BE224" i="4"/>
  <c r="BF224" i="4"/>
  <c r="BE225" i="4"/>
  <c r="BF225" i="4"/>
  <c r="BE226" i="4"/>
  <c r="BF226" i="4"/>
  <c r="BE227" i="4"/>
  <c r="BF227" i="4"/>
  <c r="BE228" i="4"/>
  <c r="BF228" i="4"/>
  <c r="BE229" i="4"/>
  <c r="BF229" i="4"/>
  <c r="BE230" i="4"/>
  <c r="BF230" i="4"/>
  <c r="BE231" i="4"/>
  <c r="BF231" i="4"/>
  <c r="BE232" i="4"/>
  <c r="BF232" i="4"/>
  <c r="BE233" i="4"/>
  <c r="BF233" i="4"/>
  <c r="BE234" i="4"/>
  <c r="BF234" i="4"/>
  <c r="BE235" i="4"/>
  <c r="BF235" i="4"/>
  <c r="BE236" i="4"/>
  <c r="BF236" i="4"/>
  <c r="BE237" i="4"/>
  <c r="BF237" i="4"/>
  <c r="BE238" i="4"/>
  <c r="BF238" i="4"/>
  <c r="BE239" i="4"/>
  <c r="BF239" i="4"/>
  <c r="BE240" i="4"/>
  <c r="BF240" i="4"/>
  <c r="BE241" i="4"/>
  <c r="BF241" i="4"/>
  <c r="BE242" i="4"/>
  <c r="BF242" i="4"/>
  <c r="BE243" i="4"/>
  <c r="BF243" i="4"/>
  <c r="BE244" i="4"/>
  <c r="BF244" i="4"/>
  <c r="BE245" i="4"/>
  <c r="BF245" i="4"/>
  <c r="BE246" i="4"/>
  <c r="BF246" i="4"/>
  <c r="BE247" i="4"/>
  <c r="BF247" i="4"/>
  <c r="BE248" i="4"/>
  <c r="BF248" i="4"/>
  <c r="BE249" i="4"/>
  <c r="BF249" i="4"/>
  <c r="BE250" i="4"/>
  <c r="BF250" i="4"/>
  <c r="BE251" i="4"/>
  <c r="BF251" i="4"/>
  <c r="BE252" i="4"/>
  <c r="BF252" i="4"/>
  <c r="BE253" i="4"/>
  <c r="BF253" i="4"/>
  <c r="BE254" i="4"/>
  <c r="BF254" i="4"/>
  <c r="BE255" i="4"/>
  <c r="BF255" i="4"/>
  <c r="BE256" i="4"/>
  <c r="BF256" i="4"/>
  <c r="BE257" i="4"/>
  <c r="BF257" i="4"/>
  <c r="BE258" i="4"/>
  <c r="BF258" i="4"/>
  <c r="BE259" i="4"/>
  <c r="BF259" i="4"/>
  <c r="BE260" i="4"/>
  <c r="BF260" i="4"/>
  <c r="BE261" i="4"/>
  <c r="BF261" i="4"/>
  <c r="BE262" i="4"/>
  <c r="BF262" i="4"/>
  <c r="BE263" i="4"/>
  <c r="BF263" i="4"/>
  <c r="BE264" i="4"/>
  <c r="BF264" i="4"/>
  <c r="BE265" i="4"/>
  <c r="BF265" i="4"/>
  <c r="BE266" i="4"/>
  <c r="BF266" i="4"/>
  <c r="BE267" i="4"/>
  <c r="BE268" i="4"/>
  <c r="BE269" i="4"/>
  <c r="BE270" i="4"/>
  <c r="BE271" i="4"/>
  <c r="BE272" i="4"/>
  <c r="BE273" i="4"/>
  <c r="BF273" i="4"/>
  <c r="BE274" i="4"/>
  <c r="BF274" i="4"/>
  <c r="BE275" i="4"/>
  <c r="BF275" i="4"/>
  <c r="BE276" i="4"/>
  <c r="BF276" i="4"/>
  <c r="BE277" i="4"/>
  <c r="BF277" i="4"/>
  <c r="BE278" i="4"/>
  <c r="BF278" i="4"/>
  <c r="BE279" i="4"/>
  <c r="BF279" i="4"/>
  <c r="BE280" i="4"/>
  <c r="BF280" i="4"/>
  <c r="BE281" i="4"/>
  <c r="BF281" i="4"/>
  <c r="BE282" i="4"/>
  <c r="BF282" i="4"/>
  <c r="BE283" i="4"/>
  <c r="BE284" i="4"/>
  <c r="BE285" i="4"/>
  <c r="BE286" i="4"/>
  <c r="BE287" i="4"/>
  <c r="BE288" i="4"/>
  <c r="BF288" i="4"/>
  <c r="BE289" i="4"/>
  <c r="BF289" i="4"/>
  <c r="BE290" i="4"/>
  <c r="BF290" i="4"/>
  <c r="BE291" i="4"/>
  <c r="BF291" i="4"/>
  <c r="BE292" i="4"/>
  <c r="BF292" i="4"/>
  <c r="BE293" i="4"/>
  <c r="BF293" i="4"/>
  <c r="BE294" i="4"/>
  <c r="BF294" i="4"/>
  <c r="BE295" i="4"/>
  <c r="BF295" i="4"/>
  <c r="BE296" i="4"/>
  <c r="BF296" i="4"/>
  <c r="BE297" i="4"/>
  <c r="BF297" i="4"/>
  <c r="BE298" i="4"/>
  <c r="BF298" i="4"/>
  <c r="BE299" i="4"/>
  <c r="BF299" i="4"/>
  <c r="BE300" i="4"/>
  <c r="BF300" i="4"/>
  <c r="BE301" i="4"/>
  <c r="BF301" i="4"/>
  <c r="BE302" i="4"/>
  <c r="BF302" i="4"/>
  <c r="BE303" i="4"/>
  <c r="BF303" i="4"/>
  <c r="BE304" i="4"/>
  <c r="BF304" i="4"/>
  <c r="BE305" i="4"/>
  <c r="BF305" i="4"/>
  <c r="BE306" i="4"/>
  <c r="BF306" i="4"/>
  <c r="BE307" i="4"/>
  <c r="BF307" i="4"/>
  <c r="BE308" i="4"/>
  <c r="BF308" i="4"/>
  <c r="BE309" i="4"/>
  <c r="BF309" i="4"/>
  <c r="BE310" i="4"/>
  <c r="BE311" i="4"/>
  <c r="BE312" i="4"/>
  <c r="BE313" i="4"/>
  <c r="BE314" i="4"/>
  <c r="BE315" i="4"/>
  <c r="BE316" i="4"/>
  <c r="BE317" i="4"/>
  <c r="BE318" i="4"/>
  <c r="BE319" i="4"/>
  <c r="BE320" i="4"/>
  <c r="BE321" i="4"/>
  <c r="BE322" i="4"/>
  <c r="BE323" i="4"/>
  <c r="BE324" i="4"/>
  <c r="BE325" i="4"/>
  <c r="BE326" i="4"/>
  <c r="BE327" i="4"/>
  <c r="BE328" i="4"/>
  <c r="BE329" i="4"/>
  <c r="BE330" i="4"/>
  <c r="BF330" i="4"/>
  <c r="BE331" i="4"/>
  <c r="BF331" i="4"/>
  <c r="BE332" i="4"/>
  <c r="BF332" i="4"/>
  <c r="BE333" i="4"/>
  <c r="BF333" i="4"/>
  <c r="BE334" i="4"/>
  <c r="BF334" i="4"/>
  <c r="BE335" i="4"/>
  <c r="BF335" i="4"/>
  <c r="BE336" i="4"/>
  <c r="BE337" i="4"/>
  <c r="BE338" i="4"/>
  <c r="BE339" i="4"/>
  <c r="BE340" i="4"/>
  <c r="BE341" i="4"/>
  <c r="BE342" i="4"/>
  <c r="BE343" i="4"/>
  <c r="BE344" i="4"/>
  <c r="BF344" i="4"/>
  <c r="BE345" i="4"/>
  <c r="BF345" i="4"/>
  <c r="BE346" i="4"/>
  <c r="BF346" i="4"/>
  <c r="BE347" i="4"/>
  <c r="BF347" i="4"/>
  <c r="BE348" i="4"/>
  <c r="BF348" i="4"/>
  <c r="BE349" i="4"/>
  <c r="BF349" i="4"/>
  <c r="BE350" i="4"/>
  <c r="BF350" i="4"/>
  <c r="BE351" i="4"/>
  <c r="BF351" i="4"/>
  <c r="BE352" i="4"/>
  <c r="BF352" i="4"/>
  <c r="BE353" i="4"/>
  <c r="BF353" i="4"/>
  <c r="BE354" i="4"/>
  <c r="BF354" i="4"/>
  <c r="BE355" i="4"/>
  <c r="BF355" i="4"/>
  <c r="BE356" i="4"/>
  <c r="BF356" i="4"/>
  <c r="BE357" i="4"/>
  <c r="BF357" i="4"/>
  <c r="BE358" i="4"/>
  <c r="BE359" i="4"/>
  <c r="BE360" i="4"/>
  <c r="BE361" i="4"/>
  <c r="BE362" i="4"/>
  <c r="BE363" i="4"/>
  <c r="BE364" i="4"/>
  <c r="BE365" i="4"/>
  <c r="BE366" i="4"/>
  <c r="BE367" i="4"/>
  <c r="BE368" i="4"/>
  <c r="BE369" i="4"/>
  <c r="BE370" i="4"/>
  <c r="BE371" i="4"/>
  <c r="BE372" i="4"/>
  <c r="BE373" i="4"/>
  <c r="BE374" i="4"/>
  <c r="BE375" i="4"/>
  <c r="BE376" i="4"/>
  <c r="BF376" i="4"/>
  <c r="BE377" i="4"/>
  <c r="BF377" i="4"/>
  <c r="BE378" i="4"/>
  <c r="BF378" i="4"/>
  <c r="BE379" i="4"/>
  <c r="BF379" i="4"/>
  <c r="BE380" i="4"/>
  <c r="BF380" i="4"/>
  <c r="BE381" i="4"/>
  <c r="BF381" i="4"/>
  <c r="BE382" i="4"/>
  <c r="BF382" i="4"/>
  <c r="BE383" i="4"/>
  <c r="BF383" i="4"/>
  <c r="BE384" i="4"/>
  <c r="BF384" i="4"/>
  <c r="BE385" i="4"/>
  <c r="BF385" i="4"/>
  <c r="BE386" i="4"/>
  <c r="BF386" i="4"/>
  <c r="BE387" i="4"/>
  <c r="BF387" i="4"/>
  <c r="BE388" i="4"/>
  <c r="BF388" i="4"/>
  <c r="BE389" i="4"/>
  <c r="BF389" i="4"/>
  <c r="BE390" i="4"/>
  <c r="BE391" i="4"/>
  <c r="BE392" i="4"/>
  <c r="BE393" i="4"/>
  <c r="BE394" i="4"/>
  <c r="BE395" i="4"/>
  <c r="BE396" i="4"/>
  <c r="BE397" i="4"/>
  <c r="BE398" i="4"/>
  <c r="BF398" i="4"/>
  <c r="BE399" i="4"/>
  <c r="BF399" i="4"/>
  <c r="BE400" i="4"/>
  <c r="BF400" i="4"/>
  <c r="BE401" i="4"/>
  <c r="BF401" i="4"/>
  <c r="BE402" i="4"/>
  <c r="BF402" i="4"/>
  <c r="BE403" i="4"/>
  <c r="BF403" i="4"/>
  <c r="BE404" i="4"/>
  <c r="BF404" i="4"/>
  <c r="BE405" i="4"/>
  <c r="BF405" i="4"/>
  <c r="BE406" i="4"/>
  <c r="BF406" i="4"/>
  <c r="BE407" i="4"/>
  <c r="BF407" i="4"/>
  <c r="BE408" i="4"/>
  <c r="BF408" i="4"/>
  <c r="BE409" i="4"/>
  <c r="BF409" i="4"/>
  <c r="BE410" i="4"/>
  <c r="BF410" i="4"/>
  <c r="BE411" i="4"/>
  <c r="BF411" i="4"/>
  <c r="BE412" i="4"/>
  <c r="BF412" i="4"/>
  <c r="BE413" i="4"/>
  <c r="BF413" i="4"/>
  <c r="BE414" i="4"/>
  <c r="BF414" i="4"/>
  <c r="BE415" i="4"/>
  <c r="BF415" i="4"/>
  <c r="BE416" i="4"/>
  <c r="BF416" i="4"/>
  <c r="BE417" i="4"/>
  <c r="BF417" i="4"/>
  <c r="BE418" i="4"/>
  <c r="BF418" i="4"/>
  <c r="BE419" i="4"/>
  <c r="BF419" i="4"/>
  <c r="BE420" i="4"/>
  <c r="BE421" i="4"/>
  <c r="BE422" i="4"/>
  <c r="BC423" i="4"/>
  <c r="BD423" i="4"/>
  <c r="BE423" i="4"/>
  <c r="BF423" i="4"/>
  <c r="BG423" i="4"/>
  <c r="BC424" i="4"/>
  <c r="BD424" i="4"/>
  <c r="BE424" i="4"/>
  <c r="BF424" i="4"/>
  <c r="BG424" i="4"/>
  <c r="BC425" i="4"/>
  <c r="BD425" i="4"/>
  <c r="BE425" i="4"/>
  <c r="BF425" i="4"/>
  <c r="BG425" i="4"/>
  <c r="BC426" i="4"/>
  <c r="BD426" i="4"/>
  <c r="BE426" i="4"/>
  <c r="BF426" i="4"/>
  <c r="BG426" i="4"/>
  <c r="BE427" i="4"/>
  <c r="BF427" i="4"/>
  <c r="BE428" i="4"/>
  <c r="BF428" i="4"/>
  <c r="BE429" i="4"/>
  <c r="BF429" i="4"/>
  <c r="BE430" i="4"/>
  <c r="BF430" i="4"/>
  <c r="BE431" i="4"/>
  <c r="BF431" i="4"/>
  <c r="BE432" i="4"/>
  <c r="BE433" i="4"/>
  <c r="BE434" i="4"/>
  <c r="BE435" i="4"/>
  <c r="BE436" i="4"/>
  <c r="BE437" i="4"/>
  <c r="BE438" i="4"/>
  <c r="BE439" i="4"/>
  <c r="BC440" i="4"/>
  <c r="BD440" i="4"/>
  <c r="BE440" i="4"/>
  <c r="BF440" i="4"/>
  <c r="BG440" i="4"/>
  <c r="BE441" i="4"/>
  <c r="BF441" i="4"/>
  <c r="BC442" i="4"/>
  <c r="BD442" i="4"/>
  <c r="BE442" i="4"/>
  <c r="BF442" i="4"/>
  <c r="BG442" i="4"/>
  <c r="BE443" i="4"/>
  <c r="BF443" i="4"/>
  <c r="BC444" i="4"/>
  <c r="BD444" i="4"/>
  <c r="BE444" i="4"/>
  <c r="BF444" i="4"/>
  <c r="BG444" i="4"/>
  <c r="BE445" i="4"/>
  <c r="BF445" i="4"/>
  <c r="BE446" i="4"/>
  <c r="BF446" i="4"/>
  <c r="BC447" i="4"/>
  <c r="BD447" i="4"/>
  <c r="BE447" i="4"/>
  <c r="BF447" i="4"/>
  <c r="BG447" i="4"/>
  <c r="BC448" i="4"/>
  <c r="BD448" i="4"/>
  <c r="BE448" i="4"/>
  <c r="BF448" i="4"/>
  <c r="BG448" i="4"/>
  <c r="BC449" i="4"/>
  <c r="BD449" i="4"/>
  <c r="BE449" i="4"/>
  <c r="BF449" i="4"/>
  <c r="BG449" i="4"/>
  <c r="BC450" i="4"/>
  <c r="BD450" i="4"/>
  <c r="BE450" i="4"/>
  <c r="BF450" i="4"/>
  <c r="BG450" i="4"/>
  <c r="BE451" i="4"/>
  <c r="BF451" i="4"/>
  <c r="BE452" i="4"/>
  <c r="BF452" i="4"/>
  <c r="BE453" i="4"/>
  <c r="BF453" i="4"/>
  <c r="BE454" i="4"/>
  <c r="BF454" i="4"/>
  <c r="BE455" i="4"/>
  <c r="BF455" i="4"/>
  <c r="BE456" i="4"/>
  <c r="BF456" i="4"/>
  <c r="BE457" i="4"/>
  <c r="BF457" i="4"/>
  <c r="BE458" i="4"/>
  <c r="BF458" i="4"/>
  <c r="BE459" i="4"/>
  <c r="BF459" i="4"/>
  <c r="BE460" i="4"/>
  <c r="BE461" i="4"/>
  <c r="BE462" i="4"/>
  <c r="BE463" i="4"/>
  <c r="BE464" i="4"/>
  <c r="BE465" i="4"/>
  <c r="BE466" i="4"/>
  <c r="BE467" i="4"/>
  <c r="BE468" i="4"/>
  <c r="BE469" i="4"/>
  <c r="BE470" i="4"/>
  <c r="BE471" i="4"/>
  <c r="BE472" i="4"/>
  <c r="BE473" i="4"/>
  <c r="BE474" i="4"/>
  <c r="BF474" i="4"/>
  <c r="BE475" i="4"/>
  <c r="BF475" i="4"/>
  <c r="BE476" i="4"/>
  <c r="BF476" i="4"/>
  <c r="BE477" i="4"/>
  <c r="BF477" i="4"/>
  <c r="BE478" i="4"/>
  <c r="BF478" i="4"/>
  <c r="BE479" i="4"/>
  <c r="BF479" i="4"/>
  <c r="BE480" i="4"/>
  <c r="BF480" i="4"/>
  <c r="BE481" i="4"/>
  <c r="BF481" i="4"/>
  <c r="BE482" i="4"/>
  <c r="BF482" i="4"/>
  <c r="BE483" i="4"/>
  <c r="BE484" i="4"/>
  <c r="BE485" i="4"/>
  <c r="BE486" i="4"/>
  <c r="BE487" i="4"/>
  <c r="BE488" i="4"/>
  <c r="BE489" i="4"/>
  <c r="BE490" i="4"/>
  <c r="BE491" i="4"/>
  <c r="BE492" i="4"/>
  <c r="BE493" i="4"/>
  <c r="BE494" i="4"/>
  <c r="BE495" i="4"/>
  <c r="BF495" i="4"/>
  <c r="BE496" i="4"/>
  <c r="BF496" i="4"/>
  <c r="BE497" i="4"/>
  <c r="BF497" i="4"/>
  <c r="BE498" i="4"/>
  <c r="BF498" i="4"/>
  <c r="BE499" i="4"/>
  <c r="BF499" i="4"/>
  <c r="BE500" i="4"/>
  <c r="BF500" i="4"/>
  <c r="BE501" i="4"/>
  <c r="BF501" i="4"/>
  <c r="BE502" i="4"/>
  <c r="BE503" i="4"/>
  <c r="BE504" i="4"/>
  <c r="BE505" i="4"/>
  <c r="BF505" i="4"/>
  <c r="BE506" i="4"/>
  <c r="BF506" i="4"/>
  <c r="BE507" i="4"/>
  <c r="BF507" i="4"/>
  <c r="BE508" i="4"/>
  <c r="BF508" i="4"/>
  <c r="BE509" i="4"/>
  <c r="BF509" i="4"/>
  <c r="BE510" i="4"/>
  <c r="BF510" i="4"/>
  <c r="BE511" i="4"/>
  <c r="BE512" i="4"/>
  <c r="BE513" i="4"/>
  <c r="BE514" i="4"/>
  <c r="BE515" i="4"/>
  <c r="BE516" i="4"/>
  <c r="BE517" i="4"/>
  <c r="BE518" i="4"/>
  <c r="BE519" i="4"/>
  <c r="BF519" i="4"/>
  <c r="BE520" i="4"/>
  <c r="BF520" i="4"/>
  <c r="BE521" i="4"/>
  <c r="BF521" i="4"/>
  <c r="BE522" i="4"/>
  <c r="BF522" i="4"/>
  <c r="BE523" i="4"/>
  <c r="BF523" i="4"/>
  <c r="BE524" i="4"/>
  <c r="BF524" i="4"/>
  <c r="BE525" i="4"/>
  <c r="BF525" i="4"/>
  <c r="BE526" i="4"/>
  <c r="BF526" i="4"/>
  <c r="BE527" i="4"/>
  <c r="BF527" i="4"/>
  <c r="BE528" i="4"/>
  <c r="BF528" i="4"/>
  <c r="BE529" i="4"/>
  <c r="BF529" i="4"/>
  <c r="BE530" i="4"/>
  <c r="BF530" i="4"/>
  <c r="BE531" i="4"/>
  <c r="BF531" i="4"/>
  <c r="BE532" i="4"/>
  <c r="BF532" i="4"/>
  <c r="BE533" i="4"/>
  <c r="BF533" i="4"/>
  <c r="BE534" i="4"/>
  <c r="BF534" i="4"/>
  <c r="BE535" i="4"/>
  <c r="BF535" i="4"/>
  <c r="BE536" i="4"/>
  <c r="BF536" i="4"/>
  <c r="BE537" i="4"/>
  <c r="BF537" i="4"/>
  <c r="BE538" i="4"/>
  <c r="BF538" i="4"/>
  <c r="BE539" i="4"/>
  <c r="BF539" i="4"/>
  <c r="BE540" i="4"/>
  <c r="BE541" i="4"/>
  <c r="BF541" i="4"/>
  <c r="BE542" i="4"/>
  <c r="BF542" i="4"/>
  <c r="BE543" i="4"/>
  <c r="BF543" i="4"/>
  <c r="BE544" i="4"/>
  <c r="BF544" i="4"/>
  <c r="BE545" i="4"/>
  <c r="BF545" i="4"/>
  <c r="BE546" i="4"/>
  <c r="BF546" i="4"/>
  <c r="BE547" i="4"/>
  <c r="BF547" i="4"/>
  <c r="BE548" i="4"/>
  <c r="BF548" i="4"/>
  <c r="BE549" i="4"/>
  <c r="BF549" i="4"/>
  <c r="BE550" i="4"/>
  <c r="BF550" i="4"/>
  <c r="BE551" i="4"/>
  <c r="BF551" i="4"/>
  <c r="BE552" i="4"/>
  <c r="BE553" i="4"/>
  <c r="BE554" i="4"/>
  <c r="BE555" i="4"/>
  <c r="BF555" i="4"/>
  <c r="BE556" i="4"/>
  <c r="BF556" i="4"/>
  <c r="BE557" i="4"/>
  <c r="BF557" i="4"/>
  <c r="BE558" i="4"/>
  <c r="BF558" i="4"/>
  <c r="BE559" i="4"/>
  <c r="BF559" i="4"/>
  <c r="BE560" i="4"/>
  <c r="BF560" i="4"/>
  <c r="BE561" i="4"/>
  <c r="BF561" i="4"/>
  <c r="BE562" i="4"/>
  <c r="BF562" i="4"/>
  <c r="BE563" i="4"/>
  <c r="BF563" i="4"/>
  <c r="BE564" i="4"/>
  <c r="BF564" i="4"/>
  <c r="BE565" i="4"/>
  <c r="BF565" i="4"/>
  <c r="BE566" i="4"/>
  <c r="BE567" i="4"/>
  <c r="BE568" i="4"/>
  <c r="BE569" i="4"/>
  <c r="BE570" i="4"/>
  <c r="BE571" i="4"/>
  <c r="BE572" i="4"/>
  <c r="BE573" i="4"/>
  <c r="BE574" i="4"/>
  <c r="BF574" i="4"/>
  <c r="BE575" i="4"/>
  <c r="BF575" i="4"/>
  <c r="BE576" i="4"/>
  <c r="BF576" i="4"/>
  <c r="BE577" i="4"/>
  <c r="BF577" i="4"/>
  <c r="BE578" i="4"/>
  <c r="BF578" i="4"/>
  <c r="BE579" i="4"/>
  <c r="BF579" i="4"/>
  <c r="BE580" i="4"/>
  <c r="BF580" i="4"/>
  <c r="BE581" i="4"/>
  <c r="BF581" i="4"/>
  <c r="BE582" i="4"/>
  <c r="BF582" i="4"/>
  <c r="BE583" i="4"/>
  <c r="BF583" i="4"/>
  <c r="BE584" i="4"/>
  <c r="BF584" i="4"/>
  <c r="BE585" i="4"/>
  <c r="BF585" i="4"/>
  <c r="BE586" i="4"/>
  <c r="BF586" i="4"/>
  <c r="BE587" i="4"/>
  <c r="BF587" i="4"/>
  <c r="BE588" i="4"/>
  <c r="BF588" i="4"/>
  <c r="BE589" i="4"/>
  <c r="BF589" i="4"/>
  <c r="BE590" i="4"/>
  <c r="BF590" i="4"/>
  <c r="BE591" i="4"/>
  <c r="BF591" i="4"/>
  <c r="BE592" i="4"/>
  <c r="BF592" i="4"/>
  <c r="BE593" i="4"/>
  <c r="BF593" i="4"/>
  <c r="BE594" i="4"/>
  <c r="BF594" i="4"/>
  <c r="BE595" i="4"/>
  <c r="BF595" i="4"/>
  <c r="BE596" i="4"/>
  <c r="BF596" i="4"/>
  <c r="BE597" i="4"/>
  <c r="BF597" i="4"/>
  <c r="BE598" i="4"/>
  <c r="BF598" i="4"/>
  <c r="BE599" i="4"/>
  <c r="BF599" i="4"/>
  <c r="BE600" i="4"/>
  <c r="BF600" i="4"/>
  <c r="BE601" i="4"/>
  <c r="BF601" i="4"/>
  <c r="BE602" i="4"/>
  <c r="BF602" i="4"/>
  <c r="BE603" i="4"/>
  <c r="BF603" i="4"/>
  <c r="BE604" i="4"/>
  <c r="BF604" i="4"/>
  <c r="BE605" i="4"/>
  <c r="BF605" i="4"/>
  <c r="BE606" i="4"/>
  <c r="BF606" i="4"/>
  <c r="BE607" i="4"/>
  <c r="BF607" i="4"/>
  <c r="BE608" i="4"/>
  <c r="BF608" i="4"/>
  <c r="BE609" i="4"/>
  <c r="BF609" i="4"/>
  <c r="BE610" i="4"/>
  <c r="BF610" i="4"/>
  <c r="BE611" i="4"/>
  <c r="BF611" i="4"/>
  <c r="BE612" i="4"/>
  <c r="BF612" i="4"/>
  <c r="BE613" i="4"/>
  <c r="BF613" i="4"/>
  <c r="BE614" i="4"/>
  <c r="BF614" i="4"/>
  <c r="BE615" i="4"/>
  <c r="BF615" i="4"/>
  <c r="BE616" i="4"/>
  <c r="BF616" i="4"/>
  <c r="BE617" i="4"/>
  <c r="BF617" i="4"/>
  <c r="BE618" i="4"/>
  <c r="BF618" i="4"/>
  <c r="BE619" i="4"/>
  <c r="BE620" i="4"/>
  <c r="BE621" i="4"/>
  <c r="BE622" i="4"/>
  <c r="BE623" i="4"/>
  <c r="BE624" i="4"/>
  <c r="BE625" i="4"/>
  <c r="BE626" i="4"/>
  <c r="AD626" i="4"/>
  <c r="AC626" i="4"/>
  <c r="BF626" i="4" s="1"/>
  <c r="AD625" i="4"/>
  <c r="AC625" i="4"/>
  <c r="AD624" i="4"/>
  <c r="AC624" i="4"/>
  <c r="AD623" i="4"/>
  <c r="AC623" i="4"/>
  <c r="AD622" i="4"/>
  <c r="AC622" i="4"/>
  <c r="AD621" i="4"/>
  <c r="AC621" i="4"/>
  <c r="AD620" i="4"/>
  <c r="AC620" i="4"/>
  <c r="AD619" i="4"/>
  <c r="AC619" i="4"/>
  <c r="AD573" i="4"/>
  <c r="AC573" i="4"/>
  <c r="AD572" i="4"/>
  <c r="AC572" i="4"/>
  <c r="AD571" i="4"/>
  <c r="AC571" i="4"/>
  <c r="AD570" i="4"/>
  <c r="AC570" i="4"/>
  <c r="AD569" i="4"/>
  <c r="AC569" i="4"/>
  <c r="AD568" i="4"/>
  <c r="AC568" i="4"/>
  <c r="AD567" i="4"/>
  <c r="AC567" i="4"/>
  <c r="AD566" i="4"/>
  <c r="AC566" i="4"/>
  <c r="AC117" i="4"/>
  <c r="AD125" i="4"/>
  <c r="AD124" i="4"/>
  <c r="AD123" i="4"/>
  <c r="AD122" i="4"/>
  <c r="AD121" i="4"/>
  <c r="AD120" i="4"/>
  <c r="AD119" i="4"/>
  <c r="AD118" i="4"/>
  <c r="AD117" i="4"/>
  <c r="AD148" i="4"/>
  <c r="AD147" i="4"/>
  <c r="AD146" i="4"/>
  <c r="AD195" i="4"/>
  <c r="AD194" i="4"/>
  <c r="AD193" i="4"/>
  <c r="AD192" i="4"/>
  <c r="AD286" i="4"/>
  <c r="AD285" i="4"/>
  <c r="AD284" i="4"/>
  <c r="AD283" i="4"/>
  <c r="AD321" i="4"/>
  <c r="AD320" i="4"/>
  <c r="AD319" i="4"/>
  <c r="AD318" i="4"/>
  <c r="AD317" i="4"/>
  <c r="AD316" i="4"/>
  <c r="AD315" i="4"/>
  <c r="AD314" i="4"/>
  <c r="AD313" i="4"/>
  <c r="AD312" i="4"/>
  <c r="AD311" i="4"/>
  <c r="AD310" i="4"/>
  <c r="AD343" i="4"/>
  <c r="AD342" i="4"/>
  <c r="AD341" i="4"/>
  <c r="AD340" i="4"/>
  <c r="AD339" i="4"/>
  <c r="AD338" i="4"/>
  <c r="AD337" i="4"/>
  <c r="AD336" i="4"/>
  <c r="AD397" i="4"/>
  <c r="AD396" i="4"/>
  <c r="AD395" i="4"/>
  <c r="AD394" i="4"/>
  <c r="AD393" i="4"/>
  <c r="AD392" i="4"/>
  <c r="AD391" i="4"/>
  <c r="AD390" i="4"/>
  <c r="AC125" i="4"/>
  <c r="BF125" i="4" s="1"/>
  <c r="AC124" i="4"/>
  <c r="BF124" i="4" s="1"/>
  <c r="AC123" i="4"/>
  <c r="BF123" i="4" s="1"/>
  <c r="AC122" i="4"/>
  <c r="BF122" i="4" s="1"/>
  <c r="AC121" i="4"/>
  <c r="BF121" i="4" s="1"/>
  <c r="AC120" i="4"/>
  <c r="AC119" i="4"/>
  <c r="BF119" i="4" s="1"/>
  <c r="AC118" i="4"/>
  <c r="BF118" i="4" s="1"/>
  <c r="AC148" i="4"/>
  <c r="AC147" i="4"/>
  <c r="AC146" i="4"/>
  <c r="AC195" i="4"/>
  <c r="AC194" i="4"/>
  <c r="BF194" i="4" s="1"/>
  <c r="AC193" i="4"/>
  <c r="AC192" i="4"/>
  <c r="AC286" i="4"/>
  <c r="AC285" i="4"/>
  <c r="AC284" i="4"/>
  <c r="AC283" i="4"/>
  <c r="AC321" i="4"/>
  <c r="AC320" i="4"/>
  <c r="AC319" i="4"/>
  <c r="AC318" i="4"/>
  <c r="AC317" i="4"/>
  <c r="AC316" i="4"/>
  <c r="AC315" i="4"/>
  <c r="AC314" i="4"/>
  <c r="AC313" i="4"/>
  <c r="AC312" i="4"/>
  <c r="BF312" i="4" s="1"/>
  <c r="AC311" i="4"/>
  <c r="AC310" i="4"/>
  <c r="AC343" i="4"/>
  <c r="AC342" i="4"/>
  <c r="AC341" i="4"/>
  <c r="AC340" i="4"/>
  <c r="AC339" i="4"/>
  <c r="AC338" i="4"/>
  <c r="AC337" i="4"/>
  <c r="AC336" i="4"/>
  <c r="AC397" i="4"/>
  <c r="AC396" i="4"/>
  <c r="AC395" i="4"/>
  <c r="AC394" i="4"/>
  <c r="AC393" i="4"/>
  <c r="AC392" i="4"/>
  <c r="BF392" i="4" s="1"/>
  <c r="AC391" i="4"/>
  <c r="AC390" i="4"/>
  <c r="B618" i="15"/>
  <c r="C618" i="15"/>
  <c r="B619" i="15"/>
  <c r="C619" i="15"/>
  <c r="B620" i="15"/>
  <c r="C620" i="15"/>
  <c r="B621" i="15"/>
  <c r="C621" i="15"/>
  <c r="B622" i="15"/>
  <c r="C622" i="15"/>
  <c r="B623" i="15"/>
  <c r="C623" i="15"/>
  <c r="B624" i="15"/>
  <c r="C624" i="15"/>
  <c r="B625" i="15"/>
  <c r="C625" i="15"/>
  <c r="B626" i="15"/>
  <c r="C626" i="15"/>
  <c r="B627" i="15"/>
  <c r="C627" i="15"/>
  <c r="B628" i="15"/>
  <c r="C628" i="15"/>
  <c r="B629" i="15"/>
  <c r="C629" i="15"/>
  <c r="B630" i="15"/>
  <c r="C630" i="15"/>
  <c r="B631" i="15"/>
  <c r="C631" i="15"/>
  <c r="B632" i="15"/>
  <c r="C632" i="15"/>
  <c r="B633" i="15"/>
  <c r="C633" i="15"/>
  <c r="B634" i="15"/>
  <c r="C634" i="15"/>
  <c r="J94" i="20"/>
  <c r="D94" i="20"/>
  <c r="H94" i="20"/>
  <c r="F48" i="9"/>
  <c r="F49" i="9"/>
  <c r="F941" i="7"/>
  <c r="F942" i="7"/>
  <c r="F943" i="7"/>
  <c r="F944" i="7"/>
  <c r="F945" i="7"/>
  <c r="F946" i="7"/>
  <c r="F947" i="7"/>
  <c r="F948" i="7"/>
  <c r="F949" i="7"/>
  <c r="F950" i="7"/>
  <c r="F951" i="7"/>
  <c r="F952" i="7"/>
  <c r="F953" i="7"/>
  <c r="F954" i="7"/>
  <c r="F955" i="7"/>
  <c r="F956" i="7"/>
  <c r="F957" i="7"/>
  <c r="F958" i="7"/>
  <c r="F959" i="7"/>
  <c r="F960" i="7"/>
  <c r="F961" i="7"/>
  <c r="F962" i="7"/>
  <c r="F963" i="7"/>
  <c r="F964" i="7"/>
  <c r="F965" i="7"/>
  <c r="F966" i="7"/>
  <c r="F967" i="7"/>
  <c r="F968" i="7"/>
  <c r="F969" i="7"/>
  <c r="F970" i="7"/>
  <c r="F971" i="7"/>
  <c r="F972" i="7"/>
  <c r="F973" i="7"/>
  <c r="F974" i="7"/>
  <c r="F975" i="7"/>
  <c r="F976" i="7"/>
  <c r="K942" i="7"/>
  <c r="L942" i="7"/>
  <c r="K943" i="7"/>
  <c r="L943" i="7"/>
  <c r="K944" i="7"/>
  <c r="L944" i="7"/>
  <c r="K945" i="7"/>
  <c r="L945" i="7"/>
  <c r="K946" i="7"/>
  <c r="L946" i="7"/>
  <c r="K947" i="7"/>
  <c r="L947" i="7"/>
  <c r="K948" i="7"/>
  <c r="L948" i="7"/>
  <c r="K949" i="7"/>
  <c r="L949" i="7"/>
  <c r="K950" i="7"/>
  <c r="L950" i="7"/>
  <c r="K951" i="7"/>
  <c r="L951" i="7"/>
  <c r="K952" i="7"/>
  <c r="L952" i="7"/>
  <c r="K953" i="7"/>
  <c r="L953" i="7"/>
  <c r="K954" i="7"/>
  <c r="L954" i="7"/>
  <c r="K955" i="7"/>
  <c r="L955" i="7"/>
  <c r="K956" i="7"/>
  <c r="L956" i="7"/>
  <c r="K957" i="7"/>
  <c r="L957" i="7"/>
  <c r="K958" i="7"/>
  <c r="L958" i="7"/>
  <c r="K959" i="7"/>
  <c r="L959" i="7"/>
  <c r="K960" i="7"/>
  <c r="L960" i="7"/>
  <c r="K961" i="7"/>
  <c r="L961" i="7"/>
  <c r="K962" i="7"/>
  <c r="L962" i="7"/>
  <c r="K963" i="7"/>
  <c r="L963" i="7"/>
  <c r="K964" i="7"/>
  <c r="L964" i="7"/>
  <c r="K965" i="7"/>
  <c r="L965" i="7"/>
  <c r="K966" i="7"/>
  <c r="L966" i="7"/>
  <c r="K967" i="7"/>
  <c r="L967" i="7"/>
  <c r="K968" i="7"/>
  <c r="L968" i="7"/>
  <c r="K969" i="7"/>
  <c r="L969" i="7"/>
  <c r="K970" i="7"/>
  <c r="L970" i="7"/>
  <c r="K971" i="7"/>
  <c r="L971" i="7"/>
  <c r="K972" i="7"/>
  <c r="L972" i="7"/>
  <c r="K973" i="7"/>
  <c r="L973" i="7"/>
  <c r="K974" i="7"/>
  <c r="L974" i="7"/>
  <c r="K975" i="7"/>
  <c r="L975" i="7"/>
  <c r="K976" i="7"/>
  <c r="L976" i="7"/>
  <c r="G941" i="7"/>
  <c r="H941" i="7"/>
  <c r="I941" i="7"/>
  <c r="G942" i="7"/>
  <c r="H942" i="7"/>
  <c r="I942" i="7"/>
  <c r="G943" i="7"/>
  <c r="H943" i="7"/>
  <c r="I943" i="7"/>
  <c r="G944" i="7"/>
  <c r="H944" i="7"/>
  <c r="I944" i="7"/>
  <c r="G945" i="7"/>
  <c r="H945" i="7"/>
  <c r="I945" i="7"/>
  <c r="G946" i="7"/>
  <c r="H946" i="7"/>
  <c r="I946" i="7"/>
  <c r="G947" i="7"/>
  <c r="H947" i="7"/>
  <c r="I947" i="7"/>
  <c r="G948" i="7"/>
  <c r="H948" i="7"/>
  <c r="I948" i="7"/>
  <c r="G949" i="7"/>
  <c r="H949" i="7"/>
  <c r="I949" i="7"/>
  <c r="G950" i="7"/>
  <c r="H950" i="7"/>
  <c r="I950" i="7"/>
  <c r="G951" i="7"/>
  <c r="H951" i="7"/>
  <c r="I951" i="7"/>
  <c r="G952" i="7"/>
  <c r="H952" i="7"/>
  <c r="I952" i="7"/>
  <c r="G953" i="7"/>
  <c r="H953" i="7"/>
  <c r="I953" i="7"/>
  <c r="G954" i="7"/>
  <c r="H954" i="7"/>
  <c r="I954" i="7"/>
  <c r="G955" i="7"/>
  <c r="H955" i="7"/>
  <c r="I955" i="7"/>
  <c r="G956" i="7"/>
  <c r="H956" i="7"/>
  <c r="I956" i="7"/>
  <c r="G957" i="7"/>
  <c r="H957" i="7"/>
  <c r="I957" i="7"/>
  <c r="G958" i="7"/>
  <c r="H958" i="7"/>
  <c r="I958" i="7"/>
  <c r="G959" i="7"/>
  <c r="H959" i="7"/>
  <c r="I959" i="7"/>
  <c r="G960" i="7"/>
  <c r="H960" i="7"/>
  <c r="I960" i="7"/>
  <c r="G961" i="7"/>
  <c r="H961" i="7"/>
  <c r="I961" i="7"/>
  <c r="G962" i="7"/>
  <c r="H962" i="7"/>
  <c r="I962" i="7"/>
  <c r="G963" i="7"/>
  <c r="H963" i="7"/>
  <c r="I963" i="7"/>
  <c r="G964" i="7"/>
  <c r="H964" i="7"/>
  <c r="I964" i="7"/>
  <c r="G965" i="7"/>
  <c r="H965" i="7"/>
  <c r="I965" i="7"/>
  <c r="G966" i="7"/>
  <c r="H966" i="7"/>
  <c r="I966" i="7"/>
  <c r="G967" i="7"/>
  <c r="H967" i="7"/>
  <c r="I967" i="7"/>
  <c r="G968" i="7"/>
  <c r="H968" i="7"/>
  <c r="I968" i="7"/>
  <c r="G969" i="7"/>
  <c r="H969" i="7"/>
  <c r="I969" i="7"/>
  <c r="G970" i="7"/>
  <c r="H970" i="7"/>
  <c r="I970" i="7"/>
  <c r="G971" i="7"/>
  <c r="H971" i="7"/>
  <c r="I971" i="7"/>
  <c r="G972" i="7"/>
  <c r="H972" i="7"/>
  <c r="I972" i="7"/>
  <c r="G973" i="7"/>
  <c r="H973" i="7"/>
  <c r="I973" i="7"/>
  <c r="G974" i="7"/>
  <c r="H974" i="7"/>
  <c r="I974" i="7"/>
  <c r="G975" i="7"/>
  <c r="H975" i="7"/>
  <c r="I975" i="7"/>
  <c r="G976" i="7"/>
  <c r="H976" i="7"/>
  <c r="I976" i="7"/>
  <c r="G977" i="7"/>
  <c r="E939" i="14"/>
  <c r="E940" i="14"/>
  <c r="E941" i="14"/>
  <c r="E942" i="14"/>
  <c r="E943" i="14"/>
  <c r="E944" i="14"/>
  <c r="E945" i="14"/>
  <c r="E946" i="14"/>
  <c r="E947" i="14"/>
  <c r="E948" i="14"/>
  <c r="E949" i="14"/>
  <c r="E950" i="14"/>
  <c r="E951" i="14"/>
  <c r="E952" i="14"/>
  <c r="E953" i="14"/>
  <c r="E954" i="14"/>
  <c r="E955" i="14"/>
  <c r="E956" i="14"/>
  <c r="E957" i="14"/>
  <c r="E958" i="14"/>
  <c r="E959" i="14"/>
  <c r="E960" i="14"/>
  <c r="E961" i="14"/>
  <c r="E962" i="14"/>
  <c r="E963" i="14"/>
  <c r="E964" i="14"/>
  <c r="E965" i="14"/>
  <c r="E966" i="14"/>
  <c r="E967" i="14"/>
  <c r="E968" i="14"/>
  <c r="E969" i="14"/>
  <c r="E970" i="14"/>
  <c r="E971" i="14"/>
  <c r="E972" i="14"/>
  <c r="E973" i="14"/>
  <c r="E974"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R611" i="4"/>
  <c r="Q611" i="4" s="1"/>
  <c r="R612" i="4"/>
  <c r="Q612" i="4" s="1"/>
  <c r="R619" i="4"/>
  <c r="Q619" i="4" s="1"/>
  <c r="R620" i="4"/>
  <c r="Q620" i="4" s="1"/>
  <c r="R621" i="4"/>
  <c r="Q621" i="4" s="1"/>
  <c r="R622" i="4"/>
  <c r="Q622" i="4" s="1"/>
  <c r="R623" i="4"/>
  <c r="Q623" i="4" s="1"/>
  <c r="R624" i="4"/>
  <c r="Q624" i="4" s="1"/>
  <c r="R625" i="4"/>
  <c r="Q625" i="4" s="1"/>
  <c r="R626" i="4"/>
  <c r="R610" i="4"/>
  <c r="Q610" i="4" s="1"/>
  <c r="T610" i="4"/>
  <c r="U610" i="4" s="1"/>
  <c r="AA610" i="4"/>
  <c r="AG610" i="4"/>
  <c r="AU610" i="4"/>
  <c r="T611" i="4"/>
  <c r="BC611" i="4" s="1"/>
  <c r="AA611" i="4"/>
  <c r="AG611" i="4"/>
  <c r="AU611" i="4"/>
  <c r="T612" i="4"/>
  <c r="U612" i="4" s="1"/>
  <c r="AA612" i="4"/>
  <c r="AG612" i="4"/>
  <c r="AU612" i="4"/>
  <c r="T613" i="4"/>
  <c r="U613" i="4" s="1"/>
  <c r="AK613" i="4"/>
  <c r="AP613" i="4"/>
  <c r="AU613" i="4"/>
  <c r="T614" i="4"/>
  <c r="U614" i="4" s="1"/>
  <c r="AK614" i="4"/>
  <c r="AP614" i="4"/>
  <c r="AU614" i="4"/>
  <c r="T615" i="4"/>
  <c r="U615" i="4" s="1"/>
  <c r="AK615" i="4"/>
  <c r="AP615" i="4"/>
  <c r="AU615" i="4"/>
  <c r="T616" i="4"/>
  <c r="U616" i="4" s="1"/>
  <c r="AK616" i="4"/>
  <c r="AP616" i="4"/>
  <c r="AU616" i="4"/>
  <c r="T617" i="4"/>
  <c r="U617" i="4" s="1"/>
  <c r="AK617" i="4"/>
  <c r="AP617" i="4"/>
  <c r="AU617" i="4"/>
  <c r="T618" i="4"/>
  <c r="U618" i="4" s="1"/>
  <c r="AK618" i="4"/>
  <c r="AP618" i="4"/>
  <c r="AU618" i="4"/>
  <c r="AK619" i="4"/>
  <c r="AP619" i="4"/>
  <c r="AU619" i="4"/>
  <c r="AK620" i="4"/>
  <c r="AP620" i="4"/>
  <c r="AU620" i="4"/>
  <c r="AK621" i="4"/>
  <c r="AP621" i="4"/>
  <c r="AU621" i="4"/>
  <c r="AK622" i="4"/>
  <c r="AP622" i="4"/>
  <c r="AU622" i="4"/>
  <c r="AK623" i="4"/>
  <c r="AP623" i="4"/>
  <c r="AU623" i="4"/>
  <c r="AK624" i="4"/>
  <c r="AP624" i="4"/>
  <c r="AU624" i="4"/>
  <c r="AK625" i="4"/>
  <c r="AP625" i="4"/>
  <c r="AU625" i="4"/>
  <c r="AK626" i="4"/>
  <c r="AP626" i="4"/>
  <c r="AU626" i="4"/>
  <c r="D610" i="4"/>
  <c r="D611" i="4"/>
  <c r="D612" i="4"/>
  <c r="D613" i="4"/>
  <c r="D614" i="4"/>
  <c r="D615" i="4"/>
  <c r="D616" i="4"/>
  <c r="D617" i="4"/>
  <c r="D618" i="4"/>
  <c r="D619" i="4"/>
  <c r="D620" i="4"/>
  <c r="D621" i="4"/>
  <c r="D622" i="4"/>
  <c r="D623" i="4"/>
  <c r="D624" i="4"/>
  <c r="D625" i="4"/>
  <c r="D626" i="4"/>
  <c r="K506" i="18"/>
  <c r="L506" i="18"/>
  <c r="M506" i="18"/>
  <c r="N506" i="18"/>
  <c r="K517" i="18"/>
  <c r="L517" i="18"/>
  <c r="M517" i="18"/>
  <c r="N517" i="18"/>
  <c r="K518" i="18"/>
  <c r="L518" i="18"/>
  <c r="M518" i="18"/>
  <c r="N518" i="18"/>
  <c r="K519" i="18"/>
  <c r="L519" i="18"/>
  <c r="M519" i="18"/>
  <c r="N519" i="18"/>
  <c r="K520" i="18"/>
  <c r="L520" i="18"/>
  <c r="M520" i="18"/>
  <c r="N520" i="18"/>
  <c r="K521" i="18"/>
  <c r="L521" i="18"/>
  <c r="M521" i="18"/>
  <c r="N521" i="18"/>
  <c r="K522" i="18"/>
  <c r="L522" i="18"/>
  <c r="M522" i="18"/>
  <c r="N522" i="18"/>
  <c r="K523" i="18"/>
  <c r="L523" i="18"/>
  <c r="M523" i="18"/>
  <c r="N523" i="18"/>
  <c r="K524" i="18"/>
  <c r="L524" i="18"/>
  <c r="M524" i="18"/>
  <c r="N524" i="18"/>
  <c r="K525" i="18"/>
  <c r="L525" i="18"/>
  <c r="M525" i="18"/>
  <c r="N525" i="18"/>
  <c r="K507" i="18"/>
  <c r="L507" i="18"/>
  <c r="M507" i="18"/>
  <c r="N507" i="18"/>
  <c r="K508" i="18"/>
  <c r="L508" i="18"/>
  <c r="M508" i="18"/>
  <c r="N508" i="18"/>
  <c r="K509" i="18"/>
  <c r="L509" i="18"/>
  <c r="M509" i="18"/>
  <c r="N509" i="18"/>
  <c r="K510" i="18"/>
  <c r="L510" i="18"/>
  <c r="M510" i="18"/>
  <c r="N510" i="18"/>
  <c r="K511" i="18"/>
  <c r="L511" i="18"/>
  <c r="M511" i="18"/>
  <c r="N511" i="18"/>
  <c r="K512" i="18"/>
  <c r="L512" i="18"/>
  <c r="M512" i="18"/>
  <c r="N512" i="18"/>
  <c r="K513" i="18"/>
  <c r="L513" i="18"/>
  <c r="M513" i="18"/>
  <c r="N513" i="18"/>
  <c r="K514" i="18"/>
  <c r="L514" i="18"/>
  <c r="M514" i="18"/>
  <c r="N514" i="18"/>
  <c r="K515" i="18"/>
  <c r="L515" i="18"/>
  <c r="M515" i="18"/>
  <c r="N515" i="18"/>
  <c r="K516" i="18"/>
  <c r="L516" i="18"/>
  <c r="M516" i="18"/>
  <c r="N516" i="18"/>
  <c r="J506" i="18"/>
  <c r="J517" i="18"/>
  <c r="J518" i="18"/>
  <c r="J519" i="18"/>
  <c r="J520" i="18"/>
  <c r="J521" i="18"/>
  <c r="J522" i="18"/>
  <c r="J523" i="18"/>
  <c r="J524" i="18"/>
  <c r="J525" i="18"/>
  <c r="J507" i="18"/>
  <c r="J508" i="18"/>
  <c r="J509" i="18"/>
  <c r="J510" i="18"/>
  <c r="J511" i="18"/>
  <c r="J512" i="18"/>
  <c r="J513" i="18"/>
  <c r="J514" i="18"/>
  <c r="J515" i="18"/>
  <c r="J516" i="18"/>
  <c r="C35" i="20"/>
  <c r="J35" i="20" s="1"/>
  <c r="G35" i="20"/>
  <c r="H35" i="20"/>
  <c r="I35" i="20"/>
  <c r="B607" i="15"/>
  <c r="C607" i="15"/>
  <c r="B608" i="15"/>
  <c r="C608" i="15"/>
  <c r="B609" i="15"/>
  <c r="C609" i="15"/>
  <c r="B610" i="15"/>
  <c r="C610" i="15"/>
  <c r="B611" i="15"/>
  <c r="C611" i="15"/>
  <c r="B612" i="15"/>
  <c r="C612" i="15"/>
  <c r="B613" i="15"/>
  <c r="C613" i="15"/>
  <c r="B614" i="15"/>
  <c r="C614" i="15"/>
  <c r="B615" i="15"/>
  <c r="C615" i="15"/>
  <c r="B616" i="15"/>
  <c r="C616" i="15"/>
  <c r="B617" i="15"/>
  <c r="C617" i="15"/>
  <c r="AU609" i="4"/>
  <c r="AP609" i="4"/>
  <c r="AK609" i="4"/>
  <c r="AF609" i="4"/>
  <c r="AG609" i="4" s="1"/>
  <c r="Z609" i="4"/>
  <c r="T609" i="4"/>
  <c r="BC609" i="4" s="1"/>
  <c r="AU608" i="4"/>
  <c r="AP608" i="4"/>
  <c r="AK608" i="4"/>
  <c r="AF608" i="4"/>
  <c r="AG608" i="4" s="1"/>
  <c r="Z608" i="4"/>
  <c r="T608" i="4"/>
  <c r="BC608" i="4" s="1"/>
  <c r="AU607" i="4"/>
  <c r="AP607" i="4"/>
  <c r="AK607" i="4"/>
  <c r="AF607" i="4"/>
  <c r="AG607" i="4" s="1"/>
  <c r="Z607" i="4"/>
  <c r="AA607" i="4" s="1"/>
  <c r="T607" i="4"/>
  <c r="BC607" i="4" s="1"/>
  <c r="R609" i="4"/>
  <c r="R608" i="4"/>
  <c r="R607" i="4"/>
  <c r="D95" i="20"/>
  <c r="D100" i="20"/>
  <c r="D82" i="20"/>
  <c r="J82" i="20" s="1"/>
  <c r="D81" i="20"/>
  <c r="J81" i="20" s="1"/>
  <c r="L937" i="7"/>
  <c r="L938" i="7"/>
  <c r="L939" i="7"/>
  <c r="L940" i="7"/>
  <c r="L941" i="7"/>
  <c r="K937" i="7"/>
  <c r="K938" i="7"/>
  <c r="K939" i="7"/>
  <c r="K940" i="7"/>
  <c r="K941" i="7"/>
  <c r="G933" i="7"/>
  <c r="H933" i="7"/>
  <c r="AP594" i="4" s="1"/>
  <c r="I933" i="7"/>
  <c r="G934" i="7"/>
  <c r="H934" i="7"/>
  <c r="I934" i="7"/>
  <c r="G935" i="7"/>
  <c r="H935" i="7"/>
  <c r="I935" i="7"/>
  <c r="G936" i="7"/>
  <c r="H936" i="7"/>
  <c r="I936" i="7"/>
  <c r="G937" i="7"/>
  <c r="H937" i="7"/>
  <c r="I937" i="7"/>
  <c r="G938" i="7"/>
  <c r="H938" i="7"/>
  <c r="I938" i="7"/>
  <c r="G939" i="7"/>
  <c r="H939" i="7"/>
  <c r="I939" i="7"/>
  <c r="G940" i="7"/>
  <c r="H940" i="7"/>
  <c r="I940" i="7"/>
  <c r="G932" i="7"/>
  <c r="H932" i="7"/>
  <c r="I932" i="7"/>
  <c r="K932" i="7"/>
  <c r="L932" i="7"/>
  <c r="K933" i="7"/>
  <c r="L933" i="7"/>
  <c r="K934" i="7"/>
  <c r="L934" i="7"/>
  <c r="K935" i="7"/>
  <c r="L935" i="7"/>
  <c r="K936" i="7"/>
  <c r="L936" i="7"/>
  <c r="F934" i="7"/>
  <c r="F935" i="7"/>
  <c r="F936" i="7"/>
  <c r="F937" i="7"/>
  <c r="F938" i="7"/>
  <c r="F939" i="7"/>
  <c r="F940" i="7"/>
  <c r="E123" i="5"/>
  <c r="E124" i="5"/>
  <c r="E125" i="5"/>
  <c r="E126" i="5"/>
  <c r="E594" i="14"/>
  <c r="E595" i="14"/>
  <c r="E596" i="14"/>
  <c r="E597" i="14"/>
  <c r="E935" i="14"/>
  <c r="E377" i="14"/>
  <c r="E378" i="14"/>
  <c r="E379" i="14"/>
  <c r="E869" i="14"/>
  <c r="E380" i="14"/>
  <c r="E631" i="14"/>
  <c r="E632" i="14"/>
  <c r="E381" i="14"/>
  <c r="E865" i="14"/>
  <c r="E864" i="14"/>
  <c r="E863" i="14"/>
  <c r="E382" i="14"/>
  <c r="E383" i="14"/>
  <c r="E862" i="14"/>
  <c r="E3" i="14"/>
  <c r="E385" i="14"/>
  <c r="E386" i="14"/>
  <c r="E387" i="14"/>
  <c r="E388" i="14"/>
  <c r="E861" i="14"/>
  <c r="E389" i="14"/>
  <c r="E4" i="14"/>
  <c r="E635" i="14"/>
  <c r="E392" i="14"/>
  <c r="E636" i="14"/>
  <c r="E394" i="14"/>
  <c r="E395" i="14"/>
  <c r="E396" i="14"/>
  <c r="E397" i="14"/>
  <c r="E637" i="14"/>
  <c r="E399" i="14"/>
  <c r="E400" i="14"/>
  <c r="E860" i="14"/>
  <c r="E638" i="14"/>
  <c r="E401" i="14"/>
  <c r="E402" i="14"/>
  <c r="E639" i="14"/>
  <c r="E859" i="14"/>
  <c r="E858" i="14"/>
  <c r="E404" i="14"/>
  <c r="E857" i="14"/>
  <c r="E856" i="14"/>
  <c r="E855" i="14"/>
  <c r="E405" i="14"/>
  <c r="E854" i="14"/>
  <c r="E853" i="14"/>
  <c r="E852" i="14"/>
  <c r="E406" i="14"/>
  <c r="E407" i="14"/>
  <c r="E408" i="14"/>
  <c r="E409" i="14"/>
  <c r="E851" i="14"/>
  <c r="E640" i="14"/>
  <c r="E641" i="14"/>
  <c r="E847" i="14"/>
  <c r="E846" i="14"/>
  <c r="E845" i="14"/>
  <c r="E5" i="14"/>
  <c r="E643" i="14"/>
  <c r="E842" i="14"/>
  <c r="E841" i="14"/>
  <c r="E840" i="14"/>
  <c r="E838" i="14"/>
  <c r="E837" i="14"/>
  <c r="E836" i="14"/>
  <c r="E835" i="14"/>
  <c r="E834" i="14"/>
  <c r="E833" i="14"/>
  <c r="E832" i="14"/>
  <c r="E831" i="14"/>
  <c r="E410" i="14"/>
  <c r="E411" i="14"/>
  <c r="E412" i="14"/>
  <c r="E413" i="14"/>
  <c r="E414" i="14"/>
  <c r="E415" i="14"/>
  <c r="E416" i="14"/>
  <c r="E417" i="14"/>
  <c r="E418" i="14"/>
  <c r="E419" i="14"/>
  <c r="E420" i="14"/>
  <c r="E421" i="14"/>
  <c r="E422" i="14"/>
  <c r="E644" i="14"/>
  <c r="E424" i="14"/>
  <c r="E425" i="14"/>
  <c r="E426" i="14"/>
  <c r="E830" i="14"/>
  <c r="E427" i="14"/>
  <c r="E428" i="14"/>
  <c r="E429" i="14"/>
  <c r="E645" i="14"/>
  <c r="E431" i="14"/>
  <c r="E646" i="14"/>
  <c r="E647" i="14"/>
  <c r="E432" i="14"/>
  <c r="E433" i="14"/>
  <c r="E648" i="14"/>
  <c r="E434" i="14"/>
  <c r="E827" i="14"/>
  <c r="E435" i="14"/>
  <c r="E436" i="14"/>
  <c r="E826" i="14"/>
  <c r="E657" i="14"/>
  <c r="E822" i="14"/>
  <c r="E821" i="14"/>
  <c r="E6" i="14"/>
  <c r="E437" i="14"/>
  <c r="E817" i="14"/>
  <c r="E816" i="14"/>
  <c r="E815" i="14"/>
  <c r="E814" i="14"/>
  <c r="E813" i="14"/>
  <c r="E7" i="14"/>
  <c r="E811" i="14"/>
  <c r="E651" i="14"/>
  <c r="E805" i="14"/>
  <c r="E803" i="14"/>
  <c r="E802" i="14"/>
  <c r="E8" i="14"/>
  <c r="E653" i="14"/>
  <c r="E654" i="14"/>
  <c r="E794" i="14"/>
  <c r="E655" i="14"/>
  <c r="E656" i="14"/>
  <c r="E792" i="14"/>
  <c r="E9" i="14"/>
  <c r="E790" i="14"/>
  <c r="E658" i="14"/>
  <c r="E783" i="14"/>
  <c r="E659" i="14"/>
  <c r="E663" i="14"/>
  <c r="E660" i="14"/>
  <c r="E680" i="14"/>
  <c r="E684" i="14"/>
  <c r="E765" i="14"/>
  <c r="E754" i="14"/>
  <c r="E438" i="14"/>
  <c r="E439" i="14"/>
  <c r="E440" i="14"/>
  <c r="E441" i="14"/>
  <c r="E752" i="14"/>
  <c r="E750" i="14"/>
  <c r="E10" i="14"/>
  <c r="E443" i="14"/>
  <c r="E444" i="14"/>
  <c r="E661" i="14"/>
  <c r="E446" i="14"/>
  <c r="E447" i="14"/>
  <c r="E448" i="14"/>
  <c r="E662" i="14"/>
  <c r="E748" i="14"/>
  <c r="E11" i="14"/>
  <c r="E664" i="14"/>
  <c r="E452" i="14"/>
  <c r="E453" i="14"/>
  <c r="E454" i="14"/>
  <c r="E455" i="14"/>
  <c r="E665" i="14"/>
  <c r="E746" i="14"/>
  <c r="E457" i="14"/>
  <c r="E666" i="14"/>
  <c r="E459" i="14"/>
  <c r="E460" i="14"/>
  <c r="E744" i="14"/>
  <c r="E461" i="14"/>
  <c r="E462" i="14"/>
  <c r="E667" i="14"/>
  <c r="E668" i="14"/>
  <c r="E669" i="14"/>
  <c r="E670" i="14"/>
  <c r="E671" i="14"/>
  <c r="E672" i="14"/>
  <c r="E673" i="14"/>
  <c r="E467" i="14"/>
  <c r="E730" i="14"/>
  <c r="E719" i="14"/>
  <c r="E468" i="14"/>
  <c r="E469" i="14"/>
  <c r="E674" i="14"/>
  <c r="E675" i="14"/>
  <c r="E676" i="14"/>
  <c r="E471" i="14"/>
  <c r="E677" i="14"/>
  <c r="E473" i="14"/>
  <c r="E474" i="14"/>
  <c r="E678" i="14"/>
  <c r="E12" i="14"/>
  <c r="E13" i="14"/>
  <c r="E476" i="14"/>
  <c r="E477" i="14"/>
  <c r="E681" i="14"/>
  <c r="E682" i="14"/>
  <c r="E683" i="14"/>
  <c r="E14" i="14"/>
  <c r="E15" i="14"/>
  <c r="E685" i="14"/>
  <c r="E686" i="14"/>
  <c r="E687" i="14"/>
  <c r="E486" i="14"/>
  <c r="E487" i="14"/>
  <c r="E688" i="14"/>
  <c r="E689" i="14"/>
  <c r="E690" i="14"/>
  <c r="E491" i="14"/>
  <c r="E492" i="14"/>
  <c r="E691" i="14"/>
  <c r="E692" i="14"/>
  <c r="E693" i="14"/>
  <c r="E496" i="14"/>
  <c r="E694" i="14"/>
  <c r="E695" i="14"/>
  <c r="E696" i="14"/>
  <c r="E697" i="14"/>
  <c r="E698" i="14"/>
  <c r="E699" i="14"/>
  <c r="E700" i="14"/>
  <c r="E701" i="14"/>
  <c r="E702" i="14"/>
  <c r="E502" i="14"/>
  <c r="E703" i="14"/>
  <c r="E704" i="14"/>
  <c r="E705" i="14"/>
  <c r="E506" i="14"/>
  <c r="E706" i="14"/>
  <c r="E707" i="14"/>
  <c r="E708" i="14"/>
  <c r="E16" i="14"/>
  <c r="E710" i="14"/>
  <c r="E711" i="14"/>
  <c r="E511" i="14"/>
  <c r="E712" i="14"/>
  <c r="E713" i="14"/>
  <c r="E714" i="14"/>
  <c r="E715" i="14"/>
  <c r="E716" i="14"/>
  <c r="E17" i="14"/>
  <c r="E718" i="14"/>
  <c r="E18" i="14"/>
  <c r="E19" i="14"/>
  <c r="E720" i="14"/>
  <c r="E721" i="14"/>
  <c r="E20" i="14"/>
  <c r="E722" i="14"/>
  <c r="E723" i="14"/>
  <c r="E724" i="14"/>
  <c r="E725" i="14"/>
  <c r="E726" i="14"/>
  <c r="E727" i="14"/>
  <c r="E728" i="14"/>
  <c r="E729" i="14"/>
  <c r="E21" i="14"/>
  <c r="E731" i="14"/>
  <c r="E732" i="14"/>
  <c r="E733" i="14"/>
  <c r="E533" i="14"/>
  <c r="E534" i="14"/>
  <c r="E535" i="14"/>
  <c r="E734" i="14"/>
  <c r="E735" i="14"/>
  <c r="E736" i="14"/>
  <c r="E537" i="14"/>
  <c r="E22" i="14"/>
  <c r="E738" i="14"/>
  <c r="E539" i="14"/>
  <c r="E23" i="14"/>
  <c r="E740" i="14"/>
  <c r="E741" i="14"/>
  <c r="E742" i="14"/>
  <c r="E24" i="14"/>
  <c r="E545" i="14"/>
  <c r="E546" i="14"/>
  <c r="E547" i="14"/>
  <c r="E548" i="14"/>
  <c r="E25" i="14"/>
  <c r="E550" i="14"/>
  <c r="E551" i="14"/>
  <c r="E552" i="14"/>
  <c r="E553" i="14"/>
  <c r="E554" i="14"/>
  <c r="E555" i="14"/>
  <c r="E556" i="14"/>
  <c r="E26" i="14"/>
  <c r="E558" i="14"/>
  <c r="E745" i="14"/>
  <c r="E27" i="14"/>
  <c r="E28" i="14"/>
  <c r="E747" i="14"/>
  <c r="E29" i="14"/>
  <c r="E749" i="14"/>
  <c r="E30" i="14"/>
  <c r="E751" i="14"/>
  <c r="E31" i="14"/>
  <c r="E753" i="14"/>
  <c r="E32" i="14"/>
  <c r="E755" i="14"/>
  <c r="E756" i="14"/>
  <c r="E757" i="14"/>
  <c r="E758" i="14"/>
  <c r="E759" i="14"/>
  <c r="E760" i="14"/>
  <c r="E761" i="14"/>
  <c r="E762" i="14"/>
  <c r="E763" i="14"/>
  <c r="E764" i="14"/>
  <c r="E33" i="14"/>
  <c r="E766" i="14"/>
  <c r="E767" i="14"/>
  <c r="E34" i="14"/>
  <c r="E769" i="14"/>
  <c r="E770" i="14"/>
  <c r="E771" i="14"/>
  <c r="E35" i="14"/>
  <c r="E773" i="14"/>
  <c r="E36" i="14"/>
  <c r="E37" i="14"/>
  <c r="E573" i="14"/>
  <c r="E776" i="14"/>
  <c r="E575" i="14"/>
  <c r="E576" i="14"/>
  <c r="E577" i="14"/>
  <c r="E578" i="14"/>
  <c r="E777" i="14"/>
  <c r="E778" i="14"/>
  <c r="E581" i="14"/>
  <c r="E582" i="14"/>
  <c r="E583" i="14"/>
  <c r="E584" i="14"/>
  <c r="E585" i="14"/>
  <c r="E779" i="14"/>
  <c r="E38" i="14"/>
  <c r="E588" i="14"/>
  <c r="E910" i="14"/>
  <c r="E589" i="14"/>
  <c r="E913" i="14"/>
  <c r="E781" i="14"/>
  <c r="E782" i="14"/>
  <c r="E39" i="14"/>
  <c r="E784" i="14"/>
  <c r="E785" i="14"/>
  <c r="E786" i="14"/>
  <c r="E787" i="14"/>
  <c r="E788" i="14"/>
  <c r="E40" i="14"/>
  <c r="E41" i="14"/>
  <c r="E42" i="14"/>
  <c r="E43" i="14"/>
  <c r="E44" i="14"/>
  <c r="E45" i="14"/>
  <c r="E46" i="14"/>
  <c r="E796" i="14"/>
  <c r="E797" i="14"/>
  <c r="E798" i="14"/>
  <c r="E799" i="14"/>
  <c r="E800" i="14"/>
  <c r="E47" i="14"/>
  <c r="E48" i="14"/>
  <c r="E49" i="14"/>
  <c r="E804" i="14"/>
  <c r="E50" i="14"/>
  <c r="E806" i="14"/>
  <c r="E807" i="14"/>
  <c r="E51" i="14"/>
  <c r="E52" i="14"/>
  <c r="E53" i="14"/>
  <c r="E809" i="14"/>
  <c r="E810" i="14"/>
  <c r="E54" i="14"/>
  <c r="E55" i="14"/>
  <c r="E56" i="14"/>
  <c r="E57" i="14"/>
  <c r="E58" i="14"/>
  <c r="E59" i="14"/>
  <c r="E60" i="14"/>
  <c r="E61" i="14"/>
  <c r="E819" i="14"/>
  <c r="E820" i="14"/>
  <c r="E62" i="14"/>
  <c r="E63" i="14"/>
  <c r="E64" i="14"/>
  <c r="E824" i="14"/>
  <c r="E825" i="14"/>
  <c r="E65" i="14"/>
  <c r="E66" i="14"/>
  <c r="E67" i="14"/>
  <c r="E829" i="14"/>
  <c r="E68" i="14"/>
  <c r="E69" i="14"/>
  <c r="E70" i="14"/>
  <c r="E71" i="14"/>
  <c r="E72" i="14"/>
  <c r="E73" i="14"/>
  <c r="E74" i="14"/>
  <c r="E75" i="14"/>
  <c r="E76" i="14"/>
  <c r="E839" i="14"/>
  <c r="E77" i="14"/>
  <c r="E78" i="14"/>
  <c r="E79" i="14"/>
  <c r="E843" i="14"/>
  <c r="E80" i="14"/>
  <c r="E81" i="14"/>
  <c r="E82" i="14"/>
  <c r="E83" i="14"/>
  <c r="E84" i="14"/>
  <c r="E85" i="14"/>
  <c r="E848"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871" i="14"/>
  <c r="E872" i="14"/>
  <c r="E873" i="14"/>
  <c r="E110" i="14"/>
  <c r="E111" i="14"/>
  <c r="E112" i="14"/>
  <c r="E875" i="14"/>
  <c r="E113" i="14"/>
  <c r="E114" i="14"/>
  <c r="E877" i="14"/>
  <c r="E115" i="14"/>
  <c r="E116" i="14"/>
  <c r="E117" i="14"/>
  <c r="E118" i="14"/>
  <c r="E119" i="14"/>
  <c r="E883" i="14"/>
  <c r="E884" i="14"/>
  <c r="E885" i="14"/>
  <c r="E886" i="14"/>
  <c r="E120" i="14"/>
  <c r="E888" i="14"/>
  <c r="E889" i="14"/>
  <c r="E890" i="14"/>
  <c r="E891" i="14"/>
  <c r="E892" i="14"/>
  <c r="E893" i="14"/>
  <c r="E894" i="14"/>
  <c r="E121" i="14"/>
  <c r="E896"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912" i="14"/>
  <c r="E154" i="14"/>
  <c r="E914" i="14"/>
  <c r="E915" i="14"/>
  <c r="E916" i="14"/>
  <c r="E917" i="14"/>
  <c r="E155" i="14"/>
  <c r="E156" i="14"/>
  <c r="E920" i="14"/>
  <c r="E921" i="14"/>
  <c r="E922" i="14"/>
  <c r="E923" i="14"/>
  <c r="E924" i="14"/>
  <c r="E157" i="14"/>
  <c r="E158" i="14"/>
  <c r="E927" i="14"/>
  <c r="E928" i="14"/>
  <c r="E929" i="14"/>
  <c r="E930"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593" i="14"/>
  <c r="E592" i="14"/>
  <c r="E189" i="14"/>
  <c r="E190" i="14"/>
  <c r="E191" i="14"/>
  <c r="E192" i="14"/>
  <c r="E193" i="14"/>
  <c r="E194" i="14"/>
  <c r="E195" i="14"/>
  <c r="E196" i="14"/>
  <c r="E591" i="14"/>
  <c r="E590" i="14"/>
  <c r="E587" i="14"/>
  <c r="E586" i="14"/>
  <c r="E580" i="14"/>
  <c r="E197" i="14"/>
  <c r="E579" i="14"/>
  <c r="E574" i="14"/>
  <c r="E572" i="14"/>
  <c r="E571" i="14"/>
  <c r="E570" i="14"/>
  <c r="E569" i="14"/>
  <c r="E568" i="14"/>
  <c r="E567" i="14"/>
  <c r="E867" i="14"/>
  <c r="E866" i="14"/>
  <c r="E384" i="14"/>
  <c r="E563" i="14"/>
  <c r="E562" i="14"/>
  <c r="E561" i="14"/>
  <c r="E560" i="14"/>
  <c r="E559" i="14"/>
  <c r="E557" i="14"/>
  <c r="E549" i="14"/>
  <c r="E544" i="14"/>
  <c r="E543" i="14"/>
  <c r="E542" i="14"/>
  <c r="E541" i="14"/>
  <c r="E540" i="14"/>
  <c r="E538" i="14"/>
  <c r="E390" i="14"/>
  <c r="E532" i="14"/>
  <c r="E198" i="14"/>
  <c r="E199" i="14"/>
  <c r="E200" i="14"/>
  <c r="E531" i="14"/>
  <c r="E530" i="14"/>
  <c r="E201" i="14"/>
  <c r="E529" i="14"/>
  <c r="E528" i="14"/>
  <c r="E202" i="14"/>
  <c r="E527" i="14"/>
  <c r="E526" i="14"/>
  <c r="E823" i="14"/>
  <c r="E203" i="14"/>
  <c r="E204" i="14"/>
  <c r="E391" i="14"/>
  <c r="E205" i="14"/>
  <c r="E206" i="14"/>
  <c r="E207" i="14"/>
  <c r="E208" i="14"/>
  <c r="E209" i="14"/>
  <c r="E524" i="14"/>
  <c r="E210" i="14"/>
  <c r="E211" i="14"/>
  <c r="E212" i="14"/>
  <c r="E213" i="14"/>
  <c r="E214" i="14"/>
  <c r="E215" i="14"/>
  <c r="E216" i="14"/>
  <c r="E217" i="14"/>
  <c r="E218" i="14"/>
  <c r="E219" i="14"/>
  <c r="E220" i="14"/>
  <c r="E221" i="14"/>
  <c r="E393" i="14"/>
  <c r="E222" i="14"/>
  <c r="E223" i="14"/>
  <c r="E224" i="14"/>
  <c r="E522" i="14"/>
  <c r="E521" i="14"/>
  <c r="E225" i="14"/>
  <c r="E520" i="14"/>
  <c r="E519" i="14"/>
  <c r="E518" i="14"/>
  <c r="E226" i="14"/>
  <c r="E517" i="14"/>
  <c r="E516" i="14"/>
  <c r="E515" i="14"/>
  <c r="E227" i="14"/>
  <c r="E228" i="14"/>
  <c r="E229" i="14"/>
  <c r="E230" i="14"/>
  <c r="E514" i="14"/>
  <c r="E513" i="14"/>
  <c r="E512" i="14"/>
  <c r="E510" i="14"/>
  <c r="E509" i="14"/>
  <c r="E508" i="14"/>
  <c r="E507" i="14"/>
  <c r="E505" i="14"/>
  <c r="E504" i="14"/>
  <c r="E503" i="14"/>
  <c r="E775" i="14"/>
  <c r="E774" i="14"/>
  <c r="E772" i="14"/>
  <c r="E768" i="14"/>
  <c r="E501" i="14"/>
  <c r="E500" i="14"/>
  <c r="E499" i="14"/>
  <c r="E498" i="14"/>
  <c r="E231" i="14"/>
  <c r="E232" i="14"/>
  <c r="E233" i="14"/>
  <c r="E234" i="14"/>
  <c r="E235" i="14"/>
  <c r="E236" i="14"/>
  <c r="E237" i="14"/>
  <c r="E238" i="14"/>
  <c r="E239" i="14"/>
  <c r="E240" i="14"/>
  <c r="E241" i="14"/>
  <c r="E242" i="14"/>
  <c r="E243" i="14"/>
  <c r="E244" i="14"/>
  <c r="E245" i="14"/>
  <c r="E246" i="14"/>
  <c r="E247" i="14"/>
  <c r="E497" i="14"/>
  <c r="E248" i="14"/>
  <c r="E249" i="14"/>
  <c r="E250" i="14"/>
  <c r="E251" i="14"/>
  <c r="E252" i="14"/>
  <c r="E495" i="14"/>
  <c r="E253" i="14"/>
  <c r="E254" i="14"/>
  <c r="E255" i="14"/>
  <c r="E494" i="14"/>
  <c r="E256" i="14"/>
  <c r="E257" i="14"/>
  <c r="E493" i="14"/>
  <c r="E490" i="14"/>
  <c r="E489" i="14"/>
  <c r="E488" i="14"/>
  <c r="E485" i="14"/>
  <c r="E258" i="14"/>
  <c r="E484" i="14"/>
  <c r="E483" i="14"/>
  <c r="E482" i="14"/>
  <c r="E481" i="14"/>
  <c r="E480" i="14"/>
  <c r="E479" i="14"/>
  <c r="E478" i="14"/>
  <c r="E475" i="14"/>
  <c r="E472" i="14"/>
  <c r="E470" i="14"/>
  <c r="E709" i="14"/>
  <c r="E717" i="14"/>
  <c r="E466" i="14"/>
  <c r="E465" i="14"/>
  <c r="E464" i="14"/>
  <c r="E463" i="14"/>
  <c r="E737" i="14"/>
  <c r="E739" i="14"/>
  <c r="E743" i="14"/>
  <c r="E458" i="14"/>
  <c r="E456" i="14"/>
  <c r="E451" i="14"/>
  <c r="E450" i="14"/>
  <c r="E449" i="14"/>
  <c r="E445" i="14"/>
  <c r="E442" i="14"/>
  <c r="E679" i="14"/>
  <c r="E259" i="14"/>
  <c r="E260" i="14"/>
  <c r="E261" i="14"/>
  <c r="E262" i="14"/>
  <c r="E780" i="14"/>
  <c r="E789" i="14"/>
  <c r="E263" i="14"/>
  <c r="E264" i="14"/>
  <c r="E265" i="14"/>
  <c r="E266" i="14"/>
  <c r="E267" i="14"/>
  <c r="E268" i="14"/>
  <c r="E269" i="14"/>
  <c r="E270" i="14"/>
  <c r="E398" i="14"/>
  <c r="E271" i="14"/>
  <c r="E272" i="14"/>
  <c r="E273" i="14"/>
  <c r="E274" i="14"/>
  <c r="E275" i="14"/>
  <c r="E276" i="14"/>
  <c r="E277" i="14"/>
  <c r="E793" i="14"/>
  <c r="E278" i="14"/>
  <c r="E279" i="14"/>
  <c r="E280" i="14"/>
  <c r="E281" i="14"/>
  <c r="E795" i="14"/>
  <c r="E282" i="14"/>
  <c r="E283" i="14"/>
  <c r="E801" i="14"/>
  <c r="E808" i="14"/>
  <c r="E812" i="14"/>
  <c r="E284" i="14"/>
  <c r="E285" i="14"/>
  <c r="E286" i="14"/>
  <c r="E287" i="14"/>
  <c r="E288" i="14"/>
  <c r="E818" i="14"/>
  <c r="E828" i="14"/>
  <c r="E289" i="14"/>
  <c r="E290" i="14"/>
  <c r="E430" i="14"/>
  <c r="E423"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844" i="14"/>
  <c r="E849" i="14"/>
  <c r="E850" i="14"/>
  <c r="E403" i="14"/>
  <c r="E319" i="14"/>
  <c r="E320" i="14"/>
  <c r="E321" i="14"/>
  <c r="E322" i="14"/>
  <c r="E323" i="14"/>
  <c r="E324" i="14"/>
  <c r="E325" i="14"/>
  <c r="E326" i="14"/>
  <c r="E327" i="14"/>
  <c r="E328" i="14"/>
  <c r="E329" i="14"/>
  <c r="E330" i="14"/>
  <c r="E331" i="14"/>
  <c r="E332" i="14"/>
  <c r="E333" i="14"/>
  <c r="E334" i="14"/>
  <c r="E335" i="14"/>
  <c r="E336" i="14"/>
  <c r="E337" i="14"/>
  <c r="E338" i="14"/>
  <c r="E339" i="14"/>
  <c r="E791"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633" i="14"/>
  <c r="E634" i="14"/>
  <c r="E642" i="14"/>
  <c r="E938" i="14"/>
  <c r="E937" i="14"/>
  <c r="E365" i="14"/>
  <c r="E936" i="14"/>
  <c r="E649" i="14"/>
  <c r="E934" i="14"/>
  <c r="E366" i="14"/>
  <c r="E933" i="14"/>
  <c r="E932" i="14"/>
  <c r="E367" i="14"/>
  <c r="E368" i="14"/>
  <c r="E369" i="14"/>
  <c r="E523" i="14"/>
  <c r="E370" i="14"/>
  <c r="E525" i="14"/>
  <c r="E371" i="14"/>
  <c r="E372" i="14"/>
  <c r="E373" i="14"/>
  <c r="E374" i="14"/>
  <c r="E375" i="14"/>
  <c r="E931" i="14"/>
  <c r="E926" i="14"/>
  <c r="E925" i="14"/>
  <c r="E536" i="14"/>
  <c r="E919" i="14"/>
  <c r="E918" i="14"/>
  <c r="E376" i="14"/>
  <c r="E650" i="14"/>
  <c r="E911" i="14"/>
  <c r="E652" i="14"/>
  <c r="E909" i="14"/>
  <c r="E908" i="14"/>
  <c r="E907" i="14"/>
  <c r="E906" i="14"/>
  <c r="E905" i="14"/>
  <c r="E904" i="14"/>
  <c r="E903" i="14"/>
  <c r="E564" i="14"/>
  <c r="E565" i="14"/>
  <c r="E566" i="14"/>
  <c r="E902" i="14"/>
  <c r="E901" i="14"/>
  <c r="E900" i="14"/>
  <c r="E899" i="14"/>
  <c r="E898" i="14"/>
  <c r="E897" i="14"/>
  <c r="E895" i="14"/>
  <c r="E887" i="14"/>
  <c r="E882" i="14"/>
  <c r="E881" i="14"/>
  <c r="E880" i="14"/>
  <c r="E879" i="14"/>
  <c r="E878" i="14"/>
  <c r="E876" i="14"/>
  <c r="E874" i="14"/>
  <c r="E870" i="14"/>
  <c r="D609" i="4"/>
  <c r="D608" i="4"/>
  <c r="D607" i="4"/>
  <c r="J504" i="18"/>
  <c r="J505" i="18"/>
  <c r="K504" i="18"/>
  <c r="L504" i="18"/>
  <c r="M504" i="18"/>
  <c r="N504" i="18"/>
  <c r="K505" i="18"/>
  <c r="L505" i="18"/>
  <c r="M505" i="18"/>
  <c r="N505" i="18"/>
  <c r="F123" i="5"/>
  <c r="G123" i="5" s="1"/>
  <c r="I123" i="5"/>
  <c r="J123" i="5"/>
  <c r="F124" i="5"/>
  <c r="G124" i="5" s="1"/>
  <c r="I124" i="5"/>
  <c r="J124" i="5"/>
  <c r="F125" i="5"/>
  <c r="G125" i="5" s="1"/>
  <c r="I125" i="5"/>
  <c r="J125" i="5"/>
  <c r="F126" i="5"/>
  <c r="G126" i="5" s="1"/>
  <c r="I126" i="5"/>
  <c r="J126" i="5"/>
  <c r="G82" i="20"/>
  <c r="H82" i="20"/>
  <c r="I82" i="20"/>
  <c r="G81" i="20"/>
  <c r="H81" i="20"/>
  <c r="I81" i="20"/>
  <c r="AK599" i="4"/>
  <c r="AP599" i="4"/>
  <c r="AU599" i="4"/>
  <c r="AK600" i="4"/>
  <c r="AP600" i="4"/>
  <c r="AU600" i="4"/>
  <c r="AK601" i="4"/>
  <c r="AP601" i="4"/>
  <c r="AU601" i="4"/>
  <c r="AK602" i="4"/>
  <c r="AP602" i="4"/>
  <c r="AU602" i="4"/>
  <c r="AK603" i="4"/>
  <c r="AP603" i="4"/>
  <c r="AU603" i="4"/>
  <c r="AK604" i="4"/>
  <c r="AP604" i="4"/>
  <c r="AU604" i="4"/>
  <c r="AK605" i="4"/>
  <c r="AP605" i="4"/>
  <c r="AU605" i="4"/>
  <c r="AK606" i="4"/>
  <c r="AP606" i="4"/>
  <c r="AU606" i="4"/>
  <c r="R599" i="4"/>
  <c r="Q599" i="4" s="1"/>
  <c r="R600" i="4"/>
  <c r="Q600" i="4" s="1"/>
  <c r="R601" i="4"/>
  <c r="Q601" i="4" s="1"/>
  <c r="R602" i="4"/>
  <c r="Q602" i="4" s="1"/>
  <c r="R603" i="4"/>
  <c r="R604" i="4"/>
  <c r="Q604" i="4" s="1"/>
  <c r="R605" i="4"/>
  <c r="Q605" i="4" s="1"/>
  <c r="R606" i="4"/>
  <c r="Q606" i="4" s="1"/>
  <c r="D600" i="4"/>
  <c r="D601" i="4"/>
  <c r="D602" i="4"/>
  <c r="D603" i="4"/>
  <c r="D604" i="4"/>
  <c r="D605" i="4"/>
  <c r="D606" i="4"/>
  <c r="D599" i="4"/>
  <c r="AU587" i="4"/>
  <c r="AU588" i="4"/>
  <c r="AU589" i="4"/>
  <c r="AU590" i="4"/>
  <c r="AU591" i="4"/>
  <c r="AU592" i="4"/>
  <c r="AU594" i="4"/>
  <c r="AU595" i="4"/>
  <c r="AU596" i="4"/>
  <c r="AU597" i="4"/>
  <c r="AU598" i="4"/>
  <c r="AP587" i="4"/>
  <c r="AP588" i="4"/>
  <c r="AP589" i="4"/>
  <c r="AP590" i="4"/>
  <c r="AP591" i="4"/>
  <c r="AP592" i="4"/>
  <c r="AP593" i="4"/>
  <c r="AP596" i="4"/>
  <c r="AP597" i="4"/>
  <c r="AP598" i="4"/>
  <c r="AK588" i="4"/>
  <c r="AK589" i="4"/>
  <c r="AK590" i="4"/>
  <c r="AK591" i="4"/>
  <c r="AK592" i="4"/>
  <c r="AK594" i="4"/>
  <c r="AK596" i="4"/>
  <c r="AK597" i="4"/>
  <c r="AK598" i="4"/>
  <c r="AF587" i="4"/>
  <c r="AG587" i="4" s="1"/>
  <c r="AF588" i="4"/>
  <c r="AG588" i="4" s="1"/>
  <c r="AF589" i="4"/>
  <c r="AG589" i="4" s="1"/>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J503" i="18"/>
  <c r="K503" i="18"/>
  <c r="L503" i="18"/>
  <c r="M503" i="18"/>
  <c r="N503"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6" i="20"/>
  <c r="H36" i="20"/>
  <c r="G36" i="20"/>
  <c r="C36" i="20"/>
  <c r="F910" i="7"/>
  <c r="G910" i="7"/>
  <c r="H910" i="7"/>
  <c r="I910" i="7"/>
  <c r="K910" i="7"/>
  <c r="L910" i="7"/>
  <c r="F917" i="7"/>
  <c r="G917" i="7"/>
  <c r="H917" i="7"/>
  <c r="I917" i="7"/>
  <c r="K917" i="7"/>
  <c r="L917" i="7"/>
  <c r="F918" i="7"/>
  <c r="G918" i="7"/>
  <c r="H918" i="7"/>
  <c r="I918" i="7"/>
  <c r="K918" i="7"/>
  <c r="L918"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F933" i="7"/>
  <c r="B604" i="15"/>
  <c r="C604" i="15"/>
  <c r="B605" i="15"/>
  <c r="C605" i="15"/>
  <c r="B606" i="15"/>
  <c r="C606" i="15"/>
  <c r="D598" i="4"/>
  <c r="D597" i="4"/>
  <c r="D596" i="4"/>
  <c r="B598" i="15"/>
  <c r="C598" i="15"/>
  <c r="B599" i="15"/>
  <c r="C599" i="15"/>
  <c r="B600" i="15"/>
  <c r="C600" i="15"/>
  <c r="B601" i="15"/>
  <c r="C601" i="15"/>
  <c r="B602" i="15"/>
  <c r="C602" i="15"/>
  <c r="B603" i="15"/>
  <c r="C603" i="15"/>
  <c r="D590" i="4"/>
  <c r="D591" i="4"/>
  <c r="D592" i="4"/>
  <c r="D593" i="4"/>
  <c r="T593" i="4"/>
  <c r="BC593" i="4" s="1"/>
  <c r="D594" i="4"/>
  <c r="T594" i="4"/>
  <c r="BC594" i="4" s="1"/>
  <c r="D595" i="4"/>
  <c r="T595" i="4"/>
  <c r="BC595" i="4" s="1"/>
  <c r="K496" i="18"/>
  <c r="L496" i="18"/>
  <c r="M496" i="18"/>
  <c r="N496" i="18"/>
  <c r="J496" i="18"/>
  <c r="F46" i="9"/>
  <c r="F882" i="7"/>
  <c r="G882" i="7"/>
  <c r="H882" i="7"/>
  <c r="I882" i="7"/>
  <c r="K882" i="7"/>
  <c r="L882" i="7"/>
  <c r="F884" i="7"/>
  <c r="G884" i="7"/>
  <c r="H884" i="7"/>
  <c r="I884" i="7"/>
  <c r="K884" i="7"/>
  <c r="L884" i="7"/>
  <c r="F885" i="7"/>
  <c r="G885" i="7"/>
  <c r="H885" i="7"/>
  <c r="I885" i="7"/>
  <c r="K885" i="7"/>
  <c r="L885" i="7"/>
  <c r="F886" i="7"/>
  <c r="G886" i="7"/>
  <c r="H886" i="7"/>
  <c r="I886" i="7"/>
  <c r="K886" i="7"/>
  <c r="L886" i="7"/>
  <c r="F888" i="7"/>
  <c r="G888" i="7"/>
  <c r="H888" i="7"/>
  <c r="I888" i="7"/>
  <c r="K888" i="7"/>
  <c r="L888" i="7"/>
  <c r="F889" i="7"/>
  <c r="G889" i="7"/>
  <c r="H889" i="7"/>
  <c r="I889" i="7"/>
  <c r="K889" i="7"/>
  <c r="L889"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I903" i="7"/>
  <c r="K903" i="7"/>
  <c r="L903" i="7"/>
  <c r="F904" i="7"/>
  <c r="G904" i="7"/>
  <c r="H904" i="7"/>
  <c r="I904" i="7"/>
  <c r="K904" i="7"/>
  <c r="L904" i="7"/>
  <c r="F905" i="7"/>
  <c r="G905" i="7"/>
  <c r="H905" i="7"/>
  <c r="I905" i="7"/>
  <c r="K905" i="7"/>
  <c r="L905" i="7"/>
  <c r="F908" i="7"/>
  <c r="G908" i="7"/>
  <c r="H908" i="7"/>
  <c r="D93" i="20" s="1"/>
  <c r="I908" i="7"/>
  <c r="K908" i="7"/>
  <c r="L908" i="7"/>
  <c r="F913" i="7"/>
  <c r="G913" i="7"/>
  <c r="H913" i="7"/>
  <c r="I913" i="7"/>
  <c r="K913" i="7"/>
  <c r="L913" i="7"/>
  <c r="F914" i="7"/>
  <c r="G914" i="7"/>
  <c r="H914" i="7"/>
  <c r="I914" i="7"/>
  <c r="K914" i="7"/>
  <c r="L914" i="7"/>
  <c r="F915" i="7"/>
  <c r="G915" i="7"/>
  <c r="H915" i="7"/>
  <c r="I915" i="7"/>
  <c r="K915" i="7"/>
  <c r="L915" i="7"/>
  <c r="F916" i="7"/>
  <c r="G916" i="7"/>
  <c r="H916" i="7"/>
  <c r="I916" i="7"/>
  <c r="K916" i="7"/>
  <c r="L916" i="7"/>
  <c r="E868" i="14"/>
  <c r="F911" i="7"/>
  <c r="F912" i="7"/>
  <c r="G911" i="7"/>
  <c r="G912" i="7"/>
  <c r="H912" i="7"/>
  <c r="D80" i="20" s="1"/>
  <c r="J80" i="20" s="1"/>
  <c r="I912" i="7"/>
  <c r="I911" i="7"/>
  <c r="K911" i="7"/>
  <c r="L911" i="7"/>
  <c r="K912" i="7"/>
  <c r="L912" i="7"/>
  <c r="H911" i="7"/>
  <c r="D79" i="20" s="1"/>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E3" i="4"/>
  <c r="BF3" i="4"/>
  <c r="R587" i="4"/>
  <c r="T587" i="4"/>
  <c r="BC587" i="4" s="1"/>
  <c r="Z587" i="4"/>
  <c r="AA587" i="4" s="1"/>
  <c r="AK587" i="4"/>
  <c r="R588" i="4"/>
  <c r="T588" i="4"/>
  <c r="BC588" i="4" s="1"/>
  <c r="Z588" i="4"/>
  <c r="AA588" i="4" s="1"/>
  <c r="R589" i="4"/>
  <c r="T589" i="4"/>
  <c r="BC589" i="4" s="1"/>
  <c r="Z589" i="4"/>
  <c r="AA589" i="4" s="1"/>
  <c r="AK580" i="4"/>
  <c r="AP580" i="4"/>
  <c r="AU580" i="4"/>
  <c r="AK581" i="4"/>
  <c r="AP581" i="4"/>
  <c r="AU581" i="4"/>
  <c r="AK579" i="4"/>
  <c r="AP579" i="4"/>
  <c r="AU579" i="4"/>
  <c r="T585" i="4"/>
  <c r="U585" i="4" s="1"/>
  <c r="AK585" i="4"/>
  <c r="AP585" i="4"/>
  <c r="AU585" i="4"/>
  <c r="AK583" i="4"/>
  <c r="AP583" i="4"/>
  <c r="AU583" i="4"/>
  <c r="AK584" i="4"/>
  <c r="AP584" i="4"/>
  <c r="AU584" i="4"/>
  <c r="AK582" i="4"/>
  <c r="AP582" i="4"/>
  <c r="AU582" i="4"/>
  <c r="T586" i="4"/>
  <c r="U586" i="4" s="1"/>
  <c r="AK586" i="4"/>
  <c r="AP586" i="4"/>
  <c r="AU586" i="4"/>
  <c r="H79" i="20"/>
  <c r="I79" i="20"/>
  <c r="H80" i="20"/>
  <c r="I80" i="20"/>
  <c r="G79" i="20"/>
  <c r="G80" i="20"/>
  <c r="E119" i="5"/>
  <c r="F119" i="5"/>
  <c r="G119" i="5" s="1"/>
  <c r="I119" i="5"/>
  <c r="J119" i="5"/>
  <c r="E120" i="5"/>
  <c r="F120" i="5"/>
  <c r="G120" i="5" s="1"/>
  <c r="I120" i="5"/>
  <c r="J120" i="5"/>
  <c r="E121" i="5"/>
  <c r="F121" i="5"/>
  <c r="G121" i="5" s="1"/>
  <c r="I121" i="5"/>
  <c r="J121" i="5"/>
  <c r="E122" i="5"/>
  <c r="F122" i="5"/>
  <c r="G122" i="5" s="1"/>
  <c r="I122" i="5"/>
  <c r="J122" i="5"/>
  <c r="T578" i="4"/>
  <c r="U578" i="4" s="1"/>
  <c r="T557" i="4"/>
  <c r="BC557" i="4" s="1"/>
  <c r="T558" i="4"/>
  <c r="BC558" i="4" s="1"/>
  <c r="T559" i="4"/>
  <c r="BC559" i="4" s="1"/>
  <c r="T574" i="4"/>
  <c r="BC574" i="4" s="1"/>
  <c r="T575" i="4"/>
  <c r="BC575" i="4" s="1"/>
  <c r="T576" i="4"/>
  <c r="U576" i="4" s="1"/>
  <c r="T577" i="4"/>
  <c r="U577" i="4" s="1"/>
  <c r="T551" i="4"/>
  <c r="U551" i="4" s="1"/>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H93" i="20"/>
  <c r="F45" i="9"/>
  <c r="G887" i="7"/>
  <c r="H887" i="7"/>
  <c r="AK564" i="4" s="1"/>
  <c r="I887" i="7"/>
  <c r="K887" i="7"/>
  <c r="L887" i="7"/>
  <c r="F887" i="7"/>
  <c r="M482"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M481" i="18"/>
  <c r="N481" i="18"/>
  <c r="J482" i="18"/>
  <c r="K482" i="18"/>
  <c r="L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J495" i="18"/>
  <c r="K495" i="18"/>
  <c r="L495" i="18"/>
  <c r="M495" i="18"/>
  <c r="N495" i="18"/>
  <c r="I75" i="20"/>
  <c r="H75" i="20"/>
  <c r="G75" i="20"/>
  <c r="G76" i="20"/>
  <c r="H76" i="20"/>
  <c r="I76" i="20"/>
  <c r="I33" i="20"/>
  <c r="H33" i="20"/>
  <c r="G33" i="20"/>
  <c r="C33" i="20"/>
  <c r="AD422" i="4"/>
  <c r="AD421" i="4"/>
  <c r="AD420" i="4"/>
  <c r="AC422" i="4"/>
  <c r="AC421" i="4"/>
  <c r="AC420"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BD628" i="4" l="1"/>
  <c r="BG169" i="4"/>
  <c r="BG153" i="4"/>
  <c r="BF120" i="4"/>
  <c r="BG627" i="4"/>
  <c r="BF340" i="4"/>
  <c r="BF283" i="4"/>
  <c r="BC627" i="4"/>
  <c r="BC629" i="4"/>
  <c r="BG210" i="4"/>
  <c r="BD627" i="4"/>
  <c r="BF339" i="4"/>
  <c r="BF321" i="4"/>
  <c r="T624" i="4"/>
  <c r="U624" i="4" s="1"/>
  <c r="BF396" i="4"/>
  <c r="BF316" i="4"/>
  <c r="BF148" i="4"/>
  <c r="BF397" i="4"/>
  <c r="BF317" i="4"/>
  <c r="BG367" i="4"/>
  <c r="BF568" i="4"/>
  <c r="BF621" i="4"/>
  <c r="BF337" i="4"/>
  <c r="BF319" i="4"/>
  <c r="BF391" i="4"/>
  <c r="BF311" i="4"/>
  <c r="BF393" i="4"/>
  <c r="BF313" i="4"/>
  <c r="BF195" i="4"/>
  <c r="T625" i="4"/>
  <c r="U625" i="4" s="1"/>
  <c r="T621" i="4"/>
  <c r="U621" i="4" s="1"/>
  <c r="BF420" i="4"/>
  <c r="BG553" i="4"/>
  <c r="BF422" i="4"/>
  <c r="BG587" i="4"/>
  <c r="BF395" i="4"/>
  <c r="BF315" i="4"/>
  <c r="BF147" i="4"/>
  <c r="BF341" i="4"/>
  <c r="BF284" i="4"/>
  <c r="BF343" i="4"/>
  <c r="BF286" i="4"/>
  <c r="BF117" i="4"/>
  <c r="BG588" i="4"/>
  <c r="BF193" i="4"/>
  <c r="BG364" i="4"/>
  <c r="BG41" i="4"/>
  <c r="BG329" i="4"/>
  <c r="BG552" i="4"/>
  <c r="BG165" i="4"/>
  <c r="BG112" i="4"/>
  <c r="BF394" i="4"/>
  <c r="BF314" i="4"/>
  <c r="BF146" i="4"/>
  <c r="BG201" i="4"/>
  <c r="BF569" i="4"/>
  <c r="BF622" i="4"/>
  <c r="BF570" i="4"/>
  <c r="BF623" i="4"/>
  <c r="BD612" i="4"/>
  <c r="BG197" i="4"/>
  <c r="BD611" i="4"/>
  <c r="BF338" i="4"/>
  <c r="BF320" i="4"/>
  <c r="BF571" i="4"/>
  <c r="BF624" i="4"/>
  <c r="BG421" i="4"/>
  <c r="BG542" i="4"/>
  <c r="BG196" i="4"/>
  <c r="BD610" i="4"/>
  <c r="BG541" i="4"/>
  <c r="BG525" i="4"/>
  <c r="BG282" i="4"/>
  <c r="BG589" i="4"/>
  <c r="BF572" i="4"/>
  <c r="BF625" i="4"/>
  <c r="BG559" i="4"/>
  <c r="BG540" i="4"/>
  <c r="BG524" i="4"/>
  <c r="BG281" i="4"/>
  <c r="BG607" i="4"/>
  <c r="BG558" i="4"/>
  <c r="BG523" i="4"/>
  <c r="BF342" i="4"/>
  <c r="BF285" i="4"/>
  <c r="BF573" i="4"/>
  <c r="BG557" i="4"/>
  <c r="BG422" i="4"/>
  <c r="BF390" i="4"/>
  <c r="BF310" i="4"/>
  <c r="BF192" i="4"/>
  <c r="BF566" i="4"/>
  <c r="BF619" i="4"/>
  <c r="BG420" i="4"/>
  <c r="BG554" i="4"/>
  <c r="BF421" i="4"/>
  <c r="BF567" i="4"/>
  <c r="BF620" i="4"/>
  <c r="BG199" i="4"/>
  <c r="BG161" i="4"/>
  <c r="BG108" i="4"/>
  <c r="BG198" i="4"/>
  <c r="BG107" i="4"/>
  <c r="BG91" i="4"/>
  <c r="BG34" i="4"/>
  <c r="BF336" i="4"/>
  <c r="BF318" i="4"/>
  <c r="BG106" i="4"/>
  <c r="BG90" i="4"/>
  <c r="BG74" i="4"/>
  <c r="BG32" i="4"/>
  <c r="BG9" i="4"/>
  <c r="BC577" i="4"/>
  <c r="BG49" i="4"/>
  <c r="T619" i="4"/>
  <c r="BC619" i="4" s="1"/>
  <c r="BC612" i="4"/>
  <c r="BG173" i="4"/>
  <c r="BG157" i="4"/>
  <c r="BC615" i="4"/>
  <c r="BG611" i="4"/>
  <c r="BC551" i="4"/>
  <c r="BG172" i="4"/>
  <c r="BG156" i="4"/>
  <c r="BG71" i="4"/>
  <c r="BC618" i="4"/>
  <c r="BC586" i="4"/>
  <c r="BG369" i="4"/>
  <c r="BG280" i="4"/>
  <c r="BG171" i="4"/>
  <c r="BG86" i="4"/>
  <c r="BG23" i="4"/>
  <c r="BG368" i="4"/>
  <c r="BG279" i="4"/>
  <c r="BG211" i="4"/>
  <c r="BG170" i="4"/>
  <c r="BG154" i="4"/>
  <c r="BG69" i="4"/>
  <c r="BG45" i="4"/>
  <c r="BC576" i="4"/>
  <c r="BG366" i="4"/>
  <c r="BG328" i="4"/>
  <c r="BG209" i="4"/>
  <c r="BG168" i="4"/>
  <c r="BG152" i="4"/>
  <c r="BG83" i="4"/>
  <c r="BG67" i="4"/>
  <c r="BC614" i="4"/>
  <c r="BG610" i="4"/>
  <c r="BG365" i="4"/>
  <c r="BG208" i="4"/>
  <c r="BG167" i="4"/>
  <c r="BG114" i="4"/>
  <c r="BG82" i="4"/>
  <c r="BG66" i="4"/>
  <c r="BC617" i="4"/>
  <c r="BC585" i="4"/>
  <c r="BG113" i="4"/>
  <c r="BG65" i="4"/>
  <c r="BG164" i="4"/>
  <c r="BG111" i="4"/>
  <c r="BG95" i="4"/>
  <c r="BG79" i="4"/>
  <c r="BG58" i="4"/>
  <c r="BC610" i="4"/>
  <c r="BC578" i="4"/>
  <c r="BG110" i="4"/>
  <c r="BC613" i="4"/>
  <c r="BG287" i="4"/>
  <c r="BG200" i="4"/>
  <c r="BG109" i="4"/>
  <c r="BG93" i="4"/>
  <c r="BG77" i="4"/>
  <c r="BC616" i="4"/>
  <c r="BG612" i="4"/>
  <c r="T620" i="4"/>
  <c r="Q603" i="4"/>
  <c r="U611" i="4"/>
  <c r="Q626" i="4"/>
  <c r="T622" i="4"/>
  <c r="BC622" i="4" s="1"/>
  <c r="T623" i="4"/>
  <c r="BC623" i="4" s="1"/>
  <c r="J79" i="20"/>
  <c r="AK593" i="4"/>
  <c r="U609" i="4"/>
  <c r="U608" i="4"/>
  <c r="AA609" i="4"/>
  <c r="BG609" i="4" s="1"/>
  <c r="U607" i="4"/>
  <c r="AA608" i="4"/>
  <c r="BG608" i="4" s="1"/>
  <c r="J93" i="20"/>
  <c r="J36" i="20"/>
  <c r="U587" i="4"/>
  <c r="U595" i="4"/>
  <c r="U589" i="4"/>
  <c r="U594" i="4"/>
  <c r="U593" i="4"/>
  <c r="U588" i="4"/>
  <c r="AK565" i="4"/>
  <c r="AP563" i="4"/>
  <c r="AK563" i="4"/>
  <c r="AP564" i="4"/>
  <c r="AP565" i="4"/>
  <c r="U574" i="4"/>
  <c r="U575" i="4"/>
  <c r="J75" i="20"/>
  <c r="J76" i="20"/>
  <c r="K171" i="18"/>
  <c r="L171" i="18"/>
  <c r="M171" i="18"/>
  <c r="N171" i="18"/>
  <c r="J171" i="18"/>
  <c r="Q279" i="4"/>
  <c r="BD279" i="4" s="1"/>
  <c r="Q280" i="4"/>
  <c r="BD280" i="4" s="1"/>
  <c r="Q281" i="4"/>
  <c r="BD281" i="4" s="1"/>
  <c r="Q282" i="4"/>
  <c r="BD282" i="4" s="1"/>
  <c r="Q287" i="4"/>
  <c r="BD287" i="4" s="1"/>
  <c r="Q328" i="4"/>
  <c r="BD328" i="4" s="1"/>
  <c r="Q329" i="4"/>
  <c r="BD329" i="4" s="1"/>
  <c r="Q423" i="4"/>
  <c r="Q424" i="4"/>
  <c r="Q425" i="4"/>
  <c r="Q426" i="4"/>
  <c r="Q447" i="4"/>
  <c r="Q448" i="4"/>
  <c r="Q449" i="4"/>
  <c r="Q450" i="4"/>
  <c r="BC624" i="4" l="1"/>
  <c r="BC625" i="4"/>
  <c r="BC621" i="4"/>
  <c r="U620" i="4"/>
  <c r="BC620" i="4"/>
  <c r="U619" i="4"/>
  <c r="T626" i="4"/>
  <c r="BC626" i="4" s="1"/>
  <c r="U623" i="4"/>
  <c r="U622" i="4"/>
  <c r="G78" i="20"/>
  <c r="H78" i="20"/>
  <c r="I78" i="20"/>
  <c r="G77" i="20"/>
  <c r="H77" i="20"/>
  <c r="I77" i="20"/>
  <c r="D3" i="4"/>
  <c r="D4" i="4"/>
  <c r="C560" i="15"/>
  <c r="B552" i="15"/>
  <c r="C552" i="15"/>
  <c r="C544" i="15"/>
  <c r="AD93" i="4"/>
  <c r="AC93" i="4"/>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906" i="7"/>
  <c r="F907" i="7"/>
  <c r="F874" i="7"/>
  <c r="F875" i="7"/>
  <c r="F880" i="7"/>
  <c r="F881" i="7"/>
  <c r="F883" i="7"/>
  <c r="F909" i="7"/>
  <c r="G874" i="7"/>
  <c r="H874" i="7"/>
  <c r="D77" i="20" s="1"/>
  <c r="J77" i="20" s="1"/>
  <c r="I874" i="7"/>
  <c r="K874" i="7"/>
  <c r="L874" i="7"/>
  <c r="G875" i="7"/>
  <c r="H875" i="7"/>
  <c r="I875" i="7"/>
  <c r="K875" i="7"/>
  <c r="L875" i="7"/>
  <c r="G880" i="7"/>
  <c r="H880" i="7"/>
  <c r="I880" i="7"/>
  <c r="K880" i="7"/>
  <c r="L880" i="7"/>
  <c r="G881" i="7"/>
  <c r="H881" i="7"/>
  <c r="I881" i="7"/>
  <c r="K881" i="7"/>
  <c r="L881" i="7"/>
  <c r="G883" i="7"/>
  <c r="H883" i="7"/>
  <c r="I883" i="7"/>
  <c r="K883" i="7"/>
  <c r="L883" i="7"/>
  <c r="G909" i="7"/>
  <c r="H909" i="7"/>
  <c r="I909" i="7"/>
  <c r="K909" i="7"/>
  <c r="L909"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BC554" i="4" s="1"/>
  <c r="AD553" i="4"/>
  <c r="AC553" i="4"/>
  <c r="T553" i="4"/>
  <c r="BC553" i="4" s="1"/>
  <c r="AD552" i="4"/>
  <c r="AC552" i="4"/>
  <c r="T552" i="4"/>
  <c r="BC552" i="4" s="1"/>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T549" i="4"/>
  <c r="BC549" i="4" s="1"/>
  <c r="T550" i="4"/>
  <c r="BC550" i="4" s="1"/>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906" i="7"/>
  <c r="H906" i="7"/>
  <c r="I906" i="7"/>
  <c r="K906" i="7"/>
  <c r="L906" i="7"/>
  <c r="G907" i="7"/>
  <c r="H907" i="7"/>
  <c r="I907" i="7"/>
  <c r="K907" i="7"/>
  <c r="L907" i="7"/>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D99" i="20" s="1"/>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AK574" i="4" s="1"/>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5" i="18"/>
  <c r="J476" i="18"/>
  <c r="M475" i="18"/>
  <c r="M476" i="18"/>
  <c r="L475" i="18"/>
  <c r="L476" i="18"/>
  <c r="K475" i="18"/>
  <c r="K476" i="18"/>
  <c r="T540" i="4"/>
  <c r="BC540" i="4" s="1"/>
  <c r="T541" i="4"/>
  <c r="BC541" i="4" s="1"/>
  <c r="T542" i="4"/>
  <c r="BC542" i="4" s="1"/>
  <c r="BF517" i="4" l="1"/>
  <c r="BF554" i="4"/>
  <c r="BF93" i="4"/>
  <c r="BF553" i="4"/>
  <c r="BF511" i="4"/>
  <c r="BF518" i="4"/>
  <c r="BF540" i="4"/>
  <c r="BF512" i="4"/>
  <c r="BF516" i="4"/>
  <c r="BF515" i="4"/>
  <c r="BF514" i="4"/>
  <c r="BF552" i="4"/>
  <c r="BF513" i="4"/>
  <c r="U626" i="4"/>
  <c r="Q527" i="4"/>
  <c r="Q530" i="4"/>
  <c r="D78" i="20"/>
  <c r="J78" i="20" s="1"/>
  <c r="AK595" i="4"/>
  <c r="U550" i="4"/>
  <c r="U549" i="4"/>
  <c r="U554" i="4"/>
  <c r="U552" i="4"/>
  <c r="Q547" i="4"/>
  <c r="Q543" i="4"/>
  <c r="Q545" i="4"/>
  <c r="Q531" i="4"/>
  <c r="Q544" i="4"/>
  <c r="Q535" i="4"/>
  <c r="Q534" i="4"/>
  <c r="Q539" i="4"/>
  <c r="Q538" i="4"/>
  <c r="Q537" i="4"/>
  <c r="Q528" i="4"/>
  <c r="Q536" i="4"/>
  <c r="Q533" i="4"/>
  <c r="Q546" i="4"/>
  <c r="Q548" i="4"/>
  <c r="Q555" i="4"/>
  <c r="Q532" i="4"/>
  <c r="Q556"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C522"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AP576" i="4" s="1"/>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21" i="4"/>
  <c r="J471" i="18"/>
  <c r="K471" i="18"/>
  <c r="L471" i="18"/>
  <c r="M471" i="18"/>
  <c r="J473" i="18"/>
  <c r="K473" i="18"/>
  <c r="L473" i="18"/>
  <c r="M473" i="18"/>
  <c r="J474" i="18"/>
  <c r="K474" i="18"/>
  <c r="L474" i="18"/>
  <c r="M474" i="18"/>
  <c r="J16" i="18"/>
  <c r="K16" i="18"/>
  <c r="L16" i="18"/>
  <c r="M16" i="18"/>
  <c r="J17" i="18"/>
  <c r="K17" i="18"/>
  <c r="L17" i="18"/>
  <c r="M17" i="18"/>
  <c r="J18" i="18"/>
  <c r="K18" i="18"/>
  <c r="L18" i="18"/>
  <c r="M18" i="18"/>
  <c r="J465" i="18"/>
  <c r="K465" i="18"/>
  <c r="L465" i="18"/>
  <c r="M465" i="18"/>
  <c r="J466" i="18"/>
  <c r="K466" i="18"/>
  <c r="L466" i="18"/>
  <c r="M466" i="18"/>
  <c r="J467" i="18"/>
  <c r="K467" i="18"/>
  <c r="L467" i="18"/>
  <c r="M467" i="18"/>
  <c r="J468" i="18"/>
  <c r="K468" i="18"/>
  <c r="L468" i="18"/>
  <c r="M468" i="18"/>
  <c r="J469" i="18"/>
  <c r="K469" i="18"/>
  <c r="L469" i="18"/>
  <c r="M469" i="18"/>
  <c r="J470" i="18"/>
  <c r="K470" i="18"/>
  <c r="L470" i="18"/>
  <c r="M470" i="18"/>
  <c r="Q512" i="4" l="1"/>
  <c r="Q513" i="4"/>
  <c r="Q514" i="4"/>
  <c r="Q511" i="4"/>
  <c r="Q518" i="4"/>
  <c r="Q517" i="4"/>
  <c r="Q516" i="4"/>
  <c r="Q515" i="4"/>
  <c r="U522" i="4"/>
  <c r="G603" i="7"/>
  <c r="N24" i="18"/>
  <c r="N25" i="18"/>
  <c r="N475" i="18"/>
  <c r="N21" i="18"/>
  <c r="N18" i="18"/>
  <c r="N19" i="18"/>
  <c r="N20" i="18"/>
  <c r="N17" i="18"/>
  <c r="G618" i="7"/>
  <c r="G615" i="7"/>
  <c r="G602" i="7"/>
  <c r="G623" i="7"/>
  <c r="G610" i="7"/>
  <c r="N16" i="18"/>
  <c r="N473" i="18"/>
  <c r="G621" i="7"/>
  <c r="G613" i="7"/>
  <c r="G600" i="7"/>
  <c r="G605" i="7"/>
  <c r="G598" i="7"/>
  <c r="N474" i="18"/>
  <c r="G620" i="7"/>
  <c r="G612" i="7"/>
  <c r="G607" i="7"/>
  <c r="G599" i="7"/>
  <c r="N471" i="18"/>
  <c r="N470" i="18"/>
  <c r="G617" i="7"/>
  <c r="G604" i="7"/>
  <c r="N469" i="18"/>
  <c r="N468" i="18"/>
  <c r="G622" i="7"/>
  <c r="G614" i="7"/>
  <c r="G609" i="7"/>
  <c r="G601" i="7"/>
  <c r="N467" i="18"/>
  <c r="N466" i="18"/>
  <c r="G619" i="7"/>
  <c r="G606" i="7"/>
  <c r="G616" i="7"/>
  <c r="G611" i="7"/>
  <c r="T525" i="4"/>
  <c r="BC525" i="4" s="1"/>
  <c r="T520" i="4"/>
  <c r="BC520" i="4" s="1"/>
  <c r="I73" i="20"/>
  <c r="I74" i="20"/>
  <c r="H73" i="20"/>
  <c r="H74" i="20"/>
  <c r="G73" i="20"/>
  <c r="G74" i="20"/>
  <c r="T524" i="4" l="1"/>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90" i="18"/>
  <c r="L391" i="18"/>
  <c r="L392" i="18"/>
  <c r="L393" i="18"/>
  <c r="L394" i="18"/>
  <c r="L395" i="18"/>
  <c r="L396" i="18"/>
  <c r="L397" i="18"/>
  <c r="L398" i="18"/>
  <c r="L399" i="18"/>
  <c r="L400" i="18"/>
  <c r="L401" i="18"/>
  <c r="L403" i="18"/>
  <c r="L404" i="18"/>
  <c r="L405" i="18"/>
  <c r="L406" i="18"/>
  <c r="L402" i="18"/>
  <c r="L408" i="18"/>
  <c r="L409" i="18"/>
  <c r="L410" i="18"/>
  <c r="L411" i="18"/>
  <c r="L407" i="18"/>
  <c r="L413" i="18"/>
  <c r="L414" i="18"/>
  <c r="L415" i="18"/>
  <c r="L412" i="18"/>
  <c r="L418" i="18"/>
  <c r="L420" i="18"/>
  <c r="L416" i="18"/>
  <c r="L417" i="18"/>
  <c r="L419" i="18"/>
  <c r="L421" i="18"/>
  <c r="L422" i="18"/>
  <c r="L423" i="18"/>
  <c r="L424" i="18"/>
  <c r="L425" i="18"/>
  <c r="L426" i="18"/>
  <c r="L427" i="18"/>
  <c r="L428" i="18"/>
  <c r="L429" i="18"/>
  <c r="L430" i="18"/>
  <c r="L431" i="18"/>
  <c r="L433" i="18"/>
  <c r="L432"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64" i="18"/>
  <c r="L472"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90" i="18"/>
  <c r="K391" i="18"/>
  <c r="K392" i="18"/>
  <c r="K393" i="18"/>
  <c r="K394" i="18"/>
  <c r="K395" i="18"/>
  <c r="K396" i="18"/>
  <c r="K397" i="18"/>
  <c r="K398" i="18"/>
  <c r="K399" i="18"/>
  <c r="K400" i="18"/>
  <c r="K401" i="18"/>
  <c r="K403" i="18"/>
  <c r="K404" i="18"/>
  <c r="K405" i="18"/>
  <c r="K406" i="18"/>
  <c r="K402" i="18"/>
  <c r="K408" i="18"/>
  <c r="K409" i="18"/>
  <c r="K410" i="18"/>
  <c r="K411" i="18"/>
  <c r="K407" i="18"/>
  <c r="K413" i="18"/>
  <c r="K414" i="18"/>
  <c r="K415" i="18"/>
  <c r="K412" i="18"/>
  <c r="K418" i="18"/>
  <c r="K420" i="18"/>
  <c r="K416" i="18"/>
  <c r="K417" i="18"/>
  <c r="K419" i="18"/>
  <c r="K421" i="18"/>
  <c r="K422" i="18"/>
  <c r="K423" i="18"/>
  <c r="K424" i="18"/>
  <c r="K425" i="18"/>
  <c r="K426" i="18"/>
  <c r="K427" i="18"/>
  <c r="K428" i="18"/>
  <c r="K429" i="18"/>
  <c r="K430" i="18"/>
  <c r="K431" i="18"/>
  <c r="K433" i="18"/>
  <c r="K432"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64" i="18"/>
  <c r="K472"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90" i="18"/>
  <c r="M391" i="18"/>
  <c r="M392" i="18"/>
  <c r="M393" i="18"/>
  <c r="M394" i="18"/>
  <c r="M395" i="18"/>
  <c r="M396" i="18"/>
  <c r="M397" i="18"/>
  <c r="M398" i="18"/>
  <c r="M399" i="18"/>
  <c r="M400" i="18"/>
  <c r="M401" i="18"/>
  <c r="M403" i="18"/>
  <c r="M404" i="18"/>
  <c r="M405" i="18"/>
  <c r="M406" i="18"/>
  <c r="M402" i="18"/>
  <c r="M408" i="18"/>
  <c r="M409" i="18"/>
  <c r="M410" i="18"/>
  <c r="M411" i="18"/>
  <c r="M407" i="18"/>
  <c r="M413" i="18"/>
  <c r="M414" i="18"/>
  <c r="M415" i="18"/>
  <c r="M412" i="18"/>
  <c r="M418" i="18"/>
  <c r="M420" i="18"/>
  <c r="M416" i="18"/>
  <c r="M417" i="18"/>
  <c r="M419" i="18"/>
  <c r="M421" i="18"/>
  <c r="M422" i="18"/>
  <c r="M423" i="18"/>
  <c r="M424" i="18"/>
  <c r="M425" i="18"/>
  <c r="M426" i="18"/>
  <c r="M427" i="18"/>
  <c r="M428" i="18"/>
  <c r="M429" i="18"/>
  <c r="M430" i="18"/>
  <c r="M431" i="18"/>
  <c r="M433" i="18"/>
  <c r="M432"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64" i="18"/>
  <c r="M472" i="18"/>
  <c r="M3" i="18"/>
  <c r="Z613" i="4" l="1"/>
  <c r="AA613" i="4" s="1"/>
  <c r="AF621" i="4"/>
  <c r="AG621" i="4" s="1"/>
  <c r="AF613" i="4"/>
  <c r="AG613" i="4" s="1"/>
  <c r="Z625" i="4"/>
  <c r="Z616" i="4"/>
  <c r="AA616" i="4" s="1"/>
  <c r="Z622" i="4"/>
  <c r="AF625" i="4"/>
  <c r="AG625" i="4" s="1"/>
  <c r="AF618" i="4"/>
  <c r="AG618" i="4" s="1"/>
  <c r="AF616" i="4"/>
  <c r="AG616" i="4" s="1"/>
  <c r="Z619" i="4"/>
  <c r="AF622" i="4"/>
  <c r="AG622" i="4" s="1"/>
  <c r="AF619" i="4"/>
  <c r="AG619" i="4" s="1"/>
  <c r="R613" i="4"/>
  <c r="R615" i="4"/>
  <c r="Z614" i="4"/>
  <c r="AA614" i="4" s="1"/>
  <c r="Z626" i="4"/>
  <c r="R616" i="4"/>
  <c r="AF614" i="4"/>
  <c r="AG614" i="4" s="1"/>
  <c r="Z623" i="4"/>
  <c r="AF626" i="4"/>
  <c r="AG626" i="4" s="1"/>
  <c r="R617" i="4"/>
  <c r="Z617" i="4"/>
  <c r="AA617" i="4" s="1"/>
  <c r="Z620" i="4"/>
  <c r="AF623" i="4"/>
  <c r="AG623" i="4" s="1"/>
  <c r="R618" i="4"/>
  <c r="AF617" i="4"/>
  <c r="AG617" i="4" s="1"/>
  <c r="AF620" i="4"/>
  <c r="AG620" i="4" s="1"/>
  <c r="Z615" i="4"/>
  <c r="AA615" i="4" s="1"/>
  <c r="Z624" i="4"/>
  <c r="Z618" i="4"/>
  <c r="AA618" i="4" s="1"/>
  <c r="AF615" i="4"/>
  <c r="AG615" i="4" s="1"/>
  <c r="Z621" i="4"/>
  <c r="AF624" i="4"/>
  <c r="AG624" i="4" s="1"/>
  <c r="R614" i="4"/>
  <c r="Z604" i="4"/>
  <c r="BD604" i="4" s="1"/>
  <c r="Z601" i="4"/>
  <c r="AF604" i="4"/>
  <c r="AG604" i="4" s="1"/>
  <c r="AF601" i="4"/>
  <c r="AG601" i="4" s="1"/>
  <c r="Z593" i="4"/>
  <c r="AA593" i="4" s="1"/>
  <c r="Z605" i="4"/>
  <c r="Z602" i="4"/>
  <c r="AF605" i="4"/>
  <c r="AG605" i="4" s="1"/>
  <c r="Z599" i="4"/>
  <c r="AF602" i="4"/>
  <c r="AG602" i="4" s="1"/>
  <c r="AF599" i="4"/>
  <c r="AG599" i="4" s="1"/>
  <c r="Z606" i="4"/>
  <c r="Z603" i="4"/>
  <c r="AF606" i="4"/>
  <c r="AG606" i="4" s="1"/>
  <c r="Z600" i="4"/>
  <c r="AF603" i="4"/>
  <c r="AG603" i="4" s="1"/>
  <c r="AF600" i="4"/>
  <c r="AG600" i="4" s="1"/>
  <c r="AF597" i="4"/>
  <c r="AG597" i="4" s="1"/>
  <c r="AF598" i="4"/>
  <c r="AG598" i="4" s="1"/>
  <c r="Z594" i="4"/>
  <c r="AA594" i="4" s="1"/>
  <c r="Z595" i="4"/>
  <c r="AA595" i="4" s="1"/>
  <c r="AF591" i="4"/>
  <c r="AG591" i="4" s="1"/>
  <c r="Z596" i="4"/>
  <c r="AA596" i="4" s="1"/>
  <c r="Z597" i="4"/>
  <c r="AA597" i="4" s="1"/>
  <c r="Z598" i="4"/>
  <c r="AA598" i="4" s="1"/>
  <c r="R593" i="4"/>
  <c r="AF592" i="4"/>
  <c r="AG592" i="4" s="1"/>
  <c r="R596" i="4"/>
  <c r="R595" i="4"/>
  <c r="AG593" i="4"/>
  <c r="R597" i="4"/>
  <c r="AF594" i="4"/>
  <c r="AG594" i="4" s="1"/>
  <c r="R598" i="4"/>
  <c r="AF595" i="4"/>
  <c r="AG595" i="4" s="1"/>
  <c r="AF596" i="4"/>
  <c r="AG596" i="4" s="1"/>
  <c r="R590" i="4"/>
  <c r="R591" i="4"/>
  <c r="R592" i="4"/>
  <c r="Z591" i="4"/>
  <c r="AA591" i="4" s="1"/>
  <c r="Z590" i="4"/>
  <c r="AA590" i="4" s="1"/>
  <c r="AF590" i="4"/>
  <c r="AG590" i="4" s="1"/>
  <c r="Z592" i="4"/>
  <c r="AA592" i="4" s="1"/>
  <c r="R581" i="4"/>
  <c r="R582" i="4"/>
  <c r="AF585" i="4"/>
  <c r="AG585" i="4" s="1"/>
  <c r="AF586" i="4"/>
  <c r="AG586" i="4" s="1"/>
  <c r="Z582" i="4"/>
  <c r="AA582" i="4" s="1"/>
  <c r="R583" i="4"/>
  <c r="Z581" i="4"/>
  <c r="AA581" i="4" s="1"/>
  <c r="R580" i="4"/>
  <c r="AF582" i="4"/>
  <c r="AG582" i="4" s="1"/>
  <c r="Z579" i="4"/>
  <c r="AA579" i="4" s="1"/>
  <c r="AF581" i="4"/>
  <c r="AG581" i="4" s="1"/>
  <c r="R584" i="4"/>
  <c r="AF583" i="4"/>
  <c r="AG583" i="4" s="1"/>
  <c r="Z585" i="4"/>
  <c r="AA585" i="4" s="1"/>
  <c r="AF579" i="4"/>
  <c r="AG579" i="4" s="1"/>
  <c r="R579" i="4"/>
  <c r="Z583" i="4"/>
  <c r="AA583" i="4" s="1"/>
  <c r="Z586" i="4"/>
  <c r="AA586" i="4" s="1"/>
  <c r="R585" i="4"/>
  <c r="Z580" i="4"/>
  <c r="AA580" i="4" s="1"/>
  <c r="Z584" i="4"/>
  <c r="AA584" i="4" s="1"/>
  <c r="R586" i="4"/>
  <c r="AF580" i="4"/>
  <c r="AG580" i="4" s="1"/>
  <c r="AF584" i="4"/>
  <c r="AG584" i="4" s="1"/>
  <c r="Z567" i="4"/>
  <c r="AA567" i="4" s="1"/>
  <c r="R562" i="4"/>
  <c r="R578" i="4"/>
  <c r="AF578" i="4"/>
  <c r="AG578" i="4" s="1"/>
  <c r="AF574" i="4"/>
  <c r="AG574" i="4" s="1"/>
  <c r="AF566" i="4"/>
  <c r="AG566" i="4" s="1"/>
  <c r="R563" i="4"/>
  <c r="Z578" i="4"/>
  <c r="AA578" i="4" s="1"/>
  <c r="Z574" i="4"/>
  <c r="AA574" i="4" s="1"/>
  <c r="Z566" i="4"/>
  <c r="AA566" i="4" s="1"/>
  <c r="R564" i="4"/>
  <c r="AF573" i="4"/>
  <c r="AG573" i="4" s="1"/>
  <c r="R565" i="4"/>
  <c r="Z573" i="4"/>
  <c r="AA573" i="4" s="1"/>
  <c r="R566" i="4"/>
  <c r="Z568" i="4"/>
  <c r="AA568" i="4" s="1"/>
  <c r="AF577" i="4"/>
  <c r="AG577" i="4" s="1"/>
  <c r="AF572" i="4"/>
  <c r="AG572" i="4" s="1"/>
  <c r="AF565" i="4"/>
  <c r="AG565" i="4" s="1"/>
  <c r="R567" i="4"/>
  <c r="Z577" i="4"/>
  <c r="AA577" i="4" s="1"/>
  <c r="Z572" i="4"/>
  <c r="AA572" i="4" s="1"/>
  <c r="Z565" i="4"/>
  <c r="AA565" i="4" s="1"/>
  <c r="AF560" i="4"/>
  <c r="AG560" i="4" s="1"/>
  <c r="R568" i="4"/>
  <c r="AF571" i="4"/>
  <c r="AG571" i="4" s="1"/>
  <c r="AF561" i="4"/>
  <c r="AG561" i="4" s="1"/>
  <c r="R569" i="4"/>
  <c r="Z571" i="4"/>
  <c r="AA571" i="4" s="1"/>
  <c r="AF562" i="4"/>
  <c r="AG562" i="4" s="1"/>
  <c r="R570" i="4"/>
  <c r="AF576" i="4"/>
  <c r="AG576" i="4" s="1"/>
  <c r="AF570" i="4"/>
  <c r="AG570" i="4" s="1"/>
  <c r="AF564" i="4"/>
  <c r="AG564" i="4" s="1"/>
  <c r="AF563" i="4"/>
  <c r="AG563" i="4" s="1"/>
  <c r="R571" i="4"/>
  <c r="Z576" i="4"/>
  <c r="AA576" i="4" s="1"/>
  <c r="Z570" i="4"/>
  <c r="AA570" i="4" s="1"/>
  <c r="Z564" i="4"/>
  <c r="AA564" i="4" s="1"/>
  <c r="Z560" i="4"/>
  <c r="AA560" i="4" s="1"/>
  <c r="R572" i="4"/>
  <c r="Z563" i="4"/>
  <c r="AA563" i="4" s="1"/>
  <c r="AF569" i="4"/>
  <c r="AG569" i="4" s="1"/>
  <c r="Z561" i="4"/>
  <c r="AA561" i="4" s="1"/>
  <c r="R573" i="4"/>
  <c r="Z575" i="4"/>
  <c r="AA575" i="4" s="1"/>
  <c r="Z569" i="4"/>
  <c r="AA569" i="4" s="1"/>
  <c r="Z562" i="4"/>
  <c r="AA562" i="4" s="1"/>
  <c r="AF568" i="4"/>
  <c r="AG568" i="4" s="1"/>
  <c r="R560" i="4"/>
  <c r="AF567" i="4"/>
  <c r="AG567" i="4" s="1"/>
  <c r="R561" i="4"/>
  <c r="R577" i="4"/>
  <c r="R57" i="4"/>
  <c r="AF13" i="4"/>
  <c r="AG13" i="4" s="1"/>
  <c r="BG13" i="4" s="1"/>
  <c r="AF29" i="4"/>
  <c r="AG29" i="4" s="1"/>
  <c r="AF61" i="4"/>
  <c r="AG61" i="4" s="1"/>
  <c r="AF125" i="4"/>
  <c r="AG125" i="4" s="1"/>
  <c r="AF141" i="4"/>
  <c r="AG141" i="4" s="1"/>
  <c r="AF189" i="4"/>
  <c r="AG189" i="4" s="1"/>
  <c r="AF205" i="4"/>
  <c r="AG205" i="4" s="1"/>
  <c r="AF221" i="4"/>
  <c r="AG221" i="4" s="1"/>
  <c r="AF237" i="4"/>
  <c r="AG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Z527" i="4"/>
  <c r="Z543" i="4"/>
  <c r="AF316" i="4"/>
  <c r="AG316" i="4" s="1"/>
  <c r="Z222" i="4"/>
  <c r="AA222" i="4" s="1"/>
  <c r="Z478" i="4"/>
  <c r="AA478" i="4" s="1"/>
  <c r="AF14" i="4"/>
  <c r="AG14" i="4" s="1"/>
  <c r="AF30" i="4"/>
  <c r="AG30" i="4" s="1"/>
  <c r="AF46" i="4"/>
  <c r="AG46" i="4" s="1"/>
  <c r="AF62" i="4"/>
  <c r="AG62" i="4" s="1"/>
  <c r="AF78" i="4"/>
  <c r="AG78" i="4" s="1"/>
  <c r="BG78" i="4" s="1"/>
  <c r="AF94" i="4"/>
  <c r="AG94" i="4" s="1"/>
  <c r="AF126" i="4"/>
  <c r="AG126" i="4" s="1"/>
  <c r="AF142" i="4"/>
  <c r="AG142" i="4" s="1"/>
  <c r="AF158" i="4"/>
  <c r="AG158" i="4" s="1"/>
  <c r="AF174" i="4"/>
  <c r="AG174" i="4" s="1"/>
  <c r="AF190" i="4"/>
  <c r="AG190" i="4" s="1"/>
  <c r="AF206" i="4"/>
  <c r="AG206" i="4" s="1"/>
  <c r="AF222" i="4"/>
  <c r="AG222" i="4" s="1"/>
  <c r="AF238" i="4"/>
  <c r="AG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Z528" i="4"/>
  <c r="Z544" i="4"/>
  <c r="AF15" i="4"/>
  <c r="AG15" i="4" s="1"/>
  <c r="AF31" i="4"/>
  <c r="AG31" i="4" s="1"/>
  <c r="AF47" i="4"/>
  <c r="AG47" i="4" s="1"/>
  <c r="AF63" i="4"/>
  <c r="AG63" i="4" s="1"/>
  <c r="AF127" i="4"/>
  <c r="AG127" i="4" s="1"/>
  <c r="AF143" i="4"/>
  <c r="AG143" i="4" s="1"/>
  <c r="AF159" i="4"/>
  <c r="AG159" i="4" s="1"/>
  <c r="AF175" i="4"/>
  <c r="AG175" i="4" s="1"/>
  <c r="AF191" i="4"/>
  <c r="AG191" i="4" s="1"/>
  <c r="AF207" i="4"/>
  <c r="AG207" i="4" s="1"/>
  <c r="AF223" i="4"/>
  <c r="AG223" i="4" s="1"/>
  <c r="AF239" i="4"/>
  <c r="AG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Z529" i="4"/>
  <c r="Z545" i="4"/>
  <c r="Z3" i="4"/>
  <c r="AA3" i="4" s="1"/>
  <c r="AF12" i="4"/>
  <c r="AG12" i="4" s="1"/>
  <c r="BG12" i="4" s="1"/>
  <c r="AF300" i="4"/>
  <c r="AG300" i="4" s="1"/>
  <c r="Z238" i="4"/>
  <c r="AA238" i="4" s="1"/>
  <c r="Z462" i="4"/>
  <c r="AA462" i="4" s="1"/>
  <c r="BG462" i="4" s="1"/>
  <c r="AF16" i="4"/>
  <c r="AG16" i="4" s="1"/>
  <c r="AF48" i="4"/>
  <c r="AG48" i="4" s="1"/>
  <c r="AF64" i="4"/>
  <c r="AG64" i="4" s="1"/>
  <c r="AF80" i="4"/>
  <c r="AG80" i="4" s="1"/>
  <c r="AF96" i="4"/>
  <c r="AG96" i="4" s="1"/>
  <c r="AF128" i="4"/>
  <c r="AG128" i="4" s="1"/>
  <c r="AF144" i="4"/>
  <c r="AG144" i="4" s="1"/>
  <c r="AF160" i="4"/>
  <c r="AG160" i="4" s="1"/>
  <c r="AF192" i="4"/>
  <c r="AG192" i="4" s="1"/>
  <c r="AF224" i="4"/>
  <c r="AG224" i="4" s="1"/>
  <c r="AF240" i="4"/>
  <c r="AG240" i="4" s="1"/>
  <c r="AF256" i="4"/>
  <c r="AG256" i="4" s="1"/>
  <c r="BG256" i="4" s="1"/>
  <c r="AF272" i="4"/>
  <c r="AG272" i="4" s="1"/>
  <c r="AF288" i="4"/>
  <c r="AG288" i="4" s="1"/>
  <c r="AF304" i="4"/>
  <c r="AG304" i="4" s="1"/>
  <c r="AF320" i="4"/>
  <c r="AG320" i="4" s="1"/>
  <c r="AF336" i="4"/>
  <c r="AG336" i="4" s="1"/>
  <c r="AF352" i="4"/>
  <c r="AG352" i="4" s="1"/>
  <c r="AF384" i="4"/>
  <c r="AG384" i="4" s="1"/>
  <c r="AF400" i="4"/>
  <c r="AG400" i="4" s="1"/>
  <c r="AF416" i="4"/>
  <c r="AG416" i="4" s="1"/>
  <c r="AF432" i="4"/>
  <c r="AG432" i="4" s="1"/>
  <c r="AF464" i="4"/>
  <c r="AG464" i="4" s="1"/>
  <c r="AF480" i="4"/>
  <c r="AG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Z530" i="4"/>
  <c r="Z546" i="4"/>
  <c r="AF44" i="4"/>
  <c r="AG44" i="4" s="1"/>
  <c r="AF252" i="4"/>
  <c r="AG252" i="4" s="1"/>
  <c r="BG252" i="4" s="1"/>
  <c r="Z174" i="4"/>
  <c r="AA174" i="4" s="1"/>
  <c r="Z382" i="4"/>
  <c r="AA382" i="4" s="1"/>
  <c r="BG382" i="4" s="1"/>
  <c r="AF17" i="4"/>
  <c r="AG17" i="4" s="1"/>
  <c r="BG17" i="4" s="1"/>
  <c r="AF33" i="4"/>
  <c r="AG33" i="4" s="1"/>
  <c r="AF81" i="4"/>
  <c r="AG81" i="4" s="1"/>
  <c r="AF97" i="4"/>
  <c r="AG97" i="4" s="1"/>
  <c r="AF129" i="4"/>
  <c r="AG129" i="4" s="1"/>
  <c r="AF145" i="4"/>
  <c r="AG145" i="4" s="1"/>
  <c r="AF177" i="4"/>
  <c r="AG177" i="4" s="1"/>
  <c r="AF193" i="4"/>
  <c r="AG193" i="4" s="1"/>
  <c r="AF225" i="4"/>
  <c r="AG225" i="4" s="1"/>
  <c r="AF241" i="4"/>
  <c r="AG241" i="4" s="1"/>
  <c r="AF257" i="4"/>
  <c r="AG257" i="4" s="1"/>
  <c r="BG257" i="4" s="1"/>
  <c r="AF273" i="4"/>
  <c r="AG273" i="4" s="1"/>
  <c r="AF289" i="4"/>
  <c r="AG289" i="4" s="1"/>
  <c r="AF305" i="4"/>
  <c r="AG305" i="4" s="1"/>
  <c r="AF321" i="4"/>
  <c r="AG321" i="4" s="1"/>
  <c r="AF337" i="4"/>
  <c r="AG337" i="4" s="1"/>
  <c r="AF353" i="4"/>
  <c r="AG353" i="4" s="1"/>
  <c r="AF385" i="4"/>
  <c r="AG385" i="4" s="1"/>
  <c r="AF401" i="4"/>
  <c r="AG401" i="4" s="1"/>
  <c r="AF417" i="4"/>
  <c r="AG417" i="4" s="1"/>
  <c r="AF433" i="4"/>
  <c r="AG433" i="4" s="1"/>
  <c r="AF465" i="4"/>
  <c r="AG465" i="4" s="1"/>
  <c r="AF481" i="4"/>
  <c r="AG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Z531" i="4"/>
  <c r="Z547" i="4"/>
  <c r="AF76" i="4"/>
  <c r="AG76" i="4" s="1"/>
  <c r="Z30" i="4"/>
  <c r="AA30" i="4" s="1"/>
  <c r="AF18" i="4"/>
  <c r="AG18" i="4" s="1"/>
  <c r="AF50" i="4"/>
  <c r="AG50" i="4" s="1"/>
  <c r="AF98" i="4"/>
  <c r="AG98" i="4" s="1"/>
  <c r="AF130" i="4"/>
  <c r="AG130" i="4" s="1"/>
  <c r="BG130" i="4" s="1"/>
  <c r="AF146" i="4"/>
  <c r="AG146" i="4" s="1"/>
  <c r="AF162" i="4"/>
  <c r="AG162" i="4" s="1"/>
  <c r="AF178" i="4"/>
  <c r="AG178" i="4" s="1"/>
  <c r="AF194" i="4"/>
  <c r="AG194" i="4" s="1"/>
  <c r="AF226" i="4"/>
  <c r="AG226" i="4" s="1"/>
  <c r="AF242" i="4"/>
  <c r="AG242" i="4" s="1"/>
  <c r="AF258" i="4"/>
  <c r="AG258" i="4" s="1"/>
  <c r="BG258" i="4" s="1"/>
  <c r="AF274" i="4"/>
  <c r="AG274" i="4" s="1"/>
  <c r="AF290" i="4"/>
  <c r="AG290" i="4" s="1"/>
  <c r="AF306" i="4"/>
  <c r="AG306" i="4" s="1"/>
  <c r="AF322" i="4"/>
  <c r="AG322" i="4" s="1"/>
  <c r="AF338" i="4"/>
  <c r="AG338" i="4" s="1"/>
  <c r="AF354" i="4"/>
  <c r="AG354" i="4" s="1"/>
  <c r="AF370" i="4"/>
  <c r="AG370" i="4" s="1"/>
  <c r="AF386" i="4"/>
  <c r="AG386" i="4" s="1"/>
  <c r="AF402" i="4"/>
  <c r="AG402" i="4" s="1"/>
  <c r="AF418" i="4"/>
  <c r="AG418" i="4" s="1"/>
  <c r="AF434" i="4"/>
  <c r="AG434" i="4" s="1"/>
  <c r="AF466" i="4"/>
  <c r="AG466" i="4" s="1"/>
  <c r="AF482" i="4"/>
  <c r="AG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Z532" i="4"/>
  <c r="Z548" i="4"/>
  <c r="AF140" i="4"/>
  <c r="AG140" i="4" s="1"/>
  <c r="AF380" i="4"/>
  <c r="AG380" i="4" s="1"/>
  <c r="Z14" i="4"/>
  <c r="AA14" i="4" s="1"/>
  <c r="BG14" i="4" s="1"/>
  <c r="Z270" i="4"/>
  <c r="AA270" i="4" s="1"/>
  <c r="Z510" i="4"/>
  <c r="AA510" i="4" s="1"/>
  <c r="AF19" i="4"/>
  <c r="AG19" i="4" s="1"/>
  <c r="BG19" i="4" s="1"/>
  <c r="AF35" i="4"/>
  <c r="AG35" i="4" s="1"/>
  <c r="AF51" i="4"/>
  <c r="AG51" i="4" s="1"/>
  <c r="AF99" i="4"/>
  <c r="AG99" i="4" s="1"/>
  <c r="AF115" i="4"/>
  <c r="AG115" i="4" s="1"/>
  <c r="BG115" i="4" s="1"/>
  <c r="AF131" i="4"/>
  <c r="AG131" i="4" s="1"/>
  <c r="AF147" i="4"/>
  <c r="AG147" i="4" s="1"/>
  <c r="AF163" i="4"/>
  <c r="AG163" i="4" s="1"/>
  <c r="BG163" i="4" s="1"/>
  <c r="AF179" i="4"/>
  <c r="AG179" i="4" s="1"/>
  <c r="AF195" i="4"/>
  <c r="AG195" i="4" s="1"/>
  <c r="AF227" i="4"/>
  <c r="AG227" i="4" s="1"/>
  <c r="AF243" i="4"/>
  <c r="AG243" i="4" s="1"/>
  <c r="AF259" i="4"/>
  <c r="AG259" i="4" s="1"/>
  <c r="AF275" i="4"/>
  <c r="AG275" i="4" s="1"/>
  <c r="AF291" i="4"/>
  <c r="AG291" i="4" s="1"/>
  <c r="AF307" i="4"/>
  <c r="AG307" i="4" s="1"/>
  <c r="AF323" i="4"/>
  <c r="AG323" i="4" s="1"/>
  <c r="AF339" i="4"/>
  <c r="AG339" i="4" s="1"/>
  <c r="AF355" i="4"/>
  <c r="AG355" i="4" s="1"/>
  <c r="AF371" i="4"/>
  <c r="AG371" i="4" s="1"/>
  <c r="AF387" i="4"/>
  <c r="AG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Z533" i="4"/>
  <c r="Z549" i="4"/>
  <c r="AA549" i="4" s="1"/>
  <c r="Z62" i="4"/>
  <c r="AA62" i="4" s="1"/>
  <c r="Z398" i="4"/>
  <c r="AA398" i="4" s="1"/>
  <c r="BG398" i="4" s="1"/>
  <c r="AF4" i="4"/>
  <c r="AG4" i="4" s="1"/>
  <c r="AF20" i="4"/>
  <c r="AG20" i="4" s="1"/>
  <c r="AF36" i="4"/>
  <c r="AG36" i="4" s="1"/>
  <c r="AF52" i="4"/>
  <c r="AG52" i="4" s="1"/>
  <c r="AF68" i="4"/>
  <c r="AG68" i="4" s="1"/>
  <c r="AF84" i="4"/>
  <c r="AG84" i="4" s="1"/>
  <c r="AF100" i="4"/>
  <c r="AG100" i="4" s="1"/>
  <c r="AF116" i="4"/>
  <c r="AG116" i="4" s="1"/>
  <c r="AF132" i="4"/>
  <c r="AG132" i="4" s="1"/>
  <c r="AF148" i="4"/>
  <c r="AG148" i="4" s="1"/>
  <c r="AF180" i="4"/>
  <c r="AG180" i="4" s="1"/>
  <c r="AF212" i="4"/>
  <c r="AG212" i="4" s="1"/>
  <c r="AF228" i="4"/>
  <c r="AG228" i="4" s="1"/>
  <c r="AF244" i="4"/>
  <c r="AG244" i="4" s="1"/>
  <c r="AF260" i="4"/>
  <c r="AG260" i="4" s="1"/>
  <c r="AF276" i="4"/>
  <c r="AG276" i="4" s="1"/>
  <c r="AF292" i="4"/>
  <c r="AG292" i="4" s="1"/>
  <c r="AF308" i="4"/>
  <c r="AG308" i="4" s="1"/>
  <c r="AF324" i="4"/>
  <c r="AG324" i="4" s="1"/>
  <c r="AF340" i="4"/>
  <c r="AG340" i="4" s="1"/>
  <c r="AF356" i="4"/>
  <c r="AG356" i="4" s="1"/>
  <c r="AF372" i="4"/>
  <c r="AG372" i="4" s="1"/>
  <c r="AF388" i="4"/>
  <c r="AG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Z534" i="4"/>
  <c r="Z550" i="4"/>
  <c r="AA550" i="4" s="1"/>
  <c r="AF92" i="4"/>
  <c r="AG92" i="4" s="1"/>
  <c r="BG92" i="4" s="1"/>
  <c r="AF348" i="4"/>
  <c r="AG348" i="4" s="1"/>
  <c r="AF556" i="4"/>
  <c r="AG556" i="4" s="1"/>
  <c r="Z206" i="4"/>
  <c r="AA206" i="4" s="1"/>
  <c r="Z446" i="4"/>
  <c r="AA446" i="4" s="1"/>
  <c r="AF5" i="4"/>
  <c r="AG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F261" i="4"/>
  <c r="AG261" i="4" s="1"/>
  <c r="AF277" i="4"/>
  <c r="AG277" i="4" s="1"/>
  <c r="AF293" i="4"/>
  <c r="AG293" i="4" s="1"/>
  <c r="AF309" i="4"/>
  <c r="AG309" i="4" s="1"/>
  <c r="AF325" i="4"/>
  <c r="AG325" i="4" s="1"/>
  <c r="AF341" i="4"/>
  <c r="AG341" i="4" s="1"/>
  <c r="AF357" i="4"/>
  <c r="AG357" i="4" s="1"/>
  <c r="AF373" i="4"/>
  <c r="AG373" i="4" s="1"/>
  <c r="AF389" i="4"/>
  <c r="AG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Z551" i="4"/>
  <c r="AA551" i="4" s="1"/>
  <c r="AF188" i="4"/>
  <c r="AG188" i="4" s="1"/>
  <c r="AF428" i="4"/>
  <c r="AG428" i="4" s="1"/>
  <c r="Z94" i="4"/>
  <c r="AA94" i="4" s="1"/>
  <c r="BG94" i="4" s="1"/>
  <c r="Z286" i="4"/>
  <c r="AA286" i="4" s="1"/>
  <c r="Z494" i="4"/>
  <c r="AA494" i="4" s="1"/>
  <c r="AF6" i="4"/>
  <c r="AG6" i="4" s="1"/>
  <c r="AF22" i="4"/>
  <c r="AG22" i="4" s="1"/>
  <c r="AF38" i="4"/>
  <c r="AG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F236" i="4"/>
  <c r="AG236" i="4" s="1"/>
  <c r="Z46" i="4"/>
  <c r="AA46" i="4" s="1"/>
  <c r="BG46" i="4" s="1"/>
  <c r="Z414" i="4"/>
  <c r="AA414" i="4" s="1"/>
  <c r="BG414" i="4" s="1"/>
  <c r="AF7" i="4"/>
  <c r="AG7" i="4" s="1"/>
  <c r="AF39" i="4"/>
  <c r="AG39" i="4" s="1"/>
  <c r="AF55" i="4"/>
  <c r="AG55" i="4" s="1"/>
  <c r="AF87" i="4"/>
  <c r="AG87" i="4" s="1"/>
  <c r="AF103" i="4"/>
  <c r="AG103" i="4" s="1"/>
  <c r="BG103" i="4" s="1"/>
  <c r="AF119" i="4"/>
  <c r="AG119" i="4" s="1"/>
  <c r="AF135" i="4"/>
  <c r="AG135" i="4" s="1"/>
  <c r="BG135" i="4" s="1"/>
  <c r="AF151" i="4"/>
  <c r="AG151" i="4" s="1"/>
  <c r="AF183" i="4"/>
  <c r="AG183" i="4" s="1"/>
  <c r="AF215" i="4"/>
  <c r="AG215" i="4" s="1"/>
  <c r="AF231" i="4"/>
  <c r="AG231" i="4" s="1"/>
  <c r="AF247" i="4"/>
  <c r="AG247" i="4" s="1"/>
  <c r="AF263" i="4"/>
  <c r="AG263" i="4" s="1"/>
  <c r="AF295" i="4"/>
  <c r="AG295" i="4" s="1"/>
  <c r="AF311" i="4"/>
  <c r="AG311" i="4" s="1"/>
  <c r="AF327" i="4"/>
  <c r="AG327" i="4" s="1"/>
  <c r="AF343" i="4"/>
  <c r="AG343" i="4" s="1"/>
  <c r="AF359" i="4"/>
  <c r="AG359" i="4" s="1"/>
  <c r="AF375" i="4"/>
  <c r="AG375" i="4" s="1"/>
  <c r="AF391" i="4"/>
  <c r="AG391" i="4" s="1"/>
  <c r="AF407" i="4"/>
  <c r="AG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Z539" i="4"/>
  <c r="AF492" i="4"/>
  <c r="AG492" i="4" s="1"/>
  <c r="Z190" i="4"/>
  <c r="AA190" i="4" s="1"/>
  <c r="BG190" i="4" s="1"/>
  <c r="Z430" i="4"/>
  <c r="AA430" i="4" s="1"/>
  <c r="AF8" i="4"/>
  <c r="AG8" i="4" s="1"/>
  <c r="AF24" i="4"/>
  <c r="AG24" i="4" s="1"/>
  <c r="AF40" i="4"/>
  <c r="AG40" i="4" s="1"/>
  <c r="AF56" i="4"/>
  <c r="AG56" i="4" s="1"/>
  <c r="AF72" i="4"/>
  <c r="AG72" i="4" s="1"/>
  <c r="AF88" i="4"/>
  <c r="AG88" i="4" s="1"/>
  <c r="AF104" i="4"/>
  <c r="AG104" i="4" s="1"/>
  <c r="AF120" i="4"/>
  <c r="AG120" i="4" s="1"/>
  <c r="AF136" i="4"/>
  <c r="AG136" i="4" s="1"/>
  <c r="AF184" i="4"/>
  <c r="AG184" i="4" s="1"/>
  <c r="AF216" i="4"/>
  <c r="AG216" i="4" s="1"/>
  <c r="AF232" i="4"/>
  <c r="AG232" i="4" s="1"/>
  <c r="AF248" i="4"/>
  <c r="AG248" i="4" s="1"/>
  <c r="AF264" i="4"/>
  <c r="AG264" i="4" s="1"/>
  <c r="AF296" i="4"/>
  <c r="AG296" i="4" s="1"/>
  <c r="AF312" i="4"/>
  <c r="AG312" i="4" s="1"/>
  <c r="AF344" i="4"/>
  <c r="AG344" i="4" s="1"/>
  <c r="AF360" i="4"/>
  <c r="AG360" i="4" s="1"/>
  <c r="AF376" i="4"/>
  <c r="AG376" i="4" s="1"/>
  <c r="AF392" i="4"/>
  <c r="AG392" i="4" s="1"/>
  <c r="AF408" i="4"/>
  <c r="AG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Z556" i="4"/>
  <c r="AF60" i="4"/>
  <c r="AG60" i="4" s="1"/>
  <c r="AF268" i="4"/>
  <c r="AG268" i="4" s="1"/>
  <c r="AF460" i="4"/>
  <c r="AG460" i="4" s="1"/>
  <c r="Z126" i="4"/>
  <c r="AA126" i="4" s="1"/>
  <c r="BG126" i="4" s="1"/>
  <c r="Z334" i="4"/>
  <c r="AA334" i="4" s="1"/>
  <c r="AF25" i="4"/>
  <c r="AG25" i="4" s="1"/>
  <c r="AF57" i="4"/>
  <c r="AG57" i="4" s="1"/>
  <c r="AF73" i="4"/>
  <c r="AG73" i="4" s="1"/>
  <c r="AF89" i="4"/>
  <c r="AG89" i="4" s="1"/>
  <c r="AF105" i="4"/>
  <c r="AG105" i="4" s="1"/>
  <c r="AF121" i="4"/>
  <c r="AG121" i="4" s="1"/>
  <c r="AF137" i="4"/>
  <c r="AG137" i="4" s="1"/>
  <c r="AF185" i="4"/>
  <c r="AG185" i="4" s="1"/>
  <c r="AF217" i="4"/>
  <c r="AG217" i="4" s="1"/>
  <c r="AF233" i="4"/>
  <c r="AG233" i="4" s="1"/>
  <c r="AF249" i="4"/>
  <c r="AG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F28" i="4"/>
  <c r="AG28" i="4" s="1"/>
  <c r="AF284" i="4"/>
  <c r="AG284" i="4" s="1"/>
  <c r="AF476" i="4"/>
  <c r="AG476" i="4" s="1"/>
  <c r="Z350" i="4"/>
  <c r="AA350" i="4" s="1"/>
  <c r="BG350" i="4" s="1"/>
  <c r="AF10" i="4"/>
  <c r="AG10" i="4" s="1"/>
  <c r="AF26" i="4"/>
  <c r="AG26" i="4" s="1"/>
  <c r="AF42" i="4"/>
  <c r="AG42" i="4" s="1"/>
  <c r="AF122" i="4"/>
  <c r="AG122" i="4" s="1"/>
  <c r="AF138" i="4"/>
  <c r="AG138" i="4" s="1"/>
  <c r="AF186" i="4"/>
  <c r="AG186" i="4" s="1"/>
  <c r="AF202" i="4"/>
  <c r="AG202" i="4" s="1"/>
  <c r="AF218" i="4"/>
  <c r="AG218" i="4" s="1"/>
  <c r="AF234" i="4"/>
  <c r="AG234" i="4" s="1"/>
  <c r="AF250" i="4"/>
  <c r="AG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F490" i="4"/>
  <c r="AG490" i="4" s="1"/>
  <c r="AF506" i="4"/>
  <c r="AG506" i="4" s="1"/>
  <c r="AK506" i="4" s="1"/>
  <c r="AF522" i="4"/>
  <c r="AG522" i="4" s="1"/>
  <c r="AF538" i="4"/>
  <c r="AG538" i="4" s="1"/>
  <c r="AK538" i="4" s="1"/>
  <c r="Z28" i="4"/>
  <c r="AA28" i="4" s="1"/>
  <c r="Z44" i="4"/>
  <c r="AA44" i="4" s="1"/>
  <c r="BG44" i="4" s="1"/>
  <c r="Z60" i="4"/>
  <c r="AA60" i="4" s="1"/>
  <c r="Z76" i="4"/>
  <c r="AA76" i="4" s="1"/>
  <c r="BG76" i="4" s="1"/>
  <c r="Z124" i="4"/>
  <c r="AA124" i="4" s="1"/>
  <c r="Z140" i="4"/>
  <c r="AA140" i="4" s="1"/>
  <c r="Z188" i="4"/>
  <c r="AA188" i="4" s="1"/>
  <c r="Z204" i="4"/>
  <c r="AA204" i="4" s="1"/>
  <c r="Z236" i="4"/>
  <c r="AA236" i="4" s="1"/>
  <c r="Z268" i="4"/>
  <c r="AA268" i="4" s="1"/>
  <c r="BG268" i="4" s="1"/>
  <c r="Z284" i="4"/>
  <c r="AA284" i="4" s="1"/>
  <c r="Z300" i="4"/>
  <c r="AA300" i="4" s="1"/>
  <c r="BG300" i="4" s="1"/>
  <c r="Z316" i="4"/>
  <c r="AA316" i="4" s="1"/>
  <c r="Z332" i="4"/>
  <c r="AA332" i="4" s="1"/>
  <c r="Z348" i="4"/>
  <c r="AA348" i="4" s="1"/>
  <c r="BG348" i="4" s="1"/>
  <c r="Z380" i="4"/>
  <c r="AA380" i="4" s="1"/>
  <c r="BG380" i="4" s="1"/>
  <c r="Z396" i="4"/>
  <c r="AA396" i="4" s="1"/>
  <c r="Z412" i="4"/>
  <c r="AA412" i="4" s="1"/>
  <c r="BG412" i="4" s="1"/>
  <c r="Z428" i="4"/>
  <c r="AA428" i="4" s="1"/>
  <c r="BG428" i="4" s="1"/>
  <c r="Z460" i="4"/>
  <c r="AA460" i="4" s="1"/>
  <c r="Z476" i="4"/>
  <c r="AA476" i="4" s="1"/>
  <c r="Z492" i="4"/>
  <c r="AA492" i="4" s="1"/>
  <c r="Z508" i="4"/>
  <c r="AA508" i="4" s="1"/>
  <c r="AF204" i="4"/>
  <c r="AG204" i="4" s="1"/>
  <c r="AF412" i="4"/>
  <c r="AG412" i="4" s="1"/>
  <c r="Z142" i="4"/>
  <c r="AA142" i="4" s="1"/>
  <c r="BG142" i="4" s="1"/>
  <c r="AF11" i="4"/>
  <c r="AG11" i="4" s="1"/>
  <c r="AF27" i="4"/>
  <c r="AG27" i="4" s="1"/>
  <c r="AF43" i="4"/>
  <c r="AG43" i="4" s="1"/>
  <c r="BG43" i="4" s="1"/>
  <c r="AF59" i="4"/>
  <c r="AG59" i="4" s="1"/>
  <c r="AF75" i="4"/>
  <c r="AG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F443" i="4"/>
  <c r="AG443" i="4" s="1"/>
  <c r="AF459" i="4"/>
  <c r="AG459" i="4" s="1"/>
  <c r="AF475" i="4"/>
  <c r="AG475" i="4" s="1"/>
  <c r="AF491" i="4"/>
  <c r="AG491" i="4" s="1"/>
  <c r="AF507" i="4"/>
  <c r="AG507" i="4" s="1"/>
  <c r="AK507" i="4" s="1"/>
  <c r="AF539" i="4"/>
  <c r="AG539" i="4" s="1"/>
  <c r="AK539" i="4" s="1"/>
  <c r="AF555" i="4"/>
  <c r="AG555" i="4" s="1"/>
  <c r="Z29" i="4"/>
  <c r="AA29" i="4" s="1"/>
  <c r="BG29" i="4" s="1"/>
  <c r="Z61" i="4"/>
  <c r="AA61" i="4" s="1"/>
  <c r="Z125" i="4"/>
  <c r="AA125" i="4" s="1"/>
  <c r="Z141" i="4"/>
  <c r="AA141" i="4" s="1"/>
  <c r="Z189" i="4"/>
  <c r="AA189" i="4" s="1"/>
  <c r="Z205" i="4"/>
  <c r="AA205" i="4" s="1"/>
  <c r="Z221" i="4"/>
  <c r="AA221" i="4" s="1"/>
  <c r="BG221" i="4" s="1"/>
  <c r="Z237" i="4"/>
  <c r="AA237" i="4" s="1"/>
  <c r="Z269" i="4"/>
  <c r="AA269" i="4" s="1"/>
  <c r="Z285" i="4"/>
  <c r="AA285" i="4" s="1"/>
  <c r="BG285" i="4" s="1"/>
  <c r="Z301" i="4"/>
  <c r="AA301" i="4" s="1"/>
  <c r="BG301" i="4" s="1"/>
  <c r="Z317" i="4"/>
  <c r="AA317" i="4" s="1"/>
  <c r="BG317" i="4" s="1"/>
  <c r="Z333" i="4"/>
  <c r="AA333" i="4" s="1"/>
  <c r="Z349" i="4"/>
  <c r="AA349" i="4" s="1"/>
  <c r="Z381" i="4"/>
  <c r="AA381" i="4" s="1"/>
  <c r="Z397" i="4"/>
  <c r="AA397" i="4" s="1"/>
  <c r="BG397" i="4" s="1"/>
  <c r="Z413" i="4"/>
  <c r="AA413" i="4" s="1"/>
  <c r="Z429" i="4"/>
  <c r="AA429" i="4" s="1"/>
  <c r="Z445" i="4"/>
  <c r="AA445" i="4" s="1"/>
  <c r="Z461" i="4"/>
  <c r="AA461" i="4" s="1"/>
  <c r="Z477" i="4"/>
  <c r="AA477" i="4" s="1"/>
  <c r="Z493" i="4"/>
  <c r="AA493" i="4" s="1"/>
  <c r="BG493" i="4" s="1"/>
  <c r="Z509" i="4"/>
  <c r="AA509" i="4" s="1"/>
  <c r="AF124" i="4"/>
  <c r="AG124" i="4" s="1"/>
  <c r="AF332" i="4"/>
  <c r="AG332" i="4" s="1"/>
  <c r="AK332" i="4" s="1"/>
  <c r="AF508" i="4"/>
  <c r="AG508" i="4" s="1"/>
  <c r="Z158" i="4"/>
  <c r="AA158" i="4" s="1"/>
  <c r="Z302" i="4"/>
  <c r="AA302" i="4" s="1"/>
  <c r="BG302" i="4" s="1"/>
  <c r="Z526" i="4"/>
  <c r="AF396" i="4"/>
  <c r="AG396" i="4" s="1"/>
  <c r="Z318" i="4"/>
  <c r="AA318" i="4" s="1"/>
  <c r="BG318" i="4" s="1"/>
  <c r="R26" i="4"/>
  <c r="R22" i="4"/>
  <c r="Q492" i="4"/>
  <c r="Q504" i="4"/>
  <c r="BD504" i="4" s="1"/>
  <c r="Q488" i="4"/>
  <c r="Q330" i="4"/>
  <c r="Q314" i="4"/>
  <c r="BD314" i="4" s="1"/>
  <c r="Q503" i="4"/>
  <c r="Q487" i="4"/>
  <c r="Q486" i="4"/>
  <c r="Q500" i="4"/>
  <c r="Q484" i="4"/>
  <c r="Q310" i="4"/>
  <c r="BD310" i="4" s="1"/>
  <c r="Q498" i="4"/>
  <c r="BD498" i="4" s="1"/>
  <c r="Q499" i="4"/>
  <c r="BD499" i="4" s="1"/>
  <c r="Q483" i="4"/>
  <c r="BD483" i="4" s="1"/>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90" i="18"/>
  <c r="J391" i="18"/>
  <c r="J392" i="18"/>
  <c r="J393" i="18"/>
  <c r="J394" i="18"/>
  <c r="J395" i="18"/>
  <c r="J396" i="18"/>
  <c r="J397" i="18"/>
  <c r="J398" i="18"/>
  <c r="J399" i="18"/>
  <c r="J400" i="18"/>
  <c r="J401" i="18"/>
  <c r="J403" i="18"/>
  <c r="J404" i="18"/>
  <c r="J405" i="18"/>
  <c r="J406" i="18"/>
  <c r="J402" i="18"/>
  <c r="J408" i="18"/>
  <c r="J409" i="18"/>
  <c r="J410" i="18"/>
  <c r="J411" i="18"/>
  <c r="J407" i="18"/>
  <c r="J413" i="18"/>
  <c r="J414" i="18"/>
  <c r="J415" i="18"/>
  <c r="J412" i="18"/>
  <c r="J418" i="18"/>
  <c r="J420" i="18"/>
  <c r="J416" i="18"/>
  <c r="J417" i="18"/>
  <c r="J419" i="18"/>
  <c r="J421" i="18"/>
  <c r="J422" i="18"/>
  <c r="J423" i="18"/>
  <c r="J424" i="18"/>
  <c r="J425" i="18"/>
  <c r="J426" i="18"/>
  <c r="J427" i="18"/>
  <c r="J428" i="18"/>
  <c r="J429" i="18"/>
  <c r="J430" i="18"/>
  <c r="J431" i="18"/>
  <c r="J433" i="18"/>
  <c r="J432"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64" i="18"/>
  <c r="J472" i="18"/>
  <c r="J4" i="18"/>
  <c r="J5" i="18"/>
  <c r="J7" i="18"/>
  <c r="J9" i="18"/>
  <c r="J10" i="18"/>
  <c r="J11" i="18"/>
  <c r="J12" i="18"/>
  <c r="J13" i="18"/>
  <c r="J14" i="18"/>
  <c r="J15" i="18"/>
  <c r="J22" i="18"/>
  <c r="J26" i="18"/>
  <c r="J27" i="18"/>
  <c r="J28" i="18"/>
  <c r="J6" i="18"/>
  <c r="J8" i="18"/>
  <c r="J29" i="18"/>
  <c r="J30" i="18"/>
  <c r="J31" i="18"/>
  <c r="J32" i="18"/>
  <c r="J34" i="18"/>
  <c r="J35" i="18"/>
  <c r="J36" i="18"/>
  <c r="J23" i="18"/>
  <c r="J3" i="18"/>
  <c r="BG578" i="4" l="1"/>
  <c r="BG560" i="4"/>
  <c r="AA621" i="4"/>
  <c r="BG621" i="4" s="1"/>
  <c r="BD621" i="4"/>
  <c r="AA626" i="4"/>
  <c r="BG626" i="4" s="1"/>
  <c r="BD626" i="4"/>
  <c r="Q615" i="4"/>
  <c r="BD615" i="4" s="1"/>
  <c r="BG615" i="4"/>
  <c r="AA624" i="4"/>
  <c r="BG624" i="4" s="1"/>
  <c r="BD624" i="4"/>
  <c r="Q613" i="4"/>
  <c r="BD613" i="4" s="1"/>
  <c r="BG613" i="4"/>
  <c r="BG125" i="4"/>
  <c r="BG413" i="4"/>
  <c r="BG286" i="4"/>
  <c r="AA619" i="4"/>
  <c r="BG619" i="4" s="1"/>
  <c r="BD619" i="4"/>
  <c r="BG429" i="4"/>
  <c r="BG494" i="4"/>
  <c r="BG206" i="4"/>
  <c r="BG618" i="4"/>
  <c r="Q618" i="4"/>
  <c r="BD618" i="4" s="1"/>
  <c r="AA620" i="4"/>
  <c r="BG620" i="4" s="1"/>
  <c r="BD620" i="4"/>
  <c r="AA622" i="4"/>
  <c r="BG622" i="4" s="1"/>
  <c r="BD622" i="4"/>
  <c r="Q617" i="4"/>
  <c r="BD617" i="4" s="1"/>
  <c r="BG617" i="4"/>
  <c r="BG598" i="4"/>
  <c r="AA625" i="4"/>
  <c r="BG625" i="4" s="1"/>
  <c r="BD625" i="4"/>
  <c r="AA623" i="4"/>
  <c r="BG623" i="4" s="1"/>
  <c r="BD623" i="4"/>
  <c r="BD486" i="4"/>
  <c r="Q614" i="4"/>
  <c r="BD614" i="4" s="1"/>
  <c r="BG614" i="4"/>
  <c r="Q616" i="4"/>
  <c r="BD616" i="4" s="1"/>
  <c r="BG616" i="4"/>
  <c r="BG141" i="4"/>
  <c r="BG316" i="4"/>
  <c r="BG7" i="4"/>
  <c r="BG22" i="4"/>
  <c r="BD496" i="4"/>
  <c r="BD556" i="4"/>
  <c r="BD605" i="4"/>
  <c r="BG299" i="4"/>
  <c r="BG238" i="4"/>
  <c r="BG158" i="4"/>
  <c r="BG349" i="4"/>
  <c r="BD599" i="4"/>
  <c r="BG28" i="4"/>
  <c r="BG265" i="4"/>
  <c r="BG480" i="4"/>
  <c r="BD531" i="4"/>
  <c r="BG275" i="4"/>
  <c r="BG377" i="4"/>
  <c r="BD548" i="4"/>
  <c r="BG54" i="4"/>
  <c r="BG371" i="4"/>
  <c r="BG38" i="4"/>
  <c r="BG372" i="4"/>
  <c r="BG84" i="4"/>
  <c r="BG140" i="4"/>
  <c r="BD555" i="4"/>
  <c r="BG267" i="4"/>
  <c r="BD487" i="4"/>
  <c r="BG454" i="4"/>
  <c r="BG453" i="4"/>
  <c r="BG468" i="4"/>
  <c r="BG180" i="4"/>
  <c r="BG435" i="4"/>
  <c r="BG147" i="4"/>
  <c r="BG354" i="4"/>
  <c r="BD545" i="4"/>
  <c r="BG241" i="4"/>
  <c r="BG394" i="4"/>
  <c r="BG456" i="4"/>
  <c r="BG88" i="4"/>
  <c r="BG119" i="4"/>
  <c r="BG438" i="4"/>
  <c r="BG437" i="4"/>
  <c r="BG419" i="4"/>
  <c r="BG338" i="4"/>
  <c r="BD529" i="4"/>
  <c r="BG225" i="4"/>
  <c r="BD503" i="4"/>
  <c r="BG205" i="4"/>
  <c r="BD488" i="4"/>
  <c r="BD544" i="4"/>
  <c r="BG314" i="4"/>
  <c r="BG270" i="4"/>
  <c r="BG218" i="4"/>
  <c r="BG31" i="4"/>
  <c r="BG506" i="4"/>
  <c r="BD536" i="4"/>
  <c r="BG216" i="4"/>
  <c r="BD518" i="4"/>
  <c r="BD484" i="4"/>
  <c r="BG439" i="4"/>
  <c r="BD606" i="4"/>
  <c r="BG461" i="4"/>
  <c r="BG505" i="4"/>
  <c r="BG290" i="4"/>
  <c r="BG481" i="4"/>
  <c r="BG123" i="4"/>
  <c r="BG330" i="4"/>
  <c r="BG489" i="4"/>
  <c r="BG137" i="4"/>
  <c r="BG360" i="4"/>
  <c r="BG375" i="4"/>
  <c r="BG358" i="4"/>
  <c r="BG240" i="4"/>
  <c r="BG495" i="4"/>
  <c r="BG344" i="4"/>
  <c r="BG326" i="4"/>
  <c r="BG325" i="4"/>
  <c r="BD514" i="4"/>
  <c r="BG417" i="4"/>
  <c r="BG26" i="4"/>
  <c r="BD526" i="4"/>
  <c r="BG492" i="4"/>
  <c r="BG315" i="4"/>
  <c r="BG232" i="4"/>
  <c r="BG263" i="4"/>
  <c r="BD534" i="4"/>
  <c r="BG262" i="4"/>
  <c r="BD533" i="4"/>
  <c r="BG261" i="4"/>
  <c r="BD515" i="4"/>
  <c r="BG259" i="4"/>
  <c r="BG434" i="4"/>
  <c r="BG146" i="4"/>
  <c r="BG337" i="4"/>
  <c r="BG432" i="4"/>
  <c r="BG96" i="4"/>
  <c r="BG383" i="4"/>
  <c r="BG124" i="4"/>
  <c r="BD535" i="4"/>
  <c r="BG247" i="4"/>
  <c r="BG246" i="4"/>
  <c r="BD517" i="4"/>
  <c r="BG245" i="4"/>
  <c r="BG260" i="4"/>
  <c r="BG418" i="4"/>
  <c r="BG321" i="4"/>
  <c r="BG416" i="4"/>
  <c r="BG80" i="4"/>
  <c r="BG460" i="4"/>
  <c r="BG566" i="4"/>
  <c r="BG586" i="4"/>
  <c r="BG573" i="4"/>
  <c r="BD302" i="4"/>
  <c r="BG476" i="4"/>
  <c r="BG361" i="4"/>
  <c r="BD532" i="4"/>
  <c r="BG499" i="4"/>
  <c r="BG243" i="4"/>
  <c r="BG98" i="4"/>
  <c r="BG351" i="4"/>
  <c r="BG15" i="4"/>
  <c r="BG580" i="4"/>
  <c r="BD490" i="4"/>
  <c r="BG283" i="4"/>
  <c r="BG490" i="4"/>
  <c r="BG345" i="4"/>
  <c r="BG184" i="4"/>
  <c r="BG231" i="4"/>
  <c r="BG230" i="4"/>
  <c r="BG229" i="4"/>
  <c r="BD516" i="4"/>
  <c r="BG244" i="4"/>
  <c r="BG483" i="4"/>
  <c r="BG227" i="4"/>
  <c r="BG402" i="4"/>
  <c r="BG50" i="4"/>
  <c r="BG400" i="4"/>
  <c r="BG570" i="4"/>
  <c r="BD601" i="4"/>
  <c r="BD303" i="4"/>
  <c r="BD500" i="4"/>
  <c r="BG474" i="4"/>
  <c r="BG138" i="4"/>
  <c r="BG313" i="4"/>
  <c r="BG504" i="4"/>
  <c r="BG503" i="4"/>
  <c r="BG215" i="4"/>
  <c r="BG486" i="4"/>
  <c r="BG214" i="4"/>
  <c r="BG485" i="4"/>
  <c r="BG213" i="4"/>
  <c r="BG500" i="4"/>
  <c r="BG228" i="4"/>
  <c r="BG467" i="4"/>
  <c r="BG195" i="4"/>
  <c r="BG18" i="4"/>
  <c r="BG289" i="4"/>
  <c r="BG48" i="4"/>
  <c r="BG319" i="4"/>
  <c r="BG583" i="4"/>
  <c r="BD491" i="4"/>
  <c r="BG269" i="4"/>
  <c r="BG507" i="4"/>
  <c r="BG235" i="4"/>
  <c r="BG122" i="4"/>
  <c r="BG297" i="4"/>
  <c r="BG488" i="4"/>
  <c r="BG120" i="4"/>
  <c r="BG487" i="4"/>
  <c r="BG183" i="4"/>
  <c r="BG470" i="4"/>
  <c r="BG182" i="4"/>
  <c r="BG469" i="4"/>
  <c r="BG181" i="4"/>
  <c r="BG484" i="4"/>
  <c r="BG212" i="4"/>
  <c r="BG451" i="4"/>
  <c r="BG179" i="4"/>
  <c r="BG370" i="4"/>
  <c r="BG273" i="4"/>
  <c r="BG352" i="4"/>
  <c r="BG16" i="4"/>
  <c r="BG303" i="4"/>
  <c r="BG565" i="4"/>
  <c r="BG597" i="4"/>
  <c r="BD296" i="4"/>
  <c r="BD317" i="4"/>
  <c r="BG396" i="4"/>
  <c r="BG491" i="4"/>
  <c r="BG219" i="4"/>
  <c r="BG42" i="4"/>
  <c r="BG472" i="4"/>
  <c r="BG104" i="4"/>
  <c r="BG471" i="4"/>
  <c r="BG336" i="4"/>
  <c r="BG222" i="4"/>
  <c r="BG271" i="4"/>
  <c r="BG569" i="4"/>
  <c r="BD600" i="4"/>
  <c r="BD320" i="4"/>
  <c r="BD311" i="4"/>
  <c r="BG475" i="4"/>
  <c r="BD539" i="4"/>
  <c r="BG249" i="4"/>
  <c r="BG455" i="4"/>
  <c r="BG118" i="4"/>
  <c r="BG117" i="4"/>
  <c r="BG452" i="4"/>
  <c r="BG148" i="4"/>
  <c r="BG131" i="4"/>
  <c r="BG320" i="4"/>
  <c r="BG239" i="4"/>
  <c r="BG564" i="4"/>
  <c r="BG585" i="4"/>
  <c r="BG595" i="4"/>
  <c r="BD300" i="4"/>
  <c r="BD493" i="4"/>
  <c r="BG378" i="4"/>
  <c r="BG10" i="4"/>
  <c r="BD537" i="4"/>
  <c r="BG233" i="4"/>
  <c r="BG408" i="4"/>
  <c r="BG72" i="4"/>
  <c r="BG87" i="4"/>
  <c r="BG406" i="4"/>
  <c r="BG102" i="4"/>
  <c r="BG405" i="4"/>
  <c r="BG101" i="4"/>
  <c r="BG436" i="4"/>
  <c r="BG132" i="4"/>
  <c r="BG403" i="4"/>
  <c r="BG99" i="4"/>
  <c r="BG322" i="4"/>
  <c r="BD513" i="4"/>
  <c r="BG193" i="4"/>
  <c r="BD543" i="4"/>
  <c r="BG223" i="4"/>
  <c r="BG582" i="4"/>
  <c r="BG596" i="4"/>
  <c r="BD603" i="4"/>
  <c r="BD297" i="4"/>
  <c r="BD318" i="4"/>
  <c r="BG332" i="4"/>
  <c r="BG155" i="4"/>
  <c r="BG362" i="4"/>
  <c r="BG217" i="4"/>
  <c r="BG392" i="4"/>
  <c r="BG407" i="4"/>
  <c r="BG390" i="4"/>
  <c r="BG70" i="4"/>
  <c r="BG389" i="4"/>
  <c r="BG85" i="4"/>
  <c r="BG404" i="4"/>
  <c r="BG116" i="4"/>
  <c r="BG387" i="4"/>
  <c r="BG51" i="4"/>
  <c r="BG497" i="4"/>
  <c r="BG177" i="4"/>
  <c r="BG288" i="4"/>
  <c r="BD527" i="4"/>
  <c r="BG207" i="4"/>
  <c r="BG572" i="4"/>
  <c r="BG568" i="4"/>
  <c r="BG581" i="4"/>
  <c r="BD321" i="4"/>
  <c r="BD312" i="4"/>
  <c r="BG427" i="4"/>
  <c r="BG139" i="4"/>
  <c r="BG346" i="4"/>
  <c r="BG185" i="4"/>
  <c r="BG376" i="4"/>
  <c r="BG40" i="4"/>
  <c r="BG391" i="4"/>
  <c r="BG39" i="4"/>
  <c r="BG374" i="4"/>
  <c r="BG373" i="4"/>
  <c r="BG53" i="4"/>
  <c r="BG388" i="4"/>
  <c r="BG100" i="4"/>
  <c r="BG35" i="4"/>
  <c r="BG145" i="4"/>
  <c r="BG272" i="4"/>
  <c r="BD511" i="4"/>
  <c r="BG191" i="4"/>
  <c r="BG579" i="4"/>
  <c r="BG593" i="4"/>
  <c r="BD301" i="4"/>
  <c r="BD494" i="4"/>
  <c r="BG563" i="4"/>
  <c r="BD298" i="4"/>
  <c r="BD316" i="4"/>
  <c r="BD546" i="4"/>
  <c r="BG465" i="4"/>
  <c r="BD492" i="4"/>
  <c r="BG284" i="4"/>
  <c r="BG395" i="4"/>
  <c r="BG75" i="4"/>
  <c r="BG473" i="4"/>
  <c r="BG121" i="4"/>
  <c r="BG8" i="4"/>
  <c r="BG359" i="4"/>
  <c r="BG342" i="4"/>
  <c r="BG341" i="4"/>
  <c r="BG5" i="4"/>
  <c r="BG68" i="4"/>
  <c r="BG339" i="4"/>
  <c r="BD530" i="4"/>
  <c r="BG242" i="4"/>
  <c r="BG433" i="4"/>
  <c r="BG97" i="4"/>
  <c r="BD528" i="4"/>
  <c r="BG224" i="4"/>
  <c r="BG479" i="4"/>
  <c r="BG159" i="4"/>
  <c r="BG57" i="4"/>
  <c r="BD313" i="4"/>
  <c r="BG274" i="4"/>
  <c r="BG379" i="4"/>
  <c r="BG59" i="4"/>
  <c r="BG298" i="4"/>
  <c r="BG105" i="4"/>
  <c r="BG312" i="4"/>
  <c r="BG343" i="4"/>
  <c r="BG6" i="4"/>
  <c r="BG340" i="4"/>
  <c r="BG52" i="4"/>
  <c r="BG323" i="4"/>
  <c r="BG226" i="4"/>
  <c r="BG81" i="4"/>
  <c r="BD512" i="4"/>
  <c r="BG192" i="4"/>
  <c r="BG463" i="4"/>
  <c r="BG143" i="4"/>
  <c r="BG577" i="4"/>
  <c r="BD299" i="4"/>
  <c r="BD495" i="4"/>
  <c r="BG236" i="4"/>
  <c r="BG363" i="4"/>
  <c r="BG266" i="4"/>
  <c r="BG89" i="4"/>
  <c r="BG296" i="4"/>
  <c r="BG327" i="4"/>
  <c r="BG310" i="4"/>
  <c r="BG309" i="4"/>
  <c r="BG324" i="4"/>
  <c r="BG307" i="4"/>
  <c r="BG498" i="4"/>
  <c r="BG194" i="4"/>
  <c r="BG401" i="4"/>
  <c r="BG496" i="4"/>
  <c r="BG160" i="4"/>
  <c r="BG127" i="4"/>
  <c r="BG561" i="4"/>
  <c r="BG571" i="4"/>
  <c r="BG567" i="4"/>
  <c r="BG584" i="4"/>
  <c r="BG592" i="4"/>
  <c r="BD602" i="4"/>
  <c r="BD315" i="4"/>
  <c r="BG381" i="4"/>
  <c r="BG347" i="4"/>
  <c r="BG11" i="4"/>
  <c r="BG250" i="4"/>
  <c r="BG73" i="4"/>
  <c r="BG264" i="4"/>
  <c r="BG311" i="4"/>
  <c r="BG294" i="4"/>
  <c r="BG293" i="4"/>
  <c r="BG308" i="4"/>
  <c r="BG20" i="4"/>
  <c r="BD547" i="4"/>
  <c r="BG291" i="4"/>
  <c r="BG482" i="4"/>
  <c r="BG178" i="4"/>
  <c r="BG144" i="4"/>
  <c r="BG415" i="4"/>
  <c r="BG591" i="4"/>
  <c r="BD485" i="4"/>
  <c r="BD497" i="4"/>
  <c r="BG331" i="4"/>
  <c r="BD538" i="4"/>
  <c r="BG234" i="4"/>
  <c r="BG393" i="4"/>
  <c r="BG248" i="4"/>
  <c r="BG295" i="4"/>
  <c r="BG292" i="4"/>
  <c r="BG4" i="4"/>
  <c r="BG466" i="4"/>
  <c r="BG162" i="4"/>
  <c r="BG353" i="4"/>
  <c r="BG464" i="4"/>
  <c r="BG128" i="4"/>
  <c r="BG399" i="4"/>
  <c r="BG47" i="4"/>
  <c r="BG562" i="4"/>
  <c r="BG590" i="4"/>
  <c r="BD489" i="4"/>
  <c r="BD319" i="4"/>
  <c r="AA600" i="4"/>
  <c r="BG600" i="4" s="1"/>
  <c r="AA603" i="4"/>
  <c r="BG603" i="4" s="1"/>
  <c r="AA606" i="4"/>
  <c r="BG606" i="4" s="1"/>
  <c r="AA599" i="4"/>
  <c r="BG599" i="4" s="1"/>
  <c r="AA602" i="4"/>
  <c r="BG602" i="4" s="1"/>
  <c r="AA605" i="4"/>
  <c r="BG605" i="4" s="1"/>
  <c r="AA601" i="4"/>
  <c r="BG601" i="4" s="1"/>
  <c r="AA604" i="4"/>
  <c r="BG604" i="4" s="1"/>
  <c r="Q597" i="4"/>
  <c r="BD597" i="4" s="1"/>
  <c r="Q595" i="4"/>
  <c r="Q596" i="4"/>
  <c r="BD596" i="4" s="1"/>
  <c r="Q593" i="4"/>
  <c r="Q598" i="4"/>
  <c r="BD598" i="4" s="1"/>
  <c r="AA538" i="4"/>
  <c r="BG538" i="4" s="1"/>
  <c r="AA531" i="4"/>
  <c r="BG531" i="4" s="1"/>
  <c r="AA526" i="4"/>
  <c r="BG526" i="4" s="1"/>
  <c r="AA534" i="4"/>
  <c r="BG534" i="4" s="1"/>
  <c r="AA533" i="4"/>
  <c r="BG533" i="4" s="1"/>
  <c r="AA548" i="4"/>
  <c r="BG548" i="4" s="1"/>
  <c r="AA515" i="4"/>
  <c r="BG515" i="4" s="1"/>
  <c r="AA536" i="4"/>
  <c r="BG536" i="4" s="1"/>
  <c r="AA535" i="4"/>
  <c r="BG535" i="4" s="1"/>
  <c r="AA518" i="4"/>
  <c r="BG518" i="4" s="1"/>
  <c r="AA517" i="4"/>
  <c r="BG517" i="4" s="1"/>
  <c r="AA532" i="4"/>
  <c r="BG532" i="4" s="1"/>
  <c r="AA512" i="4"/>
  <c r="BG512" i="4" s="1"/>
  <c r="AA516" i="4"/>
  <c r="BG516" i="4" s="1"/>
  <c r="AA555" i="4"/>
  <c r="BG555" i="4" s="1"/>
  <c r="AA556" i="4"/>
  <c r="BG556" i="4" s="1"/>
  <c r="AA545" i="4"/>
  <c r="BG545" i="4" s="1"/>
  <c r="AA539" i="4"/>
  <c r="BG539" i="4" s="1"/>
  <c r="AA529" i="4"/>
  <c r="BG529" i="4" s="1"/>
  <c r="AA537" i="4"/>
  <c r="BG537" i="4" s="1"/>
  <c r="AA513" i="4"/>
  <c r="BG513" i="4" s="1"/>
  <c r="AA543" i="4"/>
  <c r="BG543" i="4" s="1"/>
  <c r="AA514" i="4"/>
  <c r="BG514" i="4" s="1"/>
  <c r="AA527" i="4"/>
  <c r="BG527" i="4" s="1"/>
  <c r="AA511" i="4"/>
  <c r="BG511" i="4" s="1"/>
  <c r="AA547" i="4"/>
  <c r="BG547" i="4" s="1"/>
  <c r="AA546" i="4"/>
  <c r="BG546" i="4" s="1"/>
  <c r="AA544" i="4"/>
  <c r="BG544" i="4" s="1"/>
  <c r="AA530" i="4"/>
  <c r="BG530" i="4" s="1"/>
  <c r="AA528" i="4"/>
  <c r="BG528" i="4" s="1"/>
  <c r="Q579" i="4"/>
  <c r="BD579" i="4" s="1"/>
  <c r="Q581" i="4"/>
  <c r="BD581" i="4" s="1"/>
  <c r="Q584" i="4"/>
  <c r="BD584" i="4" s="1"/>
  <c r="Q580" i="4"/>
  <c r="BD580" i="4" s="1"/>
  <c r="Q586" i="4"/>
  <c r="BD586" i="4" s="1"/>
  <c r="Q583" i="4"/>
  <c r="BD583" i="4" s="1"/>
  <c r="Q592" i="4"/>
  <c r="BD592" i="4" s="1"/>
  <c r="Q585" i="4"/>
  <c r="BD585" i="4" s="1"/>
  <c r="Q591" i="4"/>
  <c r="BD591" i="4" s="1"/>
  <c r="Q582" i="4"/>
  <c r="BD582" i="4" s="1"/>
  <c r="Q590" i="4"/>
  <c r="BD590" i="4" s="1"/>
  <c r="Q573" i="4"/>
  <c r="BD573" i="4" s="1"/>
  <c r="Q569" i="4"/>
  <c r="BD569" i="4" s="1"/>
  <c r="Q565" i="4"/>
  <c r="BD565" i="4" s="1"/>
  <c r="Q564" i="4"/>
  <c r="BD564" i="4" s="1"/>
  <c r="Q572" i="4"/>
  <c r="BD572" i="4" s="1"/>
  <c r="Q568" i="4"/>
  <c r="BD568" i="4" s="1"/>
  <c r="Q577" i="4"/>
  <c r="Q561" i="4"/>
  <c r="BD561" i="4" s="1"/>
  <c r="Q563" i="4"/>
  <c r="BD563" i="4" s="1"/>
  <c r="Q560" i="4"/>
  <c r="BD560" i="4" s="1"/>
  <c r="Q571" i="4"/>
  <c r="BD571" i="4" s="1"/>
  <c r="Q567" i="4"/>
  <c r="BD567" i="4" s="1"/>
  <c r="Q578" i="4"/>
  <c r="Q562" i="4"/>
  <c r="BD562" i="4" s="1"/>
  <c r="Q570" i="4"/>
  <c r="BD570" i="4" s="1"/>
  <c r="Q566" i="4"/>
  <c r="BD566" i="4" s="1"/>
  <c r="BG3" i="4"/>
  <c r="F40" i="9"/>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AK307" i="4" l="1"/>
  <c r="AK308" i="4"/>
  <c r="Q309" i="4"/>
  <c r="BD309" i="4" s="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AD503" i="4"/>
  <c r="D498" i="4"/>
  <c r="D499" i="4"/>
  <c r="D500" i="4"/>
  <c r="D504" i="4"/>
  <c r="AC504" i="4"/>
  <c r="AD504" i="4"/>
  <c r="BF503" i="4" l="1"/>
  <c r="BF504" i="4"/>
  <c r="BD307" i="4"/>
  <c r="BD308" i="4"/>
  <c r="Q289" i="4"/>
  <c r="BD289" i="4" s="1"/>
  <c r="Q290" i="4"/>
  <c r="BD290" i="4" s="1"/>
  <c r="Q288" i="4"/>
  <c r="BD288" i="4" s="1"/>
  <c r="Q295" i="4"/>
  <c r="BD295" i="4" s="1"/>
  <c r="Q293" i="4"/>
  <c r="BD293" i="4" s="1"/>
  <c r="Q294" i="4"/>
  <c r="BD294" i="4" s="1"/>
  <c r="Q291" i="4"/>
  <c r="BD291" i="4" s="1"/>
  <c r="Q292" i="4"/>
  <c r="BD292" i="4" s="1"/>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72" i="20"/>
  <c r="I83" i="20"/>
  <c r="I84" i="20"/>
  <c r="I85" i="20"/>
  <c r="I86" i="20"/>
  <c r="I87" i="20"/>
  <c r="I88" i="20"/>
  <c r="I89" i="20"/>
  <c r="I90" i="20"/>
  <c r="I91" i="20"/>
  <c r="I92" i="20"/>
  <c r="I95" i="20"/>
  <c r="I96" i="20"/>
  <c r="I97" i="20"/>
  <c r="I98" i="20"/>
  <c r="I99" i="20"/>
  <c r="I100" i="20"/>
  <c r="I101" i="20"/>
  <c r="I102" i="20"/>
  <c r="I103" i="20"/>
  <c r="I104" i="20"/>
  <c r="I105" i="20"/>
  <c r="I106" i="20"/>
  <c r="I107" i="20"/>
  <c r="I108"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83" i="20"/>
  <c r="H84" i="20"/>
  <c r="H85" i="20"/>
  <c r="H86" i="20"/>
  <c r="H87" i="20"/>
  <c r="H88" i="20"/>
  <c r="H89" i="20"/>
  <c r="H90" i="20"/>
  <c r="H91" i="20"/>
  <c r="H92" i="20"/>
  <c r="H95" i="20"/>
  <c r="H96" i="20"/>
  <c r="H97" i="20"/>
  <c r="H98" i="20"/>
  <c r="H99" i="20"/>
  <c r="H100" i="20"/>
  <c r="H101" i="20"/>
  <c r="H102" i="20"/>
  <c r="H103" i="20"/>
  <c r="H104" i="20"/>
  <c r="H105" i="20"/>
  <c r="H106" i="20"/>
  <c r="H107" i="20"/>
  <c r="H108"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83" i="20"/>
  <c r="G84" i="20"/>
  <c r="G85" i="20"/>
  <c r="G86" i="20"/>
  <c r="G87" i="20"/>
  <c r="G88" i="20"/>
  <c r="G89" i="20"/>
  <c r="G90" i="20"/>
  <c r="G91" i="20"/>
  <c r="G92" i="20"/>
  <c r="G95" i="20"/>
  <c r="G96" i="20"/>
  <c r="G97" i="20"/>
  <c r="G98" i="20"/>
  <c r="G99" i="20"/>
  <c r="G100" i="20"/>
  <c r="G101" i="20"/>
  <c r="G102" i="20"/>
  <c r="G103" i="20"/>
  <c r="G104" i="20"/>
  <c r="G105" i="20"/>
  <c r="G106" i="20"/>
  <c r="G107" i="20"/>
  <c r="G108" i="20"/>
  <c r="J108" i="20" s="1"/>
  <c r="G3" i="20"/>
  <c r="C42" i="20"/>
  <c r="C49" i="20"/>
  <c r="J49" i="20" s="1"/>
  <c r="C48" i="20"/>
  <c r="C40" i="20"/>
  <c r="C47" i="20"/>
  <c r="C50" i="20"/>
  <c r="C43" i="20"/>
  <c r="C53" i="20"/>
  <c r="C51" i="20"/>
  <c r="C41" i="20"/>
  <c r="C46" i="20"/>
  <c r="C44" i="20"/>
  <c r="C45" i="20"/>
  <c r="C38"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7" i="20"/>
  <c r="J37" i="20" s="1"/>
  <c r="C54" i="20"/>
  <c r="J54" i="20" s="1"/>
  <c r="C83" i="20"/>
  <c r="J83" i="20" s="1"/>
  <c r="C95" i="20"/>
  <c r="J95" i="20" s="1"/>
  <c r="C100" i="20"/>
  <c r="J100" i="20" s="1"/>
  <c r="C104" i="20"/>
  <c r="J104" i="20" s="1"/>
  <c r="C4" i="20"/>
  <c r="C5" i="20"/>
  <c r="C6" i="20"/>
  <c r="C7" i="20"/>
  <c r="C8" i="20"/>
  <c r="C9" i="20"/>
  <c r="J9" i="20" s="1"/>
  <c r="C3" i="20"/>
  <c r="J3" i="20" s="1"/>
  <c r="J42" i="20" l="1"/>
  <c r="J46" i="20"/>
  <c r="J44" i="20"/>
  <c r="J103" i="20"/>
  <c r="J53" i="20"/>
  <c r="J43" i="20"/>
  <c r="J105" i="20"/>
  <c r="J39" i="20"/>
  <c r="J47"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BF485" i="4" s="1"/>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D479" i="4"/>
  <c r="D478" i="4"/>
  <c r="D477" i="4"/>
  <c r="D476" i="4"/>
  <c r="D475" i="4"/>
  <c r="D474" i="4"/>
  <c r="BF490" i="4" l="1"/>
  <c r="BF487" i="4"/>
  <c r="BF488" i="4"/>
  <c r="BF494" i="4"/>
  <c r="BF486" i="4"/>
  <c r="BF492" i="4"/>
  <c r="BF484" i="4"/>
  <c r="BF489" i="4"/>
  <c r="BF483" i="4"/>
  <c r="BF493" i="4"/>
  <c r="BF491" i="4"/>
  <c r="AK576" i="4"/>
  <c r="AK577" i="4"/>
  <c r="AK551" i="4"/>
  <c r="AP551" i="4"/>
  <c r="T282" i="4"/>
  <c r="BC282" i="4" s="1"/>
  <c r="U501" i="4"/>
  <c r="T502" i="4"/>
  <c r="BC502" i="4" s="1"/>
  <c r="N453" i="18"/>
  <c r="N455" i="18"/>
  <c r="N454" i="18"/>
  <c r="N450" i="18"/>
  <c r="N451" i="18"/>
  <c r="N452" i="18"/>
  <c r="N456" i="18"/>
  <c r="N464" i="18"/>
  <c r="N448" i="18"/>
  <c r="N449" i="18"/>
  <c r="N463" i="18"/>
  <c r="R508" i="4" s="1"/>
  <c r="BG508" i="4" s="1"/>
  <c r="G575" i="7"/>
  <c r="G583" i="7"/>
  <c r="G571" i="7"/>
  <c r="G576" i="7"/>
  <c r="G572" i="7"/>
  <c r="G584" i="7"/>
  <c r="G574" i="7"/>
  <c r="G582" i="7"/>
  <c r="G570" i="7"/>
  <c r="G586" i="7"/>
  <c r="G569" i="7"/>
  <c r="G580" i="7"/>
  <c r="G573" i="7"/>
  <c r="G585" i="7"/>
  <c r="G3" i="19"/>
  <c r="U282" i="4" l="1"/>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BF473" i="4" s="1"/>
  <c r="AD473" i="4"/>
  <c r="AC472" i="4"/>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BF472" i="4" l="1"/>
  <c r="Q286" i="4"/>
  <c r="BD286" i="4" s="1"/>
  <c r="Q285" i="4"/>
  <c r="BD285" i="4" s="1"/>
  <c r="Q284" i="4"/>
  <c r="BD284" i="4" s="1"/>
  <c r="Q283" i="4"/>
  <c r="BD283" i="4" s="1"/>
  <c r="D473" i="4"/>
  <c r="D454" i="4"/>
  <c r="D455" i="4"/>
  <c r="D456" i="4"/>
  <c r="D472" i="4"/>
  <c r="D453" i="4"/>
  <c r="D452" i="4"/>
  <c r="D451" i="4"/>
  <c r="AD471" i="4" l="1"/>
  <c r="AC471" i="4"/>
  <c r="BF471" i="4" s="1"/>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23" i="4" l="1"/>
  <c r="U423" i="4" s="1"/>
  <c r="AC423" i="4"/>
  <c r="AD423" i="4"/>
  <c r="T424" i="4"/>
  <c r="U424" i="4" s="1"/>
  <c r="AC424" i="4"/>
  <c r="AD424" i="4"/>
  <c r="T425" i="4"/>
  <c r="U425" i="4" s="1"/>
  <c r="AC425" i="4"/>
  <c r="AD425" i="4"/>
  <c r="T426" i="4"/>
  <c r="U426" i="4" s="1"/>
  <c r="AC426" i="4"/>
  <c r="AD426" i="4"/>
  <c r="AC432" i="4"/>
  <c r="AD432" i="4"/>
  <c r="AC433" i="4"/>
  <c r="AD433" i="4"/>
  <c r="AC434" i="4"/>
  <c r="AD434" i="4"/>
  <c r="AC435" i="4"/>
  <c r="AD435" i="4"/>
  <c r="AC436" i="4"/>
  <c r="AD436" i="4"/>
  <c r="AC437" i="4"/>
  <c r="BF437" i="4" s="1"/>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AD461" i="4"/>
  <c r="AC462" i="4"/>
  <c r="BF462" i="4" s="1"/>
  <c r="AD462" i="4"/>
  <c r="AC463" i="4"/>
  <c r="AD463" i="4"/>
  <c r="AC464" i="4"/>
  <c r="AD464" i="4"/>
  <c r="AC465" i="4"/>
  <c r="AD465" i="4"/>
  <c r="AC466" i="4"/>
  <c r="AD466" i="4"/>
  <c r="AC467" i="4"/>
  <c r="AD467" i="4"/>
  <c r="AC468" i="4"/>
  <c r="AD468" i="4"/>
  <c r="AC469" i="4"/>
  <c r="AD469" i="4"/>
  <c r="AC470" i="4"/>
  <c r="BF470" i="4" s="1"/>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66" i="4" l="1"/>
  <c r="BF434" i="4"/>
  <c r="BF464" i="4"/>
  <c r="BF467" i="4"/>
  <c r="BF469" i="4"/>
  <c r="BF461" i="4"/>
  <c r="BF436" i="4"/>
  <c r="BF463" i="4"/>
  <c r="BF468" i="4"/>
  <c r="BF432" i="4"/>
  <c r="BF433" i="4"/>
  <c r="BF465" i="4"/>
  <c r="BF439" i="4"/>
  <c r="BF460" i="4"/>
  <c r="BF438" i="4"/>
  <c r="BF435"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BD141" i="4" s="1"/>
  <c r="I544" i="7"/>
  <c r="K544" i="7"/>
  <c r="F545" i="7"/>
  <c r="H545" i="7"/>
  <c r="AK443" i="4" s="1"/>
  <c r="I545" i="7"/>
  <c r="K545" i="7"/>
  <c r="F546" i="7"/>
  <c r="H546" i="7"/>
  <c r="AP502" i="4" s="1"/>
  <c r="I546" i="7"/>
  <c r="K546" i="7"/>
  <c r="F547" i="7"/>
  <c r="H547" i="7"/>
  <c r="Q140" i="4" s="1"/>
  <c r="BD140" i="4" s="1"/>
  <c r="I547" i="7"/>
  <c r="K547" i="7"/>
  <c r="F548" i="7"/>
  <c r="H548" i="7"/>
  <c r="Q137" i="4" s="1"/>
  <c r="BD137" i="4" s="1"/>
  <c r="I548" i="7"/>
  <c r="K548" i="7"/>
  <c r="F549" i="7"/>
  <c r="H549" i="7"/>
  <c r="I549" i="7"/>
  <c r="K549" i="7"/>
  <c r="F556" i="7"/>
  <c r="G556" i="7"/>
  <c r="H556" i="7"/>
  <c r="I556" i="7"/>
  <c r="K556" i="7"/>
  <c r="F557" i="7"/>
  <c r="H557" i="7"/>
  <c r="I557" i="7"/>
  <c r="K557" i="7"/>
  <c r="F577" i="7"/>
  <c r="H577" i="7"/>
  <c r="I577" i="7"/>
  <c r="K577" i="7"/>
  <c r="F578" i="7"/>
  <c r="H578" i="7"/>
  <c r="I578" i="7"/>
  <c r="K578" i="7"/>
  <c r="F579" i="7"/>
  <c r="H579" i="7"/>
  <c r="I579" i="7"/>
  <c r="K579" i="7"/>
  <c r="G108" i="5"/>
  <c r="N476" i="18"/>
  <c r="G591" i="7"/>
  <c r="N472" i="18"/>
  <c r="AP549" i="4" l="1"/>
  <c r="AP595" i="4"/>
  <c r="BD595" i="4" s="1"/>
  <c r="Q143" i="4"/>
  <c r="BD143" i="4" s="1"/>
  <c r="Q145" i="4"/>
  <c r="BD145" i="4" s="1"/>
  <c r="Q142" i="4"/>
  <c r="BD142" i="4" s="1"/>
  <c r="U445" i="4"/>
  <c r="U459" i="4"/>
  <c r="N405" i="18"/>
  <c r="N408" i="18"/>
  <c r="N392" i="18"/>
  <c r="N409" i="18"/>
  <c r="N393" i="18"/>
  <c r="N401" i="18"/>
  <c r="N394" i="18"/>
  <c r="N420" i="18"/>
  <c r="N395" i="18"/>
  <c r="N396" i="18"/>
  <c r="N397" i="18"/>
  <c r="R457" i="4" s="1"/>
  <c r="BG457" i="4" s="1"/>
  <c r="N406" i="18"/>
  <c r="N402" i="18"/>
  <c r="N436" i="18"/>
  <c r="N423" i="18"/>
  <c r="R478" i="4" s="1"/>
  <c r="BG478" i="4" s="1"/>
  <c r="N424" i="18"/>
  <c r="N425" i="18"/>
  <c r="N441" i="18"/>
  <c r="N457" i="18"/>
  <c r="N426" i="18"/>
  <c r="N458" i="18"/>
  <c r="R574" i="4" s="1"/>
  <c r="BG574" i="4" s="1"/>
  <c r="N422" i="18"/>
  <c r="N427" i="18"/>
  <c r="N443" i="18"/>
  <c r="N459" i="18"/>
  <c r="N428" i="18"/>
  <c r="R477" i="4" s="1"/>
  <c r="BG477" i="4" s="1"/>
  <c r="N460" i="18"/>
  <c r="N445" i="18"/>
  <c r="R520" i="4" s="1"/>
  <c r="BG520" i="4" s="1"/>
  <c r="N446" i="18"/>
  <c r="N462" i="18"/>
  <c r="R509" i="4" s="1"/>
  <c r="BG509" i="4" s="1"/>
  <c r="N432" i="18"/>
  <c r="R522" i="4" s="1"/>
  <c r="BG522" i="4" s="1"/>
  <c r="N113" i="18"/>
  <c r="N76" i="18"/>
  <c r="N78" i="18"/>
  <c r="N82" i="18"/>
  <c r="N66" i="18"/>
  <c r="N210" i="18"/>
  <c r="N233" i="18"/>
  <c r="N13" i="18"/>
  <c r="N14" i="18"/>
  <c r="N278" i="18"/>
  <c r="N15" i="18"/>
  <c r="R30" i="4" s="1"/>
  <c r="BG30" i="4" s="1"/>
  <c r="N22" i="18"/>
  <c r="N26" i="18"/>
  <c r="N313" i="18"/>
  <c r="N366" i="18"/>
  <c r="N367" i="18"/>
  <c r="R386" i="4" s="1"/>
  <c r="BG386" i="4" s="1"/>
  <c r="N368" i="18"/>
  <c r="R575" i="4" s="1"/>
  <c r="BG575" i="4" s="1"/>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R136" i="4" s="1"/>
  <c r="BG136" i="4" s="1"/>
  <c r="N222" i="18"/>
  <c r="N404" i="18"/>
  <c r="N224" i="18"/>
  <c r="N353" i="18"/>
  <c r="N228" i="18"/>
  <c r="N230" i="18"/>
  <c r="N339" i="18"/>
  <c r="N232" i="18"/>
  <c r="R501" i="4" s="1"/>
  <c r="BG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N269" i="18"/>
  <c r="N322" i="18"/>
  <c r="R305" i="4" s="1"/>
  <c r="BG305" i="4" s="1"/>
  <c r="N141" i="18"/>
  <c r="N142" i="18"/>
  <c r="N284" i="18"/>
  <c r="N143" i="18"/>
  <c r="N144" i="18"/>
  <c r="N237" i="18"/>
  <c r="N197" i="18"/>
  <c r="N293" i="18"/>
  <c r="N198" i="18"/>
  <c r="N215" i="18"/>
  <c r="N147" i="18"/>
  <c r="N200" i="18"/>
  <c r="N201" i="18"/>
  <c r="N202" i="18"/>
  <c r="N167" i="18"/>
  <c r="N168" i="18"/>
  <c r="N169" i="18"/>
  <c r="N170" i="18"/>
  <c r="N174" i="18"/>
  <c r="N175" i="18"/>
  <c r="R594" i="4" s="1"/>
  <c r="BG594" i="4" s="1"/>
  <c r="N176" i="18"/>
  <c r="N277" i="18"/>
  <c r="N310" i="18"/>
  <c r="N172" i="18"/>
  <c r="N163" i="18"/>
  <c r="N312" i="18"/>
  <c r="N380" i="18"/>
  <c r="N217" i="18"/>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R237" i="4" s="1"/>
  <c r="BG237" i="4" s="1"/>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N203" i="18"/>
  <c r="N204" i="18"/>
  <c r="N158" i="18"/>
  <c r="N332" i="18"/>
  <c r="N410" i="18"/>
  <c r="N411" i="18"/>
  <c r="R446" i="4" s="1"/>
  <c r="BG446" i="4" s="1"/>
  <c r="N418" i="18"/>
  <c r="N407" i="18"/>
  <c r="N413" i="18"/>
  <c r="N414" i="18"/>
  <c r="N429" i="18"/>
  <c r="N415" i="18"/>
  <c r="N430" i="18"/>
  <c r="N412" i="18"/>
  <c r="N351" i="18"/>
  <c r="N370" i="18"/>
  <c r="R384" i="4" s="1"/>
  <c r="BG384" i="4" s="1"/>
  <c r="N260" i="18"/>
  <c r="N465" i="18"/>
  <c r="N261" i="18"/>
  <c r="N262" i="18"/>
  <c r="N263" i="18"/>
  <c r="N444" i="18"/>
  <c r="N400" i="18"/>
  <c r="N403" i="18"/>
  <c r="N319" i="18"/>
  <c r="N97" i="18"/>
  <c r="N99" i="18"/>
  <c r="N391" i="18"/>
  <c r="N101" i="18"/>
  <c r="N84" i="18"/>
  <c r="N103" i="18"/>
  <c r="N105" i="18"/>
  <c r="N107" i="18"/>
  <c r="N114" i="18"/>
  <c r="N115" i="18"/>
  <c r="N199" i="18"/>
  <c r="N116" i="18"/>
  <c r="N117" i="18"/>
  <c r="N399" i="18"/>
  <c r="R430" i="4" s="1"/>
  <c r="BG430" i="4" s="1"/>
  <c r="N363" i="18"/>
  <c r="N383" i="18"/>
  <c r="N302" i="18"/>
  <c r="N196" i="18"/>
  <c r="N145" i="18"/>
  <c r="N146" i="18"/>
  <c r="N343" i="18"/>
  <c r="N46" i="18"/>
  <c r="N47" i="18"/>
  <c r="N434" i="18"/>
  <c r="N48" i="18"/>
  <c r="N49" i="18"/>
  <c r="N207" i="18"/>
  <c r="N225" i="18"/>
  <c r="N320" i="18"/>
  <c r="N51" i="18"/>
  <c r="N229" i="18"/>
  <c r="N52" i="18"/>
  <c r="N50" i="18"/>
  <c r="R459" i="4" s="1"/>
  <c r="BG459" i="4" s="1"/>
  <c r="N53" i="18"/>
  <c r="N433" i="18"/>
  <c r="N309" i="18"/>
  <c r="N74" i="18"/>
  <c r="N324" i="18"/>
  <c r="R304" i="4" s="1"/>
  <c r="BG304" i="4" s="1"/>
  <c r="N416" i="18"/>
  <c r="N417" i="18"/>
  <c r="N437" i="18"/>
  <c r="N419" i="18"/>
  <c r="N439" i="18"/>
  <c r="N440" i="18"/>
  <c r="N442" i="18"/>
  <c r="N438" i="18"/>
  <c r="N421" i="18"/>
  <c r="N447" i="18"/>
  <c r="N195" i="18"/>
  <c r="N306" i="18"/>
  <c r="N161" i="18"/>
  <c r="N162" i="18"/>
  <c r="N354" i="18"/>
  <c r="N350" i="18"/>
  <c r="N344" i="18"/>
  <c r="R333" i="4" s="1"/>
  <c r="BG333" i="4" s="1"/>
  <c r="N346" i="18"/>
  <c r="N347" i="18"/>
  <c r="N349" i="18"/>
  <c r="N248" i="18"/>
  <c r="N255" i="18"/>
  <c r="N250" i="18"/>
  <c r="N251" i="18"/>
  <c r="N252" i="18"/>
  <c r="N435" i="18"/>
  <c r="N254" i="18"/>
  <c r="N256" i="18"/>
  <c r="N257" i="18"/>
  <c r="N355" i="18"/>
  <c r="N258" i="18"/>
  <c r="N242" i="18"/>
  <c r="R203" i="4" s="1"/>
  <c r="BG203" i="4" s="1"/>
  <c r="N244" i="18"/>
  <c r="N246" i="18"/>
  <c r="R189" i="4" s="1"/>
  <c r="BG189" i="4" s="1"/>
  <c r="N431" i="18"/>
  <c r="N119" i="18"/>
  <c r="N301" i="18"/>
  <c r="N120" i="18"/>
  <c r="N121" i="18"/>
  <c r="N122" i="18"/>
  <c r="N124" i="18"/>
  <c r="N209" i="18"/>
  <c r="N305" i="18"/>
  <c r="N125" i="18"/>
  <c r="N126" i="18"/>
  <c r="N127" i="18"/>
  <c r="N123" i="18"/>
  <c r="N386" i="18"/>
  <c r="N387" i="18"/>
  <c r="N388" i="18"/>
  <c r="R411" i="4" s="1"/>
  <c r="BG411" i="4" s="1"/>
  <c r="N390" i="18"/>
  <c r="N384" i="18"/>
  <c r="N398" i="18"/>
  <c r="R431" i="4" s="1"/>
  <c r="BG431" i="4" s="1"/>
  <c r="N385" i="18"/>
  <c r="N220" i="18"/>
  <c r="N221" i="18"/>
  <c r="N223" i="18"/>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1" i="18"/>
  <c r="N42" i="18"/>
  <c r="N111" i="18"/>
  <c r="N112" i="18"/>
  <c r="N369" i="18"/>
  <c r="N264" i="18"/>
  <c r="N265" i="18"/>
  <c r="R276" i="4" s="1"/>
  <c r="BG276" i="4" s="1"/>
  <c r="N266" i="18"/>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G594" i="7"/>
  <c r="G595" i="7"/>
  <c r="G592" i="7"/>
  <c r="G588" i="7"/>
  <c r="G541" i="7"/>
  <c r="G587" i="7"/>
  <c r="G596" i="7"/>
  <c r="G106" i="5"/>
  <c r="G105" i="5"/>
  <c r="G107" i="5"/>
  <c r="D21" i="20"/>
  <c r="D83" i="20"/>
  <c r="D104" i="20"/>
  <c r="D9" i="20"/>
  <c r="D54" i="20"/>
  <c r="D15" i="20"/>
  <c r="D37"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335" i="4" l="1"/>
  <c r="BG335" i="4" s="1"/>
  <c r="R576" i="4"/>
  <c r="BG576" i="4" s="1"/>
  <c r="Q574" i="4"/>
  <c r="R458" i="4"/>
  <c r="BG458" i="4" s="1"/>
  <c r="R174" i="4"/>
  <c r="BG174" i="4" s="1"/>
  <c r="R550" i="4"/>
  <c r="BG550" i="4" s="1"/>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BG510" i="4" s="1"/>
  <c r="Q520" i="4"/>
  <c r="Q508" i="4"/>
  <c r="BD508" i="4" s="1"/>
  <c r="Q509" i="4"/>
  <c r="BD509" i="4" s="1"/>
  <c r="Q507" i="4"/>
  <c r="BD507" i="4" s="1"/>
  <c r="Q505" i="4"/>
  <c r="BD505" i="4" s="1"/>
  <c r="Q506" i="4"/>
  <c r="BD506" i="4" s="1"/>
  <c r="Q305" i="4"/>
  <c r="BD305" i="4" s="1"/>
  <c r="Q335" i="4"/>
  <c r="BD335" i="4" s="1"/>
  <c r="Q333" i="4"/>
  <c r="BD333" i="4" s="1"/>
  <c r="Q304" i="4"/>
  <c r="BD304" i="4" s="1"/>
  <c r="Q306" i="4"/>
  <c r="BD306" i="4" s="1"/>
  <c r="H523" i="7"/>
  <c r="K523" i="7"/>
  <c r="H524" i="7"/>
  <c r="K524" i="7"/>
  <c r="H550" i="7"/>
  <c r="AK522" i="4" s="1"/>
  <c r="K550" i="7"/>
  <c r="H551" i="7"/>
  <c r="K551" i="7"/>
  <c r="H552" i="7"/>
  <c r="K552" i="7"/>
  <c r="H553" i="7"/>
  <c r="K553" i="7"/>
  <c r="H560" i="7"/>
  <c r="K560" i="7"/>
  <c r="G561" i="7"/>
  <c r="H561" i="7"/>
  <c r="K561" i="7"/>
  <c r="Q576" i="4" l="1"/>
  <c r="BD576" i="4" s="1"/>
  <c r="Q550" i="4"/>
  <c r="BD550" i="4" s="1"/>
  <c r="Q551" i="4"/>
  <c r="BD551" i="4" s="1"/>
  <c r="Q510" i="4"/>
  <c r="BD510" i="4" s="1"/>
  <c r="Q138" i="4"/>
  <c r="BD138" i="4" s="1"/>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BF329" i="4" s="1"/>
  <c r="AC328" i="4"/>
  <c r="AC211" i="4"/>
  <c r="AC210" i="4"/>
  <c r="AC209" i="4"/>
  <c r="AC208" i="4"/>
  <c r="AC170" i="4"/>
  <c r="AC169" i="4"/>
  <c r="BF169" i="4" s="1"/>
  <c r="AC168" i="4"/>
  <c r="BF168" i="4" s="1"/>
  <c r="AC154" i="4"/>
  <c r="AC153" i="4"/>
  <c r="BF153" i="4" s="1"/>
  <c r="AC152" i="4"/>
  <c r="BF152" i="4" s="1"/>
  <c r="AC106" i="4"/>
  <c r="AC198" i="4"/>
  <c r="BF198" i="4" s="1"/>
  <c r="AC110" i="4"/>
  <c r="BF110" i="4" s="1"/>
  <c r="AC32" i="4"/>
  <c r="AC45" i="4"/>
  <c r="BF45" i="4" s="1"/>
  <c r="AC79" i="4"/>
  <c r="AC368" i="4"/>
  <c r="AC365" i="4"/>
  <c r="AC367" i="4"/>
  <c r="AC113" i="4"/>
  <c r="AC49" i="4"/>
  <c r="AC71" i="4"/>
  <c r="BF71" i="4" s="1"/>
  <c r="AC58" i="4"/>
  <c r="BF58" i="4" s="1"/>
  <c r="AC90" i="4"/>
  <c r="AC91" i="4"/>
  <c r="BF91" i="4" s="1"/>
  <c r="AC41" i="4"/>
  <c r="BF41" i="4" s="1"/>
  <c r="AC364" i="4"/>
  <c r="AC82" i="4"/>
  <c r="BF82" i="4" s="1"/>
  <c r="AC107" i="4"/>
  <c r="BF107" i="4" s="1"/>
  <c r="AC65" i="4"/>
  <c r="BF65" i="4" s="1"/>
  <c r="AC111" i="4"/>
  <c r="BF111" i="4" s="1"/>
  <c r="AC9" i="4"/>
  <c r="AC108" i="4"/>
  <c r="AC86" i="4"/>
  <c r="AC95" i="4"/>
  <c r="AC114" i="4"/>
  <c r="AC109" i="4"/>
  <c r="AC34" i="4"/>
  <c r="BF34" i="4" s="1"/>
  <c r="AC366" i="4"/>
  <c r="BF366" i="4" s="1"/>
  <c r="AC369" i="4"/>
  <c r="AC112" i="4"/>
  <c r="BF112" i="4" s="1"/>
  <c r="AC67" i="4"/>
  <c r="BF67" i="4" s="1"/>
  <c r="AC23" i="4"/>
  <c r="AC83" i="4"/>
  <c r="BF83" i="4" s="1"/>
  <c r="AC287" i="4"/>
  <c r="BF287" i="4" s="1"/>
  <c r="AC220" i="4"/>
  <c r="AC375" i="4"/>
  <c r="BF375" i="4" s="1"/>
  <c r="AC374" i="4"/>
  <c r="AC373" i="4"/>
  <c r="AC372" i="4"/>
  <c r="AC371" i="4"/>
  <c r="AC370" i="4"/>
  <c r="AC363" i="4"/>
  <c r="AC362" i="4"/>
  <c r="AC361" i="4"/>
  <c r="BF361" i="4" s="1"/>
  <c r="AC360" i="4"/>
  <c r="AC359" i="4"/>
  <c r="BF359" i="4" s="1"/>
  <c r="AC358" i="4"/>
  <c r="BF358" i="4" s="1"/>
  <c r="AC327" i="4"/>
  <c r="AC326" i="4"/>
  <c r="BF326" i="4" s="1"/>
  <c r="AC325" i="4"/>
  <c r="BF325" i="4" s="1"/>
  <c r="AC324" i="4"/>
  <c r="BF324" i="4" s="1"/>
  <c r="AC323" i="4"/>
  <c r="BF323" i="4" s="1"/>
  <c r="AC322" i="4"/>
  <c r="AC272" i="4"/>
  <c r="AC271" i="4"/>
  <c r="AC270" i="4"/>
  <c r="AC269" i="4"/>
  <c r="AC268" i="4"/>
  <c r="AC267" i="4"/>
  <c r="BF267" i="4" s="1"/>
  <c r="AC184" i="4"/>
  <c r="BF184" i="4" s="1"/>
  <c r="AC183" i="4"/>
  <c r="AC182" i="4"/>
  <c r="AC181" i="4"/>
  <c r="BF181" i="4" s="1"/>
  <c r="AC180" i="4"/>
  <c r="AC178" i="4"/>
  <c r="BF178" i="4" s="1"/>
  <c r="AC70" i="4"/>
  <c r="BF70" i="4" s="1"/>
  <c r="AC16" i="4"/>
  <c r="BF16" i="4" s="1"/>
  <c r="AC8" i="4"/>
  <c r="AC7" i="4"/>
  <c r="BF182" i="4" l="1"/>
  <c r="BF32" i="4"/>
  <c r="BF362" i="4"/>
  <c r="BF8" i="4"/>
  <c r="BF271" i="4"/>
  <c r="BF180" i="4"/>
  <c r="BF327" i="4"/>
  <c r="BF23" i="4"/>
  <c r="BF364" i="4"/>
  <c r="BF106" i="4"/>
  <c r="BF183" i="4"/>
  <c r="BF360" i="4"/>
  <c r="BF369" i="4"/>
  <c r="BF90" i="4"/>
  <c r="BF154" i="4"/>
  <c r="BF268" i="4"/>
  <c r="BF363" i="4"/>
  <c r="BF109" i="4"/>
  <c r="BF49" i="4"/>
  <c r="BF170" i="4"/>
  <c r="BF370" i="4"/>
  <c r="BF114" i="4"/>
  <c r="BF113" i="4"/>
  <c r="BF208" i="4"/>
  <c r="BF372" i="4"/>
  <c r="BF86" i="4"/>
  <c r="BF365" i="4"/>
  <c r="BF210" i="4"/>
  <c r="BF272" i="4"/>
  <c r="BF373" i="4"/>
  <c r="BF108" i="4"/>
  <c r="BF368" i="4"/>
  <c r="BF211" i="4"/>
  <c r="BF7" i="4"/>
  <c r="BF322" i="4"/>
  <c r="BF374" i="4"/>
  <c r="BF9" i="4"/>
  <c r="BF79" i="4"/>
  <c r="BF328" i="4"/>
  <c r="BF269" i="4"/>
  <c r="BF270" i="4"/>
  <c r="BF371" i="4"/>
  <c r="BF95" i="4"/>
  <c r="BF367" i="4"/>
  <c r="BF209"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AK578" i="4" s="1"/>
  <c r="I5" i="7"/>
  <c r="H636" i="7"/>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AP577" i="4" s="1"/>
  <c r="I13" i="7"/>
  <c r="H14" i="7"/>
  <c r="I14" i="7"/>
  <c r="H682" i="7"/>
  <c r="I682" i="7"/>
  <c r="H683" i="7"/>
  <c r="I683" i="7"/>
  <c r="H684" i="7"/>
  <c r="Q575" i="4" s="1"/>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AP575" i="4" s="1"/>
  <c r="I716" i="7"/>
  <c r="H717" i="7"/>
  <c r="AK575" i="4" s="1"/>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AU593" i="4" s="1"/>
  <c r="BD593" i="4" s="1"/>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AK237" i="4" s="1"/>
  <c r="I112" i="7"/>
  <c r="H113" i="7"/>
  <c r="AP237" i="4" s="1"/>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Q594" i="4" s="1"/>
  <c r="BD594" i="4" s="1"/>
  <c r="I181" i="7"/>
  <c r="H182" i="7"/>
  <c r="I182" i="7"/>
  <c r="H183" i="7"/>
  <c r="AU577" i="4"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85" i="20" s="1"/>
  <c r="J85"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7" i="20" s="1"/>
  <c r="J87"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D102" i="20" s="1"/>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D96" i="20" s="1"/>
  <c r="I368" i="7"/>
  <c r="H369" i="7"/>
  <c r="I369" i="7"/>
  <c r="H370" i="7"/>
  <c r="I370" i="7"/>
  <c r="H371" i="7"/>
  <c r="I371" i="7"/>
  <c r="H372" i="7"/>
  <c r="I372" i="7"/>
  <c r="H373" i="7"/>
  <c r="I373" i="7"/>
  <c r="H374" i="7"/>
  <c r="I374" i="7"/>
  <c r="H375" i="7"/>
  <c r="I375" i="7"/>
  <c r="H376" i="7"/>
  <c r="AP459" i="4" s="1"/>
  <c r="I376" i="7"/>
  <c r="H377" i="7"/>
  <c r="I377" i="7"/>
  <c r="H378" i="7"/>
  <c r="I378" i="7"/>
  <c r="H379" i="7"/>
  <c r="D97" i="20" s="1"/>
  <c r="I379" i="7"/>
  <c r="H380" i="7"/>
  <c r="AP574" i="4" s="1"/>
  <c r="BD574" i="4" s="1"/>
  <c r="I380" i="7"/>
  <c r="H381" i="7"/>
  <c r="Q144" i="4" s="1"/>
  <c r="BD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P578" i="4" s="1"/>
  <c r="I410" i="7"/>
  <c r="H634" i="7"/>
  <c r="I634" i="7"/>
  <c r="H411" i="7"/>
  <c r="I411" i="7"/>
  <c r="H412" i="7"/>
  <c r="I412" i="7"/>
  <c r="H413" i="7"/>
  <c r="I413" i="7"/>
  <c r="H414" i="7"/>
  <c r="I414" i="7"/>
  <c r="H415" i="7"/>
  <c r="I415" i="7"/>
  <c r="H416" i="7"/>
  <c r="I416" i="7"/>
  <c r="H417" i="7"/>
  <c r="I417" i="7"/>
  <c r="H418" i="7"/>
  <c r="I418" i="7"/>
  <c r="H419" i="7"/>
  <c r="D59" i="20" s="1"/>
  <c r="J59" i="20" s="1"/>
  <c r="I419" i="7"/>
  <c r="H420" i="7"/>
  <c r="D60" i="20" s="1"/>
  <c r="J60" i="20" s="1"/>
  <c r="I420" i="7"/>
  <c r="H421" i="7"/>
  <c r="D88" i="20" s="1"/>
  <c r="J88"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9" i="20"/>
  <c r="J89" i="20" s="1"/>
  <c r="H438" i="7"/>
  <c r="I438" i="7"/>
  <c r="D61" i="20"/>
  <c r="J61" i="20" s="1"/>
  <c r="D62" i="20"/>
  <c r="J62"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BD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91" i="20" s="1"/>
  <c r="J91" i="20" s="1"/>
  <c r="I500" i="7"/>
  <c r="H681" i="7"/>
  <c r="D98" i="20" s="1"/>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BD575" i="4" l="1"/>
  <c r="BD578" i="4"/>
  <c r="BD577" i="4"/>
  <c r="D10" i="20"/>
  <c r="J10" i="20" s="1"/>
  <c r="D101" i="20"/>
  <c r="Q607" i="4"/>
  <c r="BD607" i="4" s="1"/>
  <c r="Q609" i="4"/>
  <c r="BD609" i="4" s="1"/>
  <c r="Q608" i="4"/>
  <c r="BD608" i="4" s="1"/>
  <c r="D13" i="20"/>
  <c r="J13" i="20" s="1"/>
  <c r="Q587" i="4"/>
  <c r="BD587" i="4" s="1"/>
  <c r="Q589" i="4"/>
  <c r="BD589" i="4" s="1"/>
  <c r="Q588" i="4"/>
  <c r="BD588" i="4" s="1"/>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BD330" i="4" s="1"/>
  <c r="AP331" i="4"/>
  <c r="AP332" i="4"/>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BD519" i="4" s="1"/>
  <c r="AP520" i="4"/>
  <c r="BD520" i="4" s="1"/>
  <c r="AP457" i="4"/>
  <c r="AP521" i="4"/>
  <c r="AU98" i="4"/>
  <c r="AU99" i="4"/>
  <c r="AU100" i="4"/>
  <c r="AU101" i="4"/>
  <c r="AU102" i="4"/>
  <c r="AU97" i="4"/>
  <c r="AK521" i="4"/>
  <c r="BD521" i="4" s="1"/>
  <c r="AK458" i="4"/>
  <c r="AK502" i="4"/>
  <c r="AK549" i="4"/>
  <c r="AU237" i="4"/>
  <c r="AK501" i="4"/>
  <c r="Q479" i="4"/>
  <c r="BD479" i="4" s="1"/>
  <c r="Q522" i="4"/>
  <c r="BD522" i="4" s="1"/>
  <c r="Q457" i="4"/>
  <c r="BD457" i="4" s="1"/>
  <c r="Q459" i="4"/>
  <c r="BD459" i="4" s="1"/>
  <c r="Q501" i="4"/>
  <c r="Q458" i="4"/>
  <c r="Q441" i="4"/>
  <c r="BD441" i="4" s="1"/>
  <c r="Q502" i="4"/>
  <c r="Q549" i="4"/>
  <c r="BD549" i="4" s="1"/>
  <c r="Q237" i="4"/>
  <c r="BD237" i="4" s="1"/>
  <c r="Q443" i="4"/>
  <c r="BD443" i="4" s="1"/>
  <c r="Q26" i="4"/>
  <c r="BD26" i="4" s="1"/>
  <c r="Q57" i="4"/>
  <c r="BD57" i="4" s="1"/>
  <c r="Q22" i="4"/>
  <c r="BD22" i="4" s="1"/>
  <c r="Q136" i="4"/>
  <c r="BD136" i="4" s="1"/>
  <c r="Q129" i="4"/>
  <c r="BD129" i="4" s="1"/>
  <c r="Q217" i="4"/>
  <c r="BD217" i="4" s="1"/>
  <c r="Q213" i="4"/>
  <c r="BD213" i="4" s="1"/>
  <c r="Q218" i="4"/>
  <c r="BD218" i="4" s="1"/>
  <c r="Q219" i="4"/>
  <c r="BD219" i="4" s="1"/>
  <c r="Q190" i="4"/>
  <c r="BD190" i="4" s="1"/>
  <c r="Q191" i="4"/>
  <c r="Q188" i="4"/>
  <c r="BD188" i="4" s="1"/>
  <c r="Q189" i="4"/>
  <c r="BD189" i="4" s="1"/>
  <c r="Q187" i="4"/>
  <c r="BD187" i="4" s="1"/>
  <c r="Q167" i="4"/>
  <c r="BD167" i="4" s="1"/>
  <c r="Q156" i="4"/>
  <c r="BD156" i="4" s="1"/>
  <c r="Q157" i="4"/>
  <c r="BD157" i="4" s="1"/>
  <c r="Q155" i="4"/>
  <c r="BD155" i="4" s="1"/>
  <c r="Q262" i="4"/>
  <c r="BD262" i="4" s="1"/>
  <c r="Q230" i="4"/>
  <c r="BD230" i="4" s="1"/>
  <c r="Q85" i="4"/>
  <c r="BD85" i="4" s="1"/>
  <c r="Q35" i="4"/>
  <c r="BD35" i="4" s="1"/>
  <c r="Q72" i="4"/>
  <c r="Q246" i="4"/>
  <c r="Q96" i="4"/>
  <c r="BD96" i="4" s="1"/>
  <c r="Q74" i="4"/>
  <c r="BD74" i="4" s="1"/>
  <c r="Q66" i="4"/>
  <c r="BD66" i="4" s="1"/>
  <c r="Q163" i="4"/>
  <c r="BD163" i="4" s="1"/>
  <c r="Q226" i="4"/>
  <c r="BD226" i="4" s="1"/>
  <c r="Q255" i="4"/>
  <c r="BD255" i="4" s="1"/>
  <c r="Q13" i="4"/>
  <c r="BD13" i="4" s="1"/>
  <c r="Q427" i="4"/>
  <c r="BD427" i="4" s="1"/>
  <c r="Q444" i="4"/>
  <c r="Q440" i="4"/>
  <c r="Q442" i="4"/>
  <c r="Q428" i="4"/>
  <c r="Q429" i="4"/>
  <c r="Q431" i="4"/>
  <c r="BD431" i="4" s="1"/>
  <c r="Q430" i="4"/>
  <c r="BD430" i="4" s="1"/>
  <c r="Q159" i="4"/>
  <c r="Q48" i="4"/>
  <c r="Q44" i="4"/>
  <c r="Q410" i="4"/>
  <c r="BD410" i="4" s="1"/>
  <c r="Q409" i="4"/>
  <c r="BD409" i="4" s="1"/>
  <c r="Q411" i="4"/>
  <c r="BD411" i="4" s="1"/>
  <c r="Q406" i="4"/>
  <c r="Q408" i="4"/>
  <c r="Q407" i="4"/>
  <c r="Q401" i="4"/>
  <c r="BD401" i="4" s="1"/>
  <c r="Q403" i="4"/>
  <c r="BD403" i="4" s="1"/>
  <c r="Q402" i="4"/>
  <c r="BD402" i="4" s="1"/>
  <c r="Q405" i="4"/>
  <c r="BD405" i="4" s="1"/>
  <c r="Q265" i="4"/>
  <c r="BD265" i="4" s="1"/>
  <c r="Q234" i="4"/>
  <c r="BD234" i="4" s="1"/>
  <c r="Q54" i="4"/>
  <c r="BD54" i="4" s="1"/>
  <c r="Q28" i="4"/>
  <c r="BD28" i="4" s="1"/>
  <c r="Q476" i="4"/>
  <c r="BD476" i="4" s="1"/>
  <c r="Q482" i="4"/>
  <c r="BD482" i="4" s="1"/>
  <c r="Q474" i="4"/>
  <c r="BD474" i="4" s="1"/>
  <c r="Q475" i="4"/>
  <c r="Q480" i="4"/>
  <c r="BD480" i="4" s="1"/>
  <c r="Q481" i="4"/>
  <c r="Q477" i="4"/>
  <c r="BD477" i="4" s="1"/>
  <c r="Q478" i="4"/>
  <c r="BD478" i="4" s="1"/>
  <c r="Q437" i="4"/>
  <c r="BD437" i="4" s="1"/>
  <c r="Q439" i="4"/>
  <c r="BD439" i="4" s="1"/>
  <c r="Q438" i="4"/>
  <c r="BD438" i="4" s="1"/>
  <c r="Q432" i="4"/>
  <c r="BD432" i="4" s="1"/>
  <c r="Q435" i="4"/>
  <c r="BD435" i="4" s="1"/>
  <c r="Q434" i="4"/>
  <c r="BD434" i="4" s="1"/>
  <c r="Q436" i="4"/>
  <c r="BD436" i="4" s="1"/>
  <c r="Q433" i="4"/>
  <c r="BD433" i="4" s="1"/>
  <c r="Q336" i="4"/>
  <c r="BD336" i="4" s="1"/>
  <c r="Q338" i="4"/>
  <c r="BD338" i="4" s="1"/>
  <c r="Q339" i="4"/>
  <c r="BD339" i="4" s="1"/>
  <c r="Q342" i="4"/>
  <c r="BD342" i="4" s="1"/>
  <c r="Q340" i="4"/>
  <c r="BD340" i="4" s="1"/>
  <c r="Q341" i="4"/>
  <c r="BD341" i="4" s="1"/>
  <c r="Q343" i="4"/>
  <c r="BD343" i="4" s="1"/>
  <c r="Q337" i="4"/>
  <c r="BD337" i="4" s="1"/>
  <c r="Q206" i="4"/>
  <c r="BD206" i="4" s="1"/>
  <c r="Q207" i="4"/>
  <c r="BD207" i="4" s="1"/>
  <c r="Q205" i="4"/>
  <c r="Q203" i="4"/>
  <c r="BD203" i="4" s="1"/>
  <c r="Q204" i="4"/>
  <c r="BD204" i="4" s="1"/>
  <c r="Q202" i="4"/>
  <c r="BD202" i="4" s="1"/>
  <c r="Q185" i="4"/>
  <c r="BD185" i="4" s="1"/>
  <c r="Q179" i="4"/>
  <c r="BD179" i="4" s="1"/>
  <c r="Q177" i="4"/>
  <c r="Q174" i="4"/>
  <c r="BD174" i="4" s="1"/>
  <c r="Q175" i="4"/>
  <c r="BD175" i="4" s="1"/>
  <c r="Q186" i="4"/>
  <c r="BD186" i="4" s="1"/>
  <c r="Q68" i="4"/>
  <c r="BD68" i="4" s="1"/>
  <c r="Q20" i="4"/>
  <c r="BD20" i="4" s="1"/>
  <c r="Q87" i="4"/>
  <c r="Q76" i="4"/>
  <c r="Q10" i="4"/>
  <c r="Q50" i="4"/>
  <c r="Q55" i="4"/>
  <c r="BD55" i="4" s="1"/>
  <c r="Q56" i="4"/>
  <c r="BD56" i="4" s="1"/>
  <c r="Q541" i="4"/>
  <c r="BD541" i="4" s="1"/>
  <c r="Q554" i="4"/>
  <c r="BD554" i="4" s="1"/>
  <c r="Q540" i="4"/>
  <c r="BD540" i="4" s="1"/>
  <c r="Q553" i="4"/>
  <c r="BD553" i="4" s="1"/>
  <c r="Q552" i="4"/>
  <c r="BD552" i="4" s="1"/>
  <c r="Q542" i="4"/>
  <c r="BD542" i="4" s="1"/>
  <c r="Q113" i="4"/>
  <c r="BD113" i="4" s="1"/>
  <c r="Q364" i="4"/>
  <c r="BD364" i="4" s="1"/>
  <c r="Q369" i="4"/>
  <c r="BD369" i="4" s="1"/>
  <c r="Q45" i="4"/>
  <c r="BD45" i="4" s="1"/>
  <c r="Q421" i="4"/>
  <c r="BD421" i="4" s="1"/>
  <c r="Q109" i="4"/>
  <c r="BD109" i="4" s="1"/>
  <c r="Q111" i="4"/>
  <c r="BD111" i="4" s="1"/>
  <c r="Q93" i="4"/>
  <c r="BD93" i="4" s="1"/>
  <c r="Q83" i="4"/>
  <c r="BD83" i="4" s="1"/>
  <c r="Q65" i="4"/>
  <c r="BD65" i="4" s="1"/>
  <c r="Q95" i="4"/>
  <c r="BD95" i="4" s="1"/>
  <c r="Q23" i="4"/>
  <c r="BD23" i="4" s="1"/>
  <c r="Q86" i="4"/>
  <c r="BD86" i="4" s="1"/>
  <c r="Q198" i="4"/>
  <c r="BD198" i="4" s="1"/>
  <c r="Q67" i="4"/>
  <c r="BD67" i="4" s="1"/>
  <c r="Q41" i="4"/>
  <c r="BD41" i="4" s="1"/>
  <c r="Q79" i="4"/>
  <c r="BD79" i="4" s="1"/>
  <c r="Q110" i="4"/>
  <c r="BD110" i="4" s="1"/>
  <c r="Q367" i="4"/>
  <c r="BD367" i="4" s="1"/>
  <c r="Q82" i="4"/>
  <c r="BD82" i="4" s="1"/>
  <c r="Q58" i="4"/>
  <c r="BD58" i="4" s="1"/>
  <c r="Q368" i="4"/>
  <c r="BD368" i="4" s="1"/>
  <c r="Q196" i="4"/>
  <c r="BD196" i="4" s="1"/>
  <c r="Q199" i="4"/>
  <c r="BD199" i="4" s="1"/>
  <c r="Q197" i="4"/>
  <c r="BD197" i="4" s="1"/>
  <c r="Q90" i="4"/>
  <c r="BD90" i="4" s="1"/>
  <c r="Q420" i="4"/>
  <c r="BD420" i="4" s="1"/>
  <c r="Q106" i="4"/>
  <c r="BD106" i="4" s="1"/>
  <c r="Q107" i="4"/>
  <c r="BD107" i="4" s="1"/>
  <c r="Q32" i="4"/>
  <c r="BD32" i="4" s="1"/>
  <c r="Q422" i="4"/>
  <c r="BD422" i="4" s="1"/>
  <c r="Q114" i="4"/>
  <c r="BD114" i="4" s="1"/>
  <c r="Q91" i="4"/>
  <c r="BD91" i="4" s="1"/>
  <c r="Q71" i="4"/>
  <c r="BD71" i="4" s="1"/>
  <c r="Q365" i="4"/>
  <c r="BD365" i="4" s="1"/>
  <c r="Q112" i="4"/>
  <c r="BD112" i="4" s="1"/>
  <c r="Q9" i="4"/>
  <c r="BD9" i="4" s="1"/>
  <c r="Q108" i="4"/>
  <c r="BD108" i="4" s="1"/>
  <c r="Q49" i="4"/>
  <c r="BD49" i="4" s="1"/>
  <c r="Q200" i="4"/>
  <c r="BD200" i="4" s="1"/>
  <c r="Q34" i="4"/>
  <c r="BD34" i="4" s="1"/>
  <c r="Q366" i="4"/>
  <c r="BD366" i="4" s="1"/>
  <c r="Q201" i="4"/>
  <c r="BD201" i="4" s="1"/>
  <c r="Q150" i="4"/>
  <c r="BD150" i="4" s="1"/>
  <c r="Q149" i="4"/>
  <c r="BD149" i="4" s="1"/>
  <c r="Q151" i="4"/>
  <c r="BD151" i="4" s="1"/>
  <c r="Q244" i="4"/>
  <c r="Q46" i="4"/>
  <c r="Q88" i="4"/>
  <c r="Q399" i="4"/>
  <c r="BD399" i="4" s="1"/>
  <c r="Q404" i="4"/>
  <c r="BD404" i="4" s="1"/>
  <c r="Q398" i="4"/>
  <c r="BD398" i="4" s="1"/>
  <c r="Q400" i="4"/>
  <c r="BD400" i="4" s="1"/>
  <c r="Q257" i="4"/>
  <c r="BD257" i="4" s="1"/>
  <c r="Q78" i="4"/>
  <c r="BD78" i="4" s="1"/>
  <c r="Q224" i="4"/>
  <c r="BD224" i="4" s="1"/>
  <c r="Q256" i="4"/>
  <c r="BD256" i="4" s="1"/>
  <c r="Q132" i="4"/>
  <c r="BD132" i="4" s="1"/>
  <c r="Q233" i="4"/>
  <c r="BD233" i="4" s="1"/>
  <c r="Q263" i="4"/>
  <c r="BD263" i="4" s="1"/>
  <c r="Q264" i="4"/>
  <c r="BD264" i="4" s="1"/>
  <c r="Q243" i="4"/>
  <c r="Q39" i="4"/>
  <c r="Q51" i="4"/>
  <c r="Q127" i="4"/>
  <c r="BD127" i="4" s="1"/>
  <c r="Q126" i="4"/>
  <c r="Q128" i="4"/>
  <c r="Q334" i="4"/>
  <c r="BD334" i="4" s="1"/>
  <c r="Q557" i="4"/>
  <c r="BD557" i="4" s="1"/>
  <c r="Q558" i="4"/>
  <c r="BD558" i="4" s="1"/>
  <c r="Q559" i="4"/>
  <c r="BD559" i="4" s="1"/>
  <c r="Q524" i="4"/>
  <c r="BD524" i="4" s="1"/>
  <c r="Q523" i="4"/>
  <c r="BD523" i="4" s="1"/>
  <c r="Q525" i="4"/>
  <c r="BD525" i="4" s="1"/>
  <c r="Q172" i="4"/>
  <c r="BD172" i="4" s="1"/>
  <c r="Q173" i="4"/>
  <c r="BD173" i="4" s="1"/>
  <c r="Q171" i="4"/>
  <c r="BD171" i="4" s="1"/>
  <c r="Q97" i="4"/>
  <c r="Q102" i="4"/>
  <c r="Q99" i="4"/>
  <c r="Q101" i="4"/>
  <c r="Q251" i="4"/>
  <c r="BD251" i="4" s="1"/>
  <c r="Q166" i="4"/>
  <c r="BD166" i="4" s="1"/>
  <c r="Q98" i="4"/>
  <c r="Q100" i="4"/>
  <c r="BD100" i="4" s="1"/>
  <c r="Q221" i="4"/>
  <c r="BD221" i="4" s="1"/>
  <c r="Q92" i="4"/>
  <c r="BD92" i="4" s="1"/>
  <c r="Q37" i="4"/>
  <c r="BD37" i="4" s="1"/>
  <c r="Q19" i="4"/>
  <c r="BD19" i="4" s="1"/>
  <c r="Q223" i="4"/>
  <c r="BD223" i="4" s="1"/>
  <c r="Q252" i="4"/>
  <c r="BD252" i="4" s="1"/>
  <c r="Q231" i="4"/>
  <c r="BD231" i="4" s="1"/>
  <c r="Q162" i="4"/>
  <c r="BD162" i="4" s="1"/>
  <c r="Q160" i="4"/>
  <c r="BD160" i="4" s="1"/>
  <c r="Q158" i="4"/>
  <c r="BD158" i="4" s="1"/>
  <c r="Q396" i="4"/>
  <c r="BD396" i="4" s="1"/>
  <c r="Q391" i="4"/>
  <c r="BD391" i="4" s="1"/>
  <c r="Q390" i="4"/>
  <c r="BD390" i="4" s="1"/>
  <c r="Q395" i="4"/>
  <c r="BD395" i="4" s="1"/>
  <c r="Q397" i="4"/>
  <c r="BD397" i="4" s="1"/>
  <c r="Q394" i="4"/>
  <c r="BD394" i="4" s="1"/>
  <c r="Q393" i="4"/>
  <c r="BD393" i="4" s="1"/>
  <c r="Q392" i="4"/>
  <c r="BD392" i="4" s="1"/>
  <c r="Q389" i="4"/>
  <c r="Q386" i="4"/>
  <c r="BD386" i="4" s="1"/>
  <c r="Q384" i="4"/>
  <c r="BD384" i="4" s="1"/>
  <c r="Q385" i="4"/>
  <c r="BD385" i="4" s="1"/>
  <c r="Q388" i="4"/>
  <c r="Q387" i="4"/>
  <c r="Q84" i="4"/>
  <c r="BD84" i="4" s="1"/>
  <c r="Q261" i="4"/>
  <c r="BD261" i="4" s="1"/>
  <c r="Q232" i="4"/>
  <c r="BD232" i="4" s="1"/>
  <c r="Q59" i="4"/>
  <c r="BD59" i="4" s="1"/>
  <c r="Q270" i="4"/>
  <c r="BD270" i="4" s="1"/>
  <c r="Q16" i="4"/>
  <c r="BD16" i="4" s="1"/>
  <c r="Q267" i="4"/>
  <c r="BD267" i="4" s="1"/>
  <c r="Q70" i="4"/>
  <c r="BD70" i="4" s="1"/>
  <c r="Q8" i="4"/>
  <c r="BD8" i="4" s="1"/>
  <c r="Q468" i="4"/>
  <c r="BD468" i="4" s="1"/>
  <c r="Q271" i="4"/>
  <c r="BD271" i="4" s="1"/>
  <c r="Q272" i="4"/>
  <c r="BD272" i="4" s="1"/>
  <c r="Q469" i="4"/>
  <c r="BD469" i="4" s="1"/>
  <c r="Q269" i="4"/>
  <c r="BD269" i="4" s="1"/>
  <c r="Q471" i="4"/>
  <c r="BD471" i="4" s="1"/>
  <c r="Q470" i="4"/>
  <c r="BD470" i="4" s="1"/>
  <c r="Q466" i="4"/>
  <c r="BD466" i="4" s="1"/>
  <c r="Q467" i="4"/>
  <c r="BD467" i="4" s="1"/>
  <c r="Q268" i="4"/>
  <c r="BD268" i="4" s="1"/>
  <c r="Q7" i="4"/>
  <c r="BD7" i="4" s="1"/>
  <c r="Q379" i="4"/>
  <c r="BD379" i="4" s="1"/>
  <c r="Q377" i="4"/>
  <c r="BD377" i="4" s="1"/>
  <c r="Q376" i="4"/>
  <c r="BD376" i="4" s="1"/>
  <c r="Q378" i="4"/>
  <c r="BD378" i="4" s="1"/>
  <c r="Q254" i="4"/>
  <c r="BD254" i="4" s="1"/>
  <c r="Q225" i="4"/>
  <c r="BD225" i="4" s="1"/>
  <c r="Q12" i="4"/>
  <c r="BD12" i="4" s="1"/>
  <c r="Q130" i="4"/>
  <c r="BD130" i="4" s="1"/>
  <c r="Q347" i="4"/>
  <c r="BD347" i="4" s="1"/>
  <c r="Q348" i="4"/>
  <c r="BD348" i="4" s="1"/>
  <c r="Q344" i="4"/>
  <c r="BD344" i="4" s="1"/>
  <c r="Q346" i="4"/>
  <c r="BD346" i="4" s="1"/>
  <c r="Q165" i="4"/>
  <c r="BD165" i="4" s="1"/>
  <c r="Q139" i="4"/>
  <c r="BD139" i="4" s="1"/>
  <c r="Q161" i="4"/>
  <c r="BD161" i="4" s="1"/>
  <c r="Q164" i="4"/>
  <c r="BD164" i="4" s="1"/>
  <c r="Q125" i="4"/>
  <c r="BD125" i="4" s="1"/>
  <c r="Q117" i="4"/>
  <c r="BD117" i="4" s="1"/>
  <c r="Q120" i="4"/>
  <c r="BD120" i="4" s="1"/>
  <c r="Q17" i="4"/>
  <c r="BD17" i="4" s="1"/>
  <c r="Q222" i="4"/>
  <c r="BD222" i="4" s="1"/>
  <c r="Q43" i="4"/>
  <c r="BD43" i="4" s="1"/>
  <c r="Q253" i="4"/>
  <c r="BD253" i="4" s="1"/>
  <c r="Q452" i="4"/>
  <c r="BD452" i="4" s="1"/>
  <c r="Q473" i="4"/>
  <c r="BD473" i="4" s="1"/>
  <c r="Q451" i="4"/>
  <c r="BD451" i="4" s="1"/>
  <c r="Q453" i="4"/>
  <c r="BD453" i="4" s="1"/>
  <c r="Q115" i="4"/>
  <c r="BD115" i="4" s="1"/>
  <c r="Q229" i="4"/>
  <c r="BD229" i="4" s="1"/>
  <c r="Q258" i="4"/>
  <c r="BD258" i="4" s="1"/>
  <c r="Q103" i="4"/>
  <c r="BD103" i="4" s="1"/>
  <c r="Q11" i="4"/>
  <c r="BD11" i="4" s="1"/>
  <c r="Q5" i="4"/>
  <c r="Q38" i="4"/>
  <c r="Q181" i="4"/>
  <c r="BD181" i="4" s="1"/>
  <c r="Q326" i="4"/>
  <c r="BD326" i="4" s="1"/>
  <c r="Q180" i="4"/>
  <c r="BD180" i="4" s="1"/>
  <c r="Q325" i="4"/>
  <c r="BD325" i="4" s="1"/>
  <c r="Q178" i="4"/>
  <c r="BD178" i="4" s="1"/>
  <c r="Q464" i="4"/>
  <c r="BD464" i="4" s="1"/>
  <c r="Q183" i="4"/>
  <c r="BD183" i="4" s="1"/>
  <c r="Q323" i="4"/>
  <c r="BD323" i="4" s="1"/>
  <c r="Q182" i="4"/>
  <c r="BD182" i="4" s="1"/>
  <c r="Q465" i="4"/>
  <c r="BD465" i="4" s="1"/>
  <c r="Q462" i="4"/>
  <c r="BD462" i="4" s="1"/>
  <c r="Q324" i="4"/>
  <c r="BD324" i="4" s="1"/>
  <c r="Q322" i="4"/>
  <c r="BD322" i="4" s="1"/>
  <c r="Q463" i="4"/>
  <c r="BD463" i="4" s="1"/>
  <c r="Q327" i="4"/>
  <c r="BD327" i="4" s="1"/>
  <c r="Q184" i="4"/>
  <c r="BD184" i="4" s="1"/>
  <c r="Q460" i="4"/>
  <c r="BD460" i="4" s="1"/>
  <c r="Q461" i="4"/>
  <c r="BD461" i="4" s="1"/>
  <c r="Q119" i="4"/>
  <c r="BD119" i="4" s="1"/>
  <c r="Q123" i="4"/>
  <c r="BD123" i="4" s="1"/>
  <c r="Q122" i="4"/>
  <c r="BD122" i="4" s="1"/>
  <c r="Q228" i="4"/>
  <c r="BD228" i="4" s="1"/>
  <c r="Q135" i="4"/>
  <c r="BD135" i="4" s="1"/>
  <c r="Q133" i="4"/>
  <c r="BD133" i="4" s="1"/>
  <c r="Q134" i="4"/>
  <c r="BD134" i="4" s="1"/>
  <c r="Q419" i="4"/>
  <c r="BD419" i="4" s="1"/>
  <c r="Q416" i="4"/>
  <c r="BD416" i="4" s="1"/>
  <c r="Q417" i="4"/>
  <c r="BD417" i="4" s="1"/>
  <c r="Q415" i="4"/>
  <c r="BD415" i="4" s="1"/>
  <c r="Q239" i="4"/>
  <c r="BD239" i="4" s="1"/>
  <c r="Q240" i="4"/>
  <c r="BD240" i="4" s="1"/>
  <c r="Q29" i="4"/>
  <c r="BD29" i="4" s="1"/>
  <c r="Q445" i="4"/>
  <c r="Q64" i="4"/>
  <c r="BD64" i="4" s="1"/>
  <c r="Q63" i="4"/>
  <c r="BD63" i="4" s="1"/>
  <c r="Q27" i="4"/>
  <c r="BD27" i="4" s="1"/>
  <c r="Q42" i="4"/>
  <c r="BD42" i="4" s="1"/>
  <c r="Q238" i="4"/>
  <c r="Q80" i="4"/>
  <c r="Q30" i="4"/>
  <c r="BD30" i="4" s="1"/>
  <c r="Q25" i="4"/>
  <c r="BD25" i="4" s="1"/>
  <c r="Q60" i="4"/>
  <c r="BD60" i="4" s="1"/>
  <c r="Q266" i="4"/>
  <c r="BD266" i="4" s="1"/>
  <c r="Q105" i="4"/>
  <c r="BD105" i="4" s="1"/>
  <c r="Q73" i="4"/>
  <c r="BD73" i="4" s="1"/>
  <c r="Q236" i="4"/>
  <c r="BD236" i="4" s="1"/>
  <c r="Q40" i="4"/>
  <c r="Q89" i="4"/>
  <c r="Q47" i="4"/>
  <c r="Q21" i="4"/>
  <c r="BD21" i="4" s="1"/>
  <c r="Q24" i="4"/>
  <c r="BD24" i="4" s="1"/>
  <c r="Q36" i="4"/>
  <c r="BD36" i="4" s="1"/>
  <c r="Q274" i="4"/>
  <c r="Q275" i="4"/>
  <c r="Q273" i="4"/>
  <c r="Q276" i="4"/>
  <c r="BD276" i="4" s="1"/>
  <c r="Q277" i="4"/>
  <c r="BD277" i="4" s="1"/>
  <c r="Q278" i="4"/>
  <c r="BD278" i="4" s="1"/>
  <c r="Q168" i="4"/>
  <c r="BD168" i="4" s="1"/>
  <c r="Q210" i="4"/>
  <c r="BD210" i="4" s="1"/>
  <c r="Q211" i="4"/>
  <c r="BD211" i="4" s="1"/>
  <c r="Q169" i="4"/>
  <c r="BD169" i="4" s="1"/>
  <c r="Q153" i="4"/>
  <c r="BD153" i="4" s="1"/>
  <c r="Q170" i="4"/>
  <c r="BD170" i="4" s="1"/>
  <c r="Q154" i="4"/>
  <c r="BD154" i="4" s="1"/>
  <c r="Q209" i="4"/>
  <c r="BD209" i="4" s="1"/>
  <c r="Q152" i="4"/>
  <c r="BD152" i="4" s="1"/>
  <c r="Q208" i="4"/>
  <c r="BD208" i="4" s="1"/>
  <c r="Q383" i="4"/>
  <c r="BD383" i="4" s="1"/>
  <c r="Q382" i="4"/>
  <c r="BD382" i="4" s="1"/>
  <c r="Q381" i="4"/>
  <c r="BD381" i="4" s="1"/>
  <c r="Q380" i="4"/>
  <c r="BD380" i="4" s="1"/>
  <c r="Q215" i="4"/>
  <c r="BD215" i="4" s="1"/>
  <c r="Q214" i="4"/>
  <c r="BD214" i="4" s="1"/>
  <c r="Q212" i="4"/>
  <c r="BD212" i="4" s="1"/>
  <c r="Q216" i="4"/>
  <c r="BD216" i="4" s="1"/>
  <c r="Q352" i="4"/>
  <c r="Q354" i="4"/>
  <c r="BD354" i="4" s="1"/>
  <c r="Q353" i="4"/>
  <c r="Q355" i="4"/>
  <c r="BD355" i="4" s="1"/>
  <c r="Q357" i="4"/>
  <c r="BD357" i="4" s="1"/>
  <c r="Q356" i="4"/>
  <c r="BD356" i="4" s="1"/>
  <c r="Q412" i="4"/>
  <c r="BD412" i="4" s="1"/>
  <c r="Q418" i="4"/>
  <c r="BD418" i="4" s="1"/>
  <c r="Q414" i="4"/>
  <c r="BD414" i="4" s="1"/>
  <c r="Q413" i="4"/>
  <c r="BD413" i="4" s="1"/>
  <c r="Q4" i="4"/>
  <c r="Q250" i="4"/>
  <c r="Q116" i="4"/>
  <c r="Q81" i="4"/>
  <c r="Q245" i="4"/>
  <c r="Q14" i="4"/>
  <c r="Q53" i="4"/>
  <c r="BD53" i="4" s="1"/>
  <c r="Q235" i="4"/>
  <c r="BD235" i="4" s="1"/>
  <c r="Q104" i="4"/>
  <c r="BD104" i="4" s="1"/>
  <c r="Q94" i="4"/>
  <c r="BD94" i="4" s="1"/>
  <c r="Q75" i="4"/>
  <c r="Q6" i="4"/>
  <c r="Q52" i="4"/>
  <c r="BD52" i="4" s="1"/>
  <c r="Q242" i="4"/>
  <c r="BD242" i="4" s="1"/>
  <c r="Q241" i="4"/>
  <c r="BD241" i="4" s="1"/>
  <c r="Q33" i="4"/>
  <c r="BD33" i="4" s="1"/>
  <c r="Q62" i="4"/>
  <c r="BD62" i="4" s="1"/>
  <c r="Q61" i="4"/>
  <c r="BD61" i="4" s="1"/>
  <c r="Q69" i="4"/>
  <c r="BD69" i="4" s="1"/>
  <c r="Q77" i="4"/>
  <c r="BD77" i="4" s="1"/>
  <c r="Q370" i="4"/>
  <c r="BD370" i="4" s="1"/>
  <c r="Q359" i="4"/>
  <c r="BD359" i="4" s="1"/>
  <c r="Q373" i="4"/>
  <c r="BD373" i="4" s="1"/>
  <c r="Q374" i="4"/>
  <c r="BD374" i="4" s="1"/>
  <c r="Q375" i="4"/>
  <c r="BD375" i="4" s="1"/>
  <c r="Q363" i="4"/>
  <c r="BD363" i="4" s="1"/>
  <c r="Q358" i="4"/>
  <c r="BD358" i="4" s="1"/>
  <c r="Q361" i="4"/>
  <c r="BD361" i="4" s="1"/>
  <c r="Q372" i="4"/>
  <c r="BD372" i="4" s="1"/>
  <c r="Q360" i="4"/>
  <c r="BD360" i="4" s="1"/>
  <c r="Q362" i="4"/>
  <c r="BD362" i="4" s="1"/>
  <c r="Q371" i="4"/>
  <c r="BD371" i="4" s="1"/>
  <c r="Q194" i="4"/>
  <c r="BD194" i="4" s="1"/>
  <c r="Q195" i="4"/>
  <c r="BD195" i="4" s="1"/>
  <c r="Q193" i="4"/>
  <c r="BD193" i="4" s="1"/>
  <c r="Q192" i="4"/>
  <c r="BD192" i="4" s="1"/>
  <c r="Q148" i="4"/>
  <c r="BD148" i="4" s="1"/>
  <c r="Q146" i="4"/>
  <c r="BD146" i="4" s="1"/>
  <c r="Q121" i="4"/>
  <c r="BD121" i="4" s="1"/>
  <c r="Q147" i="4"/>
  <c r="BD147" i="4" s="1"/>
  <c r="Q124" i="4"/>
  <c r="BD124" i="4" s="1"/>
  <c r="Q118" i="4"/>
  <c r="BD118" i="4" s="1"/>
  <c r="Q455" i="4"/>
  <c r="BD455" i="4" s="1"/>
  <c r="Q454" i="4"/>
  <c r="BD454" i="4" s="1"/>
  <c r="Q472" i="4"/>
  <c r="BD472" i="4" s="1"/>
  <c r="Q456" i="4"/>
  <c r="BD456" i="4" s="1"/>
  <c r="Q259" i="4"/>
  <c r="BD259" i="4" s="1"/>
  <c r="Q227" i="4"/>
  <c r="BD227" i="4" s="1"/>
  <c r="Q131" i="4"/>
  <c r="BD131" i="4" s="1"/>
  <c r="Q260" i="4"/>
  <c r="BD260" i="4" s="1"/>
  <c r="Q249" i="4"/>
  <c r="Q18" i="4"/>
  <c r="Q248" i="4"/>
  <c r="BD248" i="4" s="1"/>
  <c r="Q31" i="4"/>
  <c r="Q247" i="4"/>
  <c r="Q15" i="4"/>
  <c r="BD15" i="4" s="1"/>
  <c r="Q351" i="4"/>
  <c r="BD351" i="4" s="1"/>
  <c r="Q350" i="4"/>
  <c r="BD350" i="4" s="1"/>
  <c r="Q349" i="4"/>
  <c r="BD349" i="4" s="1"/>
  <c r="Q345" i="4"/>
  <c r="BD345" i="4" s="1"/>
  <c r="D5" i="20"/>
  <c r="J5" i="20" s="1"/>
  <c r="D64" i="20"/>
  <c r="J64" i="20" s="1"/>
  <c r="D25" i="20"/>
  <c r="J25" i="20" s="1"/>
  <c r="D12" i="20"/>
  <c r="J12" i="20" s="1"/>
  <c r="J102" i="20"/>
  <c r="J96" i="20"/>
  <c r="D56" i="20"/>
  <c r="J56" i="20" s="1"/>
  <c r="D66" i="20"/>
  <c r="J66" i="20" s="1"/>
  <c r="D23" i="20"/>
  <c r="J23" i="20" s="1"/>
  <c r="D55" i="20"/>
  <c r="J55" i="20" s="1"/>
  <c r="D57" i="20"/>
  <c r="J57" i="20" s="1"/>
  <c r="D38" i="20"/>
  <c r="J38" i="20" s="1"/>
  <c r="D63" i="20"/>
  <c r="J63" i="20" s="1"/>
  <c r="D45" i="20"/>
  <c r="J45" i="20" s="1"/>
  <c r="D8" i="20"/>
  <c r="J8" i="20" s="1"/>
  <c r="D107" i="20"/>
  <c r="J107" i="20" s="1"/>
  <c r="D65" i="20"/>
  <c r="J65" i="20" s="1"/>
  <c r="D90" i="20"/>
  <c r="J90" i="20" s="1"/>
  <c r="J99" i="20"/>
  <c r="J32" i="20"/>
  <c r="D100" i="5"/>
  <c r="D92" i="20"/>
  <c r="J92" i="20" s="1"/>
  <c r="D99" i="5"/>
  <c r="D86" i="20"/>
  <c r="J86" i="20" s="1"/>
  <c r="J31" i="20"/>
  <c r="D30" i="20"/>
  <c r="J30" i="20" s="1"/>
  <c r="D67" i="20"/>
  <c r="J67" i="20" s="1"/>
  <c r="D92" i="5"/>
  <c r="D91" i="5"/>
  <c r="D18" i="20"/>
  <c r="J18" i="20" s="1"/>
  <c r="D40" i="20"/>
  <c r="J40" i="20" s="1"/>
  <c r="D74" i="20"/>
  <c r="J74" i="20" s="1"/>
  <c r="D68" i="20"/>
  <c r="J68" i="20" s="1"/>
  <c r="D93" i="5"/>
  <c r="D94" i="5"/>
  <c r="D50" i="20"/>
  <c r="J50" i="20" s="1"/>
  <c r="D17" i="20"/>
  <c r="J17" i="20" s="1"/>
  <c r="D48" i="20"/>
  <c r="J48" i="20" s="1"/>
  <c r="J97" i="20"/>
  <c r="D84" i="20"/>
  <c r="J84" i="20" s="1"/>
  <c r="D73" i="20"/>
  <c r="J73" i="20" s="1"/>
  <c r="D11" i="20"/>
  <c r="J11" i="20" s="1"/>
  <c r="D52" i="20"/>
  <c r="J52" i="20" s="1"/>
  <c r="D58" i="20"/>
  <c r="J58" i="20" s="1"/>
  <c r="D101" i="5"/>
  <c r="D71" i="20"/>
  <c r="J71" i="20" s="1"/>
  <c r="D102" i="5"/>
  <c r="D41" i="20"/>
  <c r="J41" i="20" s="1"/>
  <c r="D70" i="20"/>
  <c r="J70" i="20" s="1"/>
  <c r="D95" i="5"/>
  <c r="D96" i="5"/>
  <c r="D14" i="20"/>
  <c r="J14" i="20" s="1"/>
  <c r="D98" i="5"/>
  <c r="D97" i="5"/>
  <c r="D69" i="20"/>
  <c r="J69" i="20" s="1"/>
  <c r="D19" i="20"/>
  <c r="J19" i="20" s="1"/>
  <c r="D7" i="20"/>
  <c r="J7" i="20" s="1"/>
  <c r="D51" i="20"/>
  <c r="J51" i="20" s="1"/>
  <c r="J98" i="20"/>
  <c r="D22" i="20"/>
  <c r="J22" i="20" s="1"/>
  <c r="D4" i="20"/>
  <c r="J4" i="20" s="1"/>
  <c r="D106" i="20"/>
  <c r="J106" i="20" s="1"/>
  <c r="D103" i="5"/>
  <c r="D104" i="5"/>
  <c r="D72" i="20"/>
  <c r="J72" i="20" s="1"/>
  <c r="D6" i="20"/>
  <c r="J6" i="20" s="1"/>
  <c r="J101" i="20"/>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406" i="4" l="1"/>
  <c r="BD247" i="4"/>
  <c r="BD352" i="4"/>
  <c r="BD159" i="4"/>
  <c r="BD5" i="4"/>
  <c r="BD445" i="4"/>
  <c r="BD353" i="4"/>
  <c r="BD10" i="4"/>
  <c r="BD50" i="4"/>
  <c r="BD177" i="4"/>
  <c r="BD246" i="4"/>
  <c r="BD249" i="4"/>
  <c r="BD46" i="4"/>
  <c r="BD89" i="4"/>
  <c r="BD76" i="4"/>
  <c r="BD408" i="4"/>
  <c r="BD39" i="4"/>
  <c r="BD48" i="4"/>
  <c r="BD243" i="4"/>
  <c r="BD47" i="4"/>
  <c r="BD18" i="4"/>
  <c r="BD81" i="4"/>
  <c r="BD72" i="4"/>
  <c r="BD88" i="4"/>
  <c r="BD80" i="4"/>
  <c r="BD428" i="4"/>
  <c r="BD275" i="4"/>
  <c r="BD238" i="4"/>
  <c r="BD75" i="4"/>
  <c r="BD44" i="4"/>
  <c r="BD126" i="4"/>
  <c r="BD475" i="4"/>
  <c r="BD98" i="4"/>
  <c r="BD502" i="4"/>
  <c r="BD191" i="4"/>
  <c r="BD388" i="4"/>
  <c r="BD205" i="4"/>
  <c r="BD99" i="4"/>
  <c r="BD51" i="4"/>
  <c r="BD501" i="4"/>
  <c r="BD332" i="4"/>
  <c r="BD6" i="4"/>
  <c r="BD101" i="4"/>
  <c r="BD458" i="4"/>
  <c r="BD31" i="4"/>
  <c r="BD14" i="4"/>
  <c r="BD102" i="4"/>
  <c r="BD244" i="4"/>
  <c r="BD331" i="4"/>
  <c r="BD87" i="4"/>
  <c r="BD245" i="4"/>
  <c r="BD97" i="4"/>
  <c r="BD481" i="4"/>
  <c r="BD38" i="4"/>
  <c r="BD128" i="4"/>
  <c r="BD387" i="4"/>
  <c r="BD250" i="4"/>
  <c r="BD429" i="4"/>
  <c r="BD116" i="4"/>
  <c r="BD4" i="4"/>
  <c r="BD273" i="4"/>
  <c r="BD407" i="4"/>
  <c r="BD40" i="4"/>
  <c r="BD274" i="4"/>
  <c r="BD389" i="4"/>
  <c r="E941" i="7" a="1"/>
  <c r="E941" i="7" s="1"/>
  <c r="E957" i="7" a="1"/>
  <c r="E957" i="7" s="1"/>
  <c r="E973" i="7" a="1"/>
  <c r="E973" i="7" s="1"/>
  <c r="E952" i="7" a="1"/>
  <c r="E952" i="7" s="1"/>
  <c r="E968" i="7" a="1"/>
  <c r="E968" i="7" s="1"/>
  <c r="E947" i="7" a="1"/>
  <c r="E947" i="7" s="1"/>
  <c r="E963" i="7" a="1"/>
  <c r="E963" i="7" s="1"/>
  <c r="E942" i="7" a="1"/>
  <c r="E942" i="7" s="1"/>
  <c r="E958" i="7" a="1"/>
  <c r="E958" i="7" s="1"/>
  <c r="E974" i="7" a="1"/>
  <c r="E974" i="7" s="1"/>
  <c r="E953" i="7" a="1"/>
  <c r="E953" i="7" s="1"/>
  <c r="E969" i="7" a="1"/>
  <c r="E969" i="7" s="1"/>
  <c r="E948" i="7" a="1"/>
  <c r="E948" i="7" s="1"/>
  <c r="E964" i="7" a="1"/>
  <c r="E964" i="7" s="1"/>
  <c r="E943" i="7" a="1"/>
  <c r="E943" i="7" s="1"/>
  <c r="E959" i="7" a="1"/>
  <c r="E959" i="7" s="1"/>
  <c r="E975" i="7" a="1"/>
  <c r="E975" i="7" s="1"/>
  <c r="E954" i="7" a="1"/>
  <c r="E954" i="7" s="1"/>
  <c r="E970" i="7" a="1"/>
  <c r="E970" i="7" s="1"/>
  <c r="E949" i="7" a="1"/>
  <c r="E949" i="7" s="1"/>
  <c r="E965" i="7" a="1"/>
  <c r="E965" i="7" s="1"/>
  <c r="E944" i="7" a="1"/>
  <c r="E944" i="7" s="1"/>
  <c r="E960" i="7" a="1"/>
  <c r="E960" i="7" s="1"/>
  <c r="E976" i="7" a="1"/>
  <c r="E976" i="7" s="1"/>
  <c r="E955" i="7" a="1"/>
  <c r="E955" i="7" s="1"/>
  <c r="E971" i="7" a="1"/>
  <c r="E971" i="7" s="1"/>
  <c r="E950" i="7" a="1"/>
  <c r="E950" i="7" s="1"/>
  <c r="E966" i="7" a="1"/>
  <c r="E966" i="7" s="1"/>
  <c r="E945" i="7" a="1"/>
  <c r="E945" i="7" s="1"/>
  <c r="E961" i="7" a="1"/>
  <c r="E961" i="7" s="1"/>
  <c r="E956" i="7" a="1"/>
  <c r="E956" i="7" s="1"/>
  <c r="E972" i="7" a="1"/>
  <c r="E972" i="7" s="1"/>
  <c r="E951" i="7" a="1"/>
  <c r="E951" i="7" s="1"/>
  <c r="E967" i="7" a="1"/>
  <c r="E967" i="7" s="1"/>
  <c r="E946" i="7" a="1"/>
  <c r="E946" i="7" s="1"/>
  <c r="E962" i="7" a="1"/>
  <c r="E962" i="7" s="1"/>
  <c r="T602" i="4"/>
  <c r="BC602" i="4" s="1"/>
  <c r="T604" i="4"/>
  <c r="BC604" i="4" s="1"/>
  <c r="T599" i="4"/>
  <c r="BC599" i="4" s="1"/>
  <c r="T606" i="4"/>
  <c r="BC606" i="4" s="1"/>
  <c r="T603" i="4"/>
  <c r="BC603" i="4" s="1"/>
  <c r="T600" i="4"/>
  <c r="BC600" i="4" s="1"/>
  <c r="T601" i="4"/>
  <c r="BC601" i="4" s="1"/>
  <c r="T605" i="4"/>
  <c r="BC605" i="4" s="1"/>
  <c r="T579" i="4"/>
  <c r="BC579" i="4" s="1"/>
  <c r="T581" i="4"/>
  <c r="BC581" i="4" s="1"/>
  <c r="T580" i="4"/>
  <c r="BC580" i="4" s="1"/>
  <c r="T584" i="4"/>
  <c r="BC584" i="4" s="1"/>
  <c r="T582" i="4"/>
  <c r="BC582" i="4" s="1"/>
  <c r="T583" i="4"/>
  <c r="BC583" i="4" s="1"/>
  <c r="E937" i="7" a="1"/>
  <c r="E937" i="7" s="1"/>
  <c r="E938" i="7" a="1"/>
  <c r="E938" i="7" s="1"/>
  <c r="E939" i="7" a="1"/>
  <c r="E939" i="7" s="1"/>
  <c r="E940" i="7" a="1"/>
  <c r="E940" i="7" s="1"/>
  <c r="E910" i="7" a="1"/>
  <c r="E910" i="7" s="1"/>
  <c r="E918" i="7" a="1"/>
  <c r="E918" i="7" s="1"/>
  <c r="E920" i="7" a="1"/>
  <c r="E920" i="7" s="1"/>
  <c r="E922" i="7" a="1"/>
  <c r="E922" i="7" s="1"/>
  <c r="E924" i="7" a="1"/>
  <c r="E924" i="7" s="1"/>
  <c r="E926" i="7" a="1"/>
  <c r="E926" i="7" s="1"/>
  <c r="E928" i="7" a="1"/>
  <c r="E928" i="7" s="1"/>
  <c r="E934" i="7" a="1"/>
  <c r="E934" i="7" s="1"/>
  <c r="E936" i="7" a="1"/>
  <c r="E936" i="7" s="1"/>
  <c r="E933" i="7" a="1"/>
  <c r="E933" i="7" s="1"/>
  <c r="E932" i="7" a="1"/>
  <c r="E932" i="7" s="1"/>
  <c r="E935" i="7" a="1"/>
  <c r="E935" i="7" s="1"/>
  <c r="E930" i="7" a="1"/>
  <c r="E930" i="7" s="1"/>
  <c r="E927" i="7" a="1"/>
  <c r="E927" i="7" s="1"/>
  <c r="E929" i="7" a="1"/>
  <c r="E929" i="7" s="1"/>
  <c r="E917" i="7" a="1"/>
  <c r="E917" i="7" s="1"/>
  <c r="E919" i="7" a="1"/>
  <c r="E919" i="7" s="1"/>
  <c r="E921" i="7" a="1"/>
  <c r="E921" i="7" s="1"/>
  <c r="E923" i="7" a="1"/>
  <c r="E923" i="7" s="1"/>
  <c r="E925" i="7" a="1"/>
  <c r="E925" i="7" s="1"/>
  <c r="E931" i="7" a="1"/>
  <c r="E931" i="7" s="1"/>
  <c r="E882" i="7" a="1"/>
  <c r="E882" i="7" s="1"/>
  <c r="E885" i="7" a="1"/>
  <c r="E885" i="7" s="1"/>
  <c r="E888" i="7" a="1"/>
  <c r="E888" i="7" s="1"/>
  <c r="E890" i="7" a="1"/>
  <c r="E890" i="7" s="1"/>
  <c r="E892" i="7" a="1"/>
  <c r="E892" i="7" s="1"/>
  <c r="E894" i="7" a="1"/>
  <c r="E894" i="7" s="1"/>
  <c r="E898" i="7" a="1"/>
  <c r="E898" i="7" s="1"/>
  <c r="E902" i="7" a="1"/>
  <c r="E902" i="7" s="1"/>
  <c r="E908" i="7" a="1"/>
  <c r="E908" i="7" s="1"/>
  <c r="E915" i="7" a="1"/>
  <c r="E915" i="7" s="1"/>
  <c r="E913" i="7" a="1"/>
  <c r="E913" i="7" s="1"/>
  <c r="E899" i="7" a="1"/>
  <c r="E899" i="7" s="1"/>
  <c r="E901" i="7" a="1"/>
  <c r="E901" i="7" s="1"/>
  <c r="E903" i="7" a="1"/>
  <c r="E903" i="7" s="1"/>
  <c r="E897" i="7" a="1"/>
  <c r="E897" i="7" s="1"/>
  <c r="E884" i="7" a="1"/>
  <c r="E884" i="7" s="1"/>
  <c r="E886" i="7" a="1"/>
  <c r="E886" i="7" s="1"/>
  <c r="E889" i="7" a="1"/>
  <c r="E889" i="7" s="1"/>
  <c r="E891" i="7" a="1"/>
  <c r="E891" i="7" s="1"/>
  <c r="E893" i="7" a="1"/>
  <c r="E893" i="7" s="1"/>
  <c r="E895" i="7" a="1"/>
  <c r="E895" i="7" s="1"/>
  <c r="E905" i="7" a="1"/>
  <c r="E905" i="7" s="1"/>
  <c r="E914" i="7" a="1"/>
  <c r="E914" i="7" s="1"/>
  <c r="E916" i="7" a="1"/>
  <c r="E916" i="7" s="1"/>
  <c r="E896" i="7" a="1"/>
  <c r="E896" i="7" s="1"/>
  <c r="E900" i="7" a="1"/>
  <c r="E900" i="7" s="1"/>
  <c r="E904" i="7" a="1"/>
  <c r="E904" i="7" s="1"/>
  <c r="E912" i="7" a="1"/>
  <c r="E912" i="7" s="1"/>
  <c r="E911" i="7" a="1"/>
  <c r="E911" i="7" s="1"/>
  <c r="T3" i="4"/>
  <c r="BD3" i="4"/>
  <c r="T4" i="4"/>
  <c r="BC4" i="4" s="1"/>
  <c r="T548" i="4"/>
  <c r="BC548" i="4" s="1"/>
  <c r="T546" i="4"/>
  <c r="BC546" i="4" s="1"/>
  <c r="T556" i="4"/>
  <c r="BC556" i="4" s="1"/>
  <c r="T547" i="4"/>
  <c r="BC547" i="4" s="1"/>
  <c r="T555" i="4"/>
  <c r="BC555" i="4" s="1"/>
  <c r="T533" i="4"/>
  <c r="BC533" i="4" s="1"/>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3" i="7" a="1"/>
  <c r="E883" i="7" s="1"/>
  <c r="E906" i="7" a="1"/>
  <c r="E906" i="7" s="1"/>
  <c r="E866" i="7" a="1"/>
  <c r="E866" i="7" s="1"/>
  <c r="E876" i="7" a="1"/>
  <c r="E876" i="7" s="1"/>
  <c r="E867" i="7" a="1"/>
  <c r="E867" i="7" s="1"/>
  <c r="E879" i="7" a="1"/>
  <c r="E879" i="7" s="1"/>
  <c r="E909" i="7" a="1"/>
  <c r="E909" i="7" s="1"/>
  <c r="E868" i="7" a="1"/>
  <c r="E868" i="7" s="1"/>
  <c r="E869" i="7" a="1"/>
  <c r="E869" i="7" s="1"/>
  <c r="E907" i="7" a="1"/>
  <c r="E907"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U583" i="4" l="1"/>
  <c r="U582" i="4"/>
  <c r="U584" i="4"/>
  <c r="U605" i="4"/>
  <c r="U580" i="4"/>
  <c r="U601" i="4"/>
  <c r="U581" i="4"/>
  <c r="U600" i="4"/>
  <c r="U603" i="4"/>
  <c r="U579" i="4"/>
  <c r="U606" i="4"/>
  <c r="U599" i="4"/>
  <c r="U604" i="4"/>
  <c r="U602" i="4"/>
  <c r="U533" i="4"/>
  <c r="U555" i="4"/>
  <c r="U547" i="4"/>
  <c r="U556" i="4"/>
  <c r="U546" i="4"/>
  <c r="U548" i="4"/>
  <c r="U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596" i="4" l="1"/>
  <c r="BC596" i="4" s="1"/>
  <c r="T592" i="4"/>
  <c r="BC592" i="4" s="1"/>
  <c r="T598" i="4"/>
  <c r="BC598" i="4" s="1"/>
  <c r="T597" i="4"/>
  <c r="BC597" i="4" s="1"/>
  <c r="T535" i="4"/>
  <c r="BC535" i="4" s="1"/>
  <c r="T538" i="4"/>
  <c r="BC538" i="4" s="1"/>
  <c r="T534" i="4"/>
  <c r="BC534" i="4" s="1"/>
  <c r="T539" i="4"/>
  <c r="BC539" i="4" s="1"/>
  <c r="T537" i="4"/>
  <c r="BC537" i="4" s="1"/>
  <c r="T536" i="4"/>
  <c r="BC536" i="4" s="1"/>
  <c r="T590" i="4"/>
  <c r="BC590" i="4" s="1"/>
  <c r="T591" i="4"/>
  <c r="BC591" i="4" s="1"/>
  <c r="T64" i="4"/>
  <c r="BC64" i="4" s="1"/>
  <c r="T562" i="4"/>
  <c r="BC562" i="4" s="1"/>
  <c r="T567" i="4"/>
  <c r="BC567" i="4" s="1"/>
  <c r="T561" i="4"/>
  <c r="BC561" i="4" s="1"/>
  <c r="T560" i="4"/>
  <c r="BC560" i="4" s="1"/>
  <c r="T573" i="4"/>
  <c r="BC573" i="4" s="1"/>
  <c r="T569" i="4"/>
  <c r="BC569" i="4" s="1"/>
  <c r="T566" i="4"/>
  <c r="BC566" i="4" s="1"/>
  <c r="T564" i="4"/>
  <c r="BC564" i="4" s="1"/>
  <c r="T572" i="4"/>
  <c r="BC572" i="4" s="1"/>
  <c r="T565" i="4"/>
  <c r="BC565" i="4" s="1"/>
  <c r="T571" i="4"/>
  <c r="BC571" i="4" s="1"/>
  <c r="T570" i="4"/>
  <c r="BC570" i="4" s="1"/>
  <c r="T568" i="4"/>
  <c r="BC568" i="4" s="1"/>
  <c r="T563" i="4"/>
  <c r="BC563" i="4" s="1"/>
  <c r="T515" i="4"/>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64" i="4" l="1"/>
  <c r="U591" i="4"/>
  <c r="U590" i="4"/>
  <c r="U536" i="4"/>
  <c r="U537" i="4"/>
  <c r="U539" i="4"/>
  <c r="U534" i="4"/>
  <c r="U538" i="4"/>
  <c r="U535" i="4"/>
  <c r="U597" i="4"/>
  <c r="U598" i="4"/>
  <c r="U592" i="4"/>
  <c r="U596" i="4"/>
  <c r="U563" i="4"/>
  <c r="U568" i="4"/>
  <c r="U570" i="4"/>
  <c r="U571" i="4"/>
  <c r="U565" i="4"/>
  <c r="U572" i="4"/>
  <c r="U564" i="4"/>
  <c r="U566" i="4"/>
  <c r="U569" i="4"/>
  <c r="U573" i="4"/>
  <c r="U560" i="4"/>
  <c r="U561" i="4"/>
  <c r="U567" i="4"/>
  <c r="U562" i="4"/>
  <c r="U355" i="4"/>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alcChain>
</file>

<file path=xl/sharedStrings.xml><?xml version="1.0" encoding="utf-8"?>
<sst xmlns="http://schemas.openxmlformats.org/spreadsheetml/2006/main" count="12847" uniqueCount="3836">
  <si>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</si>
  <si>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</si>
  <si>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</si>
  <si>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</si>
  <si>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</si>
  <si>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</si>
  <si>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</si>
  <si>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</si>
  <si>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</si>
  <si>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</si>
  <si>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</si>
  <si>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</si>
  <si>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</si>
  <si>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</si>
  <si>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</si>
  <si>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</si>
  <si>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</si>
  <si>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</si>
  <si>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</si>
  <si>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</si>
  <si>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</si>
  <si>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</si>
  <si>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</si>
  <si>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</si>
  <si>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</si>
  <si>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</si>
  <si>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</si>
  <si>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</si>
  <si>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</si>
  <si>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</si>
  <si>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</si>
  <si>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</si>
  <si>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</si>
  <si>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</si>
  <si>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</si>
  <si>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</si>
  <si>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</si>
  <si>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</si>
  <si>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</si>
  <si>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</si>
  <si>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</si>
  <si>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</si>
  <si>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</si>
  <si>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</si>
  <si>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</si>
  <si>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</si>
  <si>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</si>
  <si>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</si>
  <si>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</si>
  <si>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</si>
  <si>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</si>
  <si>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</si>
  <si>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</si>
  <si>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</si>
  <si>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</si>
  <si>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</si>
  <si>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</si>
  <si>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</si>
  <si>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</si>
  <si>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</si>
  <si>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</si>
  <si>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</si>
  <si>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</si>
  <si>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</si>
  <si>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</si>
  <si>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</si>
  <si>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</si>
  <si>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</si>
  <si>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</si>
  <si>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</si>
  <si>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</si>
  <si>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</si>
  <si>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</si>
  <si>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</si>
  <si>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</si>
  <si>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</si>
  <si>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</si>
  <si>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</si>
  <si>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</si>
  <si>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</si>
  <si>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</si>
  <si>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</si>
  <si>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</si>
  <si>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</si>
  <si>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</si>
  <si>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</si>
  <si>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</si>
  <si>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</si>
  <si>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</si>
  <si>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</si>
  <si>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</si>
  <si>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</si>
  <si>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</si>
  <si>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</si>
  <si>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</si>
  <si>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</si>
  <si>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</si>
  <si>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</si>
  <si>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</si>
  <si>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</si>
  <si>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</si>
  <si>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</si>
  <si>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</si>
  <si>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</si>
  <si>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</si>
  <si>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</si>
  <si>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</si>
  <si>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</si>
  <si>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</si>
  <si>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</si>
  <si>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</si>
  <si>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</si>
  <si>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</si>
  <si>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</si>
  <si>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</si>
  <si>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</si>
  <si>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</si>
  <si>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</si>
  <si>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</si>
  <si>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</si>
  <si>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</si>
  <si>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</si>
  <si>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</si>
  <si>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</si>
  <si>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</si>
  <si>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</si>
  <si>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</si>
  <si>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</si>
  <si>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</si>
  <si>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</si>
  <si>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</si>
  <si>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</si>
  <si>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</si>
  <si>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</si>
  <si>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</si>
  <si>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</si>
  <si>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</si>
  <si>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</si>
  <si>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</si>
  <si>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</si>
  <si>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</si>
  <si>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</si>
  <si>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</si>
  <si>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</si>
  <si>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</si>
  <si>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</si>
  <si>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</si>
  <si>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</si>
  <si>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</si>
  <si>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</si>
  <si>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</si>
  <si>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</si>
  <si>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</si>
  <si>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</si>
  <si>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</si>
  <si>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</si>
  <si>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</si>
  <si>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</si>
  <si>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</si>
  <si>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</si>
  <si>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</si>
  <si>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</si>
  <si>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</si>
  <si>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</si>
  <si>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</si>
  <si>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</si>
  <si>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</si>
  <si>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</si>
  <si>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</si>
  <si>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</si>
  <si>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</si>
  <si>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</si>
  <si>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</si>
  <si>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</si>
  <si>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</si>
  <si>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</si>
  <si>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</si>
  <si>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</si>
  <si>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</si>
  <si>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</si>
  <si>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</si>
  <si>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</si>
  <si>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</si>
  <si>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</si>
  <si>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</si>
  <si>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</si>
  <si>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</si>
  <si>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</si>
  <si>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</si>
  <si>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</si>
  <si>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</si>
  <si>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</si>
  <si>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</si>
  <si>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</si>
  <si>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</si>
  <si>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</si>
  <si>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</si>
  <si>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</si>
  <si>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</si>
  <si>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</si>
  <si>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</si>
  <si>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</si>
  <si>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</si>
  <si>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</si>
  <si>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</si>
  <si>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</si>
  <si>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</si>
  <si>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</si>
  <si>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</si>
  <si>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</si>
  <si>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</si>
  <si>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</si>
  <si>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</si>
  <si>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</si>
  <si>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</si>
  <si>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</si>
  <si>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</si>
  <si>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</si>
  <si>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</si>
  <si>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</si>
  <si>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</si>
  <si>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</si>
  <si>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</si>
  <si>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</si>
  <si>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</si>
  <si>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</si>
  <si>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</si>
  <si>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</si>
  <si>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</si>
  <si>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</si>
  <si>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</si>
  <si>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</si>
  <si>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</si>
  <si>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</si>
  <si>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</si>
  <si>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</si>
  <si>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</si>
  <si>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</si>
  <si>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</si>
  <si>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</si>
  <si>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</si>
  <si>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</si>
  <si>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</si>
  <si>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</si>
  <si>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</si>
  <si>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</si>
  <si>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</si>
  <si>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</si>
  <si>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</si>
  <si>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</si>
  <si>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</si>
  <si>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</si>
  <si>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</si>
  <si>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</si>
  <si>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</si>
  <si>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</si>
  <si>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</si>
  <si>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</si>
  <si>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</si>
  <si>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</si>
  <si>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</si>
  <si>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</si>
  <si>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</si>
  <si>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</si>
  <si>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</si>
  <si>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</si>
  <si>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</si>
  <si>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</si>
  <si>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</si>
  <si>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</si>
  <si>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</si>
  <si>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</si>
  <si>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</si>
  <si>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</si>
  <si>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</si>
  <si>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</si>
  <si>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</si>
  <si>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</si>
  <si>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</si>
  <si>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</si>
  <si>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</si>
  <si>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</si>
  <si>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</si>
  <si>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</si>
  <si>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</si>
  <si>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</si>
  <si>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</si>
  <si>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</si>
  <si>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</si>
  <si>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</si>
  <si>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</si>
  <si>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</si>
  <si>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</si>
  <si>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</si>
  <si>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</si>
  <si>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</si>
  <si>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</si>
  <si>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</si>
  <si>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</si>
  <si>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</si>
  <si>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</si>
  <si>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</si>
  <si>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</si>
  <si>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</si>
  <si>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</si>
  <si>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</si>
  <si>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</si>
  <si>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</si>
  <si>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</si>
  <si>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</si>
  <si>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</si>
  <si>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</si>
  <si>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</si>
  <si>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</si>
  <si>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</si>
  <si>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</si>
  <si>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</si>
  <si>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</si>
  <si>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</si>
  <si>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</si>
  <si>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</si>
  <si>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</si>
  <si>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</si>
  <si>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</si>
  <si>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</si>
  <si>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</si>
  <si>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</si>
  <si>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</si>
  <si>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</si>
  <si>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</si>
  <si>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</si>
  <si>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</si>
  <si>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</si>
  <si>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</si>
  <si>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</si>
  <si>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</si>
  <si>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</si>
  <si>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</si>
  <si>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</si>
  <si>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</si>
  <si>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</si>
  <si>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</si>
  <si>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</si>
  <si>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</si>
  <si>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</si>
  <si>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</si>
  <si>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</si>
  <si>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</si>
  <si>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</si>
  <si>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</si>
  <si>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</si>
  <si>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</si>
  <si>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</si>
  <si>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</si>
  <si>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</si>
  <si>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</si>
  <si>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</si>
  <si>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</si>
  <si>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</si>
  <si>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</si>
  <si>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</si>
  <si>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</si>
  <si>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</si>
  <si>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</si>
  <si>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</si>
  <si>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</si>
  <si>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</si>
  <si>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</si>
  <si>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</si>
  <si>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</si>
  <si>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</si>
  <si>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</si>
  <si>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</si>
  <si>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</si>
  <si>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</si>
  <si>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</si>
  <si>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</si>
  <si>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</si>
  <si>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</si>
  <si>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</si>
  <si>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</si>
  <si>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</si>
  <si>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</si>
  <si>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</si>
  <si>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</si>
  <si>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</si>
  <si>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</si>
  <si>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</si>
  <si>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</si>
  <si>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</si>
  <si>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</si>
  <si>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</si>
  <si>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</si>
  <si>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</si>
  <si>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</si>
  <si>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</si>
  <si>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</si>
  <si>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</si>
  <si>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</si>
  <si>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</si>
  <si>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</si>
  <si>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</si>
  <si>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</si>
  <si>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</si>
  <si>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</si>
  <si>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</si>
  <si>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</si>
  <si>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</si>
  <si>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</si>
  <si>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</si>
  <si>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</si>
  <si>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</si>
  <si>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</si>
  <si>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</si>
  <si>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</si>
  <si>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</si>
  <si>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</si>
  <si>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</si>
  <si>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</si>
  <si>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</si>
  <si>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</si>
  <si>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</si>
  <si>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</si>
  <si>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</si>
  <si>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</si>
  <si>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</si>
  <si>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</si>
  <si>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</si>
  <si>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</si>
  <si>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</si>
  <si>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</si>
  <si>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</si>
  <si>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</si>
  <si>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</si>
  <si>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</si>
  <si>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</si>
  <si>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</si>
  <si>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</si>
  <si>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</si>
  <si>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</si>
  <si>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</si>
  <si>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</si>
  <si>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</si>
  <si>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</si>
  <si>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</si>
  <si>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</si>
  <si>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</si>
  <si>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</si>
  <si>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</si>
  <si>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</si>
  <si>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</si>
  <si>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</si>
  <si>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</si>
  <si>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</si>
  <si>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</si>
  <si>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</si>
  <si>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</si>
  <si>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</si>
  <si>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</si>
  <si>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</si>
  <si>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</si>
  <si>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</si>
  <si>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</si>
  <si>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</si>
  <si>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</si>
  <si>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</si>
  <si>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</si>
  <si>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</si>
  <si>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</si>
  <si>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</si>
  <si>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</si>
  <si>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</si>
  <si>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</si>
  <si>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</si>
  <si>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</si>
  <si>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</si>
  <si>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</si>
  <si>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</si>
  <si>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</si>
  <si>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</si>
  <si>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</si>
  <si>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</si>
  <si>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</si>
  <si>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</si>
  <si>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</si>
  <si>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</si>
  <si>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</si>
  <si>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</si>
  <si>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</si>
  <si>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</si>
  <si>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</si>
  <si>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</si>
  <si>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</si>
  <si>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</si>
  <si>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</si>
  <si>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</si>
  <si>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</si>
  <si>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</si>
  <si>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</si>
  <si>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</si>
  <si>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</si>
  <si>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</si>
  <si>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</si>
  <si>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</si>
  <si>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</si>
  <si>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</si>
  <si>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</si>
  <si>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</si>
  <si>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</si>
  <si>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</si>
  <si>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</si>
  <si>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</si>
  <si>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</si>
  <si>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</si>
  <si>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</si>
  <si>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</si>
  <si>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</si>
  <si>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</si>
  <si>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</si>
  <si>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</si>
  <si>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</si>
  <si>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</si>
  <si>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</si>
  <si>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</si>
  <si>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</si>
  <si>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</si>
  <si>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</si>
  <si>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</si>
  <si>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</si>
  <si>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</si>
  <si>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</si>
  <si>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</si>
  <si>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</si>
  <si>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</si>
  <si>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</si>
  <si>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</si>
  <si>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</si>
  <si>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</si>
  <si>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</si>
  <si>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</si>
  <si>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</si>
  <si>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</si>
  <si>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</si>
  <si>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</si>
  <si>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</si>
  <si>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</si>
  <si>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</si>
  <si>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</si>
  <si>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</si>
  <si>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</si>
  <si>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</si>
  <si>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</si>
  <si>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</si>
  <si>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</si>
  <si>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</si>
  <si>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</si>
  <si>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</si>
  <si>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</si>
  <si>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</si>
  <si>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</si>
  <si>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</si>
  <si>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</si>
  <si>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</si>
  <si>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</si>
  <si>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</si>
  <si>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</si>
  <si>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</si>
  <si>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</si>
  <si>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</si>
  <si>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</si>
  <si>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</si>
  <si>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</si>
  <si>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</si>
  <si>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</si>
  <si>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</si>
  <si>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</si>
  <si>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</si>
  <si>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</si>
  <si>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</si>
  <si>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</si>
  <si>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</si>
  <si>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</si>
  <si>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</si>
  <si>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</si>
  <si>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</si>
  <si>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</si>
  <si>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</si>
  <si>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</si>
  <si>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</si>
  <si>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</si>
  <si>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</si>
  <si>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</si>
  <si>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</si>
  <si>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</si>
  <si>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</si>
  <si>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</si>
  <si>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</si>
  <si>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</si>
  <si>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</si>
  <si>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</si>
  <si>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</si>
  <si>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</si>
  <si>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</si>
  <si>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</si>
  <si>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</si>
  <si>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</si>
  <si>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</si>
  <si>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</si>
  <si>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</si>
  <si>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</si>
  <si>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</si>
  <si>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</si>
  <si>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</si>
  <si>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</si>
  <si>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</si>
  <si>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</si>
  <si>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</si>
  <si>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</si>
  <si>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</si>
  <si>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</si>
  <si>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</si>
  <si>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</si>
  <si>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</si>
  <si>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</si>
  <si>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</si>
  <si>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</si>
  <si>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</si>
  <si>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</si>
  <si>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</si>
  <si>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</si>
  <si>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</si>
  <si>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</si>
  <si>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</si>
  <si>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</si>
  <si>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</si>
  <si>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</si>
  <si>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</si>
  <si>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</si>
  <si>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</si>
  <si>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</si>
  <si>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</si>
  <si>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</si>
  <si>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</si>
  <si>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</si>
  <si>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</si>
  <si>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</si>
  <si>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</si>
  <si>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</si>
  <si>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</si>
  <si>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</si>
  <si>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</si>
  <si>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</si>
  <si>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</si>
  <si>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</si>
  <si>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</si>
  <si>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</si>
  <si>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</si>
  <si>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</si>
  <si>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</si>
  <si>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</si>
  <si>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</si>
  <si>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</si>
  <si>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</si>
  <si>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</si>
  <si>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</si>
  <si>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</si>
  <si>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</si>
  <si>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</si>
  <si>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</si>
  <si>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</si>
  <si>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</si>
  <si>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</si>
  <si>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</si>
  <si>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</si>
  <si>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</si>
  <si>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</si>
  <si>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</si>
  <si>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</si>
  <si>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</si>
  <si>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</si>
  <si>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</si>
  <si>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</si>
  <si>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</si>
  <si>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</si>
  <si>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</si>
  <si>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</si>
  <si>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</si>
  <si>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</si>
  <si>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</si>
  <si>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</si>
  <si>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</si>
  <si>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</si>
  <si>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</si>
  <si>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</si>
  <si>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</si>
  <si>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</si>
  <si>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</si>
  <si>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</si>
  <si>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</si>
  <si>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</si>
  <si>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</si>
  <si>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</si>
  <si>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</si>
  <si>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</si>
  <si>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</si>
  <si>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</si>
  <si>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</si>
  <si>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</si>
  <si>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</si>
  <si>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</si>
  <si>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</si>
  <si>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</si>
  <si>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</si>
  <si>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</si>
  <si>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</si>
  <si>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</si>
  <si>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</si>
  <si>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</si>
  <si>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</si>
  <si>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</si>
  <si>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</si>
  <si>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</si>
  <si>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</si>
  <si>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</si>
  <si>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</si>
  <si>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</si>
  <si>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</si>
  <si>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</si>
  <si>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</si>
  <si>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</si>
  <si>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</si>
  <si>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</si>
  <si>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</si>
  <si>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</si>
  <si>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</si>
  <si>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</si>
  <si>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</si>
  <si>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</si>
  <si>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</si>
  <si>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</si>
  <si>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</si>
  <si>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</si>
  <si>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</si>
  <si>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</si>
  <si>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</si>
  <si>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</si>
  <si>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</si>
  <si>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</si>
  <si>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</si>
  <si>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</si>
  <si>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</si>
  <si>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</si>
  <si>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</si>
  <si>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</si>
  <si>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</si>
  <si>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</si>
  <si>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</si>
  <si>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</si>
  <si>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</si>
  <si>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</si>
  <si>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</si>
  <si>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</si>
  <si>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</si>
  <si>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</si>
  <si>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</si>
  <si>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</si>
  <si>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</si>
  <si>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</si>
  <si>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</si>
  <si>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</si>
  <si>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</si>
  <si>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</si>
  <si>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</si>
  <si>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</si>
  <si>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</si>
  <si>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</si>
  <si>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</si>
  <si>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</si>
  <si>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</si>
  <si>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</si>
  <si>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</si>
  <si>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</si>
  <si>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</si>
  <si>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</si>
  <si>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</si>
  <si>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</si>
  <si>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</si>
  <si>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</si>
  <si>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</si>
  <si>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</si>
  <si>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</si>
  <si>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</si>
  <si>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</si>
  <si>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</si>
  <si>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</si>
  <si>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</si>
  <si>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</si>
  <si>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</si>
  <si>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</si>
  <si>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</si>
  <si>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</si>
  <si>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</si>
  <si>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</si>
  <si>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</si>
  <si>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</si>
  <si>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</si>
  <si>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</si>
  <si>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</si>
  <si>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</si>
  <si>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</si>
  <si>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</si>
  <si>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</si>
  <si>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</si>
  <si>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</si>
  <si>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</si>
  <si>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</si>
  <si>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</si>
  <si>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</si>
  <si>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</si>
  <si>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</si>
  <si>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</si>
  <si>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</si>
  <si>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</si>
  <si>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</si>
  <si>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</si>
  <si>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</si>
  <si>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</si>
  <si>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</si>
  <si>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</si>
  <si>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</si>
  <si>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</si>
  <si>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</si>
  <si>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</si>
  <si>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</si>
  <si>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</si>
  <si>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</si>
  <si>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</si>
  <si>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</si>
  <si>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</si>
  <si>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</si>
  <si>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</si>
  <si>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</si>
  <si>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</si>
  <si>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</si>
  <si>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</si>
  <si>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</si>
  <si>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</si>
  <si>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</si>
  <si>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</si>
  <si>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</si>
  <si>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</si>
  <si>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</si>
  <si>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</si>
  <si>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</si>
  <si>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</si>
  <si>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</si>
  <si>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</si>
  <si>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</si>
  <si>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</si>
  <si>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</si>
  <si>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</si>
  <si>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</si>
  <si>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</si>
  <si>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</si>
  <si>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</si>
  <si>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</si>
  <si>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</si>
  <si>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</si>
  <si>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</si>
  <si>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</si>
  <si>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</si>
  <si>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</si>
  <si>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</si>
  <si>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</si>
  <si>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</si>
  <si>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</si>
  <si>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</si>
  <si>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</si>
  <si>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</si>
  <si>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</si>
  <si>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</si>
  <si>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</si>
  <si>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</si>
  <si>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</si>
  <si>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</si>
  <si>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</si>
  <si>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</si>
  <si>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</si>
  <si>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</si>
  <si>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</si>
  <si>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</si>
  <si>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</si>
  <si>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</si>
  <si>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</si>
  <si>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</si>
  <si>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</si>
  <si>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</si>
  <si>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</si>
  <si>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</si>
  <si>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</si>
  <si>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</si>
  <si>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</si>
  <si>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</si>
  <si>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</si>
  <si>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</si>
  <si>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</si>
  <si>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</si>
  <si>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</si>
  <si>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</si>
  <si>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</si>
  <si>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</si>
  <si>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</si>
  <si>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</si>
  <si>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</si>
  <si>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</si>
  <si>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</si>
  <si>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</si>
  <si>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</si>
  <si>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</si>
  <si>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</si>
  <si>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</si>
  <si>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</si>
  <si>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</si>
  <si>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</si>
  <si>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</si>
  <si>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</si>
  <si>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</si>
  <si>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</si>
  <si>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</si>
  <si>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</si>
  <si>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</si>
  <si>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</si>
  <si>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</si>
  <si>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</si>
  <si>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</si>
  <si>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</si>
  <si>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</si>
  <si>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</si>
  <si>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</si>
  <si>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</si>
  <si>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</si>
  <si>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</si>
  <si>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</si>
  <si>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</si>
  <si>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</si>
  <si>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</si>
  <si>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</si>
  <si>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</si>
  <si>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</si>
  <si>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</si>
  <si>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</si>
  <si>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</si>
  <si>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</si>
  <si>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</si>
  <si>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</si>
  <si>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</si>
  <si>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</si>
  <si>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</si>
  <si>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</si>
  <si>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</si>
  <si>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</si>
  <si>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</si>
  <si>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</si>
  <si>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</si>
  <si>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</si>
  <si>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</si>
  <si>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</si>
  <si>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</si>
  <si>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</si>
  <si>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</si>
  <si>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</si>
  <si>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</si>
  <si>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</si>
  <si>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</si>
  <si>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</si>
  <si>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</si>
  <si>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</si>
  <si>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</si>
  <si>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</si>
  <si>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</si>
  <si>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</si>
  <si>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</si>
  <si>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</si>
  <si>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</si>
  <si>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</si>
  <si>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</si>
  <si>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</si>
  <si>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</si>
  <si>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</si>
  <si>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</si>
  <si>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</si>
  <si>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</si>
  <si>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</si>
  <si>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</si>
  <si>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</si>
  <si>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</si>
  <si>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</si>
  <si>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</si>
  <si>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</si>
  <si>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</si>
  <si>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</si>
  <si>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</si>
  <si>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</si>
  <si>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</si>
  <si>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</si>
  <si>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</si>
  <si>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</si>
  <si>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</si>
  <si>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</si>
  <si>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</si>
  <si>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</si>
  <si>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</si>
  <si>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</si>
  <si>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</si>
  <si>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</si>
  <si>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</si>
  <si>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</si>
  <si>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</si>
  <si>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</si>
  <si>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</si>
  <si>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</si>
  <si>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</si>
  <si>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</si>
  <si>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</si>
  <si>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</si>
  <si>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</si>
  <si>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</si>
  <si>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</si>
  <si>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</si>
  <si>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</si>
  <si>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</si>
  <si>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</si>
  <si>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</si>
  <si>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</si>
  <si>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</si>
  <si>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</si>
  <si>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</si>
  <si>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</si>
  <si>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</si>
  <si>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</si>
  <si>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</si>
  <si>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</si>
  <si>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</si>
  <si>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</si>
  <si>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</si>
  <si>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</si>
  <si>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</si>
  <si>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</si>
  <si>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</si>
  <si>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</si>
  <si>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</si>
  <si>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</si>
  <si>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</si>
  <si>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</si>
  <si>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</si>
  <si>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</si>
  <si>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</si>
  <si>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</si>
  <si>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</si>
  <si>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</si>
  <si>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</si>
  <si>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</si>
  <si>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</si>
  <si>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</si>
  <si>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</si>
  <si>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</si>
  <si>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</si>
  <si>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</si>
  <si>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</si>
  <si>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</si>
  <si>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</si>
  <si>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</si>
  <si>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</si>
  <si>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</si>
  <si>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</si>
  <si>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</si>
  <si>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</si>
  <si>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</si>
  <si>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</si>
  <si>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</si>
  <si>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</si>
  <si>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</si>
  <si>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</si>
  <si>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</si>
  <si>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</si>
  <si>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</si>
  <si>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</si>
  <si>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</si>
  <si>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</si>
  <si>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</si>
  <si>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</si>
  <si>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</si>
  <si>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</si>
  <si>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</si>
  <si>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</si>
  <si>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</si>
  <si>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</si>
  <si>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</si>
  <si>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</si>
  <si>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</si>
  <si>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</si>
  <si>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</si>
  <si>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</si>
  <si>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</si>
  <si>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</si>
  <si>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</si>
  <si>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</si>
  <si>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</si>
  <si>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</si>
  <si>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</si>
  <si>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</si>
  <si>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</si>
  <si>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</si>
  <si>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</si>
  <si>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</si>
  <si>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</si>
  <si>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</si>
  <si>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</si>
  <si>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</si>
  <si>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</si>
  <si>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</si>
  <si>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</si>
  <si>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</si>
  <si>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</si>
  <si>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</si>
  <si>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</si>
  <si>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</si>
  <si>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</si>
  <si>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</si>
  <si>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</si>
  <si>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</si>
  <si>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</si>
  <si>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</si>
  <si>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</si>
  <si>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</si>
  <si>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</si>
  <si>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</si>
  <si>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</si>
  <si>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</si>
  <si>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</si>
  <si>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</si>
  <si>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</si>
  <si>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</si>
  <si>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</si>
  <si>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</si>
  <si>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</si>
  <si>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</si>
  <si>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</si>
  <si>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</si>
  <si>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</si>
  <si>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</si>
  <si>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</si>
  <si>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</si>
  <si>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</si>
  <si>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</si>
  <si>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</si>
  <si>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</si>
  <si>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</si>
  <si>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</si>
  <si>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</si>
  <si>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</si>
  <si>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</si>
  <si>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</si>
  <si>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</si>
  <si>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</si>
  <si>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</si>
  <si>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</si>
  <si>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</si>
  <si>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</si>
  <si>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</si>
  <si>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</si>
  <si>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</si>
  <si>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</si>
  <si>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</si>
  <si>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</si>
  <si>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</si>
  <si>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</si>
  <si>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</si>
  <si>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</si>
  <si>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</si>
  <si>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</si>
  <si>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</si>
  <si>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</si>
  <si>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</si>
  <si>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</si>
  <si>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</si>
  <si>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</si>
  <si>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</si>
  <si>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</si>
  <si>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</si>
  <si>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</si>
  <si>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</si>
  <si>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</si>
  <si>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</si>
  <si>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</si>
  <si>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</si>
  <si>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</si>
  <si>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</si>
  <si>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</si>
  <si>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</si>
  <si>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</si>
  <si>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</si>
  <si>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</si>
  <si>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</si>
  <si>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</si>
  <si>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</si>
  <si>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</si>
  <si>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</si>
  <si>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</si>
  <si>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</si>
  <si>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</si>
  <si>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</si>
  <si>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</si>
  <si>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</si>
  <si>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</si>
  <si>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</si>
  <si>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</si>
  <si>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</si>
  <si>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</si>
  <si>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</si>
  <si>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</si>
  <si>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</si>
  <si>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</si>
  <si>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</si>
  <si>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</si>
  <si>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</si>
  <si>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</si>
  <si>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</si>
  <si>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</si>
  <si>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</si>
  <si>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</si>
  <si>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</si>
  <si>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</si>
  <si>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</si>
  <si>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</si>
  <si>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</si>
  <si>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</si>
  <si>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</si>
  <si>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</si>
  <si>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</si>
  <si>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</si>
  <si>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</si>
  <si>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</si>
  <si>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</si>
  <si>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</si>
  <si>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</si>
  <si>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</si>
  <si>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</si>
  <si>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</si>
  <si>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</si>
  <si>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</si>
  <si>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</si>
  <si>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</si>
  <si>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</si>
  <si>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</si>
  <si>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</si>
  <si>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</si>
  <si>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</si>
  <si>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</si>
  <si>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</si>
  <si>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</si>
  <si>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</si>
  <si>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</si>
  <si>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</si>
  <si>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</si>
  <si>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</si>
  <si>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</si>
  <si>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</si>
  <si>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</si>
  <si>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</si>
  <si>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</si>
  <si>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</si>
  <si>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</si>
  <si>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</si>
  <si>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</si>
  <si>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</si>
  <si>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</si>
  <si>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</si>
  <si>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</si>
  <si>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</si>
  <si>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</si>
  <si>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</si>
  <si>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</si>
  <si>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</si>
  <si>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</si>
  <si>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</si>
  <si>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</si>
  <si>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</si>
  <si>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</si>
  <si>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</si>
  <si>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</si>
  <si>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</si>
  <si>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</si>
  <si>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</si>
  <si>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</si>
  <si>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</si>
  <si>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</si>
  <si>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</si>
  <si>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</si>
  <si>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</si>
  <si>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</si>
  <si>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</si>
  <si>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</si>
  <si>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</si>
  <si>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</si>
  <si>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</si>
  <si>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</si>
  <si>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</si>
  <si>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</si>
  <si>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</si>
  <si>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</si>
  <si>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</si>
  <si>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</si>
  <si>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</si>
  <si>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</si>
  <si>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</si>
  <si>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</si>
  <si>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</si>
  <si>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</si>
  <si>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</si>
  <si>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</si>
  <si>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</si>
  <si>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</si>
  <si>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</si>
  <si>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</si>
  <si>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</si>
  <si>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</si>
  <si>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</si>
  <si>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</si>
  <si>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</si>
  <si>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</si>
  <si>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</si>
  <si>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</si>
  <si>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</si>
  <si>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</si>
  <si>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</si>
  <si>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</si>
  <si>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</si>
  <si>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</si>
  <si>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</si>
  <si>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</si>
  <si>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</si>
  <si>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</si>
  <si>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</si>
  <si>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</si>
  <si>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</si>
  <si>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</si>
  <si>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</si>
  <si>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</si>
  <si>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</si>
  <si>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</si>
  <si>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</si>
  <si>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</si>
  <si>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</si>
  <si>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</si>
  <si>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</si>
  <si>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</si>
  <si>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</si>
  <si>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</si>
  <si>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</si>
  <si>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</si>
  <si>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</si>
  <si>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</si>
  <si>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</si>
  <si>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</si>
  <si>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</si>
  <si>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</si>
  <si>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</si>
  <si>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</si>
  <si>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</si>
  <si>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</si>
  <si>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</si>
  <si>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</si>
  <si>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</si>
  <si>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</si>
  <si>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</si>
  <si>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</si>
  <si>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</si>
  <si>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</si>
  <si>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</si>
  <si>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</si>
  <si>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</si>
  <si>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</si>
  <si>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</si>
  <si>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</si>
  <si>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</si>
  <si>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</si>
  <si>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</si>
  <si>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</si>
  <si>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</si>
  <si>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</si>
  <si>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</si>
  <si>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</si>
  <si>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</si>
  <si>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</si>
  <si>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</si>
  <si>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</si>
  <si>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</si>
  <si>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</si>
  <si>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</si>
  <si>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</si>
  <si>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</si>
  <si>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</si>
  <si>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</si>
  <si>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</si>
  <si>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</si>
  <si>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</si>
  <si>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</si>
  <si>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</si>
  <si>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</si>
  <si>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</si>
  <si>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</si>
  <si>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</si>
  <si>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</si>
  <si>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</si>
  <si>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</si>
  <si>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</si>
  <si>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</si>
  <si>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</si>
  <si>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</si>
  <si>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</si>
  <si>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</si>
  <si>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</si>
  <si>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</si>
  <si>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</si>
  <si>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</si>
  <si>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</si>
  <si>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</si>
  <si>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</si>
  <si>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</si>
  <si>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</si>
  <si>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</si>
  <si>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</si>
  <si>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</si>
  <si>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</si>
  <si>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</si>
  <si>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</si>
  <si>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</si>
  <si>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</si>
  <si>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</si>
  <si>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</si>
  <si>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</si>
  <si>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</si>
  <si>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</si>
  <si>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</si>
  <si>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</si>
  <si>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</si>
  <si>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</si>
  <si>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</si>
  <si>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</si>
  <si>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</si>
  <si>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</si>
  <si>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</si>
  <si>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</si>
  <si>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</si>
  <si>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</si>
  <si>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</si>
  <si>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</si>
  <si>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</si>
  <si>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</si>
  <si>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</si>
  <si>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</si>
  <si>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</si>
  <si>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</si>
  <si>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</si>
  <si>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</si>
  <si>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</si>
  <si>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</si>
  <si>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</si>
  <si>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</si>
  <si>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</si>
  <si>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</si>
  <si>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</si>
  <si>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</si>
  <si>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</si>
  <si>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</si>
  <si>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</si>
  <si>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</si>
  <si>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</si>
  <si>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</si>
  <si>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</si>
  <si>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</si>
  <si>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</si>
  <si>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</si>
  <si>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</si>
  <si>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</si>
  <si>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</si>
  <si>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</si>
  <si>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</si>
  <si>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</si>
  <si>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</si>
  <si>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</si>
  <si>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</si>
  <si>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</si>
  <si>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</si>
  <si>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</si>
  <si>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</si>
  <si>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</si>
  <si>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</si>
  <si>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</si>
  <si>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</si>
  <si>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</si>
  <si>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</si>
  <si>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</si>
  <si>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</si>
  <si>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</si>
  <si>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</si>
  <si>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</si>
  <si>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</si>
  <si>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</si>
  <si>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</si>
  <si>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</si>
  <si>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</si>
  <si>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</si>
  <si>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</si>
  <si>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</si>
  <si>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</si>
  <si>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</si>
  <si>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</si>
  <si>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</si>
  <si>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</si>
  <si>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</si>
  <si>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</si>
  <si>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</si>
  <si>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</si>
  <si>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</si>
  <si>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</si>
  <si>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</si>
  <si>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</si>
  <si>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</si>
  <si>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</si>
  <si>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</si>
  <si>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</si>
  <si>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</si>
  <si>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</si>
  <si>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</si>
  <si>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</si>
  <si>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</si>
  <si>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</si>
  <si>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</si>
  <si>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</si>
  <si>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</si>
  <si>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</si>
  <si>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</si>
  <si>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</si>
  <si>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</si>
  <si>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</si>
  <si>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</si>
  <si>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</si>
  <si>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</si>
  <si>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</si>
  <si>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</si>
  <si>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</si>
  <si>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</si>
  <si>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</si>
  <si>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</si>
  <si>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</si>
  <si>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</si>
  <si>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</si>
  <si>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</si>
  <si>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</si>
  <si>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</si>
  <si>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</si>
  <si>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</si>
  <si>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</si>
  <si>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</si>
  <si>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</si>
  <si>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</si>
  <si>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</si>
  <si>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</si>
  <si>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</si>
  <si>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</si>
  <si>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</si>
  <si>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</si>
  <si>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</si>
  <si>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</si>
  <si>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</si>
  <si>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</si>
  <si>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</si>
  <si>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</si>
  <si>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</si>
  <si>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</si>
  <si>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</si>
  <si>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</si>
  <si>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</si>
  <si>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</si>
  <si>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</si>
  <si>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</si>
  <si>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</si>
  <si>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</si>
  <si>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</si>
  <si>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</si>
  <si>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</si>
  <si>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</si>
  <si>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</si>
  <si>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</si>
  <si>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</si>
  <si>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</si>
  <si>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</si>
  <si>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</si>
  <si>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</si>
  <si>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</si>
  <si>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</si>
  <si>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</si>
  <si>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</si>
  <si>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</si>
  <si>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</si>
  <si>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</si>
  <si>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</si>
  <si>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</si>
  <si>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</si>
  <si>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</si>
  <si>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</si>
  <si>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</si>
  <si>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</si>
  <si>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</si>
  <si>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</si>
  <si>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</si>
  <si>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</si>
  <si>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</si>
  <si>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</si>
  <si>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</si>
  <si>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</si>
  <si>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</si>
  <si>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</si>
  <si>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</si>
  <si>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</si>
  <si>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</si>
  <si>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</si>
  <si>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</si>
  <si>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</si>
  <si>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</si>
  <si>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</si>
  <si>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</si>
  <si>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</si>
  <si>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</si>
  <si>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</si>
  <si>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</si>
  <si>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</si>
  <si>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</si>
  <si>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</si>
  <si>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</si>
  <si>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</si>
  <si>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</si>
  <si>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</si>
  <si>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</si>
  <si>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</si>
  <si>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</si>
  <si>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</si>
  <si>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</si>
  <si>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</si>
  <si>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</si>
  <si>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</si>
  <si>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</si>
  <si>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</si>
  <si>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</si>
  <si>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</si>
  <si>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</si>
  <si>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</si>
  <si>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</si>
  <si>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</si>
  <si>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</si>
  <si>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</si>
  <si>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</si>
  <si>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</si>
  <si>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</si>
  <si>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</si>
  <si>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</si>
  <si>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</si>
  <si>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</si>
  <si>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</si>
  <si>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</si>
  <si>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</si>
  <si>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</si>
  <si>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</si>
  <si>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</si>
  <si>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</si>
  <si>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</si>
  <si>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</si>
  <si>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</si>
  <si>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</si>
  <si>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</si>
  <si>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</si>
  <si>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</si>
  <si>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</si>
  <si>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</si>
  <si>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</si>
  <si>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</si>
  <si>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</si>
  <si>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</si>
  <si>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</si>
  <si>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</si>
  <si>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</si>
  <si>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</si>
  <si>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</si>
  <si>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</si>
  <si>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</si>
  <si>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</si>
  <si>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</si>
  <si>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</si>
  <si>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</si>
  <si>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</si>
  <si>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</si>
  <si>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</si>
  <si>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</si>
  <si>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</si>
  <si>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</si>
  <si>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</si>
  <si>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</si>
  <si>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</si>
  <si>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</si>
  <si>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</si>
  <si>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</si>
  <si>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</si>
  <si>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</si>
  <si>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</si>
  <si>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</si>
  <si>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</si>
  <si>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</si>
  <si>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</si>
  <si>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</si>
  <si>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</si>
  <si>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</si>
  <si>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</si>
  <si>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</si>
  <si>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</si>
  <si>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</si>
  <si>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</si>
  <si>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</si>
  <si>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</si>
  <si>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</si>
  <si>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</si>
  <si>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</si>
  <si>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</si>
  <si>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</si>
  <si>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</si>
  <si>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</si>
  <si>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</si>
  <si>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</si>
  <si>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</si>
  <si>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</si>
  <si>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</si>
  <si>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</si>
  <si>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</si>
  <si>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</si>
  <si>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</si>
  <si>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</si>
  <si>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</si>
  <si>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</si>
  <si>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</si>
  <si>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</si>
  <si>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</si>
  <si>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</si>
  <si>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</si>
  <si>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</si>
  <si>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</si>
  <si>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</si>
  <si>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</si>
  <si>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</si>
  <si>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</si>
  <si>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</si>
  <si>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</si>
  <si>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</si>
  <si>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</si>
  <si>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</si>
  <si>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</si>
  <si>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</si>
  <si>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</si>
  <si>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</si>
  <si>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</si>
  <si>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</si>
  <si>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</si>
  <si>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</si>
  <si>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</si>
  <si>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</si>
  <si>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</si>
  <si>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</si>
  <si>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</si>
  <si>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</si>
  <si>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</si>
  <si>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</si>
  <si>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</si>
  <si>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</si>
  <si>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</si>
  <si>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</si>
  <si>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</si>
  <si>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</si>
  <si>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</si>
  <si>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</si>
  <si>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</si>
  <si>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</si>
  <si>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</si>
  <si>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</si>
  <si>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</si>
  <si>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</si>
  <si>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</si>
  <si>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</si>
  <si>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</si>
  <si>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</si>
  <si>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</si>
  <si>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</si>
  <si>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</si>
  <si>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</si>
  <si>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</si>
  <si>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</si>
  <si>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</si>
  <si>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</si>
  <si>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</si>
  <si>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</si>
  <si>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</si>
  <si>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</si>
  <si>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</si>
  <si>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</si>
  <si>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</si>
  <si>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</si>
  <si>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</si>
  <si>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</si>
  <si>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</si>
  <si>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</si>
  <si>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</si>
  <si>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</si>
  <si>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</si>
  <si>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</si>
  <si>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</si>
  <si>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</si>
  <si>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</si>
  <si>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</si>
  <si>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</si>
  <si>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</si>
  <si>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</si>
  <si>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</si>
  <si>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</si>
  <si>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</si>
  <si>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</si>
  <si>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</si>
  <si>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</si>
  <si>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</si>
  <si>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</si>
  <si>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</si>
  <si>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</si>
  <si>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</si>
  <si>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</si>
  <si>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</si>
  <si>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</si>
  <si>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</si>
  <si>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</si>
  <si>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</si>
  <si>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</si>
  <si>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</si>
  <si>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</si>
  <si>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</si>
  <si>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</si>
  <si>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</si>
  <si>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</si>
  <si>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</si>
  <si>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</si>
  <si>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</si>
  <si>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</si>
  <si>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</si>
  <si>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</si>
  <si>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</si>
  <si>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</si>
  <si>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</si>
  <si>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</si>
  <si>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</si>
  <si>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</si>
  <si>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</si>
  <si>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</si>
  <si>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</si>
  <si>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</si>
  <si>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</si>
  <si>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</si>
  <si>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</si>
  <si>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</si>
  <si>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</si>
  <si>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</si>
  <si>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</si>
  <si>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</si>
  <si>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</si>
  <si>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</si>
  <si>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</si>
  <si>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</si>
  <si>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</si>
  <si>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</si>
  <si>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</si>
  <si>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</si>
  <si>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</si>
  <si>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</si>
  <si>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</si>
  <si>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</si>
  <si>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</si>
  <si>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</si>
  <si>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</si>
  <si>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</si>
  <si>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</si>
  <si>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</si>
  <si>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</si>
  <si>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</si>
  <si>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</si>
  <si>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</si>
  <si>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</si>
  <si>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</si>
  <si>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</si>
  <si>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</si>
  <si>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</si>
  <si>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</si>
  <si>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</si>
  <si>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</si>
  <si>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</si>
  <si>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</si>
  <si>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</si>
  <si>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</si>
  <si>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</si>
  <si>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</si>
  <si>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</si>
  <si>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</si>
  <si>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</si>
  <si>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</si>
  <si>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</si>
  <si>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</si>
  <si>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</si>
  <si>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</si>
  <si>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</si>
  <si>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</si>
  <si>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</si>
  <si>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</si>
  <si>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</si>
  <si>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</si>
  <si>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</si>
  <si>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</si>
  <si>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</si>
  <si>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</si>
  <si>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</si>
  <si>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</si>
  <si>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</si>
  <si>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</si>
  <si>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</si>
  <si>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</si>
  <si>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</si>
  <si>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</si>
  <si>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</si>
  <si>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</si>
  <si>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</si>
  <si>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</si>
  <si>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</si>
  <si>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</si>
  <si>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</si>
  <si>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</si>
  <si>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</si>
  <si>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</si>
  <si>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</si>
  <si>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</si>
  <si>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</si>
  <si>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</si>
  <si>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</si>
  <si>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</si>
  <si>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</si>
  <si>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</si>
  <si>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</si>
  <si>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</si>
  <si>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</si>
  <si>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</si>
  <si>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</si>
  <si>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</si>
  <si>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</si>
  <si>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</si>
  <si>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</si>
  <si>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</si>
  <si>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</si>
  <si>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</si>
  <si>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</si>
  <si>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</si>
  <si>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</si>
  <si>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</si>
  <si>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</si>
  <si>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</si>
  <si>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</si>
  <si>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</si>
  <si>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</si>
  <si>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</si>
  <si>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</si>
  <si>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</si>
  <si>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</si>
  <si>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</si>
  <si>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</si>
  <si>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</si>
  <si>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</si>
  <si>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</si>
  <si>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</si>
  <si>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</si>
  <si>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</si>
  <si>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</si>
  <si>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</si>
  <si>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</si>
  <si>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</si>
  <si>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</si>
  <si>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</si>
  <si>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</si>
  <si>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</si>
  <si>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</si>
  <si>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</si>
  <si>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</si>
  <si>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</si>
  <si>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</si>
  <si>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</si>
  <si>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</si>
  <si>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</si>
  <si>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</si>
  <si>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</si>
  <si>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</si>
  <si>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</si>
  <si>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</si>
  <si>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</si>
  <si>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</si>
  <si>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</si>
  <si>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</si>
  <si>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</si>
  <si>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</si>
  <si>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</si>
  <si>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</si>
  <si>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</si>
  <si>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</si>
  <si>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</si>
  <si>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</si>
  <si>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</si>
  <si>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</si>
  <si>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</si>
  <si>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</si>
  <si>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</si>
  <si>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</si>
  <si>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</si>
  <si>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</si>
  <si>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</si>
  <si>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</si>
  <si>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</si>
  <si>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</si>
  <si>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</si>
  <si>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</si>
  <si>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</si>
  <si>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</si>
  <si>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</si>
  <si>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</si>
  <si>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</si>
  <si>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</si>
  <si>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</si>
  <si>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</si>
  <si>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</si>
  <si>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</si>
  <si>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</si>
  <si>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</si>
  <si>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</si>
  <si>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</si>
  <si>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</si>
  <si>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</si>
  <si>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</si>
  <si>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</si>
  <si>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</si>
  <si>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</si>
  <si>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</si>
  <si>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</si>
  <si>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</si>
  <si>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</si>
  <si>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</si>
  <si>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</si>
  <si>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</si>
  <si>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</si>
  <si>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</si>
  <si>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</si>
  <si>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</si>
  <si>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</si>
  <si>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</si>
  <si>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</si>
  <si>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</si>
  <si>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</si>
  <si>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</si>
  <si>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</si>
  <si>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</si>
  <si>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</si>
  <si>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</si>
  <si>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</si>
  <si>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</si>
  <si>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</si>
  <si>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</si>
  <si>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</si>
  <si>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</si>
  <si>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</si>
  <si>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</si>
  <si>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</si>
  <si>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</si>
  <si>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</si>
  <si>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</si>
  <si>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</si>
  <si>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</si>
  <si>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</si>
  <si>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</si>
  <si>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</si>
  <si>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</si>
  <si>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</si>
  <si>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</si>
  <si>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</si>
  <si>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</si>
  <si>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</si>
  <si>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</si>
  <si>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</si>
  <si>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</si>
  <si>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</si>
  <si>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</si>
  <si>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</si>
  <si>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</si>
  <si>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</si>
  <si>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</si>
  <si>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</si>
  <si>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</si>
  <si>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</si>
  <si>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</si>
  <si>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</si>
  <si>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</si>
  <si>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</si>
  <si>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</si>
  <si>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</si>
  <si>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</si>
  <si>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</si>
  <si>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</si>
  <si>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</si>
  <si>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</si>
  <si>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</si>
  <si>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</si>
  <si>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</si>
  <si>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</si>
  <si>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</si>
  <si>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</si>
  <si>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</si>
  <si>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</si>
  <si>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</si>
  <si>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</si>
  <si>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</si>
  <si>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</si>
  <si>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</si>
  <si>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</si>
  <si>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</si>
  <si>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</si>
  <si>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</si>
  <si>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</si>
  <si>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</si>
  <si>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</si>
  <si>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</si>
  <si>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</si>
  <si>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</si>
  <si>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</si>
  <si>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</si>
  <si>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</si>
  <si>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</si>
  <si>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</si>
  <si>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</si>
  <si>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</si>
  <si>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</si>
  <si>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</si>
  <si>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</si>
  <si>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</si>
  <si>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</si>
  <si>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</si>
  <si>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</si>
  <si>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</si>
  <si>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</si>
  <si>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</si>
  <si>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</si>
  <si>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</si>
  <si>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</si>
  <si>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</si>
  <si>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</si>
  <si>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</si>
  <si>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</si>
  <si>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</si>
  <si>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</si>
  <si>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</si>
  <si>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</si>
  <si>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</si>
  <si>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</si>
  <si>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</si>
  <si>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</si>
  <si>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</si>
  <si>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</si>
  <si>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</si>
  <si>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</si>
  <si>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</si>
  <si>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</si>
  <si>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</si>
  <si>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</si>
  <si>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</si>
  <si>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</si>
  <si>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</si>
  <si>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</si>
  <si>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</si>
  <si>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</si>
  <si>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</si>
  <si>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</si>
  <si>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</si>
  <si>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</si>
  <si>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</si>
  <si>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</si>
  <si>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</si>
  <si>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</si>
  <si>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</si>
  <si>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</si>
  <si>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</si>
  <si>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</si>
  <si>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</si>
  <si>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</si>
  <si>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</si>
  <si>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</si>
  <si>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</si>
  <si>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</si>
  <si>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</si>
  <si>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</si>
  <si>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</si>
  <si>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</si>
  <si>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</si>
  <si>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</si>
  <si>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</si>
  <si>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</si>
  <si>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</si>
  <si>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</si>
  <si>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</si>
  <si>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</si>
  <si>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</si>
  <si>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</si>
  <si>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</si>
  <si>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</si>
  <si>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</si>
  <si>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</si>
  <si>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</si>
  <si>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</si>
  <si>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</si>
  <si>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</si>
  <si>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</si>
  <si>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</si>
  <si>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</si>
  <si>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</si>
  <si>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</si>
  <si>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</si>
  <si>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</si>
  <si>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</si>
  <si>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</si>
  <si>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</si>
  <si>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</si>
  <si>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</si>
  <si>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</si>
  <si>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</si>
  <si>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</si>
  <si>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</si>
  <si>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</si>
  <si>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</si>
  <si>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</si>
  <si>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</si>
  <si>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</si>
  <si>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</si>
  <si>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</si>
  <si>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</si>
  <si>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</si>
  <si>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</si>
  <si>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</si>
  <si>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</si>
  <si>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</si>
  <si>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</si>
  <si>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</si>
  <si>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</si>
  <si>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</si>
  <si>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</si>
  <si>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</si>
  <si>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</si>
  <si>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</si>
  <si>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</si>
  <si>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</si>
  <si>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</si>
  <si>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</si>
  <si>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</si>
  <si>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</si>
  <si>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</si>
  <si>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</si>
  <si>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</si>
  <si>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</si>
  <si>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</si>
  <si>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</si>
  <si>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</si>
  <si>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</si>
  <si>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</si>
  <si>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</si>
  <si>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</si>
  <si>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</si>
  <si>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</si>
  <si>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</si>
  <si>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</si>
  <si>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</si>
  <si>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</si>
  <si>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</si>
  <si>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</si>
  <si>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</si>
  <si>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</si>
  <si>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</si>
  <si>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</si>
  <si>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</si>
  <si>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</si>
  <si>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</si>
  <si>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</si>
  <si>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</si>
  <si>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</si>
  <si>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</si>
  <si>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</si>
  <si>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</si>
  <si>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</si>
  <si>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</si>
  <si>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</si>
  <si>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</si>
  <si>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</si>
  <si>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</si>
  <si>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</si>
  <si>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</si>
  <si>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</si>
  <si>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</si>
  <si>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</si>
  <si>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</si>
  <si>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</si>
  <si>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</si>
  <si>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</si>
  <si>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</si>
  <si>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</si>
  <si>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</si>
  <si>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</si>
  <si>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</si>
  <si>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</si>
  <si>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</si>
  <si>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</si>
  <si>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</si>
  <si>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</si>
  <si>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</si>
  <si>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</si>
  <si>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</si>
  <si>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</si>
  <si>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</si>
  <si>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</si>
  <si>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</si>
  <si>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</si>
  <si>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</si>
  <si>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</si>
  <si>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</si>
  <si>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</si>
  <si>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</si>
  <si>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</si>
  <si>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</si>
  <si>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</si>
  <si>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</si>
  <si>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</si>
  <si>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</si>
  <si>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</si>
  <si>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</si>
  <si>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</si>
  <si>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</si>
  <si>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</si>
  <si>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</si>
  <si>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</si>
  <si>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</si>
  <si>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</si>
  <si>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</si>
  <si>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</si>
  <si>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</si>
  <si>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</si>
  <si>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</si>
  <si>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</si>
  <si>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</si>
  <si>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</si>
  <si>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</si>
  <si>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</si>
  <si>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</si>
  <si>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</si>
  <si>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</si>
  <si>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</si>
  <si>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</si>
  <si>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</si>
  <si>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</si>
  <si>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</si>
  <si>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</si>
  <si>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</si>
  <si>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</si>
  <si>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</si>
  <si>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</si>
  <si>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</si>
  <si>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</si>
  <si>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</si>
  <si>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</si>
  <si>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</si>
  <si>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</si>
  <si>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</si>
  <si>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</si>
  <si>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</si>
  <si>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</si>
  <si>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</si>
  <si>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</si>
  <si>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</si>
  <si>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</si>
  <si>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</si>
  <si>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</si>
  <si>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</si>
  <si>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</si>
  <si>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</si>
  <si>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</si>
  <si>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</si>
  <si>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</si>
  <si>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</si>
  <si>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</si>
  <si>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</si>
  <si>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</si>
  <si>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</si>
  <si>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</si>
  <si>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</si>
  <si>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</si>
  <si>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</si>
  <si>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</si>
  <si>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</si>
  <si>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</si>
  <si>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</si>
  <si>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</si>
  <si>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</si>
  <si>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</si>
  <si>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</si>
  <si>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</si>
  <si>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</si>
  <si>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</si>
  <si>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</si>
  <si>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</si>
  <si>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</si>
  <si>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</si>
  <si>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</si>
  <si>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</si>
  <si>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</si>
  <si>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</si>
  <si>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</si>
  <si>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</si>
  <si>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</si>
  <si>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</si>
  <si>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</si>
  <si>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</si>
  <si>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</si>
  <si>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</si>
  <si>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</si>
  <si>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</si>
  <si>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</si>
  <si>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</si>
  <si>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</si>
  <si>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</si>
  <si>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</si>
  <si>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</si>
  <si>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</si>
  <si>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</si>
  <si>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</si>
  <si>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</si>
  <si>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</si>
  <si>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</si>
  <si>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</si>
  <si>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</si>
  <si>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</si>
  <si>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</si>
  <si>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</si>
  <si>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</si>
  <si>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</si>
  <si>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</si>
  <si>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</si>
  <si>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</si>
  <si>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</si>
  <si>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</si>
  <si>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</si>
  <si>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</si>
  <si>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</si>
  <si>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</si>
  <si>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</si>
  <si>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</si>
  <si>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</si>
  <si>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</si>
  <si>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</si>
  <si>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</si>
  <si>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</si>
  <si>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</si>
  <si>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</si>
  <si>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</si>
  <si>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</si>
  <si>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</si>
  <si>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</si>
  <si>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</si>
  <si>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</si>
  <si>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</si>
  <si>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</si>
  <si>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</si>
  <si>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</si>
  <si>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</si>
  <si>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</si>
  <si>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</si>
  <si>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</si>
  <si>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</si>
  <si>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</si>
  <si>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</si>
  <si>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</si>
  <si>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</si>
  <si>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</si>
  <si>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</si>
  <si>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</si>
  <si>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</si>
  <si>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</si>
  <si>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</si>
  <si>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</si>
  <si>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</si>
  <si>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</si>
  <si>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</si>
  <si>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</si>
  <si>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</si>
  <si>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</si>
  <si>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</si>
  <si>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</si>
  <si>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</si>
  <si>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</si>
  <si>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</si>
  <si>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</si>
  <si>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</si>
  <si>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</si>
  <si>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</si>
  <si>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</si>
  <si>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</si>
  <si>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</si>
  <si>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</si>
  <si>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</si>
  <si>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</si>
  <si>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</si>
  <si>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</si>
  <si>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</si>
  <si>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</si>
  <si>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</si>
  <si>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</si>
  <si>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</si>
  <si>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</si>
  <si>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</si>
  <si>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</si>
  <si>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</si>
  <si>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</si>
  <si>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</si>
  <si>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</si>
  <si>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</si>
  <si>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</si>
  <si>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</si>
  <si>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</si>
  <si>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</si>
  <si>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</si>
  <si>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</si>
  <si>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</si>
  <si>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</si>
  <si>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</si>
  <si>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</si>
  <si>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</si>
  <si>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</si>
  <si>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</si>
  <si>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</si>
  <si>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</si>
  <si>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</si>
  <si>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</si>
  <si>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</si>
  <si>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</si>
  <si>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</si>
  <si>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</si>
  <si>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</si>
  <si>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</si>
  <si>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</si>
  <si>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</si>
  <si>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</si>
  <si>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</si>
  <si>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</si>
  <si>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</si>
  <si>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</si>
  <si>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</si>
  <si>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</si>
  <si>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</si>
  <si>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</si>
  <si>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</si>
  <si>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</si>
  <si>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</si>
  <si>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</si>
  <si>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</si>
  <si>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</si>
  <si>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</si>
  <si>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</si>
  <si>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</si>
  <si>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</si>
  <si>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</si>
  <si>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</si>
  <si>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</si>
  <si>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</si>
  <si>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</si>
  <si>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</si>
  <si>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</si>
  <si>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</si>
  <si>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</si>
  <si>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</si>
  <si>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</si>
  <si>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</si>
  <si>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</si>
  <si>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</si>
  <si>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</si>
  <si>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</si>
  <si>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</si>
  <si>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</si>
  <si>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</si>
  <si>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</si>
  <si>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</si>
  <si>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</si>
  <si>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</si>
  <si>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</si>
  <si>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</si>
  <si>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</si>
  <si>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</si>
  <si>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</si>
  <si>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</si>
  <si>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</si>
  <si>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</si>
  <si>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</si>
  <si>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</si>
  <si>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</si>
  <si>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</si>
  <si>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</si>
  <si>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</si>
  <si>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</si>
  <si>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</si>
  <si>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</si>
  <si>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</si>
  <si>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</si>
  <si>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</si>
  <si>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</si>
  <si>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</si>
  <si>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</si>
  <si>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</si>
  <si>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</si>
  <si>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</si>
  <si>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</si>
  <si>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</si>
  <si>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</si>
  <si>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</si>
  <si>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</si>
  <si>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</si>
  <si>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</si>
  <si>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</si>
  <si>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</si>
  <si>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</si>
  <si>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</si>
  <si>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</si>
  <si>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</si>
  <si>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</si>
  <si>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</si>
  <si>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</si>
  <si>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</si>
  <si>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</si>
  <si>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</si>
  <si>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</si>
  <si>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</si>
  <si>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</si>
  <si>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</si>
  <si>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</si>
  <si>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</si>
  <si>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</si>
  <si>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</si>
  <si>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</si>
  <si>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</si>
  <si>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</si>
  <si>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</si>
  <si>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</si>
  <si>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</si>
  <si>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</si>
  <si>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</si>
  <si>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</si>
  <si>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</si>
  <si>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</si>
  <si>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</si>
  <si>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</si>
  <si>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</si>
  <si>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</si>
  <si>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</si>
  <si>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</si>
  <si>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</si>
  <si>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</si>
  <si>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</si>
  <si>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</si>
  <si>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</si>
  <si>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</si>
  <si>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</si>
  <si>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</si>
  <si>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</si>
  <si>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</si>
  <si>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</si>
  <si>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</si>
  <si>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</si>
  <si>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</si>
  <si>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</si>
  <si>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</si>
  <si>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</si>
  <si>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</si>
  <si>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</si>
  <si>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</si>
  <si>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</si>
  <si>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</si>
  <si>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</si>
  <si>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</si>
  <si>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</si>
  <si>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</si>
  <si>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</si>
  <si>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</si>
  <si>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</si>
  <si>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</si>
  <si>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</si>
  <si>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</si>
  <si>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</si>
  <si>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</si>
  <si>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</si>
  <si>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</si>
  <si>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</si>
  <si>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</si>
  <si>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</si>
  <si>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</si>
  <si>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</si>
  <si>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</si>
  <si>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</si>
  <si>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</si>
  <si>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</si>
  <si>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</si>
  <si>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</si>
  <si>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</si>
  <si>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</si>
  <si>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</si>
  <si>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</si>
  <si>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</si>
  <si>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</si>
  <si>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</si>
  <si>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</si>
  <si>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</si>
  <si>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</si>
  <si>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</si>
  <si>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</si>
  <si>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</si>
  <si>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</si>
  <si>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</si>
  <si>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</si>
  <si>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</si>
  <si>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</si>
  <si>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</si>
  <si>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</si>
  <si>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</si>
  <si>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</si>
  <si>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</si>
  <si>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</si>
  <si>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</si>
  <si>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</si>
  <si>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</si>
  <si>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</si>
  <si>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</si>
  <si>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</si>
  <si>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</si>
  <si>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</si>
  <si>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</si>
  <si>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</si>
  <si>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</si>
  <si>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</si>
  <si>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</si>
  <si>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</si>
  <si>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</si>
  <si>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</si>
  <si>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</si>
  <si>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</si>
  <si>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</si>
  <si>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</si>
  <si>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</si>
  <si>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</si>
  <si>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</si>
  <si>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</si>
  <si>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</si>
  <si>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</si>
  <si>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</si>
  <si>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</si>
  <si>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</si>
  <si>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</si>
  <si>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</si>
  <si>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</si>
  <si>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</si>
  <si>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</si>
  <si>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</si>
  <si>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</si>
  <si>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</si>
  <si>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</si>
  <si>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</si>
  <si>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</si>
  <si>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</si>
  <si>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</si>
  <si>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</si>
  <si>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</si>
  <si>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</si>
  <si>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</si>
  <si>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</si>
  <si>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</si>
  <si>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</si>
  <si>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</si>
  <si>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</si>
  <si>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</si>
  <si>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</si>
  <si>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</si>
  <si>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</si>
  <si>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</si>
  <si>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</si>
  <si>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</si>
  <si>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</si>
  <si>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</si>
  <si>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</si>
  <si>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</si>
  <si>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</si>
  <si>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</si>
  <si>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</si>
  <si>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</si>
  <si>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</si>
  <si>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</si>
  <si>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</si>
  <si>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</si>
  <si>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</si>
  <si>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</si>
  <si>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</si>
  <si>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</si>
  <si>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</si>
  <si>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</si>
  <si>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</si>
  <si>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</si>
  <si>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</si>
  <si>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</si>
  <si>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</si>
  <si>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</si>
  <si>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</si>
  <si>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</si>
  <si>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</si>
  <si>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</si>
  <si>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</si>
  <si>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</si>
  <si>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</si>
  <si>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</si>
  <si>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</si>
  <si>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</si>
  <si>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</si>
  <si>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</si>
  <si>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</si>
  <si>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</si>
  <si>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</si>
  <si>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</si>
  <si>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</si>
  <si>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</si>
  <si>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</si>
  <si>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</si>
  <si>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</si>
  <si>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</si>
  <si>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</si>
  <si>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</si>
  <si>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</si>
  <si>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</si>
  <si>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</si>
  <si>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</si>
  <si>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</si>
  <si>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</si>
  <si>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</si>
  <si>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</si>
  <si>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</si>
  <si>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</si>
  <si>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</si>
  <si>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</si>
  <si>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</si>
  <si>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</si>
  <si>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</si>
  <si>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</si>
  <si>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</si>
  <si>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</si>
  <si>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</si>
  <si>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</si>
  <si>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</si>
  <si>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</si>
  <si>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</si>
  <si>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</si>
  <si>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</si>
  <si>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</si>
  <si>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</si>
  <si>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</si>
  <si>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</si>
  <si>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</si>
  <si>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</si>
  <si>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</si>
  <si>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</si>
  <si>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</si>
  <si>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</si>
  <si>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</si>
  <si>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</si>
  <si>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</si>
  <si>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</si>
  <si>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</si>
  <si>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</si>
  <si>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</si>
  <si>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</si>
  <si>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</si>
  <si>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</si>
  <si>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</si>
  <si>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</si>
  <si>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</si>
  <si>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</si>
  <si>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</si>
  <si>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</si>
  <si>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</si>
  <si>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</si>
  <si>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</si>
  <si>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</si>
  <si>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</si>
  <si>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</si>
  <si>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</si>
  <si>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</si>
  <si>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</si>
  <si>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</si>
  <si>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</si>
  <si>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</si>
  <si>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</si>
  <si>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</si>
  <si>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</si>
  <si>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</si>
  <si>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</si>
  <si>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</si>
  <si>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</si>
  <si>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</si>
  <si>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</si>
  <si>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</si>
  <si>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</si>
  <si>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</si>
  <si>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</si>
  <si>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</si>
  <si>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</si>
  <si>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</si>
  <si>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</si>
  <si>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</si>
  <si>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</si>
  <si>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</si>
  <si>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</si>
  <si>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</si>
  <si>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</si>
  <si>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</si>
  <si>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</si>
  <si>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</si>
  <si>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</si>
  <si>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</si>
  <si>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</si>
  <si>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</si>
  <si>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</si>
  <si>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</si>
  <si>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</si>
  <si>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</si>
  <si>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</si>
  <si>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</si>
  <si>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</si>
  <si>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</si>
  <si>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</si>
  <si>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</si>
  <si>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</si>
  <si>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</si>
  <si>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</si>
  <si>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</si>
  <si>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</si>
  <si>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</si>
  <si>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</si>
  <si>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</si>
  <si>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</si>
  <si>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</si>
  <si>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</si>
  <si>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</si>
  <si>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</si>
  <si>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</si>
  <si>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</si>
  <si>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</si>
  <si>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</si>
  <si>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</si>
  <si>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</si>
  <si>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</si>
  <si>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</si>
  <si>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</si>
  <si>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</si>
  <si>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</si>
  <si>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</si>
  <si>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</si>
  <si>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</si>
  <si>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</si>
  <si>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</si>
  <si>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</si>
  <si>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</si>
  <si>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</si>
  <si>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</si>
  <si>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</si>
  <si>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</si>
  <si>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</si>
  <si>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</si>
  <si>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</si>
  <si>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</si>
  <si>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</si>
  <si>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</si>
  <si>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</si>
  <si>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</si>
  <si>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</si>
  <si>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</si>
  <si>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</si>
  <si>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</si>
  <si>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</si>
  <si>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</si>
  <si>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</si>
  <si>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</si>
  <si>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</si>
  <si>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</si>
  <si>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</si>
  <si>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</si>
  <si>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</si>
  <si>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</si>
  <si>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</si>
  <si>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</si>
  <si>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</si>
  <si>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</si>
  <si>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</si>
  <si>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</si>
  <si>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</si>
  <si>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</si>
  <si>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</si>
  <si>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</si>
  <si>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</si>
  <si>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</si>
  <si>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</si>
  <si>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</si>
  <si>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</si>
  <si>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</si>
  <si>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</si>
  <si>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</si>
  <si>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</si>
  <si>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</si>
  <si>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</si>
  <si>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</si>
  <si>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</si>
  <si>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</si>
  <si>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</si>
  <si>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</si>
  <si>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</si>
  <si>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</si>
  <si>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</si>
  <si>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</si>
  <si>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</si>
  <si>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</si>
  <si>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</si>
  <si>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</si>
  <si>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</si>
  <si>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</si>
  <si>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</si>
  <si>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</si>
  <si>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</si>
  <si>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</si>
  <si>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</si>
  <si>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</si>
  <si>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</si>
  <si>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</si>
  <si>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</si>
  <si>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</si>
  <si>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</si>
  <si>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</si>
  <si>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</si>
  <si>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</si>
  <si>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</si>
  <si>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</si>
  <si>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</si>
  <si>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</si>
  <si>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</si>
  <si>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</si>
  <si>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</si>
  <si>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</si>
  <si>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</si>
  <si>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</si>
  <si>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</si>
  <si>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</si>
  <si>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</si>
  <si>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</si>
  <si>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</si>
  <si>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</si>
  <si>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</si>
  <si>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</si>
  <si>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</si>
  <si>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</si>
  <si>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</si>
  <si>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</si>
  <si>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</si>
  <si>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</si>
  <si>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</si>
  <si>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</si>
  <si>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</si>
  <si>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</si>
  <si>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</si>
  <si>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</si>
  <si>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</si>
  <si>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</si>
  <si>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</si>
  <si>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</si>
  <si>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</si>
  <si>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</si>
  <si>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</si>
  <si>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</si>
  <si>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</si>
  <si>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</si>
  <si>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</si>
  <si>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</si>
  <si>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</si>
  <si>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</si>
  <si>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</si>
  <si>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</si>
  <si>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</si>
  <si>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</si>
  <si>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</si>
  <si>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</si>
  <si>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</si>
  <si>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</si>
  <si>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</si>
  <si>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</si>
  <si>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</si>
  <si>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</si>
  <si>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</si>
  <si>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</si>
  <si>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</si>
  <si>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</si>
  <si>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</si>
  <si>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</si>
  <si>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</si>
  <si>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</si>
  <si>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</si>
  <si>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</si>
  <si>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</si>
  <si>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</si>
  <si>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</si>
  <si>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</si>
  <si>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</si>
  <si>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</si>
  <si>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</si>
  <si>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</si>
  <si>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</si>
  <si>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</si>
  <si>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</si>
  <si>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</si>
  <si>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</si>
  <si>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</si>
  <si>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</si>
  <si>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</si>
  <si>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</si>
  <si>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</si>
  <si>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</si>
  <si>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</si>
  <si>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</si>
  <si>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</si>
  <si>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</si>
  <si>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</si>
  <si>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</si>
  <si>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</si>
  <si>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</si>
  <si>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</si>
  <si>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</si>
  <si>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</si>
  <si>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</si>
  <si>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</si>
  <si>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</si>
  <si>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</si>
  <si>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</si>
  <si>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</si>
  <si>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</si>
  <si>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</si>
  <si>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</si>
  <si>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</si>
  <si>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</si>
  <si>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</si>
  <si>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</si>
  <si>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</si>
  <si>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</si>
  <si>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</si>
  <si>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</si>
  <si>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</si>
  <si>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</si>
  <si>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</si>
  <si>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</si>
  <si>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</si>
  <si>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</si>
  <si>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</si>
  <si>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</si>
  <si>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</si>
  <si>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</si>
  <si>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</si>
  <si>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</si>
  <si>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</si>
  <si>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</si>
  <si>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</si>
  <si>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</si>
  <si>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</si>
  <si>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</si>
  <si>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</si>
  <si>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</si>
  <si>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</si>
  <si>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</si>
  <si>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</si>
  <si>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</si>
  <si>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</si>
  <si>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</si>
  <si>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</si>
  <si>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</si>
  <si>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</si>
  <si>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</si>
  <si>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</si>
  <si>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</si>
  <si>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</si>
  <si>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</si>
  <si>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</si>
  <si>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</si>
  <si>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</si>
  <si>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</si>
  <si>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</si>
  <si>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</si>
  <si>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</si>
  <si>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</si>
  <si>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</si>
  <si>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</si>
  <si>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</si>
  <si>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</si>
  <si>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</si>
  <si>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</si>
  <si>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</si>
  <si>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</si>
  <si>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</si>
  <si>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</si>
  <si>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</si>
  <si>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</si>
  <si>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</si>
  <si>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</si>
  <si>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</si>
  <si>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</si>
  <si>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</si>
  <si>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</si>
  <si>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</si>
  <si>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</si>
  <si>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</si>
  <si>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</si>
  <si>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</si>
  <si>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</si>
  <si>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</si>
  <si>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</si>
  <si>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</si>
  <si>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</si>
  <si>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</si>
  <si>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</si>
  <si>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</si>
  <si>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</si>
  <si>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</si>
  <si>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</si>
  <si>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</si>
  <si>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</si>
  <si>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</si>
  <si>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</si>
  <si>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</si>
  <si>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</si>
  <si>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</si>
  <si>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</si>
  <si>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</si>
  <si>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</si>
  <si>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</si>
  <si>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</si>
  <si>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</si>
  <si>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</si>
  <si>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</si>
  <si>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</si>
  <si>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</si>
  <si>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</si>
  <si>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</si>
  <si>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</si>
  <si>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</si>
  <si>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</si>
  <si>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</si>
  <si>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</si>
  <si>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</si>
  <si>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</si>
  <si>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</si>
  <si>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</si>
  <si>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</si>
  <si>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</si>
  <si>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</si>
  <si>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</si>
  <si>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</si>
  <si>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</si>
  <si>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</si>
  <si>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</si>
  <si>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</si>
  <si>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</si>
  <si>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</si>
  <si>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</si>
  <si>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</si>
  <si>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</si>
  <si>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</si>
  <si>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</si>
  <si>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</si>
  <si>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</si>
  <si>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</si>
  <si>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</si>
  <si>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</si>
  <si>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</si>
  <si>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</si>
  <si>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</si>
  <si>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</si>
  <si>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</si>
  <si>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</si>
  <si>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</si>
  <si>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</si>
  <si>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</si>
  <si>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</si>
  <si>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</si>
  <si>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</si>
  <si>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</si>
  <si>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</si>
  <si>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</si>
  <si>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</si>
  <si>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</si>
  <si>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</si>
  <si>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</si>
  <si>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</si>
  <si>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</si>
  <si>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</si>
  <si>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</si>
  <si>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</si>
  <si>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</si>
  <si>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</si>
  <si>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</si>
  <si>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</si>
  <si>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</si>
  <si>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</si>
  <si>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</si>
  <si>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</si>
  <si>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</si>
  <si>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</si>
  <si>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</si>
  <si>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</si>
  <si>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</si>
  <si>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</si>
  <si>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</si>
  <si>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</si>
  <si>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</si>
  <si>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</si>
  <si>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</si>
  <si>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</si>
  <si>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</si>
  <si>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</si>
  <si>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</si>
  <si>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</si>
  <si>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</si>
  <si>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</si>
  <si>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</si>
  <si>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</si>
  <si>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</si>
  <si>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</si>
  <si>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</si>
  <si>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</si>
  <si>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</si>
  <si>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</si>
  <si>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</si>
  <si>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</si>
  <si>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</si>
  <si>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</si>
  <si>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</si>
  <si>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</si>
  <si>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</si>
  <si>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</si>
  <si>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</si>
  <si>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</si>
  <si>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</si>
  <si>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</si>
  <si>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</si>
  <si>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</si>
  <si>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</si>
  <si>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</si>
  <si>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</si>
  <si>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</si>
  <si>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</si>
  <si>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</si>
  <si>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</si>
  <si>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</si>
  <si>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</si>
  <si>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</si>
  <si>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</si>
  <si>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</si>
  <si>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</si>
  <si>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</si>
  <si>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</si>
  <si>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</si>
  <si>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</si>
  <si>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</si>
  <si>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</si>
  <si>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</si>
  <si>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</si>
  <si>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</si>
  <si>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</si>
  <si>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</si>
  <si>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</si>
  <si>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</si>
  <si>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</si>
  <si>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</si>
  <si>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</si>
  <si>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</si>
  <si>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</si>
  <si>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</si>
  <si>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</si>
  <si>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</si>
  <si>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</si>
  <si>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</si>
  <si>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</si>
  <si>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</si>
  <si>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</si>
  <si>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</si>
  <si>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</si>
  <si>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</si>
  <si>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</si>
  <si>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</si>
  <si>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</si>
  <si>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</si>
  <si>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</si>
  <si>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</si>
  <si>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</si>
  <si>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</si>
  <si>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</si>
  <si>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</si>
  <si>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</si>
  <si>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</si>
  <si>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</si>
  <si>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</si>
  <si>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</si>
  <si>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</si>
  <si>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</si>
  <si>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</si>
  <si>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</si>
  <si>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</si>
  <si>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</si>
  <si>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</si>
  <si>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</si>
  <si>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</si>
  <si>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</si>
  <si>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</si>
  <si>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</si>
  <si>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</si>
  <si>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</si>
  <si>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</si>
  <si>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</si>
  <si>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</si>
  <si>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</si>
  <si>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</si>
  <si>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</si>
  <si>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</si>
  <si>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</si>
  <si>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</si>
  <si>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</si>
  <si>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</si>
  <si>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</si>
  <si>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</si>
  <si>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</si>
  <si>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</si>
  <si>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</si>
  <si>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</si>
  <si>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</si>
  <si>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</si>
  <si>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</si>
  <si>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</si>
  <si>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</si>
  <si>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</si>
  <si>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</si>
  <si>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</si>
  <si>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</si>
  <si>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</si>
  <si>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</si>
  <si>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</si>
  <si>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</si>
  <si>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</si>
  <si>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</si>
  <si>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</si>
  <si>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</si>
  <si>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</si>
  <si>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</si>
  <si>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</si>
  <si>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Dungeon: Earthen Root Enclave</t>
  </si>
  <si>
    <t>Dungeon: Graven Deep</t>
  </si>
  <si>
    <t>Hochinsel und Amenos</t>
  </si>
  <si>
    <t>Erdwurz-Enklave (Verlies)</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</si>
  <si>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</si>
  <si>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</si>
  <si>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</si>
  <si>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</si>
  <si>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</si>
  <si>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</si>
  <si>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</si>
  <si>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</si>
  <si>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</si>
  <si>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</si>
  <si>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</si>
  <si>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</si>
  <si>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</si>
  <si>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</si>
  <si>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</si>
  <si>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</si>
  <si>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</si>
  <si>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</si>
  <si>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</si>
  <si>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</si>
  <si>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</si>
  <si>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</si>
  <si>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</si>
  <si>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</si>
  <si>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</si>
  <si>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</si>
  <si>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</si>
  <si>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</si>
  <si>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</si>
  <si>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</si>
  <si>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</si>
  <si>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</si>
  <si>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</si>
  <si>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</si>
  <si>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</si>
  <si>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</si>
  <si>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</si>
  <si>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</si>
  <si>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</si>
  <si>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Sunken Road</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</si>
  <si>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</si>
  <si>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</si>
  <si>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</si>
  <si>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</si>
  <si>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</si>
  <si>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</si>
  <si>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</si>
  <si>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</si>
  <si>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</si>
  <si>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</si>
  <si>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</si>
  <si>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</si>
  <si>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</si>
  <si>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</si>
  <si>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</si>
  <si>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</si>
  <si>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</si>
  <si>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</si>
  <si>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</si>
  <si>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</si>
  <si>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</si>
  <si>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</si>
  <si>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</si>
  <si>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</si>
  <si>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</si>
  <si>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</si>
  <si>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</si>
  <si>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</si>
  <si>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</si>
  <si>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</si>
  <si>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</si>
  <si>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</si>
  <si>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</si>
  <si>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</si>
  <si>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</si>
  <si>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</si>
  <si>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</si>
  <si>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</si>
  <si>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</si>
  <si>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</si>
  <si>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</si>
  <si>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</si>
  <si>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Vile Manse Public Dungeon</t>
  </si>
  <si>
    <t>Düsteres Herrenhaus</t>
  </si>
  <si>
    <t>Watchlings</t>
  </si>
  <si>
    <t>Wächter</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</si>
  <si>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</si>
  <si>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</si>
  <si>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</si>
  <si>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</si>
  <si>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</si>
  <si>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</si>
  <si>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</si>
  <si>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</si>
  <si>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</si>
  <si>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</si>
  <si>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</si>
  <si>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</si>
  <si>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</si>
  <si>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Crafting Writs</t>
  </si>
  <si>
    <t>Handwerksschriebe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</si>
  <si>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</si>
  <si>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</si>
  <si>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</si>
  <si>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</si>
  <si>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</si>
  <si>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</si>
  <si>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</si>
  <si>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</si>
  <si>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</si>
  <si>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</si>
  <si>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</si>
  <si>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</si>
  <si>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</si>
  <si>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</si>
  <si>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</si>
  <si>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</si>
  <si>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</si>
  <si>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</si>
  <si>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</si>
  <si>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</si>
  <si>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</si>
  <si>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</si>
  <si>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</si>
  <si>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Safeboxes &amp; Thieves Troves</t>
  </si>
  <si>
    <t>Wertkasetten &amp; Diebesgut</t>
  </si>
  <si>
    <t>DLC Types</t>
  </si>
  <si>
    <t>DLC_TYPE_BASE_GAME</t>
  </si>
  <si>
    <t>DLC_TYPE_CHAPTER</t>
  </si>
  <si>
    <t>DLC_TYPE_DUNGEONS</t>
  </si>
  <si>
    <t>DLC_TYPE_ZONE</t>
  </si>
  <si>
    <t>DLC Type constant</t>
  </si>
  <si>
    <t>DLC type name</t>
  </si>
  <si>
    <t>DLC_ITERATION_BEGIN</t>
  </si>
  <si>
    <t>DLC_TYPE_ITERATION_END</t>
  </si>
  <si>
    <t>DLC_TYPE_ITERATION_BEGIN</t>
  </si>
  <si>
    <t>Start of DLC type iterator</t>
  </si>
  <si>
    <t>End of of DLC type iterator, should be highest DLC type constant</t>
  </si>
  <si>
    <t>The base Elder Scrolls Online Game</t>
  </si>
  <si>
    <t>Any chapter added</t>
  </si>
  <si>
    <t>Any dungeon DLC</t>
  </si>
  <si>
    <t>Any zone DLC</t>
  </si>
  <si>
    <t xml:space="preserve">LIBSETS_DROP_MECHANIC_PUBLIC_DUNGEON_CHEST   </t>
  </si>
  <si>
    <t>Bal Sunnar</t>
  </si>
  <si>
    <t>Telvanni Enforcer</t>
  </si>
  <si>
    <t>Roksa the Warped</t>
  </si>
  <si>
    <t>Scrivener’s Hall</t>
  </si>
  <si>
    <t>Abyssal Brace</t>
  </si>
  <si>
    <t>Ozezan the Inferno</t>
  </si>
  <si>
    <t>Ritemaster\’s Bond</t>
  </si>
  <si>
    <t>Nix-Hound\’s Howl</t>
  </si>
  <si>
    <t>Runecarver\’s Blaze</t>
  </si>
  <si>
    <t>Apocryphal Inspiration</t>
  </si>
  <si>
    <t>DLC_SCRIBES_OF_FATE</t>
  </si>
  <si>
    <t>Scribes of Fate</t>
  </si>
  <si>
    <t>Y'ffre's Path Wayshrine</t>
  </si>
  <si>
    <t>Dungeon: Bal Sunnar</t>
  </si>
  <si>
    <t>Dungeon: Scrivener's Hall</t>
  </si>
  <si>
    <t>Fogbreak Lighthouse</t>
  </si>
  <si>
    <t>Bindung des Ritenmeisters</t>
  </si>
  <si>
    <t>Nixhund-Heulen</t>
  </si>
  <si>
    <t>Telvanni-Vollstrecker</t>
  </si>
  <si>
    <t>Roksa die Verkrümmte</t>
  </si>
  <si>
    <t>Lodern des Runenschnitzers</t>
  </si>
  <si>
    <t>Apocryphische Inspiration</t>
  </si>
  <si>
    <t>Abgründiges Wappnen</t>
  </si>
  <si>
    <t>Ozezan das Inferno</t>
  </si>
  <si>
    <t>Schlange inmitten der Sterne</t>
  </si>
  <si>
    <t>Panzerspalten</t>
  </si>
  <si>
    <t>Urteil von Akatosh</t>
  </si>
  <si>
    <t>All Flags Castle</t>
  </si>
  <si>
    <t>Shrine of the Golden Eye</t>
  </si>
  <si>
    <t>Emerald Glyphic Vault</t>
  </si>
  <si>
    <t>Scrivener's Hall</t>
  </si>
  <si>
    <t>Bal Sunnar (Verlies)</t>
  </si>
  <si>
    <t>Die Halle der Schriftmeister (Verlies)</t>
  </si>
  <si>
    <t>Die Halle der Schriftmeister</t>
  </si>
  <si>
    <t>Snake in the Stars</t>
  </si>
  <si>
    <t>Shell Splitter</t>
  </si>
  <si>
    <t>Judgement of Akatosh </t>
  </si>
  <si>
    <t>Roksa die Verzerrte</t>
  </si>
  <si>
    <t>https://en.uesp.net/wiki/Online:Mythic_Items#Faun.27s_Lark_Cladding</t>
  </si>
  <si>
    <t>https://en.uesp.net/wiki/Online:Mythic_Items#Stormweaver.27s_Cavort</t>
  </si>
  <si>
    <t>https://en.uesp.net/wiki/Online:Mythic_Items#Syrabane.27s_Ward</t>
  </si>
  <si>
    <t>Faun Falls</t>
  </si>
  <si>
    <t>Faunfälle</t>
  </si>
  <si>
    <t>LIBSETS_DROP_MECHANIC_HARVEST_NODES</t>
  </si>
  <si>
    <t>Used for iterations end, should be always the highest setType!</t>
  </si>
  <si>
    <t>Harvest crafting nodes</t>
  </si>
  <si>
    <t>Handwerks-Knoten abernten</t>
  </si>
  <si>
    <t>Wood</t>
  </si>
  <si>
    <t>Holz</t>
  </si>
  <si>
    <t>Clothing</t>
  </si>
  <si>
    <t>Schneider</t>
  </si>
  <si>
    <t>Blacksmithing</t>
  </si>
  <si>
    <t>Schmied</t>
  </si>
  <si>
    <t>Hunter</t>
  </si>
  <si>
    <t>Jäger</t>
  </si>
  <si>
    <t>Boss</t>
  </si>
  <si>
    <t>All bosses</t>
  </si>
  <si>
    <t>Alle Bosse</t>
  </si>
  <si>
    <t>Group event boss</t>
  </si>
  <si>
    <t>Gruppen Event Boss</t>
  </si>
  <si>
    <t>Valley of the Watcher</t>
  </si>
  <si>
    <t>Tal des Wächters</t>
  </si>
  <si>
    <t>Volcanic vent</t>
  </si>
  <si>
    <t>Vulkanische Ventile</t>
  </si>
  <si>
    <t>Daily delve quest coffer</t>
  </si>
  <si>
    <t>Tägliche Verlies Quest Belehnung</t>
  </si>
  <si>
    <t>Inside Blacksmithing Crate from Blacksmithing Writ Dailies</t>
  </si>
  <si>
    <t>In Schmiede-Truhen von Schmied Handwerksschrieben</t>
  </si>
  <si>
    <t>Indriktollerei</t>
  </si>
  <si>
    <t>Indric Frolic</t>
  </si>
  <si>
    <t>Any</t>
  </si>
  <si>
    <t>Alle</t>
  </si>
  <si>
    <t>Captain Numirril</t>
  </si>
  <si>
    <t>Kapitän Numirril</t>
  </si>
  <si>
    <t>63,930</t>
  </si>
  <si>
    <t>1318</t>
  </si>
  <si>
    <t>280,281,534,535,537</t>
  </si>
  <si>
    <t>Apocrypha</t>
  </si>
  <si>
    <t>Der Wegschrein des sich windenden Ödlands</t>
  </si>
  <si>
    <t>Der Wegschrein des Friedlichen Katalogs</t>
  </si>
  <si>
    <t>Der Wegschrein am Fuß des Gipfels</t>
  </si>
  <si>
    <t>Der Wegschrein der Verlassenen Palisaden</t>
  </si>
  <si>
    <t>Der Wegschrein der wilden Galerie</t>
  </si>
  <si>
    <t>Telvanni-Halbinsel</t>
  </si>
  <si>
    <t>Der Wegschrein des großen Arms</t>
  </si>
  <si>
    <t>Wohnanlage „Ende der Reise“</t>
  </si>
  <si>
    <t>Enklave des Gesandten</t>
  </si>
  <si>
    <t>Der Wegschrein von Alavelis</t>
  </si>
  <si>
    <t>Rand des Wahnsinns (Prüfung)</t>
  </si>
  <si>
    <t>Der Wegschrein des Umlands von Nekrom</t>
  </si>
  <si>
    <t>Der Wegschrein von Nekrom</t>
  </si>
  <si>
    <t>Der Wegschrein des Pilztieflands</t>
  </si>
  <si>
    <t>Der Wegschrein von Ald Isra</t>
  </si>
  <si>
    <t>Der Wegschrein des padomaischen Gipfels</t>
  </si>
  <si>
    <t>Der Wegschrein der klanglosen Bucht</t>
  </si>
  <si>
    <t>Der Wegschrein der Verstummten Untiefen</t>
  </si>
  <si>
    <t>Der Wegschrein der Chiffrenhalde</t>
  </si>
  <si>
    <t>Der Wegschrein des Speiran-Bergsees</t>
  </si>
  <si>
    <t>DLC_NECROM</t>
  </si>
  <si>
    <t>Necrom</t>
  </si>
  <si>
    <t xml:space="preserve"> Cryptcanon Vestments</t>
  </si>
  <si>
    <t xml:space="preserve"> Esoteric Environment Greaves</t>
  </si>
  <si>
    <t xml:space="preserve"> Shattered Fate</t>
  </si>
  <si>
    <t xml:space="preserve"> Telvanni Efficiency</t>
  </si>
  <si>
    <t xml:space="preserve"> Seeker Synthesis</t>
  </si>
  <si>
    <t xml:space="preserve"> Camonna Tong</t>
  </si>
  <si>
    <t xml:space="preserve"> Adamant Lurker</t>
  </si>
  <si>
    <t xml:space="preserve"> Peace and Serenity</t>
  </si>
  <si>
    <t xml:space="preserve"> Test of Resolve</t>
  </si>
  <si>
    <t xml:space="preserve"> Transformative Hope</t>
  </si>
  <si>
    <t xml:space="preserve"> Perfected Transformative Hope</t>
  </si>
  <si>
    <t xml:space="preserve"> Perfected Test of Resolve</t>
  </si>
  <si>
    <t xml:space="preserve"> Perfected Peace and Serenity</t>
  </si>
  <si>
    <t xml:space="preserve"> Velothi Ur-Mage\'s Amulet</t>
  </si>
  <si>
    <t xml:space="preserve"> Ansuul\'s Torment</t>
  </si>
  <si>
    <t xml:space="preserve"> Vivec\'s Duality</t>
  </si>
  <si>
    <t xml:space="preserve"> Perfected Ansuul\'s Torment</t>
  </si>
  <si>
    <t>Last dumped: 2023-05-02, PTS 101038</t>
  </si>
  <si>
    <t>Last dumped: 2024-05-02, PTS 100138</t>
  </si>
  <si>
    <t>lua pattern to clean [number] =     \[.*\] = "(.*)",</t>
  </si>
  <si>
    <t>Trial: Sanity's Edge</t>
  </si>
  <si>
    <t>Necrom Outskirts Wayshrine</t>
  </si>
  <si>
    <t>Necrom Wayshrine</t>
  </si>
  <si>
    <t>Fungal Lowlands Wayshrine</t>
  </si>
  <si>
    <t>Ald Isra Wayshrine</t>
  </si>
  <si>
    <t>Padomaic Crest Wayshrine</t>
  </si>
  <si>
    <t>Soundless Bight Wayshrine</t>
  </si>
  <si>
    <t>Stilled Shallows Wayshrine</t>
  </si>
  <si>
    <t>Cipher's Midden Wayshrine</t>
  </si>
  <si>
    <t>Speiran Tarn Wayshrine</t>
  </si>
  <si>
    <t>Writhing Wastes Wayshrine</t>
  </si>
  <si>
    <t>Tranquil Catalog Wayshrine</t>
  </si>
  <si>
    <t>Apogee Nadir Wayshrine</t>
  </si>
  <si>
    <t>Forlorn Palisades Wayshrine</t>
  </si>
  <si>
    <t>Feral Gallery Wayshrine</t>
  </si>
  <si>
    <t>Great Arm Wayshrine</t>
  </si>
  <si>
    <t>The Fair Winds</t>
  </si>
  <si>
    <t>Journey's End Lodgings</t>
  </si>
  <si>
    <t>Emissary's Enclave</t>
  </si>
  <si>
    <t>Alavelis Wayshrine</t>
  </si>
  <si>
    <t>Mines of Khuras</t>
  </si>
  <si>
    <t>Camonnaruhn</t>
  </si>
  <si>
    <t>Kemel-Ze</t>
  </si>
  <si>
    <t>Gorne</t>
  </si>
  <si>
    <t>Sanity's Edge</t>
  </si>
  <si>
    <t>Alavelis Glass Mine</t>
  </si>
  <si>
    <t>Obscured Forum</t>
  </si>
  <si>
    <t>Old Sailenmora Outpost</t>
  </si>
  <si>
    <t>Sailenmora Crypts</t>
  </si>
  <si>
    <t>The Forbidden Exhibit</t>
  </si>
  <si>
    <t>Bastion Nymic</t>
  </si>
  <si>
    <t>The Mythos</t>
  </si>
  <si>
    <t>The Underweave</t>
  </si>
  <si>
    <t>Telvanni Peninsula</t>
  </si>
  <si>
    <t>Necrom Outlaws Refuge</t>
  </si>
  <si>
    <t>The Rectory Corporea</t>
  </si>
  <si>
    <t>Cenotaph of the Remnants</t>
  </si>
  <si>
    <t>The Sidereal Cloisters</t>
  </si>
  <si>
    <t>Tel Dreloth</t>
  </si>
  <si>
    <t>Tel Rendys</t>
  </si>
  <si>
    <t>Necrom Necropolis</t>
  </si>
  <si>
    <t>Apogee of the Tormenting Eye</t>
  </si>
  <si>
    <t>Fathoms Drift</t>
  </si>
  <si>
    <t>The Disquiet Study</t>
  </si>
  <si>
    <t>Quires Wind</t>
  </si>
  <si>
    <t>Anchre Egg Mine</t>
  </si>
  <si>
    <t>The Infinite Panopticon</t>
  </si>
  <si>
    <t>The Tranquil Catalog</t>
  </si>
  <si>
    <t>U38 Monster VO</t>
  </si>
  <si>
    <t>Tel Baro Cavern</t>
  </si>
  <si>
    <t>Tel Huulen Assembly Hall</t>
  </si>
  <si>
    <t>Shrine of Vaermina</t>
  </si>
  <si>
    <r>
      <rPr>
        <sz val="11"/>
        <color theme="1"/>
        <rFont val="Calibri"/>
        <family val="2"/>
        <scheme val="minor"/>
      </rPr>
      <t>Last dumped: 2023-05-02, PTS 101038</t>
    </r>
    <r>
      <rPr>
        <sz val="11"/>
        <color rgb="FFFF0000"/>
        <rFont val="Calibri"/>
        <family val="2"/>
        <scheme val="minor"/>
      </rPr>
      <t xml:space="preserve">	As you update zoneData in map "ESO dumped ZoneData": Copy the columns A to C from the map "ESO dumped ZoneData" over here and copy the excel formulas of all other columns, then enter the correct ESO DLC Id in column J</t>
    </r>
  </si>
  <si>
    <t>2275|50|Apocrypha|1413|Apocrypha</t>
  </si>
  <si>
    <t>Last dumped: 2023-05-02, PTS 101038   Mapping between the ingame ESO item set collections view and the relating parent zoneIds and their subZoneIds</t>
  </si>
  <si>
    <t>Last dumped: 2025-05-02, PTS 101038</t>
  </si>
  <si>
    <t>Todo: 2023-05-02 Update mythic setIds 691-694 with drop mechanics</t>
  </si>
  <si>
    <t>Ancestor Samite Sash</t>
  </si>
  <si>
    <t>Ancestor Samite Stole</t>
  </si>
  <si>
    <t>Ancestor Samite Undershirt</t>
  </si>
  <si>
    <t>Netchbeak Clasps</t>
  </si>
  <si>
    <t>Scrib Chitin Padding</t>
  </si>
  <si>
    <t>Biome-Proof Plating</t>
  </si>
  <si>
    <t>Nonreactive Cincture</t>
  </si>
  <si>
    <t>Thras-Crafted Breeches</t>
  </si>
  <si>
    <t>Tonal Pivot Joints</t>
  </si>
  <si>
    <t>Ebony Crossed-Sword Chain</t>
  </si>
  <si>
    <t>Public Dungeon bosses</t>
  </si>
  <si>
    <t>Öffentliches Gruppen-Verließ Bosse</t>
  </si>
  <si>
    <t>Runemaster\'s Acropolis world boss</t>
  </si>
  <si>
    <t>Cammonaruhn</t>
  </si>
  <si>
    <t>Gold Shalk Clasp</t>
  </si>
  <si>
    <t>Jerall Mountains Warchief</t>
  </si>
  <si>
    <t>Nibenay Bay Battlereeve</t>
  </si>
  <si>
    <t>Colovian Highlands General</t>
  </si>
  <si>
    <t>LIBSETS_SETTYPE_CYRODIIL_MONSTER</t>
  </si>
  <si>
    <t>Cyrodiil Monster</t>
  </si>
  <si>
    <t>Patch 39, QOL and other</t>
  </si>
  <si>
    <t>Der Wegschrein des Drachengarde-Refugiums</t>
  </si>
  <si>
    <t>DLC_TYPE_NORMAL_PATCH</t>
  </si>
  <si>
    <t>A normal patch with QOL e.g.</t>
  </si>
  <si>
    <t>NO_DLC_UPDATE39</t>
  </si>
  <si>
    <t>{[EQUIP_TYPE_HEAD]=false, [EQUIP_TYPE_SHOULDERS]=false}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</si>
</sst>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
      <sz val="10"/>
      <color rgb="FF080808"/>
      <name val="Arial Unicode MS"/>
      <family val="2"/>
    </font>
    <font>
      <sz val="11"/>
      <color rgb="FF080808"/>
      <name val="Consolas"/>
      <family val="3"/>
    </font>
  </fonts>
  <fills count="16">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
      <patternFill patternType="solid">
        <fgColor rgb="FFFFC000"/>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cellStyleXfs>
  <cellXfs count="121">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8" fillId="0" borderId="0" xfId="0" applyFont="1" applyFill="1" applyAlignment="1"/>
    <xf numFmtId="0" fontId="15" fillId="0" borderId="1" xfId="3" applyFont="1" applyFill="1" applyAlignment="1">
      <alignment wrapText="1"/>
    </xf>
    <xf numFmtId="0" fontId="15" fillId="0" borderId="1" xfId="3" applyFont="1" applyFill="1"/>
    <xf numFmtId="0" fontId="28" fillId="0" borderId="0" xfId="3" applyFont="1" applyFill="1" applyBorder="1"/>
    <xf numFmtId="0" fontId="1" fillId="11" borderId="0" xfId="1" applyFill="1"/>
    <xf numFmtId="0" fontId="0" fillId="11"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8" fillId="0" borderId="1" xfId="3" applyFont="1" applyFill="1" applyBorder="1"/>
    <xf numFmtId="0" fontId="0" fillId="12" borderId="0" xfId="0" applyFill="1"/>
    <xf numFmtId="0" fontId="15" fillId="0" borderId="1" xfId="3" applyFont="1" applyFill="1" applyBorder="1"/>
    <xf numFmtId="0" fontId="28"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 fillId="6" borderId="1" xfId="3" applyFill="1"/>
    <xf numFmtId="0" fontId="24" fillId="14" borderId="0" xfId="0" applyFont="1" applyFill="1" applyAlignment="1">
      <alignment vertical="center"/>
    </xf>
    <xf numFmtId="0" fontId="32" fillId="0" borderId="0" xfId="0" applyFont="1" applyAlignment="1">
      <alignment vertical="center"/>
    </xf>
    <xf numFmtId="0" fontId="27" fillId="0" borderId="0" xfId="0" applyFont="1" applyAlignment="1">
      <alignment vertical="center"/>
    </xf>
    <xf numFmtId="0" fontId="3" fillId="0" borderId="1" xfId="3" applyFill="1"/>
    <xf numFmtId="0" fontId="28" fillId="0" borderId="1" xfId="3" applyFont="1" applyFill="1"/>
    <xf numFmtId="0" fontId="34" fillId="0" borderId="0" xfId="0" applyFont="1" applyAlignment="1">
      <alignment vertical="center"/>
    </xf>
    <xf numFmtId="0" fontId="34" fillId="6" borderId="0" xfId="0" applyFont="1" applyFill="1" applyAlignment="1">
      <alignment vertical="center"/>
    </xf>
    <xf numFmtId="49" fontId="4" fillId="0" borderId="0" xfId="0" applyNumberFormat="1" applyFont="1" applyAlignment="1">
      <alignment wrapText="1"/>
    </xf>
    <xf numFmtId="49" fontId="0" fillId="10" borderId="0" xfId="0" applyNumberFormat="1" applyFill="1"/>
    <xf numFmtId="0" fontId="35" fillId="0" borderId="0" xfId="0" applyFont="1" applyAlignment="1">
      <alignment vertical="center"/>
    </xf>
    <xf numFmtId="0" fontId="3" fillId="15" borderId="1" xfId="3" applyFill="1"/>
    <xf numFmtId="0" fontId="29"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0" fillId="6" borderId="0" xfId="0" applyFill="1" applyAlignment="1">
      <alignment horizontal="left" wrapText="1"/>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629"/>
  <sheetViews>
    <sheetView tabSelected="1" zoomScale="70" zoomScaleNormal="70" workbookViewId="0">
      <pane xSplit="7" ySplit="2" topLeftCell="BG603" activePane="bottomRight" state="frozen"/>
      <selection pane="topRight" activeCell="H1" sqref="H1"/>
      <selection pane="bottomLeft" activeCell="A3" sqref="A3"/>
      <selection pane="bottomRight" activeCell="BG607" sqref="BG607"/>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26.7109375" customWidth="1"/>
    <col min="10" max="10" width="8.140625" customWidth="1"/>
    <col min="11" max="11" width="11.85546875" customWidth="1"/>
    <col min="12" max="12" width="12.28515625" customWidth="1"/>
    <col min="13" max="13" width="12.140625" customWidth="1"/>
    <col min="14" max="14" width="9.5703125" customWidth="1"/>
    <col min="15" max="15" width="25.7109375" style="64" bestFit="1" customWidth="1"/>
    <col min="16" max="16" width="12.85546875" style="64" customWidth="1"/>
    <col min="17" max="17" width="19.85546875" style="3" customWidth="1"/>
    <col min="18" max="18" width="26.140625" bestFit="1" customWidth="1"/>
    <col min="19" max="19" width="18.7109375" style="64"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3"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0" customWidth="1"/>
    <col min="55" max="55" width="79" style="21" bestFit="1" customWidth="1"/>
    <col min="56" max="56" width="75.5703125" style="21" bestFit="1" customWidth="1"/>
    <col min="57" max="57" width="73" style="21" bestFit="1" customWidth="1"/>
    <col min="58" max="58" width="150.7109375" style="21" customWidth="1"/>
    <col min="59" max="59" width="100.28515625" style="21" customWidth="1"/>
  </cols>
  <sheetData>
    <row r="1" spans="1:59" s="36" customFormat="1" x14ac:dyDescent="0.25">
      <c r="A1" s="109" t="s">
        <v>3809</v>
      </c>
      <c r="B1" s="109"/>
      <c r="C1" s="109"/>
      <c r="D1" s="60" t="s">
        <v>3750</v>
      </c>
      <c r="E1" s="60"/>
      <c r="F1" s="60"/>
      <c r="G1" s="60"/>
      <c r="H1" s="60"/>
      <c r="I1" s="60"/>
      <c r="J1" s="60"/>
      <c r="K1" s="60"/>
      <c r="L1" s="60"/>
      <c r="M1" s="60"/>
      <c r="N1" s="60"/>
      <c r="O1" s="62"/>
      <c r="P1" s="62"/>
      <c r="Q1" s="60"/>
      <c r="R1" s="60"/>
      <c r="S1" s="62"/>
      <c r="T1" s="60"/>
      <c r="U1" s="60"/>
      <c r="V1" s="60"/>
      <c r="W1" s="60"/>
      <c r="X1" s="60"/>
      <c r="Y1" s="63"/>
      <c r="Z1" s="60"/>
      <c r="AA1" s="60"/>
      <c r="AB1" s="60"/>
      <c r="AC1" s="60"/>
      <c r="AD1" s="60"/>
      <c r="AE1" s="60"/>
      <c r="AF1" s="60"/>
      <c r="AG1" s="60"/>
      <c r="AH1" s="60"/>
      <c r="AI1" s="60"/>
      <c r="AJ1" s="60"/>
      <c r="AK1" s="60"/>
      <c r="AL1" s="60"/>
      <c r="AM1" s="60"/>
      <c r="AN1" s="60"/>
      <c r="AO1" s="60"/>
      <c r="AP1" s="60"/>
      <c r="AQ1" s="60"/>
      <c r="AR1" s="60"/>
      <c r="AS1" s="60"/>
      <c r="AT1" s="60"/>
      <c r="AU1" s="60"/>
      <c r="AV1" s="60"/>
      <c r="AW1" s="60"/>
      <c r="AX1" s="60"/>
      <c r="AY1" s="60"/>
      <c r="AZ1" s="78"/>
      <c r="BA1" s="78"/>
      <c r="BB1" s="78"/>
      <c r="BC1" s="60"/>
      <c r="BD1" s="60"/>
      <c r="BE1" s="60"/>
      <c r="BF1" s="60"/>
      <c r="BG1" s="61"/>
    </row>
    <row r="2" spans="1:59" s="1" customFormat="1" ht="120" customHeight="1" x14ac:dyDescent="0.25">
      <c r="A2" s="5" t="s">
        <v>83</v>
      </c>
      <c r="B2" s="1" t="s">
        <v>81</v>
      </c>
      <c r="C2" s="1" t="s">
        <v>82</v>
      </c>
      <c r="D2" s="3" t="s">
        <v>1440</v>
      </c>
      <c r="E2" s="1" t="s">
        <v>1338</v>
      </c>
      <c r="F2" s="1" t="s">
        <v>1340</v>
      </c>
      <c r="G2" s="3" t="s">
        <v>1418</v>
      </c>
      <c r="H2" s="11" t="s">
        <v>1379</v>
      </c>
      <c r="I2" s="11" t="s">
        <v>1800</v>
      </c>
      <c r="J2" s="11" t="s">
        <v>1378</v>
      </c>
      <c r="K2" s="11" t="s">
        <v>1442</v>
      </c>
      <c r="L2" s="11" t="s">
        <v>1376</v>
      </c>
      <c r="M2" s="11" t="s">
        <v>1377</v>
      </c>
      <c r="N2" s="11" t="s">
        <v>1375</v>
      </c>
      <c r="O2" s="63" t="s">
        <v>1799</v>
      </c>
      <c r="P2" s="63" t="s">
        <v>3347</v>
      </c>
      <c r="Q2" s="13" t="s">
        <v>1335</v>
      </c>
      <c r="R2" s="23" t="s">
        <v>1380</v>
      </c>
      <c r="S2" s="63" t="s">
        <v>1794</v>
      </c>
      <c r="T2" s="22" t="s">
        <v>1419</v>
      </c>
      <c r="U2" s="3" t="s">
        <v>75</v>
      </c>
      <c r="V2" s="32" t="s">
        <v>1528</v>
      </c>
      <c r="W2" s="13" t="s">
        <v>1516</v>
      </c>
      <c r="X2" s="13" t="s">
        <v>1517</v>
      </c>
      <c r="Y2" s="63" t="s">
        <v>2723</v>
      </c>
      <c r="Z2" s="13" t="s">
        <v>1336</v>
      </c>
      <c r="AA2" s="23" t="s">
        <v>1381</v>
      </c>
      <c r="AB2" s="32" t="s">
        <v>1532</v>
      </c>
      <c r="AC2" s="13" t="s">
        <v>1518</v>
      </c>
      <c r="AD2" s="13" t="s">
        <v>1519</v>
      </c>
      <c r="AE2" s="13" t="s">
        <v>3345</v>
      </c>
      <c r="AF2" s="13" t="s">
        <v>1337</v>
      </c>
      <c r="AG2" s="23" t="s">
        <v>1382</v>
      </c>
      <c r="AH2" s="32" t="s">
        <v>1572</v>
      </c>
      <c r="AI2" s="13" t="s">
        <v>1520</v>
      </c>
      <c r="AJ2" s="13" t="s">
        <v>1521</v>
      </c>
      <c r="AK2" s="13" t="s">
        <v>1424</v>
      </c>
      <c r="AL2" s="23" t="s">
        <v>1425</v>
      </c>
      <c r="AM2" s="32" t="s">
        <v>1573</v>
      </c>
      <c r="AN2" s="13" t="s">
        <v>1522</v>
      </c>
      <c r="AO2" s="13" t="s">
        <v>1523</v>
      </c>
      <c r="AP2" s="13" t="s">
        <v>1426</v>
      </c>
      <c r="AQ2" s="23" t="s">
        <v>1427</v>
      </c>
      <c r="AR2" s="32" t="s">
        <v>1574</v>
      </c>
      <c r="AS2" s="13" t="s">
        <v>1524</v>
      </c>
      <c r="AT2" s="13" t="s">
        <v>1525</v>
      </c>
      <c r="AU2" s="13" t="s">
        <v>1438</v>
      </c>
      <c r="AV2" s="23" t="s">
        <v>1439</v>
      </c>
      <c r="AW2" s="32" t="s">
        <v>1575</v>
      </c>
      <c r="AX2" s="13" t="s">
        <v>1526</v>
      </c>
      <c r="AY2" s="13" t="s">
        <v>1527</v>
      </c>
      <c r="AZ2" s="79" t="s">
        <v>2667</v>
      </c>
      <c r="BA2" s="79" t="s">
        <v>3341</v>
      </c>
      <c r="BB2" s="79" t="s">
        <v>3342</v>
      </c>
      <c r="BC2" s="20" t="s">
        <v>3350</v>
      </c>
      <c r="BD2" s="20" t="s">
        <v>3351</v>
      </c>
      <c r="BE2" s="20" t="s">
        <v>3352</v>
      </c>
      <c r="BF2" s="20" t="s">
        <v>3348</v>
      </c>
      <c r="BG2" s="20" t="s">
        <v>3349</v>
      </c>
    </row>
    <row r="3" spans="1:59" x14ac:dyDescent="0.25">
      <c r="A3" s="12">
        <v>19</v>
      </c>
      <c r="B3" t="s">
        <v>731</v>
      </c>
      <c r="C3" t="s">
        <v>732</v>
      </c>
      <c r="D3" s="3">
        <f t="shared" ref="D3:D66" si="0">A3</f>
        <v>19</v>
      </c>
      <c r="G3" s="8" t="s">
        <v>1477</v>
      </c>
      <c r="I3" t="s">
        <v>91</v>
      </c>
      <c r="J3" t="s">
        <v>91</v>
      </c>
      <c r="K3">
        <v>185</v>
      </c>
      <c r="L3">
        <v>185</v>
      </c>
      <c r="M3">
        <v>185</v>
      </c>
      <c r="O3" s="64"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WayshrineInfo'!$K$3:$N$9994,4,FALSE),"")))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constants'!$B$4:$C$1012,2,FALSE),"")</f>
        <v>Included in base game</v>
      </c>
      <c r="V3" s="94" t="s">
        <v>3354</v>
      </c>
      <c r="Y3" s="64"/>
      <c r="Z3" s="3">
        <f>IF(AND(G3&lt;&gt;"LIBSETS_SETTYPE_BATTLEGROUND",G3&lt;&gt;"LIBSETS_SETTYPE_SPECIAL"),
IF(AND(Y3&lt;&gt;"",ISNUMBER(Y3),NOT(ISNA(Y3))),Y3,
   IF(AND(L3&lt;&gt;"",ISNUMBER(L3),L3&gt;0,NOT(ISNA(L3))),VLOOKUP(L3,'ESO dumped WayshrineInfo'!$K$3:$L$9994,2,FALSE),"")
),"")</f>
        <v>382</v>
      </c>
      <c r="AA3" t="str">
        <f>IF(AND(Z3&lt;&gt;"",ISNUMBER(Z3),NOT(ISNA(Z3))),VLOOKUP(Z3,'ESO zone constants'!$A$3:$D$9999,4,FALSE),"")</f>
        <v>Reaper's March</v>
      </c>
      <c r="AB3" s="94" t="s">
        <v>3354</v>
      </c>
      <c r="AC3" s="42"/>
      <c r="AD3" s="42"/>
      <c r="AE3" s="42"/>
      <c r="AF3" s="3">
        <f>IF(AND(G3&lt;&gt;"LIBSETS_SETTYPE_BATTLEGROUND",G3&lt;&gt;"LIBSETS_SETTYPE_SPECIAL"),
IF(AND(AE3&lt;&gt;"",ISNUMBER(AE3),NOT(ISNA(AE3))),AE3,
   IF(AND(M3&lt;&gt;"",ISNUMBER(M3),M3&gt;0,NOT(ISNA(M3))),VLOOKUP(M3,'ESO dumped WayshrineInfo'!$K$3:$L$9994,2,FALSE),"")
),"")</f>
        <v>382</v>
      </c>
      <c r="AG3" t="str">
        <f>IF(AND(AF3&lt;&gt;"",ISNUMBER(AF3),NOT(ISNA(AF3))),VLOOKUP(AF3,'ESO zone constants'!$A$3:$D$9999,4,FALSE),"")</f>
        <v>Reaper's March</v>
      </c>
      <c r="AH3" s="43"/>
      <c r="AI3" s="42"/>
      <c r="AJ3" s="42"/>
      <c r="AK3" s="3" t="str">
        <f>IF(AND(G3&lt;&gt;"LIBSETS_SETTYPE_BATTLEGROUND",G3&lt;&gt;"LIBSETS_SETTYPE_SPECIAL"),IF(AL3&lt;&gt;"",VLOOKUP(AL3,'ESO zone constants'!$D$3:$H$4953,5,FALSE),""),"")</f>
        <v/>
      </c>
      <c r="AM3" s="43"/>
      <c r="AN3" s="42"/>
      <c r="AO3" s="42"/>
      <c r="AP3" s="3" t="str">
        <f>IF(AND(G3&lt;&gt;"LIBSETS_SETTYPE_BATTLEGROUND",G3&lt;&gt;"LIBSETS_SETTYPE_SPECIAL"),IF(AQ3&lt;&gt;"",VLOOKUP(AQ3,'ESO zone constants'!$D$3:$H$4953,5,FALSE),""),"")</f>
        <v/>
      </c>
      <c r="AR3" s="43"/>
      <c r="AS3" s="42"/>
      <c r="AT3" s="42"/>
      <c r="AU3" s="3" t="str">
        <f>IF(AND(G3&lt;&gt;"LIBSETS_SETTYPE_BATTLEGROUND",G3&lt;&gt;"LIBSETS_SETTYPE_SPECIAL"),IF(AV3&lt;&gt;"",VLOOKUP(AV3,'ESO zone constants'!$D$3:$H$4953,5,FALSE),""),"")</f>
        <v/>
      </c>
      <c r="AW3" s="43"/>
      <c r="AX3" s="42"/>
      <c r="AY3" s="42"/>
      <c r="AZ3" s="81" t="s">
        <v>2665</v>
      </c>
      <c r="BA3" s="81"/>
      <c r="BB3" s="81"/>
      <c r="BC3" s="21" t="str">
        <f t="shared" ref="BC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 t="shared" ref="BE3" si="3">IF(A3&lt;&gt;"",IF(F3&lt;&gt;"Not in the game (anymore)",IF(A3&lt;&gt;"",", setType="&amp;G3,"")&amp;IF(J3="true",", multiTrialSet=true",""),"")
&amp; IF(AND(H3&lt;&gt;"",ISNUMBER(H3)),", undauntedChestId=" &amp; H3,""),"")</f>
        <v>, setType=LIBSETS_SETTYPE_DUNGEON</v>
      </c>
      <c r="BF3" s="21" t="str">
        <f t="shared" ref="BF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1480</v>
      </c>
      <c r="I4" t="s">
        <v>91</v>
      </c>
      <c r="J4" t="s">
        <v>91</v>
      </c>
      <c r="K4">
        <v>109</v>
      </c>
      <c r="L4">
        <v>109</v>
      </c>
      <c r="M4">
        <v>109</v>
      </c>
      <c r="O4" s="64"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WayshrineInfo'!$K$3:$N$9994,4,FALSE),"")))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constants'!$B$4:$C$1012,2,FALSE),"")</f>
        <v>Included in base game</v>
      </c>
      <c r="V4" s="94" t="s">
        <v>1560</v>
      </c>
      <c r="Y4" s="64"/>
      <c r="Z4" s="3">
        <f>IF(AND(G4&lt;&gt;"LIBSETS_SETTYPE_BATTLEGROUND",G4&lt;&gt;"LIBSETS_SETTYPE_SPECIAL"),
IF(AND(Y4&lt;&gt;"",ISNUMBER(Y4),NOT(ISNA(Y4))),Y4,
   IF(AND(L4&lt;&gt;"",ISNUMBER(L4),L4&gt;0,NOT(ISNA(L4))),VLOOKUP(L4,'ESO dumped WayshrineInfo'!$K$3:$L$9994,2,FALSE),"")
),"")</f>
        <v>103</v>
      </c>
      <c r="AA4" t="str">
        <f>IF(AND(Z4&lt;&gt;"",ISNUMBER(Z4),NOT(ISNA(Z4))),VLOOKUP(Z4,'ESO zone constants'!$A$3:$D$9999,4,FALSE),"")</f>
        <v>The Rift</v>
      </c>
      <c r="AB4" s="94" t="s">
        <v>1561</v>
      </c>
      <c r="AC4" s="42"/>
      <c r="AD4" s="42"/>
      <c r="AE4" s="42"/>
      <c r="AF4" s="3">
        <f>IF(AND(G4&lt;&gt;"LIBSETS_SETTYPE_BATTLEGROUND",G4&lt;&gt;"LIBSETS_SETTYPE_SPECIAL"),
IF(AND(AE4&lt;&gt;"",ISNUMBER(AE4),NOT(ISNA(AE4))),AE4,
   IF(AND(M4&lt;&gt;"",ISNUMBER(M4),M4&gt;0,NOT(ISNA(M4))),VLOOKUP(M4,'ESO dumped WayshrineInfo'!$K$3:$L$9994,2,FALSE),"")
),"")</f>
        <v>103</v>
      </c>
      <c r="AG4" t="str">
        <f>IF(AND(AF4&lt;&gt;"",ISNUMBER(AF4),NOT(ISNA(AF4))),VLOOKUP(AF4,'ESO zone constants'!$A$3:$D$9999,4,FALSE),"")</f>
        <v>The Rift</v>
      </c>
      <c r="AH4" s="43" t="s">
        <v>1562</v>
      </c>
      <c r="AI4" s="42"/>
      <c r="AJ4" s="42"/>
      <c r="AK4" s="3">
        <f>IF(AND(G4&lt;&gt;"LIBSETS_SETTYPE_BATTLEGROUND",G4&lt;&gt;"LIBSETS_SETTYPE_SPECIAL"),IF(AL4&lt;&gt;"",VLOOKUP(AL4,'ESO zone constants'!$D$3:$H$4953,5,FALSE),""),"")</f>
        <v>103</v>
      </c>
      <c r="AL4" t="s">
        <v>111</v>
      </c>
      <c r="AM4" s="43" t="s">
        <v>1563</v>
      </c>
      <c r="AN4" s="42"/>
      <c r="AO4" s="42"/>
      <c r="AP4" s="3" t="str">
        <f>IF(AND(G4&lt;&gt;"LIBSETS_SETTYPE_BATTLEGROUND",G4&lt;&gt;"LIBSETS_SETTYPE_SPECIAL"),IF(AQ4&lt;&gt;"",VLOOKUP(AQ4,'ESO zone constants'!$D$3:$H$4953,5,FALSE),""),"")</f>
        <v/>
      </c>
      <c r="AR4" s="43"/>
      <c r="AS4" s="42"/>
      <c r="AT4" s="42"/>
      <c r="AU4" s="3" t="str">
        <f>IF(AND(G4&lt;&gt;"LIBSETS_SETTYPE_BATTLEGROUND",G4&lt;&gt;"LIBSETS_SETTYPE_SPECIAL"),IF(AV4&lt;&gt;"",VLOOKUP(AV4,'ESO zone constants'!$D$3:$H$4953,5,FALSE),""),"")</f>
        <v/>
      </c>
      <c r="AW4" s="43"/>
      <c r="AX4" s="42"/>
      <c r="AY4" s="42"/>
      <c r="AZ4" s="81" t="s">
        <v>2665</v>
      </c>
      <c r="BA4" s="81"/>
      <c r="BB4" s="81"/>
      <c r="BC4" s="21" t="str">
        <f t="shared" ref="BC4:BC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D4" s="21" t="str">
        <f t="shared" ref="BD4:BD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E4" s="21" t="str">
        <f t="shared" ref="BE4:BE67" si="8">IF(A4&lt;&gt;"",IF(F4&lt;&gt;"Not in the game (anymore)",IF(A4&lt;&gt;"",", setType="&amp;G4,"")&amp;IF(J4="true",", multiTrialSet=true",""),"")
&amp; IF(AND(H4&lt;&gt;"",ISNUMBER(H4)),", undauntedChestId=" &amp; H4,""),"")</f>
        <v>, setType=LIBSETS_SETTYPE_OVERLAND</v>
      </c>
      <c r="BF4" s="21" t="str">
        <f t="shared" ref="BF4:BF67" si="9">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G4" s="21" t="str">
        <f t="shared" ref="BG4:BG67" si="10">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59" x14ac:dyDescent="0.25">
      <c r="A5" s="12">
        <v>21</v>
      </c>
      <c r="B5" t="s">
        <v>735</v>
      </c>
      <c r="C5" t="s">
        <v>736</v>
      </c>
      <c r="D5" s="3">
        <f t="shared" si="0"/>
        <v>21</v>
      </c>
      <c r="G5" s="8" t="s">
        <v>1480</v>
      </c>
      <c r="I5" t="s">
        <v>91</v>
      </c>
      <c r="J5" t="s">
        <v>91</v>
      </c>
      <c r="K5">
        <v>93</v>
      </c>
      <c r="L5">
        <v>93</v>
      </c>
      <c r="M5">
        <v>93</v>
      </c>
      <c r="O5" s="64"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WayshrineInfo'!$K$3:$N$9994,4,FALSE),"")))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constants'!$B$4:$C$1012,2,FALSE),"")</f>
        <v>Included in base game</v>
      </c>
      <c r="V5" s="94" t="s">
        <v>1560</v>
      </c>
      <c r="W5" s="42"/>
      <c r="X5" s="42"/>
      <c r="Z5" s="3">
        <f>IF(AND(G5&lt;&gt;"LIBSETS_SETTYPE_BATTLEGROUND",G5&lt;&gt;"LIBSETS_SETTYPE_SPECIAL"),
IF(AND(Y5&lt;&gt;"",ISNUMBER(Y5),NOT(ISNA(Y5))),Y5,
   IF(AND(L5&lt;&gt;"",ISNUMBER(L5),L5&gt;0,NOT(ISNA(L5))),VLOOKUP(L5,'ESO dumped WayshrineInfo'!$K$3:$L$9994,2,FALSE),"")
),"")</f>
        <v>101</v>
      </c>
      <c r="AA5" t="str">
        <f>IF(AND(Z5&lt;&gt;"",ISNUMBER(Z5),NOT(ISNA(Z5))),VLOOKUP(Z5,'ESO zone constants'!$A$3:$D$9999,4,FALSE),"")</f>
        <v>Eastmarch</v>
      </c>
      <c r="AB5" s="94" t="s">
        <v>1561</v>
      </c>
      <c r="AC5" s="42"/>
      <c r="AD5" s="42"/>
      <c r="AE5" s="42"/>
      <c r="AF5" s="3">
        <f>IF(AND(G5&lt;&gt;"LIBSETS_SETTYPE_BATTLEGROUND",G5&lt;&gt;"LIBSETS_SETTYPE_SPECIAL"),
IF(AND(AE5&lt;&gt;"",ISNUMBER(AE5),NOT(ISNA(AE5))),AE5,
   IF(AND(M5&lt;&gt;"",ISNUMBER(M5),M5&gt;0,NOT(ISNA(M5))),VLOOKUP(M5,'ESO dumped WayshrineInfo'!$K$3:$L$9994,2,FALSE),"")
),"")</f>
        <v>101</v>
      </c>
      <c r="AG5" t="str">
        <f>IF(AND(AF5&lt;&gt;"",ISNUMBER(AF5),NOT(ISNA(AF5))),VLOOKUP(AF5,'ESO zone constants'!$A$3:$D$9999,4,FALSE),"")</f>
        <v>Eastmarch</v>
      </c>
      <c r="AH5" s="43" t="s">
        <v>1562</v>
      </c>
      <c r="AI5" s="42"/>
      <c r="AJ5" s="42"/>
      <c r="AK5" s="3">
        <f>IF(AND(G5&lt;&gt;"LIBSETS_SETTYPE_BATTLEGROUND",G5&lt;&gt;"LIBSETS_SETTYPE_SPECIAL"),IF(AL5&lt;&gt;"",VLOOKUP(AL5,'ESO zone constants'!$D$3:$H$4953,5,FALSE),""),"")</f>
        <v>101</v>
      </c>
      <c r="AL5" t="s">
        <v>110</v>
      </c>
      <c r="AM5" s="43" t="s">
        <v>1563</v>
      </c>
      <c r="AN5" s="42"/>
      <c r="AO5" s="42"/>
      <c r="AP5" s="3" t="str">
        <f>IF(AND(G5&lt;&gt;"LIBSETS_SETTYPE_BATTLEGROUND",G5&lt;&gt;"LIBSETS_SETTYPE_SPECIAL"),IF(AQ5&lt;&gt;"",VLOOKUP(AQ5,'ESO zone constants'!$D$3:$H$4953,5,FALSE),""),"")</f>
        <v/>
      </c>
      <c r="AR5" s="43"/>
      <c r="AS5" s="42"/>
      <c r="AT5" s="42"/>
      <c r="AU5" s="3" t="str">
        <f>IF(AND(G5&lt;&gt;"LIBSETS_SETTYPE_BATTLEGROUND",G5&lt;&gt;"LIBSETS_SETTYPE_SPECIAL"),IF(AV5&lt;&gt;"",VLOOKUP(AV5,'ESO zone constants'!$D$3:$H$4953,5,FALSE),""),"")</f>
        <v/>
      </c>
      <c r="AW5" s="43"/>
      <c r="AX5" s="42"/>
      <c r="AY5" s="42"/>
      <c r="AZ5" s="81" t="s">
        <v>2666</v>
      </c>
      <c r="BA5" s="81"/>
      <c r="BB5" s="81"/>
      <c r="BC5" s="21" t="str">
        <f t="shared" si="6"/>
        <v>[21] = {wayshrines={93,93,93,}, dlcId=DLC_BASE_GAME</v>
      </c>
      <c r="BD5" s="21" t="str">
        <f t="shared" si="7"/>
        <v>, zoneIds={101,101,101,101}, veteran=false</v>
      </c>
      <c r="BE5" s="21" t="str">
        <f t="shared" si="8"/>
        <v>, setType=LIBSETS_SETTYPE_OVERLAND</v>
      </c>
      <c r="BF5" s="21" t="str">
        <f t="shared" si="9"/>
        <v>, isProcSetAllowedInPvP=1, dropMechanic={LIBSETS_DROP_MECHANIC_OVERLAND_BOSS_DELVE,LIBSETS_DROP_MECHANIC_OVERLAND_WORLDBOSS,LIBSETS_DROP_MECHANIC_OVERLAND_BOSS_PUBLIC_DUNGEON,LIBSETS_DROP_MECHANIC_OVERLAND_CHEST}</v>
      </c>
      <c r="BG5" s="21" t="str">
        <f t="shared" si="10"/>
        <v>}, --Akaviri Dragonguard / Akavirische Drachengarde   [Eastmarch, Eastmarch, Eastmarch, Eastmarch]</v>
      </c>
    </row>
    <row r="6" spans="1:59" x14ac:dyDescent="0.25">
      <c r="A6" s="12">
        <v>22</v>
      </c>
      <c r="B6" t="s">
        <v>737</v>
      </c>
      <c r="C6" t="s">
        <v>2544</v>
      </c>
      <c r="D6" s="3">
        <f t="shared" si="0"/>
        <v>22</v>
      </c>
      <c r="G6" s="8" t="s">
        <v>1480</v>
      </c>
      <c r="I6" t="s">
        <v>91</v>
      </c>
      <c r="J6" t="s">
        <v>91</v>
      </c>
      <c r="K6">
        <v>17</v>
      </c>
      <c r="L6">
        <v>17</v>
      </c>
      <c r="M6">
        <v>17</v>
      </c>
      <c r="O6" s="64"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WayshrineInfo'!$K$3:$N$9994,4,FALSE),"")))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constants'!$B$4:$C$1012,2,FALSE),"")</f>
        <v>Included in base game</v>
      </c>
      <c r="V6" s="94" t="s">
        <v>1560</v>
      </c>
      <c r="Y6" s="64"/>
      <c r="Z6" s="3">
        <f>IF(AND(G6&lt;&gt;"LIBSETS_SETTYPE_BATTLEGROUND",G6&lt;&gt;"LIBSETS_SETTYPE_SPECIAL"),
IF(AND(Y6&lt;&gt;"",ISNUMBER(Y6),NOT(ISNA(Y6))),Y6,
   IF(AND(L6&lt;&gt;"",ISNUMBER(L6),L6&gt;0,NOT(ISNA(L6))),VLOOKUP(L6,'ESO dumped WayshrineInfo'!$K$3:$L$9994,2,FALSE),"")
),"")</f>
        <v>19</v>
      </c>
      <c r="AA6" t="str">
        <f>IF(AND(Z6&lt;&gt;"",ISNUMBER(Z6),NOT(ISNA(Z6))),VLOOKUP(Z6,'ESO zone constants'!$A$3:$D$9999,4,FALSE),"")</f>
        <v>Stormhaven</v>
      </c>
      <c r="AB6" s="94" t="s">
        <v>1561</v>
      </c>
      <c r="AC6" s="42"/>
      <c r="AD6" s="42"/>
      <c r="AE6" s="42"/>
      <c r="AF6" s="3">
        <f>IF(AND(G6&lt;&gt;"LIBSETS_SETTYPE_BATTLEGROUND",G6&lt;&gt;"LIBSETS_SETTYPE_SPECIAL"),
IF(AND(AE6&lt;&gt;"",ISNUMBER(AE6),NOT(ISNA(AE6))),AE6,
   IF(AND(M6&lt;&gt;"",ISNUMBER(M6),M6&gt;0,NOT(ISNA(M6))),VLOOKUP(M6,'ESO dumped WayshrineInfo'!$K$3:$L$9994,2,FALSE),"")
),"")</f>
        <v>19</v>
      </c>
      <c r="AG6" t="str">
        <f>IF(AND(AF6&lt;&gt;"",ISNUMBER(AF6),NOT(ISNA(AF6))),VLOOKUP(AF6,'ESO zone constants'!$A$3:$D$9999,4,FALSE),"")</f>
        <v>Stormhaven</v>
      </c>
      <c r="AH6" s="43" t="s">
        <v>1562</v>
      </c>
      <c r="AI6" s="42"/>
      <c r="AJ6" s="42"/>
      <c r="AK6" s="3">
        <f>IF(AND(G6&lt;&gt;"LIBSETS_SETTYPE_BATTLEGROUND",G6&lt;&gt;"LIBSETS_SETTYPE_SPECIAL"),IF(AL6&lt;&gt;"",VLOOKUP(AL6,'ESO zone constants'!$D$3:$H$4953,5,FALSE),""),"")</f>
        <v>19</v>
      </c>
      <c r="AL6" t="s">
        <v>104</v>
      </c>
      <c r="AM6" s="43" t="s">
        <v>1563</v>
      </c>
      <c r="AN6" s="42"/>
      <c r="AO6" s="42"/>
      <c r="AP6" s="3" t="str">
        <f>IF(AND(G6&lt;&gt;"LIBSETS_SETTYPE_BATTLEGROUND",G6&lt;&gt;"LIBSETS_SETTYPE_SPECIAL"),IF(AQ6&lt;&gt;"",VLOOKUP(AQ6,'ESO zone constants'!$D$3:$H$4953,5,FALSE),""),"")</f>
        <v/>
      </c>
      <c r="AR6" s="43"/>
      <c r="AS6" s="42"/>
      <c r="AT6" s="42"/>
      <c r="AU6" s="3" t="str">
        <f>IF(AND(G6&lt;&gt;"LIBSETS_SETTYPE_BATTLEGROUND",G6&lt;&gt;"LIBSETS_SETTYPE_SPECIAL"),IF(AV6&lt;&gt;"",VLOOKUP(AV6,'ESO zone constants'!$D$3:$H$4953,5,FALSE),""),"")</f>
        <v/>
      </c>
      <c r="AW6" s="43"/>
      <c r="AX6" s="42"/>
      <c r="AY6" s="42"/>
      <c r="AZ6" s="81" t="s">
        <v>2665</v>
      </c>
      <c r="BA6" s="81"/>
      <c r="BB6" s="81"/>
      <c r="BC6" s="21" t="str">
        <f t="shared" si="6"/>
        <v>[22] = {wayshrines={17,17,17,}, dlcId=DLC_BASE_GAME</v>
      </c>
      <c r="BD6" s="21" t="str">
        <f t="shared" si="7"/>
        <v>, zoneIds={19,19,19,19}, veteran=false</v>
      </c>
      <c r="BE6" s="21" t="str">
        <f t="shared" si="8"/>
        <v>, setType=LIBSETS_SETTYPE_OVERLAND</v>
      </c>
      <c r="BF6" s="21" t="str">
        <f t="shared" si="9"/>
        <v>, dropMechanic={LIBSETS_DROP_MECHANIC_OVERLAND_BOSS_DELVE,LIBSETS_DROP_MECHANIC_OVERLAND_WORLDBOSS,LIBSETS_DROP_MECHANIC_OVERLAND_BOSS_PUBLIC_DUNGEON,LIBSETS_DROP_MECHANIC_OVERLAND_CHEST}</v>
      </c>
      <c r="BG6" s="21" t="str">
        <f t="shared" si="10"/>
        <v>}, --Dreamer\'s Mantle / Mantel des Träumers   [Stormhaven, Stormhaven, Stormhaven, Stormhaven]</v>
      </c>
    </row>
    <row r="7" spans="1:59" x14ac:dyDescent="0.25">
      <c r="A7" s="12">
        <v>23</v>
      </c>
      <c r="B7" t="s">
        <v>738</v>
      </c>
      <c r="C7" t="s">
        <v>2545</v>
      </c>
      <c r="D7" s="3">
        <f t="shared" si="0"/>
        <v>23</v>
      </c>
      <c r="G7" s="8" t="s">
        <v>1472</v>
      </c>
      <c r="I7" t="s">
        <v>91</v>
      </c>
      <c r="J7" t="s">
        <v>91</v>
      </c>
      <c r="K7">
        <v>270</v>
      </c>
      <c r="L7">
        <v>270</v>
      </c>
      <c r="M7">
        <v>270</v>
      </c>
      <c r="O7" s="64"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WayshrineInfo'!$K$3:$N$9994,4,FALSE),"")))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constants'!$B$4:$C$1012,2,FALSE),"")</f>
        <v>Included in base game</v>
      </c>
      <c r="V7" s="94" t="s">
        <v>1556</v>
      </c>
      <c r="Y7" s="64"/>
      <c r="Z7" s="3">
        <f>IF(AND(G7&lt;&gt;"LIBSETS_SETTYPE_BATTLEGROUND",G7&lt;&gt;"LIBSETS_SETTYPE_SPECIAL"),
IF(AND(Y7&lt;&gt;"",ISNUMBER(Y7),NOT(ISNA(Y7))),Y7,
   IF(AND(L7&lt;&gt;"",ISNUMBER(L7),L7&gt;0,NOT(ISNA(L7))),VLOOKUP(L7,'ESO dumped WayshrineInfo'!$K$3:$L$9994,2,FALSE),"")
),"")</f>
        <v>888</v>
      </c>
      <c r="AA7" t="str">
        <f>IF(AND(Z7&lt;&gt;"",ISNUMBER(Z7),NOT(ISNA(Z7))),VLOOKUP(Z7,'ESO zone constants'!$A$3:$D$9999,4,FALSE),"")</f>
        <v>Craglorn</v>
      </c>
      <c r="AB7" s="94" t="s">
        <v>1556</v>
      </c>
      <c r="AC7" s="3" t="str">
        <f>IF(AB7&lt;&gt;"",IF(AB7&lt;&gt;"LIBSETS_DROP_MECHANIC_MONSTER_NAME",VLOOKUP(AB7,'LibSets constants'!$I$4:$L$1012,3,FALSE),""),"")</f>
        <v>Arena stage chest</v>
      </c>
      <c r="AD7" s="3" t="str">
        <f>IF(AB7&lt;&gt;"",IF(AB7&lt;&gt;"LIBSETS_DROP_MECHANIC_MONSTER_NAME",VLOOKUP(AB7,'LibSets constants'!$I$4:$L$1012,4,FALSE),""),"")</f>
        <v>Arena-Phasen Schatztruhe</v>
      </c>
      <c r="AF7" s="3">
        <f>IF(AND(G7&lt;&gt;"LIBSETS_SETTYPE_BATTLEGROUND",G7&lt;&gt;"LIBSETS_SETTYPE_SPECIAL"),
IF(AND(AE7&lt;&gt;"",ISNUMBER(AE7),NOT(ISNA(AE7))),AE7,
   IF(AND(M7&lt;&gt;"",ISNUMBER(M7),M7&gt;0,NOT(ISNA(M7))),VLOOKUP(M7,'ESO dumped WayshrineInfo'!$K$3:$L$9994,2,FALSE),"")
),"")</f>
        <v>888</v>
      </c>
      <c r="AG7" t="str">
        <f>IF(AND(AF7&lt;&gt;"",ISNUMBER(AF7),NOT(ISNA(AF7))),VLOOKUP(AF7,'ESO zone constants'!$A$3:$D$9999,4,FALSE),"")</f>
        <v>Craglorn</v>
      </c>
      <c r="AH7" s="43"/>
      <c r="AK7" s="3" t="str">
        <f>IF(AND(G7&lt;&gt;"LIBSETS_SETTYPE_BATTLEGROUND",G7&lt;&gt;"LIBSETS_SETTYPE_SPECIAL"),IF(AL7&lt;&gt;"",VLOOKUP(AL7,'ESO zone constants'!$D$3:$H$4953,5,FALSE),""),"")</f>
        <v/>
      </c>
      <c r="AM7" s="43"/>
      <c r="AP7" s="3" t="str">
        <f>IF(AND(G7&lt;&gt;"LIBSETS_SETTYPE_BATTLEGROUND",G7&lt;&gt;"LIBSETS_SETTYPE_SPECIAL"),IF(AQ7&lt;&gt;"",VLOOKUP(AQ7,'ESO zone constants'!$D$3:$H$4953,5,FALSE),""),"")</f>
        <v/>
      </c>
      <c r="AR7" s="43"/>
      <c r="AU7" s="3" t="str">
        <f>IF(AND(G7&lt;&gt;"LIBSETS_SETTYPE_BATTLEGROUND",G7&lt;&gt;"LIBSETS_SETTYPE_SPECIAL"),IF(AV7&lt;&gt;"",VLOOKUP(AV7,'ESO zone constants'!$D$3:$H$4953,5,FALSE),""),"")</f>
        <v/>
      </c>
      <c r="AW7" s="43"/>
      <c r="AZ7" s="81" t="s">
        <v>2666</v>
      </c>
      <c r="BA7" s="81"/>
      <c r="BB7" s="81"/>
      <c r="BC7" s="21" t="str">
        <f t="shared" si="6"/>
        <v>[23] = {wayshrines={270,270,270,}, dlcId=DLC_BASE_GAME</v>
      </c>
      <c r="BD7" s="21" t="str">
        <f t="shared" si="7"/>
        <v>, zoneIds={635,888,888}, veteran=false</v>
      </c>
      <c r="BE7" s="21" t="str">
        <f t="shared" si="8"/>
        <v>, setType=LIBSETS_SETTYPE_ARENA</v>
      </c>
      <c r="BF7" s="21" t="str">
        <f t="shared" si="9"/>
        <v>, isProcSetAllowedInPvP=1, dropMechanic={LIBSETS_DROP_MECHANIC_ARENA_STAGE_CHEST,LIBSETS_DROP_MECHANIC_ARENA_STAGE_CHEST}, dropMechanicDropLocationNames={['en']={'','Arena stage chest','','','','',},['de']={'','Arena-Phasen Schatztruhe','','','','',},}</v>
      </c>
      <c r="BG7" s="21" t="str">
        <f t="shared" si="10"/>
        <v>}, --Archer\'s Mind / Schützensinn   [Dragonstar Arena, Craglorn, Craglorn]</v>
      </c>
    </row>
    <row r="8" spans="1:59" x14ac:dyDescent="0.25">
      <c r="A8" s="12">
        <v>24</v>
      </c>
      <c r="B8" t="s">
        <v>739</v>
      </c>
      <c r="C8" t="s">
        <v>2546</v>
      </c>
      <c r="D8" s="3">
        <f t="shared" si="0"/>
        <v>24</v>
      </c>
      <c r="G8" s="8" t="s">
        <v>1472</v>
      </c>
      <c r="I8" t="s">
        <v>91</v>
      </c>
      <c r="J8" t="s">
        <v>91</v>
      </c>
      <c r="K8">
        <v>270</v>
      </c>
      <c r="L8">
        <v>270</v>
      </c>
      <c r="M8">
        <v>270</v>
      </c>
      <c r="O8" s="64"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WayshrineInfo'!$K$3:$N$9994,4,FALSE),"")))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constants'!$B$4:$C$1012,2,FALSE),"")</f>
        <v>Included in base game</v>
      </c>
      <c r="V8" s="94" t="s">
        <v>1556</v>
      </c>
      <c r="Y8" s="64"/>
      <c r="Z8" s="3">
        <f>IF(AND(G8&lt;&gt;"LIBSETS_SETTYPE_BATTLEGROUND",G8&lt;&gt;"LIBSETS_SETTYPE_SPECIAL"),
IF(AND(Y8&lt;&gt;"",ISNUMBER(Y8),NOT(ISNA(Y8))),Y8,
   IF(AND(L8&lt;&gt;"",ISNUMBER(L8),L8&gt;0,NOT(ISNA(L8))),VLOOKUP(L8,'ESO dumped WayshrineInfo'!$K$3:$L$9994,2,FALSE),"")
),"")</f>
        <v>888</v>
      </c>
      <c r="AA8" t="str">
        <f>IF(AND(Z8&lt;&gt;"",ISNUMBER(Z8),NOT(ISNA(Z8))),VLOOKUP(Z8,'ESO zone constants'!$A$3:$D$9999,4,FALSE),"")</f>
        <v>Craglorn</v>
      </c>
      <c r="AB8" s="94" t="s">
        <v>1556</v>
      </c>
      <c r="AC8" s="3" t="str">
        <f>IF(AB8&lt;&gt;"",IF(AB8&lt;&gt;"LIBSETS_DROP_MECHANIC_MONSTER_NAME",VLOOKUP(AB8,'LibSets constants'!$I$4:$L$1012,3,FALSE),""),"")</f>
        <v>Arena stage chest</v>
      </c>
      <c r="AD8" s="3" t="str">
        <f>IF(AB8&lt;&gt;"",IF(AB8&lt;&gt;"LIBSETS_DROP_MECHANIC_MONSTER_NAME",VLOOKUP(AB8,'LibSets constants'!$I$4:$L$1012,4,FALSE),""),"")</f>
        <v>Arena-Phasen Schatztruhe</v>
      </c>
      <c r="AF8" s="3">
        <f>IF(AND(G8&lt;&gt;"LIBSETS_SETTYPE_BATTLEGROUND",G8&lt;&gt;"LIBSETS_SETTYPE_SPECIAL"),
IF(AND(AE8&lt;&gt;"",ISNUMBER(AE8),NOT(ISNA(AE8))),AE8,
   IF(AND(M8&lt;&gt;"",ISNUMBER(M8),M8&gt;0,NOT(ISNA(M8))),VLOOKUP(M8,'ESO dumped WayshrineInfo'!$K$3:$L$9994,2,FALSE),"")
),"")</f>
        <v>888</v>
      </c>
      <c r="AG8" t="str">
        <f>IF(AND(AF8&lt;&gt;"",ISNUMBER(AF8),NOT(ISNA(AF8))),VLOOKUP(AF8,'ESO zone constants'!$A$3:$D$9999,4,FALSE),"")</f>
        <v>Craglorn</v>
      </c>
      <c r="AH8" s="43"/>
      <c r="AK8" s="3" t="str">
        <f>IF(AND(G8&lt;&gt;"LIBSETS_SETTYPE_BATTLEGROUND",G8&lt;&gt;"LIBSETS_SETTYPE_SPECIAL"),IF(AL8&lt;&gt;"",VLOOKUP(AL8,'ESO zone constants'!$D$3:$H$4953,5,FALSE),""),"")</f>
        <v/>
      </c>
      <c r="AM8" s="43"/>
      <c r="AP8" s="3" t="str">
        <f>IF(AND(G8&lt;&gt;"LIBSETS_SETTYPE_BATTLEGROUND",G8&lt;&gt;"LIBSETS_SETTYPE_SPECIAL"),IF(AQ8&lt;&gt;"",VLOOKUP(AQ8,'ESO zone constants'!$D$3:$H$4953,5,FALSE),""),"")</f>
        <v/>
      </c>
      <c r="AR8" s="43"/>
      <c r="AU8" s="3" t="str">
        <f>IF(AND(G8&lt;&gt;"LIBSETS_SETTYPE_BATTLEGROUND",G8&lt;&gt;"LIBSETS_SETTYPE_SPECIAL"),IF(AV8&lt;&gt;"",VLOOKUP(AV8,'ESO zone constants'!$D$3:$H$4953,5,FALSE),""),"")</f>
        <v/>
      </c>
      <c r="AW8" s="43"/>
      <c r="AZ8" s="81" t="s">
        <v>2665</v>
      </c>
      <c r="BA8" s="81"/>
      <c r="BB8" s="81"/>
      <c r="BC8" s="21" t="str">
        <f t="shared" si="6"/>
        <v>[24] = {wayshrines={270,270,270,}, dlcId=DLC_BASE_GAME</v>
      </c>
      <c r="BD8" s="21" t="str">
        <f t="shared" si="7"/>
        <v>, zoneIds={635,888,888}, veteran=false</v>
      </c>
      <c r="BE8" s="21" t="str">
        <f t="shared" si="8"/>
        <v>, setType=LIBSETS_SETTYPE_ARENA</v>
      </c>
      <c r="BF8" s="21" t="str">
        <f t="shared" si="9"/>
        <v>, dropMechanic={LIBSETS_DROP_MECHANIC_ARENA_STAGE_CHEST,LIBSETS_DROP_MECHANIC_ARENA_STAGE_CHEST}, dropMechanicDropLocationNames={['en']={'','Arena stage chest','','','','',},['de']={'','Arena-Phasen Schatztruhe','','','','',},}</v>
      </c>
      <c r="BG8" s="21" t="str">
        <f t="shared" si="10"/>
        <v>}, --Footman\'s Fortune / Geschick des Fußsoldaten   [Dragonstar Arena, Craglorn, Craglorn]</v>
      </c>
    </row>
    <row r="9" spans="1:59" x14ac:dyDescent="0.25">
      <c r="A9" s="12">
        <v>25</v>
      </c>
      <c r="B9" t="s">
        <v>740</v>
      </c>
      <c r="C9" t="s">
        <v>741</v>
      </c>
      <c r="D9" s="3">
        <f t="shared" si="0"/>
        <v>25</v>
      </c>
      <c r="E9" s="41"/>
      <c r="G9" s="8" t="s">
        <v>1475</v>
      </c>
      <c r="I9" t="s">
        <v>91</v>
      </c>
      <c r="J9" t="s">
        <v>91</v>
      </c>
      <c r="K9">
        <v>-1</v>
      </c>
      <c r="L9">
        <v>-1</v>
      </c>
      <c r="M9">
        <v>-1</v>
      </c>
      <c r="O9" s="64"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WayshrineInfo'!$K$3:$N$9994,4,FALSE),"")))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constants'!$B$4:$C$1012,2,FALSE),"")</f>
        <v>Included in base game</v>
      </c>
      <c r="V9" s="94" t="s">
        <v>2799</v>
      </c>
      <c r="Y9" s="64"/>
      <c r="Z9" s="3" t="str">
        <f>IF(AND(G9&lt;&gt;"LIBSETS_SETTYPE_BATTLEGROUND",G9&lt;&gt;"LIBSETS_SETTYPE_SPECIAL"),
IF(AND(Y9&lt;&gt;"",ISNUMBER(Y9),NOT(ISNA(Y9))),Y9,
   IF(AND(L9&lt;&gt;"",ISNUMBER(L9),L9&gt;0,NOT(ISNA(L9))),VLOOKUP(L9,'ESO dumped WayshrineInfo'!$K$3:$L$9994,2,FALSE),"")
),"")</f>
        <v/>
      </c>
      <c r="AA9" t="str">
        <f>IF(AND(Z9&lt;&gt;"",ISNUMBER(Z9),NOT(ISNA(Z9))),VLOOKUP(Z9,'ESO zone constants'!$A$3:$D$9999,4,FALSE),"")</f>
        <v/>
      </c>
      <c r="AB9" s="94"/>
      <c r="AC9" s="3" t="str">
        <f>IF(AB9&lt;&gt;"",IF(AB9&lt;&gt;"LIBSETS_DROP_MECHANIC_MONSTER_NAME",VLOOKUP(AB9,'LibSets constants'!$I$4:$L$1012,3,FALSE),""),"")</f>
        <v/>
      </c>
      <c r="AD9" s="3" t="str">
        <f>IF(AB9&lt;&gt;"",IF(AB9&lt;&gt;"LIBSETS_DROP_MECHANIC_MONSTER_NAME",VLOOKUP(AB9,'LibSets constants'!$I$4:$L$1012,4,FALSE),""),"")</f>
        <v/>
      </c>
      <c r="AF9" s="3" t="str">
        <f>IF(AND(G9&lt;&gt;"LIBSETS_SETTYPE_BATTLEGROUND",G9&lt;&gt;"LIBSETS_SETTYPE_SPECIAL"),
IF(AND(AE9&lt;&gt;"",ISNUMBER(AE9),NOT(ISNA(AE9))),AE9,
   IF(AND(M9&lt;&gt;"",ISNUMBER(M9),M9&gt;0,NOT(ISNA(M9))),VLOOKUP(M9,'ESO dumped WayshrineInfo'!$K$3:$L$9994,2,FALSE),"")
),"")</f>
        <v/>
      </c>
      <c r="AG9" t="str">
        <f>IF(AND(AF9&lt;&gt;"",ISNUMBER(AF9),NOT(ISNA(AF9))),VLOOKUP(AF9,'ESO zone constants'!$A$3:$D$9999,4,FALSE),"")</f>
        <v/>
      </c>
      <c r="AH9" s="43"/>
      <c r="AK9" s="3" t="str">
        <f>IF(AND(G9&lt;&gt;"LIBSETS_SETTYPE_BATTLEGROUND",G9&lt;&gt;"LIBSETS_SETTYPE_SPECIAL"),IF(AL9&lt;&gt;"",VLOOKUP(AL9,'ESO zone constants'!$D$3:$H$4953,5,FALSE),""),"")</f>
        <v/>
      </c>
      <c r="AM9" s="43"/>
      <c r="AP9" s="3" t="str">
        <f>IF(AND(G9&lt;&gt;"LIBSETS_SETTYPE_BATTLEGROUND",G9&lt;&gt;"LIBSETS_SETTYPE_SPECIAL"),IF(AQ9&lt;&gt;"",VLOOKUP(AQ9,'ESO zone constants'!$D$3:$H$4953,5,FALSE),""),"")</f>
        <v/>
      </c>
      <c r="AR9" s="43"/>
      <c r="AU9" s="3" t="str">
        <f>IF(AND(G9&lt;&gt;"LIBSETS_SETTYPE_BATTLEGROUND",G9&lt;&gt;"LIBSETS_SETTYPE_SPECIAL"),IF(AV9&lt;&gt;"",VLOOKUP(AV9,'ESO zone constants'!$D$3:$H$4953,5,FALSE),""),"")</f>
        <v/>
      </c>
      <c r="AW9" s="43"/>
      <c r="AZ9" s="81" t="s">
        <v>2665</v>
      </c>
      <c r="BA9" s="81"/>
      <c r="BB9" s="81"/>
      <c r="BC9" s="21" t="str">
        <f t="shared" si="6"/>
        <v>[25] = {wayshrines={-1,-1,-1,}, dlcId=DLC_BASE_GAME</v>
      </c>
      <c r="BD9" s="21" t="str">
        <f t="shared" si="7"/>
        <v>, zoneIds={181}, veteran=false</v>
      </c>
      <c r="BE9" s="21" t="str">
        <f t="shared" si="8"/>
        <v>, setType=LIBSETS_SETTYPE_CYRODIIL</v>
      </c>
      <c r="BF9" s="21" t="str">
        <f t="shared" si="9"/>
        <v>, dropMechanic={LIBSETS_DROP_MECHANIC_CITY_CYRODIIL_CROPSFORD}</v>
      </c>
      <c r="BG9" s="21" t="str">
        <f t="shared" si="10"/>
        <v>}, --Desert Rose / Wüstenrose   [Cyrodiil]</v>
      </c>
    </row>
    <row r="10" spans="1:59" x14ac:dyDescent="0.25">
      <c r="A10" s="12">
        <v>26</v>
      </c>
      <c r="B10" t="s">
        <v>742</v>
      </c>
      <c r="C10" t="s">
        <v>2547</v>
      </c>
      <c r="D10" s="3">
        <f t="shared" si="0"/>
        <v>26</v>
      </c>
      <c r="E10" s="41"/>
      <c r="G10" s="8" t="s">
        <v>1480</v>
      </c>
      <c r="I10" t="s">
        <v>91</v>
      </c>
      <c r="J10" t="s">
        <v>91</v>
      </c>
      <c r="K10">
        <v>131</v>
      </c>
      <c r="L10">
        <v>131</v>
      </c>
      <c r="M10">
        <v>131</v>
      </c>
      <c r="O10" s="64"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WayshrineInfo'!$K$3:$N$9994,4,FALSE),"")))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constants'!$B$4:$C$1012,2,FALSE),"")</f>
        <v>Included in base game</v>
      </c>
      <c r="V10" s="94" t="s">
        <v>1560</v>
      </c>
      <c r="Y10" s="64"/>
      <c r="Z10" s="3">
        <f>IF(AND(G10&lt;&gt;"LIBSETS_SETTYPE_BATTLEGROUND",G10&lt;&gt;"LIBSETS_SETTYPE_SPECIAL"),
IF(AND(Y10&lt;&gt;"",ISNUMBER(Y10),NOT(ISNA(Y10))),Y10,
   IF(AND(L10&lt;&gt;"",ISNUMBER(L10),L10&gt;0,NOT(ISNA(L10))),VLOOKUP(L10,'ESO dumped WayshrineInfo'!$K$3:$L$9994,2,FALSE),"")
),"")</f>
        <v>347</v>
      </c>
      <c r="AA10" t="str">
        <f>IF(AND(Z10&lt;&gt;"",ISNUMBER(Z10),NOT(ISNA(Z10))),VLOOKUP(Z10,'ESO zone constants'!$A$3:$D$9999,4,FALSE),"")</f>
        <v>Coldharbour</v>
      </c>
      <c r="AB10" s="94" t="s">
        <v>1561</v>
      </c>
      <c r="AC10" s="42"/>
      <c r="AD10" s="42"/>
      <c r="AE10" s="42"/>
      <c r="AF10" s="3">
        <f>IF(AND(G10&lt;&gt;"LIBSETS_SETTYPE_BATTLEGROUND",G10&lt;&gt;"LIBSETS_SETTYPE_SPECIAL"),
IF(AND(AE10&lt;&gt;"",ISNUMBER(AE10),NOT(ISNA(AE10))),AE10,
   IF(AND(M10&lt;&gt;"",ISNUMBER(M10),M10&gt;0,NOT(ISNA(M10))),VLOOKUP(M10,'ESO dumped WayshrineInfo'!$K$3:$L$9994,2,FALSE),"")
),"")</f>
        <v>347</v>
      </c>
      <c r="AG10" t="str">
        <f>IF(AND(AF10&lt;&gt;"",ISNUMBER(AF10),NOT(ISNA(AF10))),VLOOKUP(AF10,'ESO zone constants'!$A$3:$D$9999,4,FALSE),"")</f>
        <v>Coldharbour</v>
      </c>
      <c r="AH10" s="43" t="s">
        <v>1562</v>
      </c>
      <c r="AI10" s="42"/>
      <c r="AJ10" s="42"/>
      <c r="AK10" s="3">
        <f>IF(AND(G10&lt;&gt;"LIBSETS_SETTYPE_BATTLEGROUND",G10&lt;&gt;"LIBSETS_SETTYPE_SPECIAL"),IF(AL10&lt;&gt;"",VLOOKUP(AL10,'ESO zone constants'!$D$3:$H$4953,5,FALSE),""),"")</f>
        <v>347</v>
      </c>
      <c r="AL10" t="s">
        <v>241</v>
      </c>
      <c r="AM10" s="43" t="s">
        <v>1563</v>
      </c>
      <c r="AN10" s="42"/>
      <c r="AO10" s="42"/>
      <c r="AP10" s="3" t="str">
        <f>IF(AND(G10&lt;&gt;"LIBSETS_SETTYPE_BATTLEGROUND",G10&lt;&gt;"LIBSETS_SETTYPE_SPECIAL"),IF(AQ10&lt;&gt;"",VLOOKUP(AQ10,'ESO zone constants'!$D$3:$H$4953,5,FALSE),""),"")</f>
        <v/>
      </c>
      <c r="AR10" s="43"/>
      <c r="AS10" s="42"/>
      <c r="AT10" s="42"/>
      <c r="AU10" s="3" t="str">
        <f>IF(AND(G10&lt;&gt;"LIBSETS_SETTYPE_BATTLEGROUND",G10&lt;&gt;"LIBSETS_SETTYPE_SPECIAL"),IF(AV10&lt;&gt;"",VLOOKUP(AV10,'ESO zone constants'!$D$3:$H$4953,5,FALSE),""),"")</f>
        <v/>
      </c>
      <c r="AW10" s="43"/>
      <c r="AX10" s="42"/>
      <c r="AY10" s="42"/>
      <c r="AZ10" s="81" t="s">
        <v>2665</v>
      </c>
      <c r="BA10" s="81"/>
      <c r="BB10" s="81"/>
      <c r="BC10" s="21" t="str">
        <f t="shared" si="6"/>
        <v>[26] = {wayshrines={131,131,131,}, dlcId=DLC_BASE_GAME</v>
      </c>
      <c r="BD10" s="21" t="str">
        <f t="shared" si="7"/>
        <v>, zoneIds={347,347,347,347}, veteran=false</v>
      </c>
      <c r="BE10" s="21" t="str">
        <f t="shared" si="8"/>
        <v>, setType=LIBSETS_SETTYPE_OVERLAND</v>
      </c>
      <c r="BF10" s="21" t="str">
        <f t="shared" si="9"/>
        <v>, dropMechanic={LIBSETS_DROP_MECHANIC_OVERLAND_BOSS_DELVE,LIBSETS_DROP_MECHANIC_OVERLAND_WORLDBOSS,LIBSETS_DROP_MECHANIC_OVERLAND_BOSS_PUBLIC_DUNGEON,LIBSETS_DROP_MECHANIC_OVERLAND_CHEST}</v>
      </c>
      <c r="BG10" s="21" t="str">
        <f t="shared" si="10"/>
        <v>}, --Prisoner\'s Rags / Lumpen des Gefangenen   [Coldharbour, Coldharbour, Coldharbour, Coldharbour]</v>
      </c>
    </row>
    <row r="11" spans="1:59" x14ac:dyDescent="0.25">
      <c r="A11" s="12">
        <v>27</v>
      </c>
      <c r="B11" t="s">
        <v>743</v>
      </c>
      <c r="C11" t="s">
        <v>2548</v>
      </c>
      <c r="D11" s="3">
        <f t="shared" si="0"/>
        <v>27</v>
      </c>
      <c r="E11" s="41"/>
      <c r="G11" s="8" t="s">
        <v>1480</v>
      </c>
      <c r="I11" t="s">
        <v>91</v>
      </c>
      <c r="J11" t="s">
        <v>91</v>
      </c>
      <c r="K11">
        <v>93</v>
      </c>
      <c r="L11">
        <v>93</v>
      </c>
      <c r="M11">
        <v>93</v>
      </c>
      <c r="O11" s="64"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WayshrineInfo'!$K$3:$N$9994,4,FALSE),"")))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constants'!$B$4:$C$1012,2,FALSE),"")</f>
        <v>Included in base game</v>
      </c>
      <c r="V11" s="94" t="s">
        <v>1560</v>
      </c>
      <c r="Y11" s="64"/>
      <c r="Z11" s="3">
        <f>IF(AND(G11&lt;&gt;"LIBSETS_SETTYPE_BATTLEGROUND",G11&lt;&gt;"LIBSETS_SETTYPE_SPECIAL"),
IF(AND(Y11&lt;&gt;"",ISNUMBER(Y11),NOT(ISNA(Y11))),Y11,
   IF(AND(L11&lt;&gt;"",ISNUMBER(L11),L11&gt;0,NOT(ISNA(L11))),VLOOKUP(L11,'ESO dumped WayshrineInfo'!$K$3:$L$9994,2,FALSE),"")
),"")</f>
        <v>101</v>
      </c>
      <c r="AA11" t="str">
        <f>IF(AND(Z11&lt;&gt;"",ISNUMBER(Z11),NOT(ISNA(Z11))),VLOOKUP(Z11,'ESO zone constants'!$A$3:$D$9999,4,FALSE),"")</f>
        <v>Eastmarch</v>
      </c>
      <c r="AB11" s="94" t="s">
        <v>1561</v>
      </c>
      <c r="AC11" s="42"/>
      <c r="AD11" s="42"/>
      <c r="AE11" s="42"/>
      <c r="AF11" s="3">
        <f>IF(AND(G11&lt;&gt;"LIBSETS_SETTYPE_BATTLEGROUND",G11&lt;&gt;"LIBSETS_SETTYPE_SPECIAL"),
IF(AND(AE11&lt;&gt;"",ISNUMBER(AE11),NOT(ISNA(AE11))),AE11,
   IF(AND(M11&lt;&gt;"",ISNUMBER(M11),M11&gt;0,NOT(ISNA(M11))),VLOOKUP(M11,'ESO dumped WayshrineInfo'!$K$3:$L$9994,2,FALSE),"")
),"")</f>
        <v>101</v>
      </c>
      <c r="AG11" t="str">
        <f>IF(AND(AF11&lt;&gt;"",ISNUMBER(AF11),NOT(ISNA(AF11))),VLOOKUP(AF11,'ESO zone constants'!$A$3:$D$9999,4,FALSE),"")</f>
        <v>Eastmarch</v>
      </c>
      <c r="AH11" s="43" t="s">
        <v>1562</v>
      </c>
      <c r="AI11" s="42"/>
      <c r="AJ11" s="42"/>
      <c r="AK11" s="3">
        <f>IF(AND(G11&lt;&gt;"LIBSETS_SETTYPE_BATTLEGROUND",G11&lt;&gt;"LIBSETS_SETTYPE_SPECIAL"),IF(AL11&lt;&gt;"",VLOOKUP(AL11,'ESO zone constants'!$D$3:$H$4953,5,FALSE),""),"")</f>
        <v>101</v>
      </c>
      <c r="AL11" t="s">
        <v>110</v>
      </c>
      <c r="AM11" s="43" t="s">
        <v>1563</v>
      </c>
      <c r="AN11" s="42"/>
      <c r="AO11" s="42"/>
      <c r="AP11" s="3" t="str">
        <f>IF(AND(G11&lt;&gt;"LIBSETS_SETTYPE_BATTLEGROUND",G11&lt;&gt;"LIBSETS_SETTYPE_SPECIAL"),IF(AQ11&lt;&gt;"",VLOOKUP(AQ11,'ESO zone constants'!$D$3:$H$4953,5,FALSE),""),"")</f>
        <v/>
      </c>
      <c r="AR11" s="43"/>
      <c r="AS11" s="42"/>
      <c r="AT11" s="42"/>
      <c r="AU11" s="3" t="str">
        <f>IF(AND(G11&lt;&gt;"LIBSETS_SETTYPE_BATTLEGROUND",G11&lt;&gt;"LIBSETS_SETTYPE_SPECIAL"),IF(AV11&lt;&gt;"",VLOOKUP(AV11,'ESO zone constants'!$D$3:$H$4953,5,FALSE),""),"")</f>
        <v/>
      </c>
      <c r="AW11" s="43"/>
      <c r="AX11" s="42"/>
      <c r="AY11" s="42"/>
      <c r="AZ11" s="81" t="s">
        <v>2665</v>
      </c>
      <c r="BA11" s="81"/>
      <c r="BB11" s="81"/>
      <c r="BC11" s="21" t="str">
        <f t="shared" si="6"/>
        <v>[27] = {wayshrines={93,93,93,}, dlcId=DLC_BASE_GAME</v>
      </c>
      <c r="BD11" s="21" t="str">
        <f t="shared" si="7"/>
        <v>, zoneIds={101,101,101,101}, veteran=false</v>
      </c>
      <c r="BE11" s="21" t="str">
        <f t="shared" si="8"/>
        <v>, setType=LIBSETS_SETTYPE_OVERLAND</v>
      </c>
      <c r="BF11" s="21" t="str">
        <f t="shared" si="9"/>
        <v>, dropMechanic={LIBSETS_DROP_MECHANIC_OVERLAND_BOSS_DELVE,LIBSETS_DROP_MECHANIC_OVERLAND_WORLDBOSS,LIBSETS_DROP_MECHANIC_OVERLAND_BOSS_PUBLIC_DUNGEON,LIBSETS_DROP_MECHANIC_OVERLAND_CHEST}</v>
      </c>
      <c r="BG11" s="21" t="str">
        <f t="shared" si="10"/>
        <v>}, --Fiord\'s Legacy / Fiords Erbe   [Eastmarch, Eastmarch, Eastmarch, Eastmarch]</v>
      </c>
    </row>
    <row r="12" spans="1:59" x14ac:dyDescent="0.25">
      <c r="A12" s="12">
        <v>28</v>
      </c>
      <c r="B12" t="s">
        <v>744</v>
      </c>
      <c r="C12" t="s">
        <v>745</v>
      </c>
      <c r="D12" s="3">
        <f t="shared" si="0"/>
        <v>28</v>
      </c>
      <c r="G12" s="8" t="s">
        <v>1477</v>
      </c>
      <c r="I12" t="s">
        <v>91</v>
      </c>
      <c r="J12" t="s">
        <v>91</v>
      </c>
      <c r="K12">
        <v>191</v>
      </c>
      <c r="L12">
        <v>191</v>
      </c>
      <c r="M12">
        <v>191</v>
      </c>
      <c r="O12" s="64"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WayshrineInfo'!$K$3:$N$9994,4,FALSE),"")))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constants'!$B$4:$C$1012,2,FALSE),"")</f>
        <v>Included in base game</v>
      </c>
      <c r="V12" s="94" t="s">
        <v>3354</v>
      </c>
      <c r="Y12" s="64">
        <v>931</v>
      </c>
      <c r="Z12" s="3">
        <f>IF(AND(G12&lt;&gt;"LIBSETS_SETTYPE_BATTLEGROUND",G12&lt;&gt;"LIBSETS_SETTYPE_SPECIAL"),
IF(AND(Y12&lt;&gt;"",ISNUMBER(Y12),NOT(ISNA(Y12))),Y12,
   IF(AND(L12&lt;&gt;"",ISNUMBER(L12),L12&gt;0,NOT(ISNA(L12))),VLOOKUP(L12,'ESO dumped WayshrineInfo'!$K$3:$L$9994,2,FALSE),"")
),"")</f>
        <v>931</v>
      </c>
      <c r="AA12" t="str">
        <f>IF(AND(Z12&lt;&gt;"",ISNUMBER(Z12),NOT(ISNA(Z12))),VLOOKUP(Z12,'ESO zone constants'!$A$3:$D$9999,4,FALSE),"")</f>
        <v>Elden Hollow II</v>
      </c>
      <c r="AB12" s="94" t="s">
        <v>3354</v>
      </c>
      <c r="AC12" s="42"/>
      <c r="AD12" s="42"/>
      <c r="AE12" s="42"/>
      <c r="AF12" s="3">
        <f>IF(AND(G12&lt;&gt;"LIBSETS_SETTYPE_BATTLEGROUND",G12&lt;&gt;"LIBSETS_SETTYPE_SPECIAL"),
IF(AND(AE12&lt;&gt;"",ISNUMBER(AE12),NOT(ISNA(AE12))),AE12,
   IF(AND(M12&lt;&gt;"",ISNUMBER(M12),M12&gt;0,NOT(ISNA(M12))),VLOOKUP(M12,'ESO dumped WayshrineInfo'!$K$3:$L$9994,2,FALSE),"")
),"")</f>
        <v>383</v>
      </c>
      <c r="AG12" t="str">
        <f>IF(AND(AF12&lt;&gt;"",ISNUMBER(AF12),NOT(ISNA(AF12))),VLOOKUP(AF12,'ESO zone constants'!$A$3:$D$9999,4,FALSE),"")</f>
        <v>Grahtwood</v>
      </c>
      <c r="AH12" s="94" t="s">
        <v>3354</v>
      </c>
      <c r="AI12" s="42"/>
      <c r="AJ12" s="42"/>
      <c r="AK12" s="3" t="str">
        <f>IF(AND(G12&lt;&gt;"LIBSETS_SETTYPE_BATTLEGROUND",G12&lt;&gt;"LIBSETS_SETTYPE_SPECIAL"),IF(AL12&lt;&gt;"",VLOOKUP(AL12,'ESO zone constants'!$D$3:$H$4953,5,FALSE),""),"")</f>
        <v/>
      </c>
      <c r="AM12" s="43"/>
      <c r="AN12" s="42"/>
      <c r="AO12" s="42"/>
      <c r="AP12" s="3" t="str">
        <f>IF(AND(G12&lt;&gt;"LIBSETS_SETTYPE_BATTLEGROUND",G12&lt;&gt;"LIBSETS_SETTYPE_SPECIAL"),IF(AQ12&lt;&gt;"",VLOOKUP(AQ12,'ESO zone constants'!$D$3:$H$4953,5,FALSE),""),"")</f>
        <v/>
      </c>
      <c r="AR12" s="43"/>
      <c r="AS12" s="42"/>
      <c r="AT12" s="42"/>
      <c r="AU12" s="3" t="str">
        <f>IF(AND(G12&lt;&gt;"LIBSETS_SETTYPE_BATTLEGROUND",G12&lt;&gt;"LIBSETS_SETTYPE_SPECIAL"),IF(AV12&lt;&gt;"",VLOOKUP(AV12,'ESO zone constants'!$D$3:$H$4953,5,FALSE),""),"")</f>
        <v/>
      </c>
      <c r="AW12" s="43"/>
      <c r="AX12" s="42"/>
      <c r="AY12" s="42"/>
      <c r="AZ12" s="81" t="s">
        <v>2665</v>
      </c>
      <c r="BA12" s="81"/>
      <c r="BB12" s="81"/>
      <c r="BC12" s="21" t="str">
        <f t="shared" si="6"/>
        <v>[28] = {wayshrines={191,191,191,}, dlcId=DLC_BASE_GAME</v>
      </c>
      <c r="BD12" s="21" t="str">
        <f t="shared" si="7"/>
        <v>, zoneIds={126,931,383}, veteran=false</v>
      </c>
      <c r="BE12" s="21" t="str">
        <f t="shared" si="8"/>
        <v>, setType=LIBSETS_SETTYPE_DUNGEON</v>
      </c>
      <c r="BF12" s="21" t="str">
        <f t="shared" si="9"/>
        <v>, dropMechanic={LIBSETS_DROP_MECHANIC_GROUP_DUNGEON_BOSS,LIBSETS_DROP_MECHANIC_GROUP_DUNGEON_BOSS,LIBSETS_DROP_MECHANIC_GROUP_DUNGEON_BOSS}</v>
      </c>
      <c r="BG12" s="21" t="str">
        <f t="shared" si="10"/>
        <v>}, --Barkskin / Borkenhaut   [Elden Hollow I, Elden Hollow II, Grahtwood]</v>
      </c>
    </row>
    <row r="13" spans="1:59" x14ac:dyDescent="0.25">
      <c r="A13" s="12">
        <v>29</v>
      </c>
      <c r="B13" t="s">
        <v>746</v>
      </c>
      <c r="C13" t="s">
        <v>2549</v>
      </c>
      <c r="D13" s="3">
        <f t="shared" si="0"/>
        <v>29</v>
      </c>
      <c r="G13" s="8" t="s">
        <v>1477</v>
      </c>
      <c r="I13" t="s">
        <v>91</v>
      </c>
      <c r="J13" t="s">
        <v>91</v>
      </c>
      <c r="K13">
        <v>189</v>
      </c>
      <c r="L13">
        <v>189</v>
      </c>
      <c r="M13">
        <v>189</v>
      </c>
      <c r="O13" s="64"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WayshrineInfo'!$K$3:$N$9994,4,FALSE),"")))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constants'!$B$4:$C$1012,2,FALSE),"")</f>
        <v>Included in base game</v>
      </c>
      <c r="V13" s="94" t="s">
        <v>3354</v>
      </c>
      <c r="Y13" s="64">
        <v>933</v>
      </c>
      <c r="Z13" s="3">
        <f>IF(AND(G13&lt;&gt;"LIBSETS_SETTYPE_BATTLEGROUND",G13&lt;&gt;"LIBSETS_SETTYPE_SPECIAL"),
IF(AND(Y13&lt;&gt;"",ISNUMBER(Y13),NOT(ISNA(Y13))),Y13,
   IF(AND(L13&lt;&gt;"",ISNUMBER(L13),L13&gt;0,NOT(ISNA(L13))),VLOOKUP(L13,'ESO dumped WayshrineInfo'!$K$3:$L$9994,2,FALSE),"")
),"")</f>
        <v>933</v>
      </c>
      <c r="AA13" t="str">
        <f>IF(AND(Z13&lt;&gt;"",ISNUMBER(Z13),NOT(ISNA(Z13))),VLOOKUP(Z13,'ESO zone constants'!$A$3:$D$9999,4,FALSE),"")</f>
        <v>Wayrest Sewers II</v>
      </c>
      <c r="AB13" s="94" t="s">
        <v>3354</v>
      </c>
      <c r="AC13" s="42"/>
      <c r="AD13" s="42"/>
      <c r="AE13" s="42"/>
      <c r="AF13" s="3">
        <f>IF(AND(G13&lt;&gt;"LIBSETS_SETTYPE_BATTLEGROUND",G13&lt;&gt;"LIBSETS_SETTYPE_SPECIAL"),
IF(AND(AE13&lt;&gt;"",ISNUMBER(AE13),NOT(ISNA(AE13))),AE13,
   IF(AND(M13&lt;&gt;"",ISNUMBER(M13),M13&gt;0,NOT(ISNA(M13))),VLOOKUP(M13,'ESO dumped WayshrineInfo'!$K$3:$L$9994,2,FALSE),"")
),"")</f>
        <v>19</v>
      </c>
      <c r="AG13" t="str">
        <f>IF(AND(AF13&lt;&gt;"",ISNUMBER(AF13),NOT(ISNA(AF13))),VLOOKUP(AF13,'ESO zone constants'!$A$3:$D$9999,4,FALSE),"")</f>
        <v>Stormhaven</v>
      </c>
      <c r="AH13" s="94" t="s">
        <v>3354</v>
      </c>
      <c r="AI13" s="42"/>
      <c r="AJ13" s="42"/>
      <c r="AK13" s="3" t="str">
        <f>IF(AND(G13&lt;&gt;"LIBSETS_SETTYPE_BATTLEGROUND",G13&lt;&gt;"LIBSETS_SETTYPE_SPECIAL"),IF(AL13&lt;&gt;"",VLOOKUP(AL13,'ESO zone constants'!$D$3:$H$4953,5,FALSE),""),"")</f>
        <v/>
      </c>
      <c r="AM13" s="43"/>
      <c r="AN13" s="42"/>
      <c r="AO13" s="42"/>
      <c r="AP13" s="3" t="str">
        <f>IF(AND(G13&lt;&gt;"LIBSETS_SETTYPE_BATTLEGROUND",G13&lt;&gt;"LIBSETS_SETTYPE_SPECIAL"),IF(AQ13&lt;&gt;"",VLOOKUP(AQ13,'ESO zone constants'!$D$3:$H$4953,5,FALSE),""),"")</f>
        <v/>
      </c>
      <c r="AR13" s="43"/>
      <c r="AS13" s="42"/>
      <c r="AT13" s="42"/>
      <c r="AU13" s="3" t="str">
        <f>IF(AND(G13&lt;&gt;"LIBSETS_SETTYPE_BATTLEGROUND",G13&lt;&gt;"LIBSETS_SETTYPE_SPECIAL"),IF(AV13&lt;&gt;"",VLOOKUP(AV13,'ESO zone constants'!$D$3:$H$4953,5,FALSE),""),"")</f>
        <v/>
      </c>
      <c r="AW13" s="43"/>
      <c r="AX13" s="42"/>
      <c r="AY13" s="42"/>
      <c r="AZ13" s="81" t="s">
        <v>2666</v>
      </c>
      <c r="BA13" s="81"/>
      <c r="BB13" s="81"/>
      <c r="BC13" s="21" t="str">
        <f t="shared" si="6"/>
        <v>[29] = {wayshrines={189,189,189,}, dlcId=DLC_BASE_GAME</v>
      </c>
      <c r="BD13" s="21" t="str">
        <f t="shared" si="7"/>
        <v>, zoneIds={146,933,19}, veteran=false</v>
      </c>
      <c r="BE13" s="21" t="str">
        <f t="shared" si="8"/>
        <v>, setType=LIBSETS_SETTYPE_DUNGEON</v>
      </c>
      <c r="BF13" s="21" t="str">
        <f t="shared" si="9"/>
        <v>, isProcSetAllowedInPvP=1, dropMechanic={LIBSETS_DROP_MECHANIC_GROUP_DUNGEON_BOSS,LIBSETS_DROP_MECHANIC_GROUP_DUNGEON_BOSS,LIBSETS_DROP_MECHANIC_GROUP_DUNGEON_BOSS}</v>
      </c>
      <c r="BG13" s="21" t="str">
        <f t="shared" si="10"/>
        <v>}, --Sergeant\'s Mail / Rüstung des Feldwebels   [Wayrest Sewers I, Wayrest Sewers II, Stormhaven]</v>
      </c>
    </row>
    <row r="14" spans="1:59" s="14" customFormat="1" x14ac:dyDescent="0.25">
      <c r="A14" s="12">
        <v>30</v>
      </c>
      <c r="B14" t="s">
        <v>747</v>
      </c>
      <c r="C14" t="s">
        <v>2550</v>
      </c>
      <c r="D14" s="3">
        <f t="shared" si="0"/>
        <v>30</v>
      </c>
      <c r="E14" s="41"/>
      <c r="F14"/>
      <c r="G14" s="8" t="s">
        <v>1480</v>
      </c>
      <c r="H14"/>
      <c r="I14" t="s">
        <v>91</v>
      </c>
      <c r="J14" t="s">
        <v>91</v>
      </c>
      <c r="K14">
        <v>102</v>
      </c>
      <c r="L14">
        <v>102</v>
      </c>
      <c r="M14">
        <v>102</v>
      </c>
      <c r="N14"/>
      <c r="O14" s="64" t="s">
        <v>108</v>
      </c>
      <c r="P14" s="64"/>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WayshrineInfo'!$K$3:$N$9994,4,FALSE),"")))</f>
        <v>Malabal Tor</v>
      </c>
      <c r="S14" s="64"/>
      <c r="T14" s="19" t="str">
        <f>IF(AND(S14&lt;&gt;"",NOT(ISERROR(S14))),S14,IF(Q14&lt;&gt;"",IF(NOT(ISERROR(VLOOKUP(Q14,'ESO Dungeon constants'!$D$3:$H$9999,5,FALSE))),VLOOKUP(Q14,'ESO Dungeon constants'!$D$3:$I$9999,6,FALSE),VLOOKUP(Q14,'ESO zone constants'!$H$3:$K$9987,4,FALSE)),""))</f>
        <v>DLC_BASE_GAME</v>
      </c>
      <c r="U14" s="3" t="str">
        <f>IF(T14&lt;&gt;"",VLOOKUP(T14,'LibSets constants'!$B$4:$C$1012,2,FALSE),"")</f>
        <v>Included in base game</v>
      </c>
      <c r="V14" s="94" t="s">
        <v>1560</v>
      </c>
      <c r="W14" s="3"/>
      <c r="X14" s="3"/>
      <c r="Y14" s="64"/>
      <c r="Z14" s="3">
        <f>IF(AND(G14&lt;&gt;"LIBSETS_SETTYPE_BATTLEGROUND",G14&lt;&gt;"LIBSETS_SETTYPE_SPECIAL"),
IF(AND(Y14&lt;&gt;"",ISNUMBER(Y14),NOT(ISNA(Y14))),Y14,
   IF(AND(L14&lt;&gt;"",ISNUMBER(L14),L14&gt;0,NOT(ISNA(L14))),VLOOKUP(L14,'ESO dumped WayshrineInfo'!$K$3:$L$9994,2,FALSE),"")
),"")</f>
        <v>58</v>
      </c>
      <c r="AA14" t="str">
        <f>IF(AND(Z14&lt;&gt;"",ISNUMBER(Z14),NOT(ISNA(Z14))),VLOOKUP(Z14,'ESO zone constants'!$A$3:$D$9999,4,FALSE),"")</f>
        <v>Malabal Tor</v>
      </c>
      <c r="AB14" s="94" t="s">
        <v>1561</v>
      </c>
      <c r="AC14" s="42"/>
      <c r="AD14" s="42"/>
      <c r="AE14" s="42"/>
      <c r="AF14" s="3">
        <f>IF(AND(G14&lt;&gt;"LIBSETS_SETTYPE_BATTLEGROUND",G14&lt;&gt;"LIBSETS_SETTYPE_SPECIAL"),
IF(AND(AE14&lt;&gt;"",ISNUMBER(AE14),NOT(ISNA(AE14))),AE14,
   IF(AND(M14&lt;&gt;"",ISNUMBER(M14),M14&gt;0,NOT(ISNA(M14))),VLOOKUP(M14,'ESO dumped WayshrineInfo'!$K$3:$L$9994,2,FALSE),"")
),"")</f>
        <v>58</v>
      </c>
      <c r="AG14" t="str">
        <f>IF(AND(AF14&lt;&gt;"",ISNUMBER(AF14),NOT(ISNA(AF14))),VLOOKUP(AF14,'ESO zone constants'!$A$3:$D$9999,4,FALSE),"")</f>
        <v>Malabal Tor</v>
      </c>
      <c r="AH14" s="43" t="s">
        <v>1562</v>
      </c>
      <c r="AI14" s="42"/>
      <c r="AJ14" s="42"/>
      <c r="AK14" s="3">
        <f>IF(AND(G14&lt;&gt;"LIBSETS_SETTYPE_BATTLEGROUND",G14&lt;&gt;"LIBSETS_SETTYPE_SPECIAL"),IF(AL14&lt;&gt;"",VLOOKUP(AL14,'ESO zone constants'!$D$3:$H$4953,5,FALSE),""),"")</f>
        <v>58</v>
      </c>
      <c r="AL14" t="s">
        <v>108</v>
      </c>
      <c r="AM14" s="43" t="s">
        <v>1563</v>
      </c>
      <c r="AN14" s="42"/>
      <c r="AO14" s="42"/>
      <c r="AP14" s="3" t="str">
        <f>IF(AND(G14&lt;&gt;"LIBSETS_SETTYPE_BATTLEGROUND",G14&lt;&gt;"LIBSETS_SETTYPE_SPECIAL"),IF(AQ14&lt;&gt;"",VLOOKUP(AQ14,'ESO zone constants'!$D$3:$H$4953,5,FALSE),""),"")</f>
        <v/>
      </c>
      <c r="AQ14"/>
      <c r="AR14" s="43"/>
      <c r="AS14" s="42"/>
      <c r="AT14" s="42"/>
      <c r="AU14" s="3" t="str">
        <f>IF(AND(G14&lt;&gt;"LIBSETS_SETTYPE_BATTLEGROUND",G14&lt;&gt;"LIBSETS_SETTYPE_SPECIAL"),IF(AV14&lt;&gt;"",VLOOKUP(AV14,'ESO zone constants'!$D$3:$H$4953,5,FALSE),""),"")</f>
        <v/>
      </c>
      <c r="AV14"/>
      <c r="AW14" s="43"/>
      <c r="AX14" s="42"/>
      <c r="AY14" s="42"/>
      <c r="AZ14" s="81" t="s">
        <v>2665</v>
      </c>
      <c r="BA14" s="81"/>
      <c r="BB14" s="81"/>
      <c r="BC14" s="21" t="str">
        <f t="shared" si="6"/>
        <v>[30] = {wayshrines={102,102,102,}, dlcId=DLC_BASE_GAME</v>
      </c>
      <c r="BD14" s="21" t="str">
        <f t="shared" si="7"/>
        <v>, zoneIds={58,58,58,58}, veteran=false</v>
      </c>
      <c r="BE14" s="21" t="str">
        <f t="shared" si="8"/>
        <v>, setType=LIBSETS_SETTYPE_OVERLAND</v>
      </c>
      <c r="BF14" s="21" t="str">
        <f t="shared" si="9"/>
        <v>, dropMechanic={LIBSETS_DROP_MECHANIC_OVERLAND_BOSS_DELVE,LIBSETS_DROP_MECHANIC_OVERLAND_WORLDBOSS,LIBSETS_DROP_MECHANIC_OVERLAND_BOSS_PUBLIC_DUNGEON,LIBSETS_DROP_MECHANIC_OVERLAND_CHEST}</v>
      </c>
      <c r="BG14" s="21" t="str">
        <f t="shared" si="10"/>
        <v>}, --Thunderbug\'s Carapace / Donnerkäferpanzer   [Malabal Tor, Malabal Tor, Malabal Tor, Malabal Tor]</v>
      </c>
    </row>
    <row r="15" spans="1:59" x14ac:dyDescent="0.25">
      <c r="A15" s="12">
        <v>31</v>
      </c>
      <c r="B15" t="s">
        <v>748</v>
      </c>
      <c r="C15" t="s">
        <v>749</v>
      </c>
      <c r="D15" s="3">
        <f t="shared" si="0"/>
        <v>31</v>
      </c>
      <c r="E15" s="41"/>
      <c r="G15" s="8" t="s">
        <v>1480</v>
      </c>
      <c r="I15" t="s">
        <v>91</v>
      </c>
      <c r="J15" t="s">
        <v>91</v>
      </c>
      <c r="K15">
        <v>65</v>
      </c>
      <c r="L15">
        <v>65</v>
      </c>
      <c r="M15">
        <v>65</v>
      </c>
      <c r="O15" s="64"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WayshrineInfo'!$K$3:$N$9994,4,FALSE),"")))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constants'!$B$4:$C$1012,2,FALSE),"")</f>
        <v>Included in base game</v>
      </c>
      <c r="V15" s="94" t="s">
        <v>1560</v>
      </c>
      <c r="Y15" s="64"/>
      <c r="Z15" s="3">
        <f>IF(AND(G15&lt;&gt;"LIBSETS_SETTYPE_BATTLEGROUND",G15&lt;&gt;"LIBSETS_SETTYPE_SPECIAL"),
IF(AND(Y15&lt;&gt;"",ISNUMBER(Y15),NOT(ISNA(Y15))),Y15,
   IF(AND(L15&lt;&gt;"",ISNUMBER(L15),L15&gt;0,NOT(ISNA(L15))),VLOOKUP(L15,'ESO dumped WayshrineInfo'!$K$3:$L$9994,2,FALSE),"")
),"")</f>
        <v>41</v>
      </c>
      <c r="AA15" t="str">
        <f>IF(AND(Z15&lt;&gt;"",ISNUMBER(Z15),NOT(ISNA(Z15))),VLOOKUP(Z15,'ESO zone constants'!$A$3:$D$9999,4,FALSE),"")</f>
        <v>Stonefalls</v>
      </c>
      <c r="AB15" s="94" t="s">
        <v>1561</v>
      </c>
      <c r="AC15" s="42"/>
      <c r="AD15" s="42"/>
      <c r="AE15" s="42"/>
      <c r="AF15" s="3">
        <f>IF(AND(G15&lt;&gt;"LIBSETS_SETTYPE_BATTLEGROUND",G15&lt;&gt;"LIBSETS_SETTYPE_SPECIAL"),
IF(AND(AE15&lt;&gt;"",ISNUMBER(AE15),NOT(ISNA(AE15))),AE15,
   IF(AND(M15&lt;&gt;"",ISNUMBER(M15),M15&gt;0,NOT(ISNA(M15))),VLOOKUP(M15,'ESO dumped WayshrineInfo'!$K$3:$L$9994,2,FALSE),"")
),"")</f>
        <v>41</v>
      </c>
      <c r="AG15" t="str">
        <f>IF(AND(AF15&lt;&gt;"",ISNUMBER(AF15),NOT(ISNA(AF15))),VLOOKUP(AF15,'ESO zone constants'!$A$3:$D$9999,4,FALSE),"")</f>
        <v>Stonefalls</v>
      </c>
      <c r="AH15" s="43" t="s">
        <v>1562</v>
      </c>
      <c r="AI15" s="42"/>
      <c r="AJ15" s="42"/>
      <c r="AK15" s="3">
        <f>IF(AND(G15&lt;&gt;"LIBSETS_SETTYPE_BATTLEGROUND",G15&lt;&gt;"LIBSETS_SETTYPE_SPECIAL"),IF(AL15&lt;&gt;"",VLOOKUP(AL15,'ESO zone constants'!$D$3:$H$4953,5,FALSE),""),"")</f>
        <v>41</v>
      </c>
      <c r="AL15" t="s">
        <v>106</v>
      </c>
      <c r="AM15" s="43" t="s">
        <v>1563</v>
      </c>
      <c r="AN15" s="42"/>
      <c r="AO15" s="42"/>
      <c r="AP15" s="3" t="str">
        <f>IF(AND(G15&lt;&gt;"LIBSETS_SETTYPE_BATTLEGROUND",G15&lt;&gt;"LIBSETS_SETTYPE_SPECIAL"),IF(AQ15&lt;&gt;"",VLOOKUP(AQ15,'ESO zone constants'!$D$3:$H$4953,5,FALSE),""),"")</f>
        <v/>
      </c>
      <c r="AR15" s="43"/>
      <c r="AS15" s="42"/>
      <c r="AT15" s="42"/>
      <c r="AU15" s="3" t="str">
        <f>IF(AND(G15&lt;&gt;"LIBSETS_SETTYPE_BATTLEGROUND",G15&lt;&gt;"LIBSETS_SETTYPE_SPECIAL"),IF(AV15&lt;&gt;"",VLOOKUP(AV15,'ESO zone constants'!$D$3:$H$4953,5,FALSE),""),"")</f>
        <v/>
      </c>
      <c r="AW15" s="43"/>
      <c r="AX15" s="42"/>
      <c r="AY15" s="42"/>
      <c r="AZ15" s="81" t="s">
        <v>2666</v>
      </c>
      <c r="BA15" s="81"/>
      <c r="BB15" s="81"/>
      <c r="BC15" s="21" t="str">
        <f t="shared" si="6"/>
        <v>[31] = {wayshrines={65,65,65,}, dlcId=DLC_BASE_GAME</v>
      </c>
      <c r="BD15" s="21" t="str">
        <f t="shared" si="7"/>
        <v>, zoneIds={41,41,41,41}, veteran=false</v>
      </c>
      <c r="BE15" s="21" t="str">
        <f t="shared" si="8"/>
        <v>, setType=LIBSETS_SETTYPE_OVERLAND</v>
      </c>
      <c r="BF15" s="21" t="str">
        <f t="shared" si="9"/>
        <v>, isProcSetAllowedInPvP=1, dropMechanic={LIBSETS_DROP_MECHANIC_OVERLAND_BOSS_DELVE,LIBSETS_DROP_MECHANIC_OVERLAND_WORLDBOSS,LIBSETS_DROP_MECHANIC_OVERLAND_BOSS_PUBLIC_DUNGEON,LIBSETS_DROP_MECHANIC_OVERLAND_CHEST}</v>
      </c>
      <c r="BG15" s="21" t="str">
        <f t="shared" si="10"/>
        <v>}, --Silks of the Sun / Sonnenseide   [Stonefalls, Stonefalls, Stonefalls, Stonefalls]</v>
      </c>
    </row>
    <row r="16" spans="1:59" x14ac:dyDescent="0.25">
      <c r="A16" s="12">
        <v>32</v>
      </c>
      <c r="B16" t="s">
        <v>750</v>
      </c>
      <c r="C16" t="s">
        <v>2551</v>
      </c>
      <c r="D16" s="3">
        <f t="shared" si="0"/>
        <v>32</v>
      </c>
      <c r="G16" s="8" t="s">
        <v>1472</v>
      </c>
      <c r="I16" t="s">
        <v>91</v>
      </c>
      <c r="J16" t="s">
        <v>91</v>
      </c>
      <c r="K16">
        <v>270</v>
      </c>
      <c r="L16">
        <v>270</v>
      </c>
      <c r="M16">
        <v>270</v>
      </c>
      <c r="O16" s="64"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WayshrineInfo'!$K$3:$N$9994,4,FALSE),"")))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constants'!$B$4:$C$1012,2,FALSE),"")</f>
        <v>Included in base game</v>
      </c>
      <c r="V16" s="94" t="s">
        <v>1556</v>
      </c>
      <c r="Y16" s="64"/>
      <c r="Z16" s="3">
        <f>IF(AND(G16&lt;&gt;"LIBSETS_SETTYPE_BATTLEGROUND",G16&lt;&gt;"LIBSETS_SETTYPE_SPECIAL"),
IF(AND(Y16&lt;&gt;"",ISNUMBER(Y16),NOT(ISNA(Y16))),Y16,
   IF(AND(L16&lt;&gt;"",ISNUMBER(L16),L16&gt;0,NOT(ISNA(L16))),VLOOKUP(L16,'ESO dumped WayshrineInfo'!$K$3:$L$9994,2,FALSE),"")
),"")</f>
        <v>888</v>
      </c>
      <c r="AA16" t="str">
        <f>IF(AND(Z16&lt;&gt;"",ISNUMBER(Z16),NOT(ISNA(Z16))),VLOOKUP(Z16,'ESO zone constants'!$A$3:$D$9999,4,FALSE),"")</f>
        <v>Craglorn</v>
      </c>
      <c r="AB16" s="94" t="s">
        <v>1556</v>
      </c>
      <c r="AC16" s="3" t="str">
        <f>IF(AB16&lt;&gt;"",IF(AB16&lt;&gt;"LIBSETS_DROP_MECHANIC_MONSTER_NAME",VLOOKUP(AB16,'LibSets constants'!$I$4:$L$1012,3,FALSE),""),"")</f>
        <v>Arena stage chest</v>
      </c>
      <c r="AD16" s="3" t="str">
        <f>IF(AB16&lt;&gt;"",IF(AB16&lt;&gt;"LIBSETS_DROP_MECHANIC_MONSTER_NAME",VLOOKUP(AB16,'LibSets constants'!$I$4:$L$1012,4,FALSE),""),"")</f>
        <v>Arena-Phasen Schatztruhe</v>
      </c>
      <c r="AF16" s="3">
        <f>IF(AND(G16&lt;&gt;"LIBSETS_SETTYPE_BATTLEGROUND",G16&lt;&gt;"LIBSETS_SETTYPE_SPECIAL"),
IF(AND(AE16&lt;&gt;"",ISNUMBER(AE16),NOT(ISNA(AE16))),AE16,
   IF(AND(M16&lt;&gt;"",ISNUMBER(M16),M16&gt;0,NOT(ISNA(M16))),VLOOKUP(M16,'ESO dumped WayshrineInfo'!$K$3:$L$9994,2,FALSE),"")
),"")</f>
        <v>888</v>
      </c>
      <c r="AG16" t="str">
        <f>IF(AND(AF16&lt;&gt;"",ISNUMBER(AF16),NOT(ISNA(AF16))),VLOOKUP(AF16,'ESO zone constants'!$A$3:$D$9999,4,FALSE),"")</f>
        <v>Craglorn</v>
      </c>
      <c r="AH16" s="43"/>
      <c r="AK16" s="3" t="str">
        <f>IF(AND(G16&lt;&gt;"LIBSETS_SETTYPE_BATTLEGROUND",G16&lt;&gt;"LIBSETS_SETTYPE_SPECIAL"),IF(AL16&lt;&gt;"",VLOOKUP(AL16,'ESO zone constants'!$D$3:$H$4953,5,FALSE),""),"")</f>
        <v/>
      </c>
      <c r="AM16" s="43"/>
      <c r="AP16" s="3" t="str">
        <f>IF(AND(G16&lt;&gt;"LIBSETS_SETTYPE_BATTLEGROUND",G16&lt;&gt;"LIBSETS_SETTYPE_SPECIAL"),IF(AQ16&lt;&gt;"",VLOOKUP(AQ16,'ESO zone constants'!$D$3:$H$4953,5,FALSE),""),"")</f>
        <v/>
      </c>
      <c r="AR16" s="43"/>
      <c r="AU16" s="3" t="str">
        <f>IF(AND(G16&lt;&gt;"LIBSETS_SETTYPE_BATTLEGROUND",G16&lt;&gt;"LIBSETS_SETTYPE_SPECIAL"),IF(AV16&lt;&gt;"",VLOOKUP(AV16,'ESO zone constants'!$D$3:$H$4953,5,FALSE),""),"")</f>
        <v/>
      </c>
      <c r="AW16" s="43"/>
      <c r="AZ16" s="81" t="s">
        <v>2665</v>
      </c>
      <c r="BA16" s="81"/>
      <c r="BB16" s="81"/>
      <c r="BC16" s="21" t="str">
        <f t="shared" si="6"/>
        <v>[32] = {wayshrines={270,270,270,}, dlcId=DLC_BASE_GAME</v>
      </c>
      <c r="BD16" s="21" t="str">
        <f t="shared" si="7"/>
        <v>, zoneIds={635,888,888}, veteran=false</v>
      </c>
      <c r="BE16" s="21" t="str">
        <f t="shared" si="8"/>
        <v>, setType=LIBSETS_SETTYPE_ARENA</v>
      </c>
      <c r="BF16" s="21" t="str">
        <f t="shared" si="9"/>
        <v>, dropMechanic={LIBSETS_DROP_MECHANIC_ARENA_STAGE_CHEST,LIBSETS_DROP_MECHANIC_ARENA_STAGE_CHEST}, dropMechanicDropLocationNames={['en']={'','Arena stage chest','','','','',},['de']={'','Arena-Phasen Schatztruhe','','','','',},}</v>
      </c>
      <c r="BG16" s="21" t="str">
        <f t="shared" si="10"/>
        <v>}, --Healer\'s Habit / Bräuche des Heilers   [Dragonstar Arena, Craglorn, Craglorn]</v>
      </c>
    </row>
    <row r="17" spans="1:59" x14ac:dyDescent="0.25">
      <c r="A17" s="12">
        <v>33</v>
      </c>
      <c r="B17" t="s">
        <v>751</v>
      </c>
      <c r="C17" t="s">
        <v>2552</v>
      </c>
      <c r="D17" s="3">
        <f t="shared" si="0"/>
        <v>33</v>
      </c>
      <c r="G17" s="8" t="s">
        <v>1477</v>
      </c>
      <c r="I17" t="s">
        <v>91</v>
      </c>
      <c r="J17" t="s">
        <v>91</v>
      </c>
      <c r="K17">
        <v>98</v>
      </c>
      <c r="L17">
        <v>98</v>
      </c>
      <c r="M17">
        <v>98</v>
      </c>
      <c r="O17" s="64"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WayshrineInfo'!$K$3:$N$9994,4,FALSE),"")))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constants'!$B$4:$C$1012,2,FALSE),"")</f>
        <v>Included in base game</v>
      </c>
      <c r="V17" s="94" t="s">
        <v>3354</v>
      </c>
      <c r="Y17" s="64">
        <v>934</v>
      </c>
      <c r="Z17" s="3">
        <f>IF(AND(G17&lt;&gt;"LIBSETS_SETTYPE_BATTLEGROUND",G17&lt;&gt;"LIBSETS_SETTYPE_SPECIAL"),
IF(AND(Y17&lt;&gt;"",ISNUMBER(Y17),NOT(ISNA(Y17))),Y17,
   IF(AND(L17&lt;&gt;"",ISNUMBER(L17),L17&gt;0,NOT(ISNA(L17))),VLOOKUP(L17,'ESO dumped WayshrineInfo'!$K$3:$L$9994,2,FALSE),"")
),"")</f>
        <v>934</v>
      </c>
      <c r="AA17" t="str">
        <f>IF(AND(Z17&lt;&gt;"",ISNUMBER(Z17),NOT(ISNA(Z17))),VLOOKUP(Z17,'ESO zone constants'!$A$3:$D$9999,4,FALSE),"")</f>
        <v>Fungal Grotto II</v>
      </c>
      <c r="AB17" s="94" t="s">
        <v>3354</v>
      </c>
      <c r="AC17" s="42"/>
      <c r="AD17" s="42"/>
      <c r="AE17" s="42"/>
      <c r="AF17" s="3">
        <f>IF(AND(G17&lt;&gt;"LIBSETS_SETTYPE_BATTLEGROUND",G17&lt;&gt;"LIBSETS_SETTYPE_SPECIAL"),
IF(AND(AE17&lt;&gt;"",ISNUMBER(AE17),NOT(ISNA(AE17))),AE17,
   IF(AND(M17&lt;&gt;"",ISNUMBER(M17),M17&gt;0,NOT(ISNA(M17))),VLOOKUP(M17,'ESO dumped WayshrineInfo'!$K$3:$L$9994,2,FALSE),"")
),"")</f>
        <v>41</v>
      </c>
      <c r="AG17" t="str">
        <f>IF(AND(AF17&lt;&gt;"",ISNUMBER(AF17),NOT(ISNA(AF17))),VLOOKUP(AF17,'ESO zone constants'!$A$3:$D$9999,4,FALSE),"")</f>
        <v>Stonefalls</v>
      </c>
      <c r="AH17" s="94" t="s">
        <v>3354</v>
      </c>
      <c r="AI17" s="42"/>
      <c r="AJ17" s="42"/>
      <c r="AK17" s="3" t="str">
        <f>IF(AND(G17&lt;&gt;"LIBSETS_SETTYPE_BATTLEGROUND",G17&lt;&gt;"LIBSETS_SETTYPE_SPECIAL"),IF(AL17&lt;&gt;"",VLOOKUP(AL17,'ESO zone constants'!$D$3:$H$4953,5,FALSE),""),"")</f>
        <v/>
      </c>
      <c r="AM17" s="43"/>
      <c r="AN17" s="42"/>
      <c r="AO17" s="42"/>
      <c r="AP17" s="3" t="str">
        <f>IF(AND(G17&lt;&gt;"LIBSETS_SETTYPE_BATTLEGROUND",G17&lt;&gt;"LIBSETS_SETTYPE_SPECIAL"),IF(AQ17&lt;&gt;"",VLOOKUP(AQ17,'ESO zone constants'!$D$3:$H$4953,5,FALSE),""),"")</f>
        <v/>
      </c>
      <c r="AR17" s="43"/>
      <c r="AS17" s="42"/>
      <c r="AT17" s="42"/>
      <c r="AU17" s="3" t="str">
        <f>IF(AND(G17&lt;&gt;"LIBSETS_SETTYPE_BATTLEGROUND",G17&lt;&gt;"LIBSETS_SETTYPE_SPECIAL"),IF(AV17&lt;&gt;"",VLOOKUP(AV17,'ESO zone constants'!$D$3:$H$4953,5,FALSE),""),"")</f>
        <v/>
      </c>
      <c r="AW17" s="43"/>
      <c r="AX17" s="42"/>
      <c r="AY17" s="42"/>
      <c r="AZ17" s="81" t="s">
        <v>2665</v>
      </c>
      <c r="BA17" s="81"/>
      <c r="BB17" s="81"/>
      <c r="BC17" s="21" t="str">
        <f t="shared" si="6"/>
        <v>[33] = {wayshrines={98,98,98,}, dlcId=DLC_BASE_GAME</v>
      </c>
      <c r="BD17" s="21" t="str">
        <f t="shared" si="7"/>
        <v>, zoneIds={283,934,41}, veteran=false</v>
      </c>
      <c r="BE17" s="21" t="str">
        <f t="shared" si="8"/>
        <v>, setType=LIBSETS_SETTYPE_DUNGEON</v>
      </c>
      <c r="BF17" s="21" t="str">
        <f t="shared" si="9"/>
        <v>, dropMechanic={LIBSETS_DROP_MECHANIC_GROUP_DUNGEON_BOSS,LIBSETS_DROP_MECHANIC_GROUP_DUNGEON_BOSS,LIBSETS_DROP_MECHANIC_GROUP_DUNGEON_BOSS}</v>
      </c>
      <c r="BG17" s="21" t="str">
        <f t="shared" si="10"/>
        <v>}, --Viper\'s Sting / Vipernbiss   [Fungal Grotto I, Fungal Grotto II, Stonefalls]</v>
      </c>
    </row>
    <row r="18" spans="1:59" x14ac:dyDescent="0.25">
      <c r="A18" s="12">
        <v>34</v>
      </c>
      <c r="B18" t="s">
        <v>752</v>
      </c>
      <c r="C18" t="s">
        <v>2553</v>
      </c>
      <c r="D18" s="3">
        <f t="shared" si="0"/>
        <v>34</v>
      </c>
      <c r="E18" s="41"/>
      <c r="G18" s="8" t="s">
        <v>1480</v>
      </c>
      <c r="I18" t="s">
        <v>91</v>
      </c>
      <c r="J18" t="s">
        <v>91</v>
      </c>
      <c r="K18">
        <v>28</v>
      </c>
      <c r="L18">
        <v>28</v>
      </c>
      <c r="M18">
        <v>28</v>
      </c>
      <c r="O18" s="64"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WayshrineInfo'!$K$3:$N$9994,4,FALSE),"")))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constants'!$B$4:$C$1012,2,FALSE),"")</f>
        <v>Included in base game</v>
      </c>
      <c r="V18" s="94" t="s">
        <v>1560</v>
      </c>
      <c r="Y18" s="64"/>
      <c r="Z18" s="3">
        <f>IF(AND(G18&lt;&gt;"LIBSETS_SETTYPE_BATTLEGROUND",G18&lt;&gt;"LIBSETS_SETTYPE_SPECIAL"),
IF(AND(Y18&lt;&gt;"",ISNUMBER(Y18),NOT(ISNA(Y18))),Y18,
   IF(AND(L18&lt;&gt;"",ISNUMBER(L18),L18&gt;0,NOT(ISNA(L18))),VLOOKUP(L18,'ESO dumped WayshrineInfo'!$K$3:$L$9994,2,FALSE),"")
),"")</f>
        <v>57</v>
      </c>
      <c r="AA18" t="str">
        <f>IF(AND(Z18&lt;&gt;"",ISNUMBER(Z18),NOT(ISNA(Z18))),VLOOKUP(Z18,'ESO zone constants'!$A$3:$D$9999,4,FALSE),"")</f>
        <v>Deshaan</v>
      </c>
      <c r="AB18" s="94" t="s">
        <v>1561</v>
      </c>
      <c r="AC18" s="42"/>
      <c r="AD18" s="42"/>
      <c r="AE18" s="42"/>
      <c r="AF18" s="3">
        <f>IF(AND(G18&lt;&gt;"LIBSETS_SETTYPE_BATTLEGROUND",G18&lt;&gt;"LIBSETS_SETTYPE_SPECIAL"),
IF(AND(AE18&lt;&gt;"",ISNUMBER(AE18),NOT(ISNA(AE18))),AE18,
   IF(AND(M18&lt;&gt;"",ISNUMBER(M18),M18&gt;0,NOT(ISNA(M18))),VLOOKUP(M18,'ESO dumped WayshrineInfo'!$K$3:$L$9994,2,FALSE),"")
),"")</f>
        <v>57</v>
      </c>
      <c r="AG18" t="str">
        <f>IF(AND(AF18&lt;&gt;"",ISNUMBER(AF18),NOT(ISNA(AF18))),VLOOKUP(AF18,'ESO zone constants'!$A$3:$D$9999,4,FALSE),"")</f>
        <v>Deshaan</v>
      </c>
      <c r="AH18" s="43" t="s">
        <v>1562</v>
      </c>
      <c r="AI18" s="42"/>
      <c r="AJ18" s="42"/>
      <c r="AK18" s="3">
        <f>IF(AND(G18&lt;&gt;"LIBSETS_SETTYPE_BATTLEGROUND",G18&lt;&gt;"LIBSETS_SETTYPE_SPECIAL"),IF(AL18&lt;&gt;"",VLOOKUP(AL18,'ESO zone constants'!$D$3:$H$4953,5,FALSE),""),"")</f>
        <v>57</v>
      </c>
      <c r="AL18" t="s">
        <v>107</v>
      </c>
      <c r="AM18" s="43" t="s">
        <v>1563</v>
      </c>
      <c r="AN18" s="42"/>
      <c r="AO18" s="42"/>
      <c r="AP18" s="3" t="str">
        <f>IF(AND(G18&lt;&gt;"LIBSETS_SETTYPE_BATTLEGROUND",G18&lt;&gt;"LIBSETS_SETTYPE_SPECIAL"),IF(AQ18&lt;&gt;"",VLOOKUP(AQ18,'ESO zone constants'!$D$3:$H$4953,5,FALSE),""),"")</f>
        <v/>
      </c>
      <c r="AR18" s="43"/>
      <c r="AS18" s="42"/>
      <c r="AT18" s="42"/>
      <c r="AU18" s="3" t="str">
        <f>IF(AND(G18&lt;&gt;"LIBSETS_SETTYPE_BATTLEGROUND",G18&lt;&gt;"LIBSETS_SETTYPE_SPECIAL"),IF(AV18&lt;&gt;"",VLOOKUP(AV18,'ESO zone constants'!$D$3:$H$4953,5,FALSE),""),"")</f>
        <v/>
      </c>
      <c r="AW18" s="43"/>
      <c r="AX18" s="42"/>
      <c r="AY18" s="42"/>
      <c r="AZ18" s="81" t="s">
        <v>2666</v>
      </c>
      <c r="BA18" s="81"/>
      <c r="BB18" s="81"/>
      <c r="BC18" s="21" t="str">
        <f t="shared" si="6"/>
        <v>[34] = {wayshrines={28,28,28,}, dlcId=DLC_BASE_GAME</v>
      </c>
      <c r="BD18" s="21" t="str">
        <f t="shared" si="7"/>
        <v>, zoneIds={57,57,57,57}, veteran=false</v>
      </c>
      <c r="BE18" s="21" t="str">
        <f t="shared" si="8"/>
        <v>, setType=LIBSETS_SETTYPE_OVERLAND</v>
      </c>
      <c r="BF18" s="21" t="str">
        <f t="shared" si="9"/>
        <v>, isProcSetAllowedInPvP=1, dropMechanic={LIBSETS_DROP_MECHANIC_OVERLAND_BOSS_DELVE,LIBSETS_DROP_MECHANIC_OVERLAND_WORLDBOSS,LIBSETS_DROP_MECHANIC_OVERLAND_BOSS_PUBLIC_DUNGEON,LIBSETS_DROP_MECHANIC_OVERLAND_CHEST}</v>
      </c>
      <c r="BG18" s="21" t="str">
        <f t="shared" si="10"/>
        <v>}, --Night Mother\'s Embrace / Umarmung der Mutter der Nacht   [Deshaan, Deshaan, Deshaan, Deshaan]</v>
      </c>
    </row>
    <row r="19" spans="1:59" x14ac:dyDescent="0.25">
      <c r="A19" s="12">
        <v>35</v>
      </c>
      <c r="B19" t="s">
        <v>753</v>
      </c>
      <c r="C19" t="s">
        <v>754</v>
      </c>
      <c r="D19" s="3">
        <f t="shared" si="0"/>
        <v>35</v>
      </c>
      <c r="G19" s="8" t="s">
        <v>1477</v>
      </c>
      <c r="I19" t="s">
        <v>91</v>
      </c>
      <c r="J19" t="s">
        <v>91</v>
      </c>
      <c r="K19">
        <v>193</v>
      </c>
      <c r="L19">
        <v>193</v>
      </c>
      <c r="M19">
        <v>193</v>
      </c>
      <c r="O19" s="64"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WayshrineInfo'!$K$3:$N$9994,4,FALSE),"")))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constants'!$B$4:$C$1012,2,FALSE),"")</f>
        <v>Included in base game</v>
      </c>
      <c r="V19" s="94" t="s">
        <v>3354</v>
      </c>
      <c r="Y19" s="64">
        <v>936</v>
      </c>
      <c r="Z19" s="3">
        <f>IF(AND(G19&lt;&gt;"LIBSETS_SETTYPE_BATTLEGROUND",G19&lt;&gt;"LIBSETS_SETTYPE_SPECIAL"),
IF(AND(Y19&lt;&gt;"",ISNUMBER(Y19),NOT(ISNA(Y19))),Y19,
   IF(AND(L19&lt;&gt;"",ISNUMBER(L19),L19&gt;0,NOT(ISNA(L19))),VLOOKUP(L19,'ESO dumped WayshrineInfo'!$K$3:$L$9994,2,FALSE),"")
),"")</f>
        <v>936</v>
      </c>
      <c r="AA19" t="str">
        <f>IF(AND(Z19&lt;&gt;"",ISNUMBER(Z19),NOT(ISNA(Z19))),VLOOKUP(Z19,'ESO zone constants'!$A$3:$D$9999,4,FALSE),"")</f>
        <v>Spindleclutch II</v>
      </c>
      <c r="AB19" s="94" t="s">
        <v>3354</v>
      </c>
      <c r="AC19" s="42"/>
      <c r="AD19" s="42"/>
      <c r="AE19" s="42"/>
      <c r="AF19" s="3">
        <f>IF(AND(G19&lt;&gt;"LIBSETS_SETTYPE_BATTLEGROUND",G19&lt;&gt;"LIBSETS_SETTYPE_SPECIAL"),
IF(AND(AE19&lt;&gt;"",ISNUMBER(AE19),NOT(ISNA(AE19))),AE19,
   IF(AND(M19&lt;&gt;"",ISNUMBER(M19),M19&gt;0,NOT(ISNA(M19))),VLOOKUP(M19,'ESO dumped WayshrineInfo'!$K$3:$L$9994,2,FALSE),"")
),"")</f>
        <v>3</v>
      </c>
      <c r="AG19" t="str">
        <f>IF(AND(AF19&lt;&gt;"",ISNUMBER(AF19),NOT(ISNA(AF19))),VLOOKUP(AF19,'ESO zone constants'!$A$3:$D$9999,4,FALSE),"")</f>
        <v>Glenumbra</v>
      </c>
      <c r="AH19" s="94" t="s">
        <v>3354</v>
      </c>
      <c r="AI19" s="42"/>
      <c r="AJ19" s="42"/>
      <c r="AK19" s="3" t="str">
        <f>IF(AND(G19&lt;&gt;"LIBSETS_SETTYPE_BATTLEGROUND",G19&lt;&gt;"LIBSETS_SETTYPE_SPECIAL"),IF(AL19&lt;&gt;"",VLOOKUP(AL19,'ESO zone constants'!$D$3:$H$4953,5,FALSE),""),"")</f>
        <v/>
      </c>
      <c r="AM19" s="43"/>
      <c r="AN19" s="42"/>
      <c r="AO19" s="42"/>
      <c r="AP19" s="3" t="str">
        <f>IF(AND(G19&lt;&gt;"LIBSETS_SETTYPE_BATTLEGROUND",G19&lt;&gt;"LIBSETS_SETTYPE_SPECIAL"),IF(AQ19&lt;&gt;"",VLOOKUP(AQ19,'ESO zone constants'!$D$3:$H$4953,5,FALSE),""),"")</f>
        <v/>
      </c>
      <c r="AR19" s="43"/>
      <c r="AS19" s="42"/>
      <c r="AT19" s="42"/>
      <c r="AU19" s="3" t="str">
        <f>IF(AND(G19&lt;&gt;"LIBSETS_SETTYPE_BATTLEGROUND",G19&lt;&gt;"LIBSETS_SETTYPE_SPECIAL"),IF(AV19&lt;&gt;"",VLOOKUP(AV19,'ESO zone constants'!$D$3:$H$4953,5,FALSE),""),"")</f>
        <v/>
      </c>
      <c r="AW19" s="43"/>
      <c r="AX19" s="42"/>
      <c r="AY19" s="42"/>
      <c r="AZ19" s="81" t="s">
        <v>2665</v>
      </c>
      <c r="BA19" s="81"/>
      <c r="BB19" s="81"/>
      <c r="BC19" s="21" t="str">
        <f t="shared" si="6"/>
        <v>[35] = {wayshrines={193,193,193,}, dlcId=DLC_BASE_GAME</v>
      </c>
      <c r="BD19" s="21" t="str">
        <f t="shared" si="7"/>
        <v>, zoneIds={144,936,3}, veteran=false</v>
      </c>
      <c r="BE19" s="21" t="str">
        <f t="shared" si="8"/>
        <v>, setType=LIBSETS_SETTYPE_DUNGEON</v>
      </c>
      <c r="BF19" s="21" t="str">
        <f t="shared" si="9"/>
        <v>, dropMechanic={LIBSETS_DROP_MECHANIC_GROUP_DUNGEON_BOSS,LIBSETS_DROP_MECHANIC_GROUP_DUNGEON_BOSS,LIBSETS_DROP_MECHANIC_GROUP_DUNGEON_BOSS}</v>
      </c>
      <c r="BG19" s="21" t="str">
        <f t="shared" si="10"/>
        <v>}, --Knightmare / Albtraumritter   [Spindleclutch I, Spindleclutch II, Glenumbra]</v>
      </c>
    </row>
    <row r="20" spans="1:59" x14ac:dyDescent="0.25">
      <c r="A20" s="12">
        <v>36</v>
      </c>
      <c r="B20" t="s">
        <v>755</v>
      </c>
      <c r="C20" t="s">
        <v>756</v>
      </c>
      <c r="D20" s="3">
        <f t="shared" si="0"/>
        <v>36</v>
      </c>
      <c r="E20" s="41"/>
      <c r="G20" s="8" t="s">
        <v>1480</v>
      </c>
      <c r="I20" t="s">
        <v>91</v>
      </c>
      <c r="J20" t="s">
        <v>91</v>
      </c>
      <c r="K20">
        <v>121</v>
      </c>
      <c r="L20">
        <v>121</v>
      </c>
      <c r="M20">
        <v>121</v>
      </c>
      <c r="O20" s="64"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WayshrineInfo'!$K$3:$N$9994,4,FALSE),"")))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constants'!$B$4:$C$1012,2,FALSE),"")</f>
        <v>Included in base game</v>
      </c>
      <c r="V20" s="94" t="s">
        <v>1560</v>
      </c>
      <c r="Y20" s="64"/>
      <c r="Z20" s="3">
        <f>IF(AND(G20&lt;&gt;"LIBSETS_SETTYPE_BATTLEGROUND",G20&lt;&gt;"LIBSETS_SETTYPE_SPECIAL"),
IF(AND(Y20&lt;&gt;"",ISNUMBER(Y20),NOT(ISNA(Y20))),Y20,
   IF(AND(L20&lt;&gt;"",ISNUMBER(L20),L20&gt;0,NOT(ISNA(L20))),VLOOKUP(L20,'ESO dumped WayshrineInfo'!$K$3:$L$9994,2,FALSE),"")
),"")</f>
        <v>381</v>
      </c>
      <c r="AA20" t="str">
        <f>IF(AND(Z20&lt;&gt;"",ISNUMBER(Z20),NOT(ISNA(Z20))),VLOOKUP(Z20,'ESO zone constants'!$A$3:$D$9999,4,FALSE),"")</f>
        <v>Auridon</v>
      </c>
      <c r="AB20" s="94" t="s">
        <v>1561</v>
      </c>
      <c r="AC20" s="42"/>
      <c r="AD20" s="42"/>
      <c r="AE20" s="42"/>
      <c r="AF20" s="3">
        <f>IF(AND(G20&lt;&gt;"LIBSETS_SETTYPE_BATTLEGROUND",G20&lt;&gt;"LIBSETS_SETTYPE_SPECIAL"),
IF(AND(AE20&lt;&gt;"",ISNUMBER(AE20),NOT(ISNA(AE20))),AE20,
   IF(AND(M20&lt;&gt;"",ISNUMBER(M20),M20&gt;0,NOT(ISNA(M20))),VLOOKUP(M20,'ESO dumped WayshrineInfo'!$K$3:$L$9994,2,FALSE),"")
),"")</f>
        <v>381</v>
      </c>
      <c r="AG20" t="str">
        <f>IF(AND(AF20&lt;&gt;"",ISNUMBER(AF20),NOT(ISNA(AF20))),VLOOKUP(AF20,'ESO zone constants'!$A$3:$D$9999,4,FALSE),"")</f>
        <v>Auridon</v>
      </c>
      <c r="AH20" s="43" t="s">
        <v>1562</v>
      </c>
      <c r="AI20" s="42"/>
      <c r="AJ20" s="42"/>
      <c r="AK20" s="3">
        <f>IF(AND(G20&lt;&gt;"LIBSETS_SETTYPE_BATTLEGROUND",G20&lt;&gt;"LIBSETS_SETTYPE_SPECIAL"),IF(AL20&lt;&gt;"",VLOOKUP(AL20,'ESO zone constants'!$D$3:$H$4953,5,FALSE),""),"")</f>
        <v>381</v>
      </c>
      <c r="AL20" t="s">
        <v>264</v>
      </c>
      <c r="AM20" s="43" t="s">
        <v>1563</v>
      </c>
      <c r="AN20" s="42"/>
      <c r="AO20" s="42"/>
      <c r="AP20" s="3" t="str">
        <f>IF(AND(G20&lt;&gt;"LIBSETS_SETTYPE_BATTLEGROUND",G20&lt;&gt;"LIBSETS_SETTYPE_SPECIAL"),IF(AQ20&lt;&gt;"",VLOOKUP(AQ20,'ESO zone constants'!$D$3:$H$4953,5,FALSE),""),"")</f>
        <v/>
      </c>
      <c r="AR20" s="43"/>
      <c r="AS20" s="42"/>
      <c r="AT20" s="42"/>
      <c r="AU20" s="3" t="str">
        <f>IF(AND(G20&lt;&gt;"LIBSETS_SETTYPE_BATTLEGROUND",G20&lt;&gt;"LIBSETS_SETTYPE_SPECIAL"),IF(AV20&lt;&gt;"",VLOOKUP(AV20,'ESO zone constants'!$D$3:$H$4953,5,FALSE),""),"")</f>
        <v/>
      </c>
      <c r="AW20" s="43"/>
      <c r="AX20" s="42"/>
      <c r="AY20" s="42"/>
      <c r="AZ20" s="81" t="s">
        <v>2665</v>
      </c>
      <c r="BA20" s="81"/>
      <c r="BB20" s="81"/>
      <c r="BC20" s="21" t="str">
        <f t="shared" si="6"/>
        <v>[36] = {wayshrines={121,121,121,}, dlcId=DLC_BASE_GAME</v>
      </c>
      <c r="BD20" s="21" t="str">
        <f t="shared" si="7"/>
        <v>, zoneIds={381,381,381,381}, veteran=false</v>
      </c>
      <c r="BE20" s="21" t="str">
        <f t="shared" si="8"/>
        <v>, setType=LIBSETS_SETTYPE_OVERLAND</v>
      </c>
      <c r="BF20" s="21" t="str">
        <f t="shared" si="9"/>
        <v>, dropMechanic={LIBSETS_DROP_MECHANIC_OVERLAND_BOSS_DELVE,LIBSETS_DROP_MECHANIC_OVERLAND_WORLDBOSS,LIBSETS_DROP_MECHANIC_OVERLAND_BOSS_PUBLIC_DUNGEON,LIBSETS_DROP_MECHANIC_OVERLAND_CHEST}</v>
      </c>
      <c r="BG20" s="21" t="str">
        <f t="shared" si="10"/>
        <v>}, --Armor of the Veiled Heritance / Rüstung des Schleiererbes   [Auridon, Auridon, Auridon, Auridon]</v>
      </c>
    </row>
    <row r="21" spans="1:59" x14ac:dyDescent="0.25">
      <c r="A21" s="5">
        <v>37</v>
      </c>
      <c r="B21" t="s">
        <v>2802</v>
      </c>
      <c r="C21" t="s">
        <v>2554</v>
      </c>
      <c r="D21" s="3">
        <f t="shared" si="0"/>
        <v>37</v>
      </c>
      <c r="G21" s="8" t="s">
        <v>1474</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WayshrineInfo'!$K$3:$N$9994,4,FALSE),"")))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constants'!$B$4:$C$1012,2,FALSE),"")</f>
        <v>Included in base game</v>
      </c>
      <c r="V21" s="33" t="s">
        <v>3357</v>
      </c>
      <c r="Y21" s="64"/>
      <c r="Z21" s="3">
        <f>IF(AND(G21&lt;&gt;"LIBSETS_SETTYPE_BATTLEGROUND",G21&lt;&gt;"LIBSETS_SETTYPE_SPECIAL"),
IF(AND(Y21&lt;&gt;"",ISNUMBER(Y21),NOT(ISNA(Y21))),Y21,
   IF(AND(L21&lt;&gt;"",ISNUMBER(L21),L21&gt;0,NOT(ISNA(L21))),VLOOKUP(L21,'ESO dumped WayshrineInfo'!$K$3:$L$9994,2,FALSE),"")
),"")</f>
        <v>381</v>
      </c>
      <c r="AA21" t="str">
        <f>IF(AND(Z21&lt;&gt;"",ISNUMBER(Z21),NOT(ISNA(Z21))),VLOOKUP(Z21,'ESO zone constants'!$A$3:$D$9999,4,FALSE),"")</f>
        <v>Auridon</v>
      </c>
      <c r="AB21" s="33" t="s">
        <v>3357</v>
      </c>
      <c r="AF21" s="3">
        <f>IF(AND(G21&lt;&gt;"LIBSETS_SETTYPE_BATTLEGROUND",G21&lt;&gt;"LIBSETS_SETTYPE_SPECIAL"),
IF(AND(AE21&lt;&gt;"",ISNUMBER(AE21),NOT(ISNA(AE21))),AE21,
   IF(AND(M21&lt;&gt;"",ISNUMBER(M21),M21&gt;0,NOT(ISNA(M21))),VLOOKUP(M21,'ESO dumped WayshrineInfo'!$K$3:$L$9994,2,FALSE),"")
),"")</f>
        <v>41</v>
      </c>
      <c r="AG21" t="str">
        <f>IF(AND(AF21&lt;&gt;"",ISNUMBER(AF21),NOT(ISNA(AF21))),VLOOKUP(AF21,'ESO zone constants'!$A$3:$D$9999,4,FALSE),"")</f>
        <v>Stonefalls</v>
      </c>
      <c r="AH21" s="33" t="s">
        <v>3357</v>
      </c>
      <c r="AK21" s="3" t="str">
        <f>IF(AND(G21&lt;&gt;"LIBSETS_SETTYPE_BATTLEGROUND",G21&lt;&gt;"LIBSETS_SETTYPE_SPECIAL"),IF(AL21&lt;&gt;"",VLOOKUP(AL21,'ESO zone constants'!$D$3:$H$4953,5,FALSE),""),"")</f>
        <v/>
      </c>
      <c r="AM21" s="43"/>
      <c r="AP21" s="3" t="str">
        <f>IF(AND(G21&lt;&gt;"LIBSETS_SETTYPE_BATTLEGROUND",G21&lt;&gt;"LIBSETS_SETTYPE_SPECIAL"),IF(AQ21&lt;&gt;"",VLOOKUP(AQ21,'ESO zone constants'!$D$3:$H$4953,5,FALSE),""),"")</f>
        <v/>
      </c>
      <c r="AR21" s="43"/>
      <c r="AU21" s="3" t="str">
        <f>IF(AND(G21&lt;&gt;"LIBSETS_SETTYPE_BATTLEGROUND",G21&lt;&gt;"LIBSETS_SETTYPE_SPECIAL"),IF(AV21&lt;&gt;"",VLOOKUP(AV21,'ESO zone constants'!$D$3:$H$4953,5,FALSE),""),"")</f>
        <v/>
      </c>
      <c r="AW21" s="43"/>
      <c r="AZ21" s="81" t="s">
        <v>2665</v>
      </c>
      <c r="BA21" s="81"/>
      <c r="BB21" s="81"/>
      <c r="BC21" s="21" t="str">
        <f t="shared" si="6"/>
        <v>[37] = {wayshrines={1,177,71,}, traitsNeeded=2, dlcId=DLC_BASE_GAME</v>
      </c>
      <c r="BD21" s="21" t="str">
        <f t="shared" si="7"/>
        <v>, zoneIds={3,381,41}, veteran=false</v>
      </c>
      <c r="BE21" s="21" t="str">
        <f t="shared" si="8"/>
        <v>, setType=LIBSETS_SETTYPE_CRAFTED</v>
      </c>
      <c r="BF21" s="21" t="str">
        <f t="shared" si="9"/>
        <v>, dropMechanic={LIBSETS_DROP_MECHANIC_CRAFTED,LIBSETS_DROP_MECHANIC_CRAFTED,LIBSETS_DROP_MECHANIC_CRAFTED}</v>
      </c>
      <c r="BG21" s="21" t="str">
        <f t="shared" si="10"/>
        <v>}, --Death\'s Wind / Todeswind   [Glenumbra, Auridon, Stonefalls]</v>
      </c>
    </row>
    <row r="22" spans="1:59" x14ac:dyDescent="0.25">
      <c r="A22" s="5">
        <v>38</v>
      </c>
      <c r="B22" t="s">
        <v>2803</v>
      </c>
      <c r="C22" t="s">
        <v>2555</v>
      </c>
      <c r="D22" s="3">
        <f t="shared" si="0"/>
        <v>38</v>
      </c>
      <c r="G22" s="8" t="s">
        <v>1474</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WayshrineInfo'!$K$3:$N$9994,4,FALSE),"")))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constants'!$B$4:$C$1012,2,FALSE),"")</f>
        <v>Included in base game</v>
      </c>
      <c r="V22" s="33" t="s">
        <v>3357</v>
      </c>
      <c r="Y22" s="64"/>
      <c r="Z22" s="3">
        <f>IF(AND(G22&lt;&gt;"LIBSETS_SETTYPE_BATTLEGROUND",G22&lt;&gt;"LIBSETS_SETTYPE_SPECIAL"),
IF(AND(Y22&lt;&gt;"",ISNUMBER(Y22),NOT(ISNA(Y22))),Y22,
   IF(AND(L22&lt;&gt;"",ISNUMBER(L22),L22&gt;0,NOT(ISNA(L22))),VLOOKUP(L22,'ESO dumped WayshrineInfo'!$K$3:$L$9994,2,FALSE),"")
),"")</f>
        <v>383</v>
      </c>
      <c r="AA22" t="str">
        <f>IF(AND(Z22&lt;&gt;"",ISNUMBER(Z22),NOT(ISNA(Z22))),VLOOKUP(Z22,'ESO zone constants'!$A$3:$D$9999,4,FALSE),"")</f>
        <v>Grahtwood</v>
      </c>
      <c r="AB22" s="33" t="s">
        <v>3357</v>
      </c>
      <c r="AC22" s="42"/>
      <c r="AD22" s="42"/>
      <c r="AE22" s="42"/>
      <c r="AF22" s="3">
        <f>IF(AND(G22&lt;&gt;"LIBSETS_SETTYPE_BATTLEGROUND",G22&lt;&gt;"LIBSETS_SETTYPE_SPECIAL"),
IF(AND(AE22&lt;&gt;"",ISNUMBER(AE22),NOT(ISNA(AE22))),AE22,
   IF(AND(M22&lt;&gt;"",ISNUMBER(M22),M22&gt;0,NOT(ISNA(M22))),VLOOKUP(M22,'ESO dumped WayshrineInfo'!$K$3:$L$9994,2,FALSE),"")
),"")</f>
        <v>57</v>
      </c>
      <c r="AG22" t="str">
        <f>IF(AND(AF22&lt;&gt;"",ISNUMBER(AF22),NOT(ISNA(AF22))),VLOOKUP(AF22,'ESO zone constants'!$A$3:$D$9999,4,FALSE),"")</f>
        <v>Deshaan</v>
      </c>
      <c r="AH22" s="33" t="s">
        <v>3357</v>
      </c>
      <c r="AI22" s="42"/>
      <c r="AJ22" s="42"/>
      <c r="AK22" s="3" t="str">
        <f>IF(AND(G22&lt;&gt;"LIBSETS_SETTYPE_BATTLEGROUND",G22&lt;&gt;"LIBSETS_SETTYPE_SPECIAL"),IF(AL22&lt;&gt;"",VLOOKUP(AL22,'ESO zone constants'!$D$3:$H$4953,5,FALSE),""),"")</f>
        <v/>
      </c>
      <c r="AM22" s="43"/>
      <c r="AN22" s="42"/>
      <c r="AO22" s="42"/>
      <c r="AP22" s="3" t="str">
        <f>IF(AND(G22&lt;&gt;"LIBSETS_SETTYPE_BATTLEGROUND",G22&lt;&gt;"LIBSETS_SETTYPE_SPECIAL"),IF(AQ22&lt;&gt;"",VLOOKUP(AQ22,'ESO zone constants'!$D$3:$H$4953,5,FALSE),""),"")</f>
        <v/>
      </c>
      <c r="AR22" s="43"/>
      <c r="AS22" s="42"/>
      <c r="AT22" s="42"/>
      <c r="AU22" s="3" t="str">
        <f>IF(AND(G22&lt;&gt;"LIBSETS_SETTYPE_BATTLEGROUND",G22&lt;&gt;"LIBSETS_SETTYPE_SPECIAL"),IF(AV22&lt;&gt;"",VLOOKUP(AV22,'ESO zone constants'!$D$3:$H$4953,5,FALSE),""),"")</f>
        <v/>
      </c>
      <c r="AW22" s="43"/>
      <c r="AX22" s="42"/>
      <c r="AY22" s="42"/>
      <c r="AZ22" s="81" t="s">
        <v>2666</v>
      </c>
      <c r="BA22" s="81"/>
      <c r="BB22" s="81"/>
      <c r="BC22" s="21" t="str">
        <f t="shared" si="6"/>
        <v>[38] = {wayshrines={15,169,205,}, traitsNeeded=3, dlcId=DLC_BASE_GAME</v>
      </c>
      <c r="BD22" s="21" t="str">
        <f t="shared" si="7"/>
        <v>, zoneIds={19,383,57}, veteran=false</v>
      </c>
      <c r="BE22" s="21" t="str">
        <f t="shared" si="8"/>
        <v>, setType=LIBSETS_SETTYPE_CRAFTED</v>
      </c>
      <c r="BF22" s="21" t="str">
        <f t="shared" si="9"/>
        <v>, isProcSetAllowedInPvP=1, dropMechanic={LIBSETS_DROP_MECHANIC_CRAFTED,LIBSETS_DROP_MECHANIC_CRAFTED,LIBSETS_DROP_MECHANIC_CRAFTED}</v>
      </c>
      <c r="BG22" s="21" t="str">
        <f t="shared" si="10"/>
        <v>}, --Twilight\'s Embrace / Zwielichtkuss   [Stormhaven, Grahtwood, Deshaan]</v>
      </c>
    </row>
    <row r="23" spans="1:59" x14ac:dyDescent="0.25">
      <c r="A23" s="12">
        <v>39</v>
      </c>
      <c r="B23" t="s">
        <v>757</v>
      </c>
      <c r="C23" t="s">
        <v>758</v>
      </c>
      <c r="D23" s="3">
        <f t="shared" si="0"/>
        <v>39</v>
      </c>
      <c r="E23" s="41"/>
      <c r="G23" s="8" t="s">
        <v>1475</v>
      </c>
      <c r="I23" t="s">
        <v>91</v>
      </c>
      <c r="J23" t="s">
        <v>91</v>
      </c>
      <c r="K23">
        <v>-1</v>
      </c>
      <c r="L23">
        <v>-1</v>
      </c>
      <c r="M23">
        <v>-1</v>
      </c>
      <c r="O23" s="64"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WayshrineInfo'!$K$3:$N$9994,4,FALSE),"")))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constants'!$B$4:$C$1012,2,FALSE),"")</f>
        <v>Included in base game</v>
      </c>
      <c r="V23" s="33" t="s">
        <v>1535</v>
      </c>
      <c r="Y23" s="64"/>
      <c r="Z23" s="3" t="str">
        <f>IF(AND(G23&lt;&gt;"LIBSETS_SETTYPE_BATTLEGROUND",G23&lt;&gt;"LIBSETS_SETTYPE_SPECIAL"),
IF(AND(Y23&lt;&gt;"",ISNUMBER(Y23),NOT(ISNA(Y23))),Y23,
   IF(AND(L23&lt;&gt;"",ISNUMBER(L23),L23&gt;0,NOT(ISNA(L23))),VLOOKUP(L23,'ESO dumped WayshrineInfo'!$K$3:$L$9994,2,FALSE),"")
),"")</f>
        <v/>
      </c>
      <c r="AA23" t="str">
        <f>IF(AND(Z23&lt;&gt;"",ISNUMBER(Z23),NOT(ISNA(Z23))),VLOOKUP(Z23,'ESO zone constants'!$A$3:$D$9999,4,FALSE),"")</f>
        <v/>
      </c>
      <c r="AC23" s="3" t="str">
        <f>IF(AB23&lt;&gt;"",IF(AB23&lt;&gt;"LIBSETS_DROP_MECHANIC_MONSTER_NAME",VLOOKUP(AB23,'LibSets constants'!$I$4:$L$1012,3,FALSE),""),"")</f>
        <v/>
      </c>
      <c r="AD23" s="3" t="str">
        <f>IF(AB23&lt;&gt;"",IF(AB23&lt;&gt;"LIBSETS_DROP_MECHANIC_MONSTER_NAME",VLOOKUP(AB23,'LibSets constants'!$I$4:$L$1012,4,FALSE),""),"")</f>
        <v/>
      </c>
      <c r="AF23" s="3" t="str">
        <f>IF(AND(G23&lt;&gt;"LIBSETS_SETTYPE_BATTLEGROUND",G23&lt;&gt;"LIBSETS_SETTYPE_SPECIAL"),
IF(AND(AE23&lt;&gt;"",ISNUMBER(AE23),NOT(ISNA(AE23))),AE23,
   IF(AND(M23&lt;&gt;"",ISNUMBER(M23),M23&gt;0,NOT(ISNA(M23))),VLOOKUP(M23,'ESO dumped WayshrineInfo'!$K$3:$L$9994,2,FALSE),"")
),"")</f>
        <v/>
      </c>
      <c r="AG23" t="str">
        <f>IF(AND(AF23&lt;&gt;"",ISNUMBER(AF23),NOT(ISNA(AF23))),VLOOKUP(AF23,'ESO zone constants'!$A$3:$D$9999,4,FALSE),"")</f>
        <v/>
      </c>
      <c r="AH23" s="43"/>
      <c r="AK23" s="3" t="str">
        <f>IF(AND(G23&lt;&gt;"LIBSETS_SETTYPE_BATTLEGROUND",G23&lt;&gt;"LIBSETS_SETTYPE_SPECIAL"),IF(AL23&lt;&gt;"",VLOOKUP(AL23,'ESO zone constants'!$D$3:$H$4953,5,FALSE),""),"")</f>
        <v/>
      </c>
      <c r="AM23" s="43"/>
      <c r="AP23" s="3" t="str">
        <f>IF(AND(G23&lt;&gt;"LIBSETS_SETTYPE_BATTLEGROUND",G23&lt;&gt;"LIBSETS_SETTYPE_SPECIAL"),IF(AQ23&lt;&gt;"",VLOOKUP(AQ23,'ESO zone constants'!$D$3:$H$4953,5,FALSE),""),"")</f>
        <v/>
      </c>
      <c r="AR23" s="43"/>
      <c r="AU23" s="3" t="str">
        <f>IF(AND(G23&lt;&gt;"LIBSETS_SETTYPE_BATTLEGROUND",G23&lt;&gt;"LIBSETS_SETTYPE_SPECIAL"),IF(AV23&lt;&gt;"",VLOOKUP(AV23,'ESO zone constants'!$D$3:$H$4953,5,FALSE),""),"")</f>
        <v/>
      </c>
      <c r="AW23" s="43"/>
      <c r="AZ23" s="81" t="s">
        <v>2665</v>
      </c>
      <c r="BA23" s="81"/>
      <c r="BB23" s="81"/>
      <c r="BC23" s="21" t="str">
        <f t="shared" si="6"/>
        <v>[39] = {wayshrines={-1,-1,-1,}, dlcId=DLC_BASE_GAME</v>
      </c>
      <c r="BD23" s="21" t="str">
        <f t="shared" si="7"/>
        <v>, zoneIds={181}, veteran=false</v>
      </c>
      <c r="BE23" s="21" t="str">
        <f t="shared" si="8"/>
        <v>, setType=LIBSETS_SETTYPE_CYRODIIL</v>
      </c>
      <c r="BF23" s="21" t="str">
        <f t="shared" si="9"/>
        <v>, dropMechanic={LIBSETS_DROP_MECHANIC_CITY_CYRODIIL_VLASTARUS}</v>
      </c>
      <c r="BG23" s="21" t="str">
        <f t="shared" si="10"/>
        <v>}, --Alessian Order / Alessianischer Orden   [Cyrodiil]</v>
      </c>
    </row>
    <row r="24" spans="1:59" x14ac:dyDescent="0.25">
      <c r="A24" s="5">
        <v>40</v>
      </c>
      <c r="B24" t="s">
        <v>2804</v>
      </c>
      <c r="C24" t="s">
        <v>2556</v>
      </c>
      <c r="D24" s="3">
        <f t="shared" si="0"/>
        <v>40</v>
      </c>
      <c r="G24" s="8" t="s">
        <v>1474</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WayshrineInfo'!$K$3:$N$9994,4,FALSE),"")))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constants'!$B$4:$C$1012,2,FALSE),"")</f>
        <v>Included in base game</v>
      </c>
      <c r="V24" s="33" t="s">
        <v>3357</v>
      </c>
      <c r="Y24" s="64"/>
      <c r="Z24" s="3">
        <f>IF(AND(G24&lt;&gt;"LIBSETS_SETTYPE_BATTLEGROUND",G24&lt;&gt;"LIBSETS_SETTYPE_SPECIAL"),
IF(AND(Y24&lt;&gt;"",ISNUMBER(Y24),NOT(ISNA(Y24))),Y24,
   IF(AND(L24&lt;&gt;"",ISNUMBER(L24),L24&gt;0,NOT(ISNA(L24))),VLOOKUP(L24,'ESO dumped WayshrineInfo'!$K$3:$L$9994,2,FALSE),"")
),"")</f>
        <v>381</v>
      </c>
      <c r="AA24" t="str">
        <f>IF(AND(Z24&lt;&gt;"",ISNUMBER(Z24),NOT(ISNA(Z24))),VLOOKUP(Z24,'ESO zone constants'!$A$3:$D$9999,4,FALSE),"")</f>
        <v>Auridon</v>
      </c>
      <c r="AB24" s="33" t="s">
        <v>3357</v>
      </c>
      <c r="AC24" s="42"/>
      <c r="AD24" s="42"/>
      <c r="AE24" s="42"/>
      <c r="AF24" s="3">
        <f>IF(AND(G24&lt;&gt;"LIBSETS_SETTYPE_BATTLEGROUND",G24&lt;&gt;"LIBSETS_SETTYPE_SPECIAL"),
IF(AND(AE24&lt;&gt;"",ISNUMBER(AE24),NOT(ISNA(AE24))),AE24,
   IF(AND(M24&lt;&gt;"",ISNUMBER(M24),M24&gt;0,NOT(ISNA(M24))),VLOOKUP(M24,'ESO dumped WayshrineInfo'!$K$3:$L$9994,2,FALSE),"")
),"")</f>
        <v>41</v>
      </c>
      <c r="AG24" t="str">
        <f>IF(AND(AF24&lt;&gt;"",ISNUMBER(AF24),NOT(ISNA(AF24))),VLOOKUP(AF24,'ESO zone constants'!$A$3:$D$9999,4,FALSE),"")</f>
        <v>Stonefalls</v>
      </c>
      <c r="AH24" s="33" t="s">
        <v>3357</v>
      </c>
      <c r="AI24" s="42"/>
      <c r="AJ24" s="42"/>
      <c r="AK24" s="3" t="str">
        <f>IF(AND(G24&lt;&gt;"LIBSETS_SETTYPE_BATTLEGROUND",G24&lt;&gt;"LIBSETS_SETTYPE_SPECIAL"),IF(AL24&lt;&gt;"",VLOOKUP(AL24,'ESO zone constants'!$D$3:$H$4953,5,FALSE),""),"")</f>
        <v/>
      </c>
      <c r="AM24" s="43"/>
      <c r="AN24" s="42"/>
      <c r="AO24" s="42"/>
      <c r="AP24" s="3" t="str">
        <f>IF(AND(G24&lt;&gt;"LIBSETS_SETTYPE_BATTLEGROUND",G24&lt;&gt;"LIBSETS_SETTYPE_SPECIAL"),IF(AQ24&lt;&gt;"",VLOOKUP(AQ24,'ESO zone constants'!$D$3:$H$4953,5,FALSE),""),"")</f>
        <v/>
      </c>
      <c r="AR24" s="43"/>
      <c r="AS24" s="42"/>
      <c r="AT24" s="42"/>
      <c r="AU24" s="3" t="str">
        <f>IF(AND(G24&lt;&gt;"LIBSETS_SETTYPE_BATTLEGROUND",G24&lt;&gt;"LIBSETS_SETTYPE_SPECIAL"),IF(AV24&lt;&gt;"",VLOOKUP(AV24,'ESO zone constants'!$D$3:$H$4953,5,FALSE),""),"")</f>
        <v/>
      </c>
      <c r="AW24" s="43"/>
      <c r="AX24" s="42"/>
      <c r="AY24" s="42"/>
      <c r="AZ24" s="81" t="s">
        <v>2665</v>
      </c>
      <c r="BA24" s="81"/>
      <c r="BB24" s="81"/>
      <c r="BC24" s="21" t="str">
        <f t="shared" si="6"/>
        <v>[40] = {wayshrines={216,121,65,}, traitsNeeded=2, dlcId=DLC_BASE_GAME</v>
      </c>
      <c r="BD24" s="21" t="str">
        <f t="shared" si="7"/>
        <v>, zoneIds={3,381,41}, veteran=false</v>
      </c>
      <c r="BE24" s="21" t="str">
        <f t="shared" si="8"/>
        <v>, setType=LIBSETS_SETTYPE_CRAFTED</v>
      </c>
      <c r="BF24" s="21" t="str">
        <f t="shared" si="9"/>
        <v>, dropMechanic={LIBSETS_DROP_MECHANIC_CRAFTED,LIBSETS_DROP_MECHANIC_CRAFTED,LIBSETS_DROP_MECHANIC_CRAFTED}</v>
      </c>
      <c r="BG24" s="21" t="str">
        <f t="shared" si="10"/>
        <v>}, --Night\'s Silence / Stille der Nacht   [Glenumbra, Auridon, Stonefalls]</v>
      </c>
    </row>
    <row r="25" spans="1:59" x14ac:dyDescent="0.25">
      <c r="A25" s="5">
        <v>41</v>
      </c>
      <c r="B25" t="s">
        <v>2805</v>
      </c>
      <c r="C25" t="s">
        <v>2557</v>
      </c>
      <c r="D25" s="3">
        <f t="shared" si="0"/>
        <v>41</v>
      </c>
      <c r="G25" s="8" t="s">
        <v>1474</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WayshrineInfo'!$K$3:$N$9994,4,FALSE),"")))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constants'!$B$4:$C$1012,2,FALSE),"")</f>
        <v>Included in base game</v>
      </c>
      <c r="V25" s="33" t="s">
        <v>3357</v>
      </c>
      <c r="Y25" s="64"/>
      <c r="Z25" s="3">
        <f>IF(AND(G25&lt;&gt;"LIBSETS_SETTYPE_BATTLEGROUND",G25&lt;&gt;"LIBSETS_SETTYPE_SPECIAL"),
IF(AND(Y25&lt;&gt;"",ISNUMBER(Y25),NOT(ISNA(Y25))),Y25,
   IF(AND(L25&lt;&gt;"",ISNUMBER(L25),L25&gt;0,NOT(ISNA(L25))),VLOOKUP(L25,'ESO dumped WayshrineInfo'!$K$3:$L$9994,2,FALSE),"")
),"")</f>
        <v>108</v>
      </c>
      <c r="AA25" t="str">
        <f>IF(AND(Z25&lt;&gt;"",ISNUMBER(Z25),NOT(ISNA(Z25))),VLOOKUP(Z25,'ESO zone constants'!$A$3:$D$9999,4,FALSE),"")</f>
        <v>Greenshade</v>
      </c>
      <c r="AB25" s="33" t="s">
        <v>3357</v>
      </c>
      <c r="AC25" s="42"/>
      <c r="AD25" s="42"/>
      <c r="AE25" s="42"/>
      <c r="AF25" s="3">
        <f>IF(AND(G25&lt;&gt;"LIBSETS_SETTYPE_BATTLEGROUND",G25&lt;&gt;"LIBSETS_SETTYPE_SPECIAL"),
IF(AND(AE25&lt;&gt;"",ISNUMBER(AE25),NOT(ISNA(AE25))),AE25,
   IF(AND(M25&lt;&gt;"",ISNUMBER(M25),M25&gt;0,NOT(ISNA(M25))),VLOOKUP(M25,'ESO dumped WayshrineInfo'!$K$3:$L$9994,2,FALSE),"")
),"")</f>
        <v>117</v>
      </c>
      <c r="AG25" t="str">
        <f>IF(AND(AF25&lt;&gt;"",ISNUMBER(AF25),NOT(ISNA(AF25))),VLOOKUP(AF25,'ESO zone constants'!$A$3:$D$9999,4,FALSE),"")</f>
        <v>Shadowfen</v>
      </c>
      <c r="AH25" s="33" t="s">
        <v>3357</v>
      </c>
      <c r="AI25" s="42"/>
      <c r="AJ25" s="42"/>
      <c r="AK25" s="3" t="str">
        <f>IF(AND(G25&lt;&gt;"LIBSETS_SETTYPE_BATTLEGROUND",G25&lt;&gt;"LIBSETS_SETTYPE_SPECIAL"),IF(AL25&lt;&gt;"",VLOOKUP(AL25,'ESO zone constants'!$D$3:$H$4953,5,FALSE),""),"")</f>
        <v/>
      </c>
      <c r="AM25" s="43"/>
      <c r="AN25" s="42"/>
      <c r="AO25" s="42"/>
      <c r="AP25" s="3" t="str">
        <f>IF(AND(G25&lt;&gt;"LIBSETS_SETTYPE_BATTLEGROUND",G25&lt;&gt;"LIBSETS_SETTYPE_SPECIAL"),IF(AQ25&lt;&gt;"",VLOOKUP(AQ25,'ESO zone constants'!$D$3:$H$4953,5,FALSE),""),"")</f>
        <v/>
      </c>
      <c r="AR25" s="43"/>
      <c r="AS25" s="42"/>
      <c r="AT25" s="42"/>
      <c r="AU25" s="3" t="str">
        <f>IF(AND(G25&lt;&gt;"LIBSETS_SETTYPE_BATTLEGROUND",G25&lt;&gt;"LIBSETS_SETTYPE_SPECIAL"),IF(AV25&lt;&gt;"",VLOOKUP(AV25,'ESO zone constants'!$D$3:$H$4953,5,FALSE),""),"")</f>
        <v/>
      </c>
      <c r="AW25" s="43"/>
      <c r="AX25" s="42"/>
      <c r="AY25" s="42"/>
      <c r="AZ25" s="81" t="s">
        <v>2665</v>
      </c>
      <c r="BA25" s="81"/>
      <c r="BB25" s="81"/>
      <c r="BC25" s="21" t="str">
        <f t="shared" si="6"/>
        <v>[41] = {wayshrines={82,151,78,}, traitsNeeded=4, dlcId=DLC_BASE_GAME</v>
      </c>
      <c r="BD25" s="21" t="str">
        <f t="shared" si="7"/>
        <v>, zoneIds={20,108,117}, veteran=false</v>
      </c>
      <c r="BE25" s="21" t="str">
        <f t="shared" si="8"/>
        <v>, setType=LIBSETS_SETTYPE_CRAFTED</v>
      </c>
      <c r="BF25" s="21" t="str">
        <f t="shared" si="9"/>
        <v>, dropMechanic={LIBSETS_DROP_MECHANIC_CRAFTED,LIBSETS_DROP_MECHANIC_CRAFTED,LIBSETS_DROP_MECHANIC_CRAFTED}</v>
      </c>
      <c r="BG25" s="21" t="str">
        <f t="shared" si="10"/>
        <v>}, --Whitestrake\'s Retribution / Weißplankes Vergeltung   [Rivenspire, Greenshade, Shadowfen]</v>
      </c>
    </row>
    <row r="26" spans="1:59" x14ac:dyDescent="0.25">
      <c r="A26" s="5">
        <v>43</v>
      </c>
      <c r="B26" t="s">
        <v>2806</v>
      </c>
      <c r="C26" t="s">
        <v>759</v>
      </c>
      <c r="D26" s="3">
        <f t="shared" si="0"/>
        <v>43</v>
      </c>
      <c r="G26" s="8" t="s">
        <v>1474</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WayshrineInfo'!$K$3:$N$9994,4,FALSE),"")))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constants'!$B$4:$C$1012,2,FALSE),"")</f>
        <v>Included in base game</v>
      </c>
      <c r="V26" s="33" t="s">
        <v>3357</v>
      </c>
      <c r="Y26" s="64"/>
      <c r="Z26" s="3">
        <f>IF(AND(G26&lt;&gt;"LIBSETS_SETTYPE_BATTLEGROUND",G26&lt;&gt;"LIBSETS_SETTYPE_SPECIAL"),
IF(AND(Y26&lt;&gt;"",ISNUMBER(Y26),NOT(ISNA(Y26))),Y26,
   IF(AND(L26&lt;&gt;"",ISNUMBER(L26),L26&gt;0,NOT(ISNA(L26))),VLOOKUP(L26,'ESO dumped WayshrineInfo'!$K$3:$L$9994,2,FALSE),"")
),"")</f>
        <v>383</v>
      </c>
      <c r="AA26" t="str">
        <f>IF(AND(Z26&lt;&gt;"",ISNUMBER(Z26),NOT(ISNA(Z26))),VLOOKUP(Z26,'ESO zone constants'!$A$3:$D$9999,4,FALSE),"")</f>
        <v>Grahtwood</v>
      </c>
      <c r="AB26" s="33" t="s">
        <v>3357</v>
      </c>
      <c r="AF26" s="3">
        <f>IF(AND(G26&lt;&gt;"LIBSETS_SETTYPE_BATTLEGROUND",G26&lt;&gt;"LIBSETS_SETTYPE_SPECIAL"),
IF(AND(AE26&lt;&gt;"",ISNUMBER(AE26),NOT(ISNA(AE26))),AE26,
   IF(AND(M26&lt;&gt;"",ISNUMBER(M26),M26&gt;0,NOT(ISNA(M26))),VLOOKUP(M26,'ESO dumped WayshrineInfo'!$K$3:$L$9994,2,FALSE),"")
),"")</f>
        <v>57</v>
      </c>
      <c r="AG26" t="str">
        <f>IF(AND(AF26&lt;&gt;"",ISNUMBER(AF26),NOT(ISNA(AF26))),VLOOKUP(AF26,'ESO zone constants'!$A$3:$D$9999,4,FALSE),"")</f>
        <v>Deshaan</v>
      </c>
      <c r="AH26" s="33" t="s">
        <v>3357</v>
      </c>
      <c r="AK26" s="3" t="str">
        <f>IF(AND(G26&lt;&gt;"LIBSETS_SETTYPE_BATTLEGROUND",G26&lt;&gt;"LIBSETS_SETTYPE_SPECIAL"),IF(AL26&lt;&gt;"",VLOOKUP(AL26,'ESO zone constants'!$D$3:$H$4953,5,FALSE),""),"")</f>
        <v/>
      </c>
      <c r="AM26" s="43"/>
      <c r="AP26" s="3" t="str">
        <f>IF(AND(G26&lt;&gt;"LIBSETS_SETTYPE_BATTLEGROUND",G26&lt;&gt;"LIBSETS_SETTYPE_SPECIAL"),IF(AQ26&lt;&gt;"",VLOOKUP(AQ26,'ESO zone constants'!$D$3:$H$4953,5,FALSE),""),"")</f>
        <v/>
      </c>
      <c r="AR26" s="43"/>
      <c r="AU26" s="3" t="str">
        <f>IF(AND(G26&lt;&gt;"LIBSETS_SETTYPE_BATTLEGROUND",G26&lt;&gt;"LIBSETS_SETTYPE_SPECIAL"),IF(AV26&lt;&gt;"",VLOOKUP(AV26,'ESO zone constants'!$D$3:$H$4953,5,FALSE),""),"")</f>
        <v/>
      </c>
      <c r="AW26" s="43"/>
      <c r="AZ26" s="81" t="s">
        <v>2666</v>
      </c>
      <c r="BA26" s="81"/>
      <c r="BB26" s="81"/>
      <c r="BC26" s="21" t="str">
        <f t="shared" si="6"/>
        <v>[43] = {wayshrines={23,164,32,}, traitsNeeded=3, dlcId=DLC_BASE_GAME</v>
      </c>
      <c r="BD26" s="21" t="str">
        <f t="shared" si="7"/>
        <v>, zoneIds={19,383,57}, veteran=false</v>
      </c>
      <c r="BE26" s="21" t="str">
        <f t="shared" si="8"/>
        <v>, setType=LIBSETS_SETTYPE_CRAFTED</v>
      </c>
      <c r="BF26" s="21" t="str">
        <f t="shared" si="9"/>
        <v>, isProcSetAllowedInPvP=1, dropMechanic={LIBSETS_DROP_MECHANIC_CRAFTED,LIBSETS_DROP_MECHANIC_CRAFTED,LIBSETS_DROP_MECHANIC_CRAFTED}</v>
      </c>
      <c r="BG26" s="21" t="str">
        <f t="shared" si="10"/>
        <v>}, --Armor of the Seducer / Rüstung der Verführung   [Stormhaven, Grahtwood, Deshaan]</v>
      </c>
    </row>
    <row r="27" spans="1:59" x14ac:dyDescent="0.25">
      <c r="A27" s="5">
        <v>44</v>
      </c>
      <c r="B27" t="s">
        <v>2807</v>
      </c>
      <c r="C27" t="s">
        <v>2558</v>
      </c>
      <c r="D27" s="3">
        <f t="shared" si="0"/>
        <v>44</v>
      </c>
      <c r="G27" s="8" t="s">
        <v>1474</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WayshrineInfo'!$K$3:$N$9994,4,FALSE),"")))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constants'!$B$4:$C$1012,2,FALSE),"")</f>
        <v>Included in base game</v>
      </c>
      <c r="V27" s="33" t="s">
        <v>3357</v>
      </c>
      <c r="Y27" s="64"/>
      <c r="Z27" s="3">
        <f>IF(AND(G27&lt;&gt;"LIBSETS_SETTYPE_BATTLEGROUND",G27&lt;&gt;"LIBSETS_SETTYPE_SPECIAL"),
IF(AND(Y27&lt;&gt;"",ISNUMBER(Y27),NOT(ISNA(Y27))),Y27,
   IF(AND(L27&lt;&gt;"",ISNUMBER(L27),L27&gt;0,NOT(ISNA(L27))),VLOOKUP(L27,'ESO dumped WayshrineInfo'!$K$3:$L$9994,2,FALSE),"")
),"")</f>
        <v>58</v>
      </c>
      <c r="AA27" t="str">
        <f>IF(AND(Z27&lt;&gt;"",ISNUMBER(Z27),NOT(ISNA(Z27))),VLOOKUP(Z27,'ESO zone constants'!$A$3:$D$9999,4,FALSE),"")</f>
        <v>Malabal Tor</v>
      </c>
      <c r="AB27" s="33" t="s">
        <v>3357</v>
      </c>
      <c r="AC27" s="42"/>
      <c r="AD27" s="42"/>
      <c r="AE27" s="42"/>
      <c r="AF27" s="3">
        <f>IF(AND(G27&lt;&gt;"LIBSETS_SETTYPE_BATTLEGROUND",G27&lt;&gt;"LIBSETS_SETTYPE_SPECIAL"),
IF(AND(AE27&lt;&gt;"",ISNUMBER(AE27),NOT(ISNA(AE27))),AE27,
   IF(AND(M27&lt;&gt;"",ISNUMBER(M27),M27&gt;0,NOT(ISNA(M27))),VLOOKUP(M27,'ESO dumped WayshrineInfo'!$K$3:$L$9994,2,FALSE),"")
),"")</f>
        <v>101</v>
      </c>
      <c r="AG27" t="str">
        <f>IF(AND(AF27&lt;&gt;"",ISNUMBER(AF27),NOT(ISNA(AF27))),VLOOKUP(AF27,'ESO zone constants'!$A$3:$D$9999,4,FALSE),"")</f>
        <v>Eastmarch</v>
      </c>
      <c r="AH27" s="33" t="s">
        <v>3357</v>
      </c>
      <c r="AI27" s="42"/>
      <c r="AJ27" s="42"/>
      <c r="AK27" s="3" t="str">
        <f>IF(AND(G27&lt;&gt;"LIBSETS_SETTYPE_BATTLEGROUND",G27&lt;&gt;"LIBSETS_SETTYPE_SPECIAL"),IF(AL27&lt;&gt;"",VLOOKUP(AL27,'ESO zone constants'!$D$3:$H$4953,5,FALSE),""),"")</f>
        <v/>
      </c>
      <c r="AM27" s="43"/>
      <c r="AN27" s="42"/>
      <c r="AO27" s="42"/>
      <c r="AP27" s="3" t="str">
        <f>IF(AND(G27&lt;&gt;"LIBSETS_SETTYPE_BATTLEGROUND",G27&lt;&gt;"LIBSETS_SETTYPE_SPECIAL"),IF(AQ27&lt;&gt;"",VLOOKUP(AQ27,'ESO zone constants'!$D$3:$H$4953,5,FALSE),""),"")</f>
        <v/>
      </c>
      <c r="AR27" s="43"/>
      <c r="AS27" s="42"/>
      <c r="AT27" s="42"/>
      <c r="AU27" s="3" t="str">
        <f>IF(AND(G27&lt;&gt;"LIBSETS_SETTYPE_BATTLEGROUND",G27&lt;&gt;"LIBSETS_SETTYPE_SPECIAL"),IF(AV27&lt;&gt;"",VLOOKUP(AV27,'ESO zone constants'!$D$3:$H$4953,5,FALSE),""),"")</f>
        <v/>
      </c>
      <c r="AW27" s="43"/>
      <c r="AX27" s="42"/>
      <c r="AY27" s="42"/>
      <c r="AZ27" s="81" t="s">
        <v>2665</v>
      </c>
      <c r="BA27" s="81"/>
      <c r="BB27" s="81"/>
      <c r="BC27" s="21" t="str">
        <f t="shared" si="6"/>
        <v>[44] = {wayshrines={58,101,93,}, traitsNeeded=5, dlcId=DLC_BASE_GAME</v>
      </c>
      <c r="BD27" s="21" t="str">
        <f t="shared" si="7"/>
        <v>, zoneIds={104,58,101}, veteran=false</v>
      </c>
      <c r="BE27" s="21" t="str">
        <f t="shared" si="8"/>
        <v>, setType=LIBSETS_SETTYPE_CRAFTED</v>
      </c>
      <c r="BF27" s="21" t="str">
        <f t="shared" si="9"/>
        <v>, dropMechanic={LIBSETS_DROP_MECHANIC_CRAFTED,LIBSETS_DROP_MECHANIC_CRAFTED,LIBSETS_DROP_MECHANIC_CRAFTED}</v>
      </c>
      <c r="BG27" s="21" t="str">
        <f t="shared" si="10"/>
        <v>}, --Vampire\'s Kiss / Kuss des Vampirs   [Alik'r Desert, Malabal Tor, Eastmarch]</v>
      </c>
    </row>
    <row r="28" spans="1:59" x14ac:dyDescent="0.25">
      <c r="A28" s="12">
        <v>46</v>
      </c>
      <c r="B28" t="s">
        <v>760</v>
      </c>
      <c r="C28" t="s">
        <v>2559</v>
      </c>
      <c r="D28" s="3">
        <f t="shared" si="0"/>
        <v>46</v>
      </c>
      <c r="E28" s="41"/>
      <c r="G28" s="8" t="s">
        <v>1477</v>
      </c>
      <c r="I28" t="s">
        <v>91</v>
      </c>
      <c r="J28" t="s">
        <v>91</v>
      </c>
      <c r="K28">
        <v>187</v>
      </c>
      <c r="L28">
        <v>187</v>
      </c>
      <c r="M28">
        <v>187</v>
      </c>
      <c r="O28" s="64"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WayshrineInfo'!$K$3:$N$9994,4,FALSE),"")))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constants'!$B$4:$C$1012,2,FALSE),"")</f>
        <v>Included in base game</v>
      </c>
      <c r="V28" s="33" t="s">
        <v>3354</v>
      </c>
      <c r="Y28" s="64"/>
      <c r="Z28" s="3">
        <f>IF(AND(G28&lt;&gt;"LIBSETS_SETTYPE_BATTLEGROUND",G28&lt;&gt;"LIBSETS_SETTYPE_SPECIAL"),
IF(AND(Y28&lt;&gt;"",ISNUMBER(Y28),NOT(ISNA(Y28))),Y28,
   IF(AND(L28&lt;&gt;"",ISNUMBER(L28),L28&gt;0,NOT(ISNA(L28))),VLOOKUP(L28,'ESO dumped WayshrineInfo'!$K$3:$L$9994,2,FALSE),"")
),"")</f>
        <v>103</v>
      </c>
      <c r="AA28" t="str">
        <f>IF(AND(Z28&lt;&gt;"",ISNUMBER(Z28),NOT(ISNA(Z28))),VLOOKUP(Z28,'ESO zone constants'!$A$3:$D$9999,4,FALSE),"")</f>
        <v>The Rift</v>
      </c>
      <c r="AB28" s="33" t="s">
        <v>3354</v>
      </c>
      <c r="AC28" s="42"/>
      <c r="AD28" s="42"/>
      <c r="AE28" s="42"/>
      <c r="AF28" s="3">
        <f>IF(AND(G28&lt;&gt;"LIBSETS_SETTYPE_BATTLEGROUND",G28&lt;&gt;"LIBSETS_SETTYPE_SPECIAL"),
IF(AND(AE28&lt;&gt;"",ISNUMBER(AE28),NOT(ISNA(AE28))),AE28,
   IF(AND(M28&lt;&gt;"",ISNUMBER(M28),M28&gt;0,NOT(ISNA(M28))),VLOOKUP(M28,'ESO dumped WayshrineInfo'!$K$3:$L$9994,2,FALSE),"")
),"")</f>
        <v>103</v>
      </c>
      <c r="AG28" t="str">
        <f>IF(AND(AF28&lt;&gt;"",ISNUMBER(AF28),NOT(ISNA(AF28))),VLOOKUP(AF28,'ESO zone constants'!$A$3:$D$9999,4,FALSE),"")</f>
        <v>The Rift</v>
      </c>
      <c r="AH28" s="43"/>
      <c r="AI28" s="42"/>
      <c r="AJ28" s="42"/>
      <c r="AK28" s="3" t="str">
        <f>IF(AND(G28&lt;&gt;"LIBSETS_SETTYPE_BATTLEGROUND",G28&lt;&gt;"LIBSETS_SETTYPE_SPECIAL"),IF(AL28&lt;&gt;"",VLOOKUP(AL28,'ESO zone constants'!$D$3:$H$4953,5,FALSE),""),"")</f>
        <v/>
      </c>
      <c r="AM28" s="43"/>
      <c r="AN28" s="42"/>
      <c r="AO28" s="42"/>
      <c r="AP28" s="3" t="str">
        <f>IF(AND(G28&lt;&gt;"LIBSETS_SETTYPE_BATTLEGROUND",G28&lt;&gt;"LIBSETS_SETTYPE_SPECIAL"),IF(AQ28&lt;&gt;"",VLOOKUP(AQ28,'ESO zone constants'!$D$3:$H$4953,5,FALSE),""),"")</f>
        <v/>
      </c>
      <c r="AR28" s="43"/>
      <c r="AS28" s="42"/>
      <c r="AT28" s="42"/>
      <c r="AU28" s="3" t="str">
        <f>IF(AND(G28&lt;&gt;"LIBSETS_SETTYPE_BATTLEGROUND",G28&lt;&gt;"LIBSETS_SETTYPE_SPECIAL"),IF(AV28&lt;&gt;"",VLOOKUP(AV28,'ESO zone constants'!$D$3:$H$4953,5,FALSE),""),"")</f>
        <v/>
      </c>
      <c r="AW28" s="43"/>
      <c r="AX28" s="42"/>
      <c r="AY28" s="42"/>
      <c r="AZ28" s="81" t="s">
        <v>2665</v>
      </c>
      <c r="BA28" s="81"/>
      <c r="BB28" s="81"/>
      <c r="BC28" s="21" t="str">
        <f t="shared" si="6"/>
        <v>[46] = {wayshrines={187,187,187,}, dlcId=DLC_BASE_GAME</v>
      </c>
      <c r="BD28" s="21" t="str">
        <f t="shared" si="7"/>
        <v>, zoneIds={64,103,103}, veteran=false</v>
      </c>
      <c r="BE28" s="21" t="str">
        <f t="shared" si="8"/>
        <v>, setType=LIBSETS_SETTYPE_DUNGEON</v>
      </c>
      <c r="BF28" s="21" t="str">
        <f t="shared" si="9"/>
        <v>, dropMechanic={LIBSETS_DROP_MECHANIC_GROUP_DUNGEON_BOSS,LIBSETS_DROP_MECHANIC_GROUP_DUNGEON_BOSS}</v>
      </c>
      <c r="BG28" s="21" t="str">
        <f t="shared" si="10"/>
        <v>}, --Noble Duelist\'s Silks / Seide des edlen Duellanten   [Blessed Crucible, The Rift, The Rift]</v>
      </c>
    </row>
    <row r="29" spans="1:59" x14ac:dyDescent="0.25">
      <c r="A29" s="12">
        <v>47</v>
      </c>
      <c r="B29" t="s">
        <v>761</v>
      </c>
      <c r="C29" t="s">
        <v>762</v>
      </c>
      <c r="D29" s="3">
        <f t="shared" si="0"/>
        <v>47</v>
      </c>
      <c r="E29" s="41"/>
      <c r="G29" s="8" t="s">
        <v>1480</v>
      </c>
      <c r="I29" t="s">
        <v>91</v>
      </c>
      <c r="J29" t="s">
        <v>91</v>
      </c>
      <c r="K29">
        <v>61</v>
      </c>
      <c r="L29">
        <v>61</v>
      </c>
      <c r="M29">
        <v>61</v>
      </c>
      <c r="O29" s="64"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WayshrineInfo'!$K$3:$N$9994,4,FALSE),"")))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constants'!$B$4:$C$1012,2,FALSE),"")</f>
        <v>Included in base game</v>
      </c>
      <c r="V29" s="33" t="s">
        <v>1560</v>
      </c>
      <c r="Y29" s="64"/>
      <c r="Z29" s="3">
        <f>IF(AND(G29&lt;&gt;"LIBSETS_SETTYPE_BATTLEGROUND",G29&lt;&gt;"LIBSETS_SETTYPE_SPECIAL"),
IF(AND(Y29&lt;&gt;"",ISNUMBER(Y29),NOT(ISNA(Y29))),Y29,
   IF(AND(L29&lt;&gt;"",ISNUMBER(L29),L29&gt;0,NOT(ISNA(L29))),VLOOKUP(L29,'ESO dumped WayshrineInfo'!$K$3:$L$9994,2,FALSE),"")
),"")</f>
        <v>104</v>
      </c>
      <c r="AA29" t="str">
        <f>IF(AND(Z29&lt;&gt;"",ISNUMBER(Z29),NOT(ISNA(Z29))),VLOOKUP(Z29,'ESO zone constants'!$A$3:$D$9999,4,FALSE),"")</f>
        <v>Alik'r Desert</v>
      </c>
      <c r="AB29" s="33" t="s">
        <v>1561</v>
      </c>
      <c r="AC29" s="42"/>
      <c r="AD29" s="42"/>
      <c r="AE29" s="42"/>
      <c r="AF29" s="3">
        <f>IF(AND(G29&lt;&gt;"LIBSETS_SETTYPE_BATTLEGROUND",G29&lt;&gt;"LIBSETS_SETTYPE_SPECIAL"),
IF(AND(AE29&lt;&gt;"",ISNUMBER(AE29),NOT(ISNA(AE29))),AE29,
   IF(AND(M29&lt;&gt;"",ISNUMBER(M29),M29&gt;0,NOT(ISNA(M29))),VLOOKUP(M29,'ESO dumped WayshrineInfo'!$K$3:$L$9994,2,FALSE),"")
),"")</f>
        <v>104</v>
      </c>
      <c r="AG29" t="str">
        <f>IF(AND(AF29&lt;&gt;"",ISNUMBER(AF29),NOT(ISNA(AF29))),VLOOKUP(AF29,'ESO zone constants'!$A$3:$D$9999,4,FALSE),"")</f>
        <v>Alik'r Desert</v>
      </c>
      <c r="AH29" s="43" t="s">
        <v>1562</v>
      </c>
      <c r="AI29" s="42"/>
      <c r="AJ29" s="42"/>
      <c r="AK29" s="3">
        <f>IF(AND(G29&lt;&gt;"LIBSETS_SETTYPE_BATTLEGROUND",G29&lt;&gt;"LIBSETS_SETTYPE_SPECIAL"),IF(AL29&lt;&gt;"",VLOOKUP(AL29,'ESO zone constants'!$D$3:$H$4953,5,FALSE),""),"")</f>
        <v>104</v>
      </c>
      <c r="AL29" t="s">
        <v>112</v>
      </c>
      <c r="AM29" s="43" t="s">
        <v>1563</v>
      </c>
      <c r="AN29" s="42"/>
      <c r="AO29" s="42"/>
      <c r="AP29" s="3" t="str">
        <f>IF(AND(G29&lt;&gt;"LIBSETS_SETTYPE_BATTLEGROUND",G29&lt;&gt;"LIBSETS_SETTYPE_SPECIAL"),IF(AQ29&lt;&gt;"",VLOOKUP(AQ29,'ESO zone constants'!$D$3:$H$4953,5,FALSE),""),"")</f>
        <v/>
      </c>
      <c r="AR29" s="43"/>
      <c r="AS29" s="42"/>
      <c r="AT29" s="42"/>
      <c r="AU29" s="3" t="str">
        <f>IF(AND(G29&lt;&gt;"LIBSETS_SETTYPE_BATTLEGROUND",G29&lt;&gt;"LIBSETS_SETTYPE_SPECIAL"),IF(AV29&lt;&gt;"",VLOOKUP(AV29,'ESO zone constants'!$D$3:$H$4953,5,FALSE),""),"")</f>
        <v/>
      </c>
      <c r="AW29" s="43"/>
      <c r="AX29" s="42"/>
      <c r="AY29" s="42"/>
      <c r="AZ29" s="81" t="s">
        <v>2665</v>
      </c>
      <c r="BA29" s="81"/>
      <c r="BB29" s="81"/>
      <c r="BC29" s="21" t="str">
        <f t="shared" si="6"/>
        <v>[47] = {wayshrines={61,61,61,}, dlcId=DLC_BASE_GAME</v>
      </c>
      <c r="BD29" s="21" t="str">
        <f t="shared" si="7"/>
        <v>, zoneIds={104,104,104,104}, veteran=false</v>
      </c>
      <c r="BE29" s="21" t="str">
        <f t="shared" si="8"/>
        <v>, setType=LIBSETS_SETTYPE_OVERLAND</v>
      </c>
      <c r="BF29" s="21" t="str">
        <f t="shared" si="9"/>
        <v>, dropMechanic={LIBSETS_DROP_MECHANIC_OVERLAND_BOSS_DELVE,LIBSETS_DROP_MECHANIC_OVERLAND_WORLDBOSS,LIBSETS_DROP_MECHANIC_OVERLAND_BOSS_PUBLIC_DUNGEON,LIBSETS_DROP_MECHANIC_OVERLAND_CHEST}</v>
      </c>
      <c r="BG29" s="21" t="str">
        <f t="shared" si="10"/>
        <v>}, --Robes of the Withered Hand / Roben der Verdorrten Hand   [Alik'r Desert, Alik'r Desert, Alik'r Desert, Alik'r Desert]</v>
      </c>
    </row>
    <row r="30" spans="1:59" x14ac:dyDescent="0.25">
      <c r="A30" s="5">
        <v>48</v>
      </c>
      <c r="B30" t="s">
        <v>763</v>
      </c>
      <c r="C30" t="s">
        <v>2560</v>
      </c>
      <c r="D30" s="3">
        <f t="shared" si="0"/>
        <v>48</v>
      </c>
      <c r="G30" s="8" t="s">
        <v>1474</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WayshrineInfo'!$K$3:$N$9994,4,FALSE),"")))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constants'!$B$4:$C$1012,2,FALSE),"")</f>
        <v>Included in base game</v>
      </c>
      <c r="V30" s="33" t="s">
        <v>3357</v>
      </c>
      <c r="Y30" s="64"/>
      <c r="Z30" s="3">
        <f>IF(AND(G30&lt;&gt;"LIBSETS_SETTYPE_BATTLEGROUND",G30&lt;&gt;"LIBSETS_SETTYPE_SPECIAL"),
IF(AND(Y30&lt;&gt;"",ISNUMBER(Y30),NOT(ISNA(Y30))),Y30,
   IF(AND(L30&lt;&gt;"",ISNUMBER(L30),L30&gt;0,NOT(ISNA(L30))),VLOOKUP(L30,'ESO dumped WayshrineInfo'!$K$3:$L$9994,2,FALSE),"")
),"")</f>
        <v>108</v>
      </c>
      <c r="AA30" t="str">
        <f>IF(AND(Z30&lt;&gt;"",ISNUMBER(Z30),NOT(ISNA(Z30))),VLOOKUP(Z30,'ESO zone constants'!$A$3:$D$9999,4,FALSE),"")</f>
        <v>Greenshade</v>
      </c>
      <c r="AB30" s="33" t="s">
        <v>3357</v>
      </c>
      <c r="AC30" s="42"/>
      <c r="AD30" s="42"/>
      <c r="AE30" s="42"/>
      <c r="AF30" s="3">
        <f>IF(AND(G30&lt;&gt;"LIBSETS_SETTYPE_BATTLEGROUND",G30&lt;&gt;"LIBSETS_SETTYPE_SPECIAL"),
IF(AND(AE30&lt;&gt;"",ISNUMBER(AE30),NOT(ISNA(AE30))),AE30,
   IF(AND(M30&lt;&gt;"",ISNUMBER(M30),M30&gt;0,NOT(ISNA(M30))),VLOOKUP(M30,'ESO dumped WayshrineInfo'!$K$3:$L$9994,2,FALSE),"")
),"")</f>
        <v>117</v>
      </c>
      <c r="AG30" t="str">
        <f>IF(AND(AF30&lt;&gt;"",ISNUMBER(AF30),NOT(ISNA(AF30))),VLOOKUP(AF30,'ESO zone constants'!$A$3:$D$9999,4,FALSE),"")</f>
        <v>Shadowfen</v>
      </c>
      <c r="AH30" s="33" t="s">
        <v>3357</v>
      </c>
      <c r="AI30" s="42"/>
      <c r="AJ30" s="42"/>
      <c r="AK30" s="3" t="str">
        <f>IF(AND(G30&lt;&gt;"LIBSETS_SETTYPE_BATTLEGROUND",G30&lt;&gt;"LIBSETS_SETTYPE_SPECIAL"),IF(AL30&lt;&gt;"",VLOOKUP(AL30,'ESO zone constants'!$D$3:$H$4953,5,FALSE),""),"")</f>
        <v/>
      </c>
      <c r="AM30" s="43"/>
      <c r="AN30" s="42"/>
      <c r="AO30" s="42"/>
      <c r="AP30" s="3" t="str">
        <f>IF(AND(G30&lt;&gt;"LIBSETS_SETTYPE_BATTLEGROUND",G30&lt;&gt;"LIBSETS_SETTYPE_SPECIAL"),IF(AQ30&lt;&gt;"",VLOOKUP(AQ30,'ESO zone constants'!$D$3:$H$4953,5,FALSE),""),"")</f>
        <v/>
      </c>
      <c r="AR30" s="43"/>
      <c r="AS30" s="42"/>
      <c r="AT30" s="42"/>
      <c r="AU30" s="3" t="str">
        <f>IF(AND(G30&lt;&gt;"LIBSETS_SETTYPE_BATTLEGROUND",G30&lt;&gt;"LIBSETS_SETTYPE_SPECIAL"),IF(AV30&lt;&gt;"",VLOOKUP(AV30,'ESO zone constants'!$D$3:$H$4953,5,FALSE),""),"")</f>
        <v/>
      </c>
      <c r="AW30" s="43"/>
      <c r="AX30" s="42"/>
      <c r="AY30" s="42"/>
      <c r="AZ30" s="81" t="s">
        <v>2665</v>
      </c>
      <c r="BA30" s="81"/>
      <c r="BB30" s="81"/>
      <c r="BC30" s="21" t="str">
        <f t="shared" si="6"/>
        <v>[48] = {wayshrines={13,148,48,}, traitsNeeded=4, dlcId=DLC_BASE_GAME</v>
      </c>
      <c r="BD30" s="21" t="str">
        <f t="shared" si="7"/>
        <v>, zoneIds={20,108,117}, veteran=false</v>
      </c>
      <c r="BE30" s="21" t="str">
        <f t="shared" si="8"/>
        <v>, setType=LIBSETS_SETTYPE_CRAFTED</v>
      </c>
      <c r="BF30" s="21" t="str">
        <f t="shared" si="9"/>
        <v>, dropMechanic={LIBSETS_DROP_MECHANIC_CRAFTED,LIBSETS_DROP_MECHANIC_CRAFTED,LIBSETS_DROP_MECHANIC_CRAFTED}</v>
      </c>
      <c r="BG30" s="21" t="str">
        <f t="shared" si="10"/>
        <v>}, --Magnus\' Gift / Magnus' Gabe   [Rivenspire, Greenshade, Shadowfen]</v>
      </c>
    </row>
    <row r="31" spans="1:59" x14ac:dyDescent="0.25">
      <c r="A31" s="12">
        <v>49</v>
      </c>
      <c r="B31" t="s">
        <v>764</v>
      </c>
      <c r="C31" t="s">
        <v>765</v>
      </c>
      <c r="D31" s="3">
        <f t="shared" si="0"/>
        <v>49</v>
      </c>
      <c r="G31" s="8" t="s">
        <v>1480</v>
      </c>
      <c r="I31" t="s">
        <v>91</v>
      </c>
      <c r="J31" t="s">
        <v>91</v>
      </c>
      <c r="K31">
        <v>65</v>
      </c>
      <c r="L31">
        <v>65</v>
      </c>
      <c r="M31">
        <v>65</v>
      </c>
      <c r="O31" s="64"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WayshrineInfo'!$K$3:$N$9994,4,FALSE),"")))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constants'!$B$4:$C$1012,2,FALSE),"")</f>
        <v>Included in base game</v>
      </c>
      <c r="V31" s="33" t="s">
        <v>1560</v>
      </c>
      <c r="Y31" s="64"/>
      <c r="Z31" s="3">
        <f>IF(AND(G31&lt;&gt;"LIBSETS_SETTYPE_BATTLEGROUND",G31&lt;&gt;"LIBSETS_SETTYPE_SPECIAL"),
IF(AND(Y31&lt;&gt;"",ISNUMBER(Y31),NOT(ISNA(Y31))),Y31,
   IF(AND(L31&lt;&gt;"",ISNUMBER(L31),L31&gt;0,NOT(ISNA(L31))),VLOOKUP(L31,'ESO dumped WayshrineInfo'!$K$3:$L$9994,2,FALSE),"")
),"")</f>
        <v>41</v>
      </c>
      <c r="AA31" t="str">
        <f>IF(AND(Z31&lt;&gt;"",ISNUMBER(Z31),NOT(ISNA(Z31))),VLOOKUP(Z31,'ESO zone constants'!$A$3:$D$9999,4,FALSE),"")</f>
        <v>Stonefalls</v>
      </c>
      <c r="AB31" s="33" t="s">
        <v>1561</v>
      </c>
      <c r="AC31" s="42"/>
      <c r="AD31" s="42"/>
      <c r="AE31" s="42"/>
      <c r="AF31" s="3">
        <f>IF(AND(G31&lt;&gt;"LIBSETS_SETTYPE_BATTLEGROUND",G31&lt;&gt;"LIBSETS_SETTYPE_SPECIAL"),
IF(AND(AE31&lt;&gt;"",ISNUMBER(AE31),NOT(ISNA(AE31))),AE31,
   IF(AND(M31&lt;&gt;"",ISNUMBER(M31),M31&gt;0,NOT(ISNA(M31))),VLOOKUP(M31,'ESO dumped WayshrineInfo'!$K$3:$L$9994,2,FALSE),"")
),"")</f>
        <v>41</v>
      </c>
      <c r="AG31" t="str">
        <f>IF(AND(AF31&lt;&gt;"",ISNUMBER(AF31),NOT(ISNA(AF31))),VLOOKUP(AF31,'ESO zone constants'!$A$3:$D$9999,4,FALSE),"")</f>
        <v>Stonefalls</v>
      </c>
      <c r="AH31" s="43" t="s">
        <v>1562</v>
      </c>
      <c r="AI31" s="42"/>
      <c r="AJ31" s="42"/>
      <c r="AK31" s="3">
        <f>IF(AND(G31&lt;&gt;"LIBSETS_SETTYPE_BATTLEGROUND",G31&lt;&gt;"LIBSETS_SETTYPE_SPECIAL"),IF(AL31&lt;&gt;"",VLOOKUP(AL31,'ESO zone constants'!$D$3:$H$4953,5,FALSE),""),"")</f>
        <v>41</v>
      </c>
      <c r="AL31" t="s">
        <v>106</v>
      </c>
      <c r="AM31" s="43" t="s">
        <v>1563</v>
      </c>
      <c r="AN31" s="42"/>
      <c r="AO31" s="42"/>
      <c r="AP31" s="3" t="str">
        <f>IF(AND(G31&lt;&gt;"LIBSETS_SETTYPE_BATTLEGROUND",G31&lt;&gt;"LIBSETS_SETTYPE_SPECIAL"),IF(AQ31&lt;&gt;"",VLOOKUP(AQ31,'ESO zone constants'!$D$3:$H$4953,5,FALSE),""),"")</f>
        <v/>
      </c>
      <c r="AR31" s="43"/>
      <c r="AS31" s="42"/>
      <c r="AT31" s="42"/>
      <c r="AU31" s="3" t="str">
        <f>IF(AND(G31&lt;&gt;"LIBSETS_SETTYPE_BATTLEGROUND",G31&lt;&gt;"LIBSETS_SETTYPE_SPECIAL"),IF(AV31&lt;&gt;"",VLOOKUP(AV31,'ESO zone constants'!$D$3:$H$4953,5,FALSE),""),"")</f>
        <v/>
      </c>
      <c r="AW31" s="43"/>
      <c r="AX31" s="42"/>
      <c r="AY31" s="42"/>
      <c r="AZ31" s="81" t="s">
        <v>2665</v>
      </c>
      <c r="BA31" s="81"/>
      <c r="BB31" s="81"/>
      <c r="BC31" s="21" t="str">
        <f t="shared" si="6"/>
        <v>[49] = {wayshrines={65,65,65,}, dlcId=DLC_BASE_GAME</v>
      </c>
      <c r="BD31" s="21" t="str">
        <f t="shared" si="7"/>
        <v>, zoneIds={41,41,41,41}, veteran=false</v>
      </c>
      <c r="BE31" s="21" t="str">
        <f t="shared" si="8"/>
        <v>, setType=LIBSETS_SETTYPE_OVERLAND</v>
      </c>
      <c r="BF31" s="21" t="str">
        <f t="shared" si="9"/>
        <v>, dropMechanic={LIBSETS_DROP_MECHANIC_OVERLAND_BOSS_DELVE,LIBSETS_DROP_MECHANIC_OVERLAND_WORLDBOSS,LIBSETS_DROP_MECHANIC_OVERLAND_BOSS_PUBLIC_DUNGEON,LIBSETS_DROP_MECHANIC_OVERLAND_CHEST}</v>
      </c>
      <c r="BG31" s="21" t="str">
        <f t="shared" si="10"/>
        <v>}, --Shadow of the Red Mountain / Schatten des Roten Berges   [Stonefalls, Stonefalls, Stonefalls, Stonefalls]</v>
      </c>
    </row>
    <row r="32" spans="1:59" x14ac:dyDescent="0.25">
      <c r="A32" s="12">
        <v>50</v>
      </c>
      <c r="B32" t="s">
        <v>766</v>
      </c>
      <c r="C32" t="s">
        <v>767</v>
      </c>
      <c r="D32" s="3">
        <f t="shared" si="0"/>
        <v>50</v>
      </c>
      <c r="E32" s="41"/>
      <c r="G32" s="8" t="s">
        <v>1475</v>
      </c>
      <c r="I32" t="s">
        <v>91</v>
      </c>
      <c r="J32" t="s">
        <v>91</v>
      </c>
      <c r="K32">
        <v>-1</v>
      </c>
      <c r="L32">
        <v>-1</v>
      </c>
      <c r="M32">
        <v>-1</v>
      </c>
      <c r="O32" s="64"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WayshrineInfo'!$K$3:$N$9994,4,FALSE),"")))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constants'!$B$4:$C$1012,2,FALSE),"")</f>
        <v>Included in base game</v>
      </c>
      <c r="V32" s="33" t="s">
        <v>1533</v>
      </c>
      <c r="Y32" s="64"/>
      <c r="Z32" s="3" t="str">
        <f>IF(AND(G32&lt;&gt;"LIBSETS_SETTYPE_BATTLEGROUND",G32&lt;&gt;"LIBSETS_SETTYPE_SPECIAL"),
IF(AND(Y32&lt;&gt;"",ISNUMBER(Y32),NOT(ISNA(Y32))),Y32,
   IF(AND(L32&lt;&gt;"",ISNUMBER(L32),L32&gt;0,NOT(ISNA(L32))),VLOOKUP(L32,'ESO dumped WayshrineInfo'!$K$3:$L$9994,2,FALSE),"")
),"")</f>
        <v/>
      </c>
      <c r="AA32" t="str">
        <f>IF(AND(Z32&lt;&gt;"",ISNUMBER(Z32),NOT(ISNA(Z32))),VLOOKUP(Z32,'ESO zone constants'!$A$3:$D$9999,4,FALSE),"")</f>
        <v/>
      </c>
      <c r="AC32" s="42" t="str">
        <f>IF(AB32&lt;&gt;"",IF(AB32&lt;&gt;"LIBSETS_DROP_MECHANIC_MONSTER_NAME",VLOOKUP(AB32,'LibSets constants'!$I$4:$L$1012,3,FALSE),""),"")</f>
        <v/>
      </c>
      <c r="AD32" s="42" t="str">
        <f>IF(AB32&lt;&gt;"",IF(AB32&lt;&gt;"LIBSETS_DROP_MECHANIC_MONSTER_NAME",VLOOKUP(AB32,'LibSets constants'!$I$4:$L$1012,4,FALSE),""),"")</f>
        <v/>
      </c>
      <c r="AE32" s="42"/>
      <c r="AF32" s="3" t="str">
        <f>IF(AND(G32&lt;&gt;"LIBSETS_SETTYPE_BATTLEGROUND",G32&lt;&gt;"LIBSETS_SETTYPE_SPECIAL"),
IF(AND(AE32&lt;&gt;"",ISNUMBER(AE32),NOT(ISNA(AE32))),AE32,
   IF(AND(M32&lt;&gt;"",ISNUMBER(M32),M32&gt;0,NOT(ISNA(M32))),VLOOKUP(M32,'ESO dumped WayshrineInfo'!$K$3:$L$9994,2,FALSE),"")
),"")</f>
        <v/>
      </c>
      <c r="AG32" t="str">
        <f>IF(AND(AF32&lt;&gt;"",ISNUMBER(AF32),NOT(ISNA(AF32))),VLOOKUP(AF32,'ESO zone constants'!$A$3:$D$9999,4,FALSE),"")</f>
        <v/>
      </c>
      <c r="AH32" s="43"/>
      <c r="AI32" s="42"/>
      <c r="AJ32" s="42"/>
      <c r="AK32" s="3" t="str">
        <f>IF(AND(G32&lt;&gt;"LIBSETS_SETTYPE_BATTLEGROUND",G32&lt;&gt;"LIBSETS_SETTYPE_SPECIAL"),IF(AL32&lt;&gt;"",VLOOKUP(AL32,'ESO zone constants'!$D$3:$H$4953,5,FALSE),""),"")</f>
        <v/>
      </c>
      <c r="AM32" s="43"/>
      <c r="AN32" s="42"/>
      <c r="AO32" s="42"/>
      <c r="AP32" s="3" t="str">
        <f>IF(AND(G32&lt;&gt;"LIBSETS_SETTYPE_BATTLEGROUND",G32&lt;&gt;"LIBSETS_SETTYPE_SPECIAL"),IF(AQ32&lt;&gt;"",VLOOKUP(AQ32,'ESO zone constants'!$D$3:$H$4953,5,FALSE),""),"")</f>
        <v/>
      </c>
      <c r="AR32" s="43"/>
      <c r="AS32" s="42"/>
      <c r="AT32" s="42"/>
      <c r="AU32" s="3" t="str">
        <f>IF(AND(G32&lt;&gt;"LIBSETS_SETTYPE_BATTLEGROUND",G32&lt;&gt;"LIBSETS_SETTYPE_SPECIAL"),IF(AV32&lt;&gt;"",VLOOKUP(AV32,'ESO zone constants'!$D$3:$H$4953,5,FALSE),""),"")</f>
        <v/>
      </c>
      <c r="AW32" s="43"/>
      <c r="AX32" s="42"/>
      <c r="AY32" s="42"/>
      <c r="AZ32" s="81" t="s">
        <v>2665</v>
      </c>
      <c r="BA32" s="81"/>
      <c r="BB32" s="81"/>
      <c r="BC32" s="21" t="str">
        <f t="shared" si="6"/>
        <v>[50] = {wayshrines={-1,-1,-1,}, dlcId=DLC_BASE_GAME</v>
      </c>
      <c r="BD32" s="21" t="str">
        <f t="shared" si="7"/>
        <v>, zoneIds={181}, veteran=false</v>
      </c>
      <c r="BE32" s="21" t="str">
        <f t="shared" si="8"/>
        <v>, setType=LIBSETS_SETTYPE_CYRODIIL</v>
      </c>
      <c r="BF32" s="21" t="str">
        <f t="shared" si="9"/>
        <v>, dropMechanic={LIBSETS_DROP_MECHANIC_CITY_CYRODIIL_BRUMA}</v>
      </c>
      <c r="BG32" s="21" t="str">
        <f t="shared" si="10"/>
        <v>}, --The Morag Tong / Morag Tong   [Cyrodiil]</v>
      </c>
    </row>
    <row r="33" spans="1:59" x14ac:dyDescent="0.25">
      <c r="A33" s="5">
        <v>51</v>
      </c>
      <c r="B33" t="s">
        <v>768</v>
      </c>
      <c r="C33" t="s">
        <v>2561</v>
      </c>
      <c r="D33" s="3">
        <f t="shared" si="0"/>
        <v>51</v>
      </c>
      <c r="G33" s="8" t="s">
        <v>1474</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WayshrineInfo'!$K$3:$N$9994,4,FALSE),"")))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constants'!$B$4:$C$1012,2,FALSE),"")</f>
        <v>Included in base game</v>
      </c>
      <c r="V33" s="33" t="s">
        <v>3357</v>
      </c>
      <c r="Y33" s="64"/>
      <c r="Z33" s="3">
        <f>IF(AND(G33&lt;&gt;"LIBSETS_SETTYPE_BATTLEGROUND",G33&lt;&gt;"LIBSETS_SETTYPE_SPECIAL"),
IF(AND(Y33&lt;&gt;"",ISNUMBER(Y33),NOT(ISNA(Y33))),Y33,
   IF(AND(L33&lt;&gt;"",ISNUMBER(L33),L33&gt;0,NOT(ISNA(L33))),VLOOKUP(L33,'ESO dumped WayshrineInfo'!$K$3:$L$9994,2,FALSE),"")
),"")</f>
        <v>382</v>
      </c>
      <c r="AA33" t="str">
        <f>IF(AND(Z33&lt;&gt;"",ISNUMBER(Z33),NOT(ISNA(Z33))),VLOOKUP(Z33,'ESO zone constants'!$A$3:$D$9999,4,FALSE),"")</f>
        <v>Reaper's March</v>
      </c>
      <c r="AB33" s="33" t="s">
        <v>3357</v>
      </c>
      <c r="AC33" s="42"/>
      <c r="AD33" s="42"/>
      <c r="AE33" s="42"/>
      <c r="AF33" s="3">
        <f>IF(AND(G33&lt;&gt;"LIBSETS_SETTYPE_BATTLEGROUND",G33&lt;&gt;"LIBSETS_SETTYPE_SPECIAL"),
IF(AND(AE33&lt;&gt;"",ISNUMBER(AE33),NOT(ISNA(AE33))),AE33,
   IF(AND(M33&lt;&gt;"",ISNUMBER(M33),M33&gt;0,NOT(ISNA(M33))),VLOOKUP(M33,'ESO dumped WayshrineInfo'!$K$3:$L$9994,2,FALSE),"")
),"")</f>
        <v>103</v>
      </c>
      <c r="AG33" t="str">
        <f>IF(AND(AF33&lt;&gt;"",ISNUMBER(AF33),NOT(ISNA(AF33))),VLOOKUP(AF33,'ESO zone constants'!$A$3:$D$9999,4,FALSE),"")</f>
        <v>The Rift</v>
      </c>
      <c r="AH33" s="33" t="s">
        <v>3357</v>
      </c>
      <c r="AI33" s="42"/>
      <c r="AJ33" s="42"/>
      <c r="AK33" s="3" t="str">
        <f>IF(AND(G33&lt;&gt;"LIBSETS_SETTYPE_BATTLEGROUND",G33&lt;&gt;"LIBSETS_SETTYPE_SPECIAL"),IF(AL33&lt;&gt;"",VLOOKUP(AL33,'ESO zone constants'!$D$3:$H$4953,5,FALSE),""),"")</f>
        <v/>
      </c>
      <c r="AM33" s="43"/>
      <c r="AN33" s="42"/>
      <c r="AO33" s="42"/>
      <c r="AP33" s="3" t="str">
        <f>IF(AND(G33&lt;&gt;"LIBSETS_SETTYPE_BATTLEGROUND",G33&lt;&gt;"LIBSETS_SETTYPE_SPECIAL"),IF(AQ33&lt;&gt;"",VLOOKUP(AQ33,'ESO zone constants'!$D$3:$H$4953,5,FALSE),""),"")</f>
        <v/>
      </c>
      <c r="AR33" s="43"/>
      <c r="AS33" s="42"/>
      <c r="AT33" s="42"/>
      <c r="AU33" s="3" t="str">
        <f>IF(AND(G33&lt;&gt;"LIBSETS_SETTYPE_BATTLEGROUND",G33&lt;&gt;"LIBSETS_SETTYPE_SPECIAL"),IF(AV33&lt;&gt;"",VLOOKUP(AV33,'ESO zone constants'!$D$3:$H$4953,5,FALSE),""),"")</f>
        <v/>
      </c>
      <c r="AW33" s="43"/>
      <c r="AX33" s="42"/>
      <c r="AY33" s="42"/>
      <c r="AZ33" s="81" t="s">
        <v>2665</v>
      </c>
      <c r="BA33" s="81"/>
      <c r="BB33" s="81"/>
      <c r="BC33" s="21" t="str">
        <f t="shared" si="6"/>
        <v>[51] = {wayshrines={34,156,118,}, traitsNeeded=6, dlcId=DLC_BASE_GAME</v>
      </c>
      <c r="BD33" s="21" t="str">
        <f t="shared" si="7"/>
        <v>, zoneIds={92,382,103}, veteran=false</v>
      </c>
      <c r="BE33" s="21" t="str">
        <f t="shared" si="8"/>
        <v>, setType=LIBSETS_SETTYPE_CRAFTED</v>
      </c>
      <c r="BF33" s="21" t="str">
        <f t="shared" si="9"/>
        <v>, dropMechanic={LIBSETS_DROP_MECHANIC_CRAFTED,LIBSETS_DROP_MECHANIC_CRAFTED,LIBSETS_DROP_MECHANIC_CRAFTED}</v>
      </c>
      <c r="BG33" s="21" t="str">
        <f t="shared" si="10"/>
        <v>}, --Night Mother\'s Gaze / Blick der Mutter der Nacht   [Bangkorai, Reaper's March, The Rift]</v>
      </c>
    </row>
    <row r="34" spans="1:59" x14ac:dyDescent="0.25">
      <c r="A34" s="12">
        <v>52</v>
      </c>
      <c r="B34" t="s">
        <v>769</v>
      </c>
      <c r="C34" t="s">
        <v>770</v>
      </c>
      <c r="D34" s="3">
        <f t="shared" si="0"/>
        <v>52</v>
      </c>
      <c r="E34" s="41"/>
      <c r="G34" s="8" t="s">
        <v>1475</v>
      </c>
      <c r="I34" t="s">
        <v>91</v>
      </c>
      <c r="J34" t="s">
        <v>91</v>
      </c>
      <c r="K34">
        <v>-1</v>
      </c>
      <c r="L34">
        <v>-1</v>
      </c>
      <c r="M34">
        <v>-1</v>
      </c>
      <c r="O34" s="64"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WayshrineInfo'!$K$3:$N$9994,4,FALSE),"")))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constants'!$B$4:$C$1012,2,FALSE),"")</f>
        <v>Included in base game</v>
      </c>
      <c r="V34" s="33" t="s">
        <v>1535</v>
      </c>
      <c r="Y34" s="64"/>
      <c r="Z34" s="3" t="str">
        <f>IF(AND(G34&lt;&gt;"LIBSETS_SETTYPE_BATTLEGROUND",G34&lt;&gt;"LIBSETS_SETTYPE_SPECIAL"),
IF(AND(Y34&lt;&gt;"",ISNUMBER(Y34),NOT(ISNA(Y34))),Y34,
   IF(AND(L34&lt;&gt;"",ISNUMBER(L34),L34&gt;0,NOT(ISNA(L34))),VLOOKUP(L34,'ESO dumped WayshrineInfo'!$K$3:$L$9994,2,FALSE),"")
),"")</f>
        <v/>
      </c>
      <c r="AA34" t="str">
        <f>IF(AND(Z34&lt;&gt;"",ISNUMBER(Z34),NOT(ISNA(Z34))),VLOOKUP(Z34,'ESO zone constants'!$A$3:$D$9999,4,FALSE),"")</f>
        <v/>
      </c>
      <c r="AC34" s="3" t="str">
        <f>IF(AB34&lt;&gt;"",IF(AB34&lt;&gt;"LIBSETS_DROP_MECHANIC_MONSTER_NAME",VLOOKUP(AB34,'LibSets constants'!$I$4:$L$1012,3,FALSE),""),"")</f>
        <v/>
      </c>
      <c r="AD34" s="3" t="str">
        <f>IF(AB34&lt;&gt;"",IF(AB34&lt;&gt;"LIBSETS_DROP_MECHANIC_MONSTER_NAME",VLOOKUP(AB34,'LibSets constants'!$I$4:$L$1012,4,FALSE),""),"")</f>
        <v/>
      </c>
      <c r="AF34" s="3" t="str">
        <f>IF(AND(G34&lt;&gt;"LIBSETS_SETTYPE_BATTLEGROUND",G34&lt;&gt;"LIBSETS_SETTYPE_SPECIAL"),
IF(AND(AE34&lt;&gt;"",ISNUMBER(AE34),NOT(ISNA(AE34))),AE34,
   IF(AND(M34&lt;&gt;"",ISNUMBER(M34),M34&gt;0,NOT(ISNA(M34))),VLOOKUP(M34,'ESO dumped WayshrineInfo'!$K$3:$L$9994,2,FALSE),"")
),"")</f>
        <v/>
      </c>
      <c r="AG34" t="str">
        <f>IF(AND(AF34&lt;&gt;"",ISNUMBER(AF34),NOT(ISNA(AF34))),VLOOKUP(AF34,'ESO zone constants'!$A$3:$D$9999,4,FALSE),"")</f>
        <v/>
      </c>
      <c r="AH34" s="43"/>
      <c r="AK34" s="3" t="str">
        <f>IF(AND(G34&lt;&gt;"LIBSETS_SETTYPE_BATTLEGROUND",G34&lt;&gt;"LIBSETS_SETTYPE_SPECIAL"),IF(AL34&lt;&gt;"",VLOOKUP(AL34,'ESO zone constants'!$D$3:$H$4953,5,FALSE),""),"")</f>
        <v/>
      </c>
      <c r="AM34" s="43"/>
      <c r="AP34" s="3" t="str">
        <f>IF(AND(G34&lt;&gt;"LIBSETS_SETTYPE_BATTLEGROUND",G34&lt;&gt;"LIBSETS_SETTYPE_SPECIAL"),IF(AQ34&lt;&gt;"",VLOOKUP(AQ34,'ESO zone constants'!$D$3:$H$4953,5,FALSE),""),"")</f>
        <v/>
      </c>
      <c r="AR34" s="43"/>
      <c r="AU34" s="3" t="str">
        <f>IF(AND(G34&lt;&gt;"LIBSETS_SETTYPE_BATTLEGROUND",G34&lt;&gt;"LIBSETS_SETTYPE_SPECIAL"),IF(AV34&lt;&gt;"",VLOOKUP(AV34,'ESO zone constants'!$D$3:$H$4953,5,FALSE),""),"")</f>
        <v/>
      </c>
      <c r="AW34" s="43"/>
      <c r="AZ34" s="81" t="s">
        <v>2665</v>
      </c>
      <c r="BA34" s="81"/>
      <c r="BB34" s="81"/>
      <c r="BC34" s="21" t="str">
        <f t="shared" si="6"/>
        <v>[52] = {wayshrines={-1,-1,-1,}, dlcId=DLC_BASE_GAME</v>
      </c>
      <c r="BD34" s="21" t="str">
        <f t="shared" si="7"/>
        <v>, zoneIds={181}, veteran=false</v>
      </c>
      <c r="BE34" s="21" t="str">
        <f t="shared" si="8"/>
        <v>, setType=LIBSETS_SETTYPE_CYRODIIL</v>
      </c>
      <c r="BF34" s="21" t="str">
        <f t="shared" si="9"/>
        <v>, dropMechanic={LIBSETS_DROP_MECHANIC_CITY_CYRODIIL_VLASTARUS}</v>
      </c>
      <c r="BG34" s="21" t="str">
        <f t="shared" si="10"/>
        <v>}, --Beckoning Steel / Klingender Stahl   [Cyrodiil]</v>
      </c>
    </row>
    <row r="35" spans="1:59" x14ac:dyDescent="0.25">
      <c r="A35" s="12">
        <v>53</v>
      </c>
      <c r="B35" t="s">
        <v>771</v>
      </c>
      <c r="C35" t="s">
        <v>772</v>
      </c>
      <c r="D35" s="3">
        <f t="shared" si="0"/>
        <v>53</v>
      </c>
      <c r="G35" s="8" t="s">
        <v>1477</v>
      </c>
      <c r="I35" t="s">
        <v>91</v>
      </c>
      <c r="J35" t="s">
        <v>91</v>
      </c>
      <c r="K35">
        <v>195</v>
      </c>
      <c r="L35">
        <v>195</v>
      </c>
      <c r="M35">
        <v>195</v>
      </c>
      <c r="O35" s="64"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WayshrineInfo'!$K$3:$N$9994,4,FALSE),"")))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constants'!$B$4:$C$1012,2,FALSE),"")</f>
        <v>Included in base game</v>
      </c>
      <c r="V35" s="33" t="s">
        <v>3354</v>
      </c>
      <c r="Y35" s="64"/>
      <c r="Z35" s="3">
        <f>IF(AND(G35&lt;&gt;"LIBSETS_SETTYPE_BATTLEGROUND",G35&lt;&gt;"LIBSETS_SETTYPE_SPECIAL"),
IF(AND(Y35&lt;&gt;"",ISNUMBER(Y35),NOT(ISNA(Y35))),Y35,
   IF(AND(L35&lt;&gt;"",ISNUMBER(L35),L35&gt;0,NOT(ISNA(L35))),VLOOKUP(L35,'ESO dumped WayshrineInfo'!$K$3:$L$9994,2,FALSE),"")
),"")</f>
        <v>101</v>
      </c>
      <c r="AA35" t="str">
        <f>IF(AND(Z35&lt;&gt;"",ISNUMBER(Z35),NOT(ISNA(Z35))),VLOOKUP(Z35,'ESO zone constants'!$A$3:$D$9999,4,FALSE),"")</f>
        <v>Eastmarch</v>
      </c>
      <c r="AB35" s="33" t="s">
        <v>3354</v>
      </c>
      <c r="AC35" s="42"/>
      <c r="AD35" s="42"/>
      <c r="AE35" s="42"/>
      <c r="AF35" s="3">
        <f>IF(AND(G35&lt;&gt;"LIBSETS_SETTYPE_BATTLEGROUND",G35&lt;&gt;"LIBSETS_SETTYPE_SPECIAL"),
IF(AND(AE35&lt;&gt;"",ISNUMBER(AE35),NOT(ISNA(AE35))),AE35,
   IF(AND(M35&lt;&gt;"",ISNUMBER(M35),M35&gt;0,NOT(ISNA(M35))),VLOOKUP(M35,'ESO dumped WayshrineInfo'!$K$3:$L$9994,2,FALSE),"")
),"")</f>
        <v>101</v>
      </c>
      <c r="AG35" t="str">
        <f>IF(AND(AF35&lt;&gt;"",ISNUMBER(AF35),NOT(ISNA(AF35))),VLOOKUP(AF35,'ESO zone constants'!$A$3:$D$9999,4,FALSE),"")</f>
        <v>Eastmarch</v>
      </c>
      <c r="AH35" s="43"/>
      <c r="AI35" s="42"/>
      <c r="AJ35" s="42"/>
      <c r="AK35" s="3" t="str">
        <f>IF(AND(G35&lt;&gt;"LIBSETS_SETTYPE_BATTLEGROUND",G35&lt;&gt;"LIBSETS_SETTYPE_SPECIAL"),IF(AL35&lt;&gt;"",VLOOKUP(AL35,'ESO zone constants'!$D$3:$H$4953,5,FALSE),""),"")</f>
        <v/>
      </c>
      <c r="AM35" s="43"/>
      <c r="AN35" s="42"/>
      <c r="AO35" s="42"/>
      <c r="AP35" s="3" t="str">
        <f>IF(AND(G35&lt;&gt;"LIBSETS_SETTYPE_BATTLEGROUND",G35&lt;&gt;"LIBSETS_SETTYPE_SPECIAL"),IF(AQ35&lt;&gt;"",VLOOKUP(AQ35,'ESO zone constants'!$D$3:$H$4953,5,FALSE),""),"")</f>
        <v/>
      </c>
      <c r="AR35" s="43"/>
      <c r="AS35" s="42"/>
      <c r="AT35" s="42"/>
      <c r="AU35" s="3" t="str">
        <f>IF(AND(G35&lt;&gt;"LIBSETS_SETTYPE_BATTLEGROUND",G35&lt;&gt;"LIBSETS_SETTYPE_SPECIAL"),IF(AV35&lt;&gt;"",VLOOKUP(AV35,'ESO zone constants'!$D$3:$H$4953,5,FALSE),""),"")</f>
        <v/>
      </c>
      <c r="AW35" s="43"/>
      <c r="AX35" s="42"/>
      <c r="AY35" s="42"/>
      <c r="AZ35" s="81" t="s">
        <v>2665</v>
      </c>
      <c r="BA35" s="81"/>
      <c r="BB35" s="81"/>
      <c r="BC35" s="21" t="str">
        <f t="shared" si="6"/>
        <v>[53] = {wayshrines={195,195,195,}, dlcId=DLC_BASE_GAME</v>
      </c>
      <c r="BD35" s="21" t="str">
        <f t="shared" si="7"/>
        <v>, zoneIds={449,101,101}, veteran=false</v>
      </c>
      <c r="BE35" s="21" t="str">
        <f t="shared" si="8"/>
        <v>, setType=LIBSETS_SETTYPE_DUNGEON</v>
      </c>
      <c r="BF35" s="21" t="str">
        <f t="shared" si="9"/>
        <v>, dropMechanic={LIBSETS_DROP_MECHANIC_GROUP_DUNGEON_BOSS,LIBSETS_DROP_MECHANIC_GROUP_DUNGEON_BOSS}</v>
      </c>
      <c r="BG35" s="21" t="str">
        <f t="shared" si="10"/>
        <v>}, --The Ice Furnace / Eisschmiede   [Direfrost Keep, Eastmarch, Eastmarch]</v>
      </c>
    </row>
    <row r="36" spans="1:59" x14ac:dyDescent="0.25">
      <c r="A36" s="5">
        <v>54</v>
      </c>
      <c r="B36" t="s">
        <v>773</v>
      </c>
      <c r="C36" t="s">
        <v>774</v>
      </c>
      <c r="D36" s="3">
        <f t="shared" si="0"/>
        <v>54</v>
      </c>
      <c r="G36" s="8" t="s">
        <v>1474</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WayshrineInfo'!$K$3:$N$9994,4,FALSE),"")))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constants'!$B$4:$C$1012,2,FALSE),"")</f>
        <v>Included in base game</v>
      </c>
      <c r="V36" s="33" t="s">
        <v>3357</v>
      </c>
      <c r="Y36" s="64"/>
      <c r="Z36" s="3">
        <f>IF(AND(G36&lt;&gt;"LIBSETS_SETTYPE_BATTLEGROUND",G36&lt;&gt;"LIBSETS_SETTYPE_SPECIAL"),
IF(AND(Y36&lt;&gt;"",ISNUMBER(Y36),NOT(ISNA(Y36))),Y36,
   IF(AND(L36&lt;&gt;"",ISNUMBER(L36),L36&gt;0,NOT(ISNA(L36))),VLOOKUP(L36,'ESO dumped WayshrineInfo'!$K$3:$L$9994,2,FALSE),"")
),"")</f>
        <v>381</v>
      </c>
      <c r="AA36" t="str">
        <f>IF(AND(Z36&lt;&gt;"",ISNUMBER(Z36),NOT(ISNA(Z36))),VLOOKUP(Z36,'ESO zone constants'!$A$3:$D$9999,4,FALSE),"")</f>
        <v>Auridon</v>
      </c>
      <c r="AB36" s="33" t="s">
        <v>3357</v>
      </c>
      <c r="AF36" s="3">
        <f>IF(AND(G36&lt;&gt;"LIBSETS_SETTYPE_BATTLEGROUND",G36&lt;&gt;"LIBSETS_SETTYPE_SPECIAL"),
IF(AND(AE36&lt;&gt;"",ISNUMBER(AE36),NOT(ISNA(AE36))),AE36,
   IF(AND(M36&lt;&gt;"",ISNUMBER(M36),M36&gt;0,NOT(ISNA(M36))),VLOOKUP(M36,'ESO dumped WayshrineInfo'!$K$3:$L$9994,2,FALSE),"")
),"")</f>
        <v>41</v>
      </c>
      <c r="AG36" t="str">
        <f>IF(AND(AF36&lt;&gt;"",ISNUMBER(AF36),NOT(ISNA(AF36))),VLOOKUP(AF36,'ESO zone constants'!$A$3:$D$9999,4,FALSE),"")</f>
        <v>Stonefalls</v>
      </c>
      <c r="AH36" s="33" t="s">
        <v>3357</v>
      </c>
      <c r="AK36" s="3" t="str">
        <f>IF(AND(G36&lt;&gt;"LIBSETS_SETTYPE_BATTLEGROUND",G36&lt;&gt;"LIBSETS_SETTYPE_SPECIAL"),IF(AL36&lt;&gt;"",VLOOKUP(AL36,'ESO zone constants'!$D$3:$H$4953,5,FALSE),""),"")</f>
        <v/>
      </c>
      <c r="AM36" s="43"/>
      <c r="AP36" s="3" t="str">
        <f>IF(AND(G36&lt;&gt;"LIBSETS_SETTYPE_BATTLEGROUND",G36&lt;&gt;"LIBSETS_SETTYPE_SPECIAL"),IF(AQ36&lt;&gt;"",VLOOKUP(AQ36,'ESO zone constants'!$D$3:$H$4953,5,FALSE),""),"")</f>
        <v/>
      </c>
      <c r="AR36" s="43"/>
      <c r="AU36" s="3" t="str">
        <f>IF(AND(G36&lt;&gt;"LIBSETS_SETTYPE_BATTLEGROUND",G36&lt;&gt;"LIBSETS_SETTYPE_SPECIAL"),IF(AV36&lt;&gt;"",VLOOKUP(AV36,'ESO zone constants'!$D$3:$H$4953,5,FALSE),""),"")</f>
        <v/>
      </c>
      <c r="AW36" s="43"/>
      <c r="AZ36" s="81" t="s">
        <v>2665</v>
      </c>
      <c r="BA36" s="81"/>
      <c r="BB36" s="81"/>
      <c r="BC36" s="21" t="str">
        <f t="shared" si="6"/>
        <v>[54] = {wayshrines={7,175,77,}, traitsNeeded=2, dlcId=DLC_BASE_GAME</v>
      </c>
      <c r="BD36" s="21" t="str">
        <f t="shared" si="7"/>
        <v>, zoneIds={3,381,41}, veteran=false</v>
      </c>
      <c r="BE36" s="21" t="str">
        <f t="shared" si="8"/>
        <v>, setType=LIBSETS_SETTYPE_CRAFTED</v>
      </c>
      <c r="BF36" s="21" t="str">
        <f t="shared" si="9"/>
        <v>, dropMechanic={LIBSETS_DROP_MECHANIC_CRAFTED,LIBSETS_DROP_MECHANIC_CRAFTED,LIBSETS_DROP_MECHANIC_CRAFTED}</v>
      </c>
      <c r="BG36" s="21" t="str">
        <f t="shared" si="10"/>
        <v>}, --Ashen Grip / Aschengriff   [Glenumbra, Auridon, Stonefalls]</v>
      </c>
    </row>
    <row r="37" spans="1:59" x14ac:dyDescent="0.25">
      <c r="A37" s="12">
        <v>55</v>
      </c>
      <c r="B37" t="s">
        <v>775</v>
      </c>
      <c r="C37" t="s">
        <v>776</v>
      </c>
      <c r="D37" s="3">
        <f t="shared" si="0"/>
        <v>55</v>
      </c>
      <c r="E37" s="59"/>
      <c r="G37" s="8" t="s">
        <v>1477</v>
      </c>
      <c r="I37" t="s">
        <v>91</v>
      </c>
      <c r="J37" t="s">
        <v>91</v>
      </c>
      <c r="K37">
        <v>193</v>
      </c>
      <c r="L37">
        <v>193</v>
      </c>
      <c r="M37">
        <v>193</v>
      </c>
      <c r="O37" s="64"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WayshrineInfo'!$K$3:$N$9994,4,FALSE),"")))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constants'!$B$4:$C$1012,2,FALSE),"")</f>
        <v>Included in base game</v>
      </c>
      <c r="V37" s="33" t="s">
        <v>3354</v>
      </c>
      <c r="Y37" s="64">
        <v>936</v>
      </c>
      <c r="Z37" s="3">
        <f>IF(AND(G37&lt;&gt;"LIBSETS_SETTYPE_BATTLEGROUND",G37&lt;&gt;"LIBSETS_SETTYPE_SPECIAL"),
IF(AND(Y37&lt;&gt;"",ISNUMBER(Y37),NOT(ISNA(Y37))),Y37,
   IF(AND(L37&lt;&gt;"",ISNUMBER(L37),L37&gt;0,NOT(ISNA(L37))),VLOOKUP(L37,'ESO dumped WayshrineInfo'!$K$3:$L$9994,2,FALSE),"")
),"")</f>
        <v>936</v>
      </c>
      <c r="AA37" t="str">
        <f>IF(AND(Z37&lt;&gt;"",ISNUMBER(Z37),NOT(ISNA(Z37))),VLOOKUP(Z37,'ESO zone constants'!$A$3:$D$9999,4,FALSE),"")</f>
        <v>Spindleclutch II</v>
      </c>
      <c r="AB37" s="33" t="s">
        <v>3354</v>
      </c>
      <c r="AF37" s="3">
        <f>IF(AND(G37&lt;&gt;"LIBSETS_SETTYPE_BATTLEGROUND",G37&lt;&gt;"LIBSETS_SETTYPE_SPECIAL"),
IF(AND(AE37&lt;&gt;"",ISNUMBER(AE37),NOT(ISNA(AE37))),AE37,
   IF(AND(M37&lt;&gt;"",ISNUMBER(M37),M37&gt;0,NOT(ISNA(M37))),VLOOKUP(M37,'ESO dumped WayshrineInfo'!$K$3:$L$9994,2,FALSE),"")
),"")</f>
        <v>3</v>
      </c>
      <c r="AG37" t="str">
        <f>IF(AND(AF37&lt;&gt;"",ISNUMBER(AF37),NOT(ISNA(AF37))),VLOOKUP(AF37,'ESO zone constants'!$A$3:$D$9999,4,FALSE),"")</f>
        <v>Glenumbra</v>
      </c>
      <c r="AH37" s="94" t="s">
        <v>3354</v>
      </c>
      <c r="AK37" s="3" t="str">
        <f>IF(AND(G37&lt;&gt;"LIBSETS_SETTYPE_BATTLEGROUND",G37&lt;&gt;"LIBSETS_SETTYPE_SPECIAL"),IF(AL37&lt;&gt;"",VLOOKUP(AL37,'ESO zone constants'!$D$3:$H$4953,5,FALSE),""),"")</f>
        <v/>
      </c>
      <c r="AM37" s="43"/>
      <c r="AP37" s="3" t="str">
        <f>IF(AND(G37&lt;&gt;"LIBSETS_SETTYPE_BATTLEGROUND",G37&lt;&gt;"LIBSETS_SETTYPE_SPECIAL"),IF(AQ37&lt;&gt;"",VLOOKUP(AQ37,'ESO zone constants'!$D$3:$H$4953,5,FALSE),""),"")</f>
        <v/>
      </c>
      <c r="AR37" s="43"/>
      <c r="AU37" s="3" t="str">
        <f>IF(AND(G37&lt;&gt;"LIBSETS_SETTYPE_BATTLEGROUND",G37&lt;&gt;"LIBSETS_SETTYPE_SPECIAL"),IF(AV37&lt;&gt;"",VLOOKUP(AV37,'ESO zone constants'!$D$3:$H$4953,5,FALSE),""),"")</f>
        <v/>
      </c>
      <c r="AW37" s="43"/>
      <c r="AZ37" s="81" t="s">
        <v>2665</v>
      </c>
      <c r="BA37" s="81"/>
      <c r="BB37" s="81"/>
      <c r="BC37" s="21" t="str">
        <f t="shared" si="6"/>
        <v>[55] = {wayshrines={193,193,193,}, dlcId=DLC_BASE_GAME</v>
      </c>
      <c r="BD37" s="21" t="str">
        <f t="shared" si="7"/>
        <v>, zoneIds={144,936,3}, veteran=false</v>
      </c>
      <c r="BE37" s="21" t="str">
        <f t="shared" si="8"/>
        <v>, setType=LIBSETS_SETTYPE_DUNGEON</v>
      </c>
      <c r="BF37" s="21" t="str">
        <f t="shared" si="9"/>
        <v>, dropMechanic={LIBSETS_DROP_MECHANIC_GROUP_DUNGEON_BOSS,LIBSETS_DROP_MECHANIC_GROUP_DUNGEON_BOSS,LIBSETS_DROP_MECHANIC_GROUP_DUNGEON_BOSS}</v>
      </c>
      <c r="BG37" s="21" t="str">
        <f t="shared" si="10"/>
        <v>}, --Prayer Shawl / Gebetstuch   [Spindleclutch I, Spindleclutch II, Glenumbra]</v>
      </c>
    </row>
    <row r="38" spans="1:59" x14ac:dyDescent="0.25">
      <c r="A38" s="12">
        <v>56</v>
      </c>
      <c r="B38" t="s">
        <v>777</v>
      </c>
      <c r="C38" t="s">
        <v>2562</v>
      </c>
      <c r="D38" s="3">
        <f t="shared" si="0"/>
        <v>56</v>
      </c>
      <c r="E38" s="59"/>
      <c r="G38" s="8" t="s">
        <v>1480</v>
      </c>
      <c r="I38" t="s">
        <v>91</v>
      </c>
      <c r="J38" t="s">
        <v>91</v>
      </c>
      <c r="K38">
        <v>93</v>
      </c>
      <c r="L38">
        <v>93</v>
      </c>
      <c r="M38">
        <v>93</v>
      </c>
      <c r="O38" s="64"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WayshrineInfo'!$K$3:$N$9994,4,FALSE),"")))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constants'!$B$4:$C$1012,2,FALSE),"")</f>
        <v>Included in base game</v>
      </c>
      <c r="V38" s="33" t="s">
        <v>1560</v>
      </c>
      <c r="Y38" s="64"/>
      <c r="Z38" s="3">
        <f>IF(AND(G38&lt;&gt;"LIBSETS_SETTYPE_BATTLEGROUND",G38&lt;&gt;"LIBSETS_SETTYPE_SPECIAL"),
IF(AND(Y38&lt;&gt;"",ISNUMBER(Y38),NOT(ISNA(Y38))),Y38,
   IF(AND(L38&lt;&gt;"",ISNUMBER(L38),L38&gt;0,NOT(ISNA(L38))),VLOOKUP(L38,'ESO dumped WayshrineInfo'!$K$3:$L$9994,2,FALSE),"")
),"")</f>
        <v>101</v>
      </c>
      <c r="AA38" t="str">
        <f>IF(AND(Z38&lt;&gt;"",ISNUMBER(Z38),NOT(ISNA(Z38))),VLOOKUP(Z38,'ESO zone constants'!$A$3:$D$9999,4,FALSE),"")</f>
        <v>Eastmarch</v>
      </c>
      <c r="AB38" s="33" t="s">
        <v>1561</v>
      </c>
      <c r="AC38" s="42"/>
      <c r="AD38" s="42"/>
      <c r="AE38" s="42"/>
      <c r="AF38" s="3">
        <f>IF(AND(G38&lt;&gt;"LIBSETS_SETTYPE_BATTLEGROUND",G38&lt;&gt;"LIBSETS_SETTYPE_SPECIAL"),
IF(AND(AE38&lt;&gt;"",ISNUMBER(AE38),NOT(ISNA(AE38))),AE38,
   IF(AND(M38&lt;&gt;"",ISNUMBER(M38),M38&gt;0,NOT(ISNA(M38))),VLOOKUP(M38,'ESO dumped WayshrineInfo'!$K$3:$L$9994,2,FALSE),"")
),"")</f>
        <v>101</v>
      </c>
      <c r="AG38" t="str">
        <f>IF(AND(AF38&lt;&gt;"",ISNUMBER(AF38),NOT(ISNA(AF38))),VLOOKUP(AF38,'ESO zone constants'!$A$3:$D$9999,4,FALSE),"")</f>
        <v>Eastmarch</v>
      </c>
      <c r="AH38" s="43" t="s">
        <v>1562</v>
      </c>
      <c r="AI38" s="42"/>
      <c r="AJ38" s="42"/>
      <c r="AK38" s="3">
        <f>IF(AND(G38&lt;&gt;"LIBSETS_SETTYPE_BATTLEGROUND",G38&lt;&gt;"LIBSETS_SETTYPE_SPECIAL"),IF(AL38&lt;&gt;"",VLOOKUP(AL38,'ESO zone constants'!$D$3:$H$4953,5,FALSE),""),"")</f>
        <v>101</v>
      </c>
      <c r="AL38" t="s">
        <v>110</v>
      </c>
      <c r="AM38" s="43" t="s">
        <v>1563</v>
      </c>
      <c r="AN38" s="42"/>
      <c r="AO38" s="42"/>
      <c r="AP38" s="3" t="str">
        <f>IF(AND(G38&lt;&gt;"LIBSETS_SETTYPE_BATTLEGROUND",G38&lt;&gt;"LIBSETS_SETTYPE_SPECIAL"),IF(AQ38&lt;&gt;"",VLOOKUP(AQ38,'ESO zone constants'!$D$3:$H$4953,5,FALSE),""),"")</f>
        <v/>
      </c>
      <c r="AR38" s="43"/>
      <c r="AS38" s="42"/>
      <c r="AT38" s="42"/>
      <c r="AU38" s="3" t="str">
        <f>IF(AND(G38&lt;&gt;"LIBSETS_SETTYPE_BATTLEGROUND",G38&lt;&gt;"LIBSETS_SETTYPE_SPECIAL"),IF(AV38&lt;&gt;"",VLOOKUP(AV38,'ESO zone constants'!$D$3:$H$4953,5,FALSE),""),"")</f>
        <v/>
      </c>
      <c r="AW38" s="43"/>
      <c r="AX38" s="42"/>
      <c r="AY38" s="42"/>
      <c r="AZ38" s="81" t="s">
        <v>2665</v>
      </c>
      <c r="BA38" s="81"/>
      <c r="BB38" s="81"/>
      <c r="BC38" s="21" t="str">
        <f t="shared" si="6"/>
        <v>[56] = {wayshrines={93,93,93,}, dlcId=DLC_BASE_GAME</v>
      </c>
      <c r="BD38" s="21" t="str">
        <f t="shared" si="7"/>
        <v>, zoneIds={101,101,101,101}, veteran=false</v>
      </c>
      <c r="BE38" s="21" t="str">
        <f t="shared" si="8"/>
        <v>, setType=LIBSETS_SETTYPE_OVERLAND</v>
      </c>
      <c r="BF38" s="21" t="str">
        <f t="shared" si="9"/>
        <v>, dropMechanic={LIBSETS_DROP_MECHANIC_OVERLAND_BOSS_DELVE,LIBSETS_DROP_MECHANIC_OVERLAND_WORLDBOSS,LIBSETS_DROP_MECHANIC_OVERLAND_BOSS_PUBLIC_DUNGEON,LIBSETS_DROP_MECHANIC_OVERLAND_CHEST}</v>
      </c>
      <c r="BG38" s="21" t="str">
        <f t="shared" si="10"/>
        <v>}, --Stendarr\'s Embrace / Stendarrs Umarmung   [Eastmarch, Eastmarch, Eastmarch, Eastmarch]</v>
      </c>
    </row>
    <row r="39" spans="1:59" x14ac:dyDescent="0.25">
      <c r="A39" s="12">
        <v>57</v>
      </c>
      <c r="B39" t="s">
        <v>778</v>
      </c>
      <c r="C39" t="s">
        <v>2563</v>
      </c>
      <c r="D39" s="3">
        <f t="shared" si="0"/>
        <v>57</v>
      </c>
      <c r="E39" s="59"/>
      <c r="G39" s="8" t="s">
        <v>1480</v>
      </c>
      <c r="I39" t="s">
        <v>91</v>
      </c>
      <c r="J39" t="s">
        <v>91</v>
      </c>
      <c r="K39">
        <v>214</v>
      </c>
      <c r="L39">
        <v>214</v>
      </c>
      <c r="M39">
        <v>214</v>
      </c>
      <c r="O39" s="64"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WayshrineInfo'!$K$3:$N$9994,4,FALSE),"")))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constants'!$B$4:$C$1012,2,FALSE),"")</f>
        <v>Included in base game</v>
      </c>
      <c r="V39" s="33" t="s">
        <v>1560</v>
      </c>
      <c r="Y39" s="64"/>
      <c r="Z39" s="3">
        <f>IF(AND(G39&lt;&gt;"LIBSETS_SETTYPE_BATTLEGROUND",G39&lt;&gt;"LIBSETS_SETTYPE_SPECIAL"),
IF(AND(Y39&lt;&gt;"",ISNUMBER(Y39),NOT(ISNA(Y39))),Y39,
   IF(AND(L39&lt;&gt;"",ISNUMBER(L39),L39&gt;0,NOT(ISNA(L39))),VLOOKUP(L39,'ESO dumped WayshrineInfo'!$K$3:$L$9994,2,FALSE),"")
),"")</f>
        <v>383</v>
      </c>
      <c r="AA39" t="str">
        <f>IF(AND(Z39&lt;&gt;"",ISNUMBER(Z39),NOT(ISNA(Z39))),VLOOKUP(Z39,'ESO zone constants'!$A$3:$D$9999,4,FALSE),"")</f>
        <v>Grahtwood</v>
      </c>
      <c r="AB39" s="33" t="s">
        <v>1561</v>
      </c>
      <c r="AC39" s="42"/>
      <c r="AD39" s="42"/>
      <c r="AE39" s="42"/>
      <c r="AF39" s="3">
        <f>IF(AND(G39&lt;&gt;"LIBSETS_SETTYPE_BATTLEGROUND",G39&lt;&gt;"LIBSETS_SETTYPE_SPECIAL"),
IF(AND(AE39&lt;&gt;"",ISNUMBER(AE39),NOT(ISNA(AE39))),AE39,
   IF(AND(M39&lt;&gt;"",ISNUMBER(M39),M39&gt;0,NOT(ISNA(M39))),VLOOKUP(M39,'ESO dumped WayshrineInfo'!$K$3:$L$9994,2,FALSE),"")
),"")</f>
        <v>383</v>
      </c>
      <c r="AG39" t="str">
        <f>IF(AND(AF39&lt;&gt;"",ISNUMBER(AF39),NOT(ISNA(AF39))),VLOOKUP(AF39,'ESO zone constants'!$A$3:$D$9999,4,FALSE),"")</f>
        <v>Grahtwood</v>
      </c>
      <c r="AH39" s="43" t="s">
        <v>1562</v>
      </c>
      <c r="AI39" s="42"/>
      <c r="AJ39" s="42"/>
      <c r="AK39" s="3">
        <f>IF(AND(G39&lt;&gt;"LIBSETS_SETTYPE_BATTLEGROUND",G39&lt;&gt;"LIBSETS_SETTYPE_SPECIAL"),IF(AL39&lt;&gt;"",VLOOKUP(AL39,'ESO zone constants'!$D$3:$H$4953,5,FALSE),""),"")</f>
        <v>383</v>
      </c>
      <c r="AL39" t="s">
        <v>266</v>
      </c>
      <c r="AM39" s="43" t="s">
        <v>1563</v>
      </c>
      <c r="AN39" s="42"/>
      <c r="AO39" s="42"/>
      <c r="AP39" s="3" t="str">
        <f>IF(AND(G39&lt;&gt;"LIBSETS_SETTYPE_BATTLEGROUND",G39&lt;&gt;"LIBSETS_SETTYPE_SPECIAL"),IF(AQ39&lt;&gt;"",VLOOKUP(AQ39,'ESO zone constants'!$D$3:$H$4953,5,FALSE),""),"")</f>
        <v/>
      </c>
      <c r="AR39" s="43"/>
      <c r="AS39" s="42"/>
      <c r="AT39" s="42"/>
      <c r="AU39" s="3" t="str">
        <f>IF(AND(G39&lt;&gt;"LIBSETS_SETTYPE_BATTLEGROUND",G39&lt;&gt;"LIBSETS_SETTYPE_SPECIAL"),IF(AV39&lt;&gt;"",VLOOKUP(AV39,'ESO zone constants'!$D$3:$H$4953,5,FALSE),""),"")</f>
        <v/>
      </c>
      <c r="AW39" s="43"/>
      <c r="AX39" s="42"/>
      <c r="AY39" s="42"/>
      <c r="AZ39" s="81" t="s">
        <v>2665</v>
      </c>
      <c r="BA39" s="81"/>
      <c r="BB39" s="81"/>
      <c r="BC39" s="21" t="str">
        <f t="shared" si="6"/>
        <v>[57] = {wayshrines={214,214,214,}, dlcId=DLC_BASE_GAME</v>
      </c>
      <c r="BD39" s="21" t="str">
        <f t="shared" si="7"/>
        <v>, zoneIds={383,383,383,383}, veteran=false</v>
      </c>
      <c r="BE39" s="21" t="str">
        <f t="shared" si="8"/>
        <v>, setType=LIBSETS_SETTYPE_OVERLAND</v>
      </c>
      <c r="BF39" s="21" t="str">
        <f t="shared" si="9"/>
        <v>, dropMechanic={LIBSETS_DROP_MECHANIC_OVERLAND_BOSS_DELVE,LIBSETS_DROP_MECHANIC_OVERLAND_WORLDBOSS,LIBSETS_DROP_MECHANIC_OVERLAND_BOSS_PUBLIC_DUNGEON,LIBSETS_DROP_MECHANIC_OVERLAND_CHEST}</v>
      </c>
      <c r="BG39" s="21" t="str">
        <f t="shared" si="10"/>
        <v>}, --Syrabane\'s Grip / Syrabanns Griff   [Grahtwood, Grahtwood, Grahtwood, Grahtwood]</v>
      </c>
    </row>
    <row r="40" spans="1:59" x14ac:dyDescent="0.25">
      <c r="A40" s="12">
        <v>58</v>
      </c>
      <c r="B40" t="s">
        <v>779</v>
      </c>
      <c r="C40" t="s">
        <v>780</v>
      </c>
      <c r="D40" s="3">
        <f t="shared" si="0"/>
        <v>58</v>
      </c>
      <c r="E40" s="59"/>
      <c r="G40" s="8" t="s">
        <v>1480</v>
      </c>
      <c r="I40" t="s">
        <v>91</v>
      </c>
      <c r="J40" t="s">
        <v>91</v>
      </c>
      <c r="K40">
        <v>62</v>
      </c>
      <c r="L40">
        <v>62</v>
      </c>
      <c r="M40">
        <v>62</v>
      </c>
      <c r="O40" s="64"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WayshrineInfo'!$K$3:$N$9994,4,FALSE),"")))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constants'!$B$4:$C$1012,2,FALSE),"")</f>
        <v>Included in base game</v>
      </c>
      <c r="V40" s="33" t="s">
        <v>1560</v>
      </c>
      <c r="Y40" s="64"/>
      <c r="Z40" s="3">
        <f>IF(AND(G40&lt;&gt;"LIBSETS_SETTYPE_BATTLEGROUND",G40&lt;&gt;"LIBSETS_SETTYPE_SPECIAL"),
IF(AND(Y40&lt;&gt;"",ISNUMBER(Y40),NOT(ISNA(Y40))),Y40,
   IF(AND(L40&lt;&gt;"",ISNUMBER(L40),L40&gt;0,NOT(ISNA(L40))),VLOOKUP(L40,'ESO dumped WayshrineInfo'!$K$3:$L$9994,2,FALSE),"")
),"")</f>
        <v>3</v>
      </c>
      <c r="AA40" t="str">
        <f>IF(AND(Z40&lt;&gt;"",ISNUMBER(Z40),NOT(ISNA(Z40))),VLOOKUP(Z40,'ESO zone constants'!$A$3:$D$9999,4,FALSE),"")</f>
        <v>Glenumbra</v>
      </c>
      <c r="AB40" s="33" t="s">
        <v>1561</v>
      </c>
      <c r="AC40" s="42"/>
      <c r="AD40" s="42"/>
      <c r="AE40" s="42"/>
      <c r="AF40" s="3">
        <f>IF(AND(G40&lt;&gt;"LIBSETS_SETTYPE_BATTLEGROUND",G40&lt;&gt;"LIBSETS_SETTYPE_SPECIAL"),
IF(AND(AE40&lt;&gt;"",ISNUMBER(AE40),NOT(ISNA(AE40))),AE40,
   IF(AND(M40&lt;&gt;"",ISNUMBER(M40),M40&gt;0,NOT(ISNA(M40))),VLOOKUP(M40,'ESO dumped WayshrineInfo'!$K$3:$L$9994,2,FALSE),"")
),"")</f>
        <v>3</v>
      </c>
      <c r="AG40" t="str">
        <f>IF(AND(AF40&lt;&gt;"",ISNUMBER(AF40),NOT(ISNA(AF40))),VLOOKUP(AF40,'ESO zone constants'!$A$3:$D$9999,4,FALSE),"")</f>
        <v>Glenumbra</v>
      </c>
      <c r="AH40" s="43" t="s">
        <v>1562</v>
      </c>
      <c r="AI40" s="42"/>
      <c r="AJ40" s="42"/>
      <c r="AK40" s="3">
        <f>IF(AND(G40&lt;&gt;"LIBSETS_SETTYPE_BATTLEGROUND",G40&lt;&gt;"LIBSETS_SETTYPE_SPECIAL"),IF(AL40&lt;&gt;"",VLOOKUP(AL40,'ESO zone constants'!$D$3:$H$4953,5,FALSE),""),"")</f>
        <v>3</v>
      </c>
      <c r="AL40" t="s">
        <v>103</v>
      </c>
      <c r="AM40" s="43" t="s">
        <v>1563</v>
      </c>
      <c r="AN40" s="42"/>
      <c r="AO40" s="42"/>
      <c r="AP40" s="3" t="str">
        <f>IF(AND(G40&lt;&gt;"LIBSETS_SETTYPE_BATTLEGROUND",G40&lt;&gt;"LIBSETS_SETTYPE_SPECIAL"),IF(AQ40&lt;&gt;"",VLOOKUP(AQ40,'ESO zone constants'!$D$3:$H$4953,5,FALSE),""),"")</f>
        <v/>
      </c>
      <c r="AR40" s="43"/>
      <c r="AS40" s="42"/>
      <c r="AT40" s="42"/>
      <c r="AU40" s="3" t="str">
        <f>IF(AND(G40&lt;&gt;"LIBSETS_SETTYPE_BATTLEGROUND",G40&lt;&gt;"LIBSETS_SETTYPE_SPECIAL"),IF(AV40&lt;&gt;"",VLOOKUP(AV40,'ESO zone constants'!$D$3:$H$4953,5,FALSE),""),"")</f>
        <v/>
      </c>
      <c r="AW40" s="43"/>
      <c r="AX40" s="42"/>
      <c r="AY40" s="42"/>
      <c r="AZ40" s="81" t="s">
        <v>2665</v>
      </c>
      <c r="BA40" s="81"/>
      <c r="BB40" s="81"/>
      <c r="BC40" s="21" t="str">
        <f t="shared" si="6"/>
        <v>[58] = {wayshrines={62,62,62,}, dlcId=DLC_BASE_GAME</v>
      </c>
      <c r="BD40" s="21" t="str">
        <f t="shared" si="7"/>
        <v>, zoneIds={3,3,3,3}, veteran=false</v>
      </c>
      <c r="BE40" s="21" t="str">
        <f t="shared" si="8"/>
        <v>, setType=LIBSETS_SETTYPE_OVERLAND</v>
      </c>
      <c r="BF40" s="21" t="str">
        <f t="shared" si="9"/>
        <v>, dropMechanic={LIBSETS_DROP_MECHANIC_OVERLAND_BOSS_DELVE,LIBSETS_DROP_MECHANIC_OVERLAND_WORLDBOSS,LIBSETS_DROP_MECHANIC_OVERLAND_BOSS_PUBLIC_DUNGEON,LIBSETS_DROP_MECHANIC_OVERLAND_CHEST}</v>
      </c>
      <c r="BG40" s="21" t="str">
        <f t="shared" si="10"/>
        <v>}, --Hide of the Werewolf / Fell des Werwolfs   [Glenumbra, Glenumbra, Glenumbra, Glenumbra]</v>
      </c>
    </row>
    <row r="41" spans="1:59" x14ac:dyDescent="0.25">
      <c r="A41" s="12">
        <v>59</v>
      </c>
      <c r="B41" t="s">
        <v>781</v>
      </c>
      <c r="C41" t="s">
        <v>2564</v>
      </c>
      <c r="D41" s="3">
        <f t="shared" si="0"/>
        <v>59</v>
      </c>
      <c r="E41" s="59"/>
      <c r="G41" s="8" t="s">
        <v>1475</v>
      </c>
      <c r="I41" t="s">
        <v>91</v>
      </c>
      <c r="J41" t="s">
        <v>91</v>
      </c>
      <c r="K41">
        <v>-1</v>
      </c>
      <c r="L41">
        <v>-1</v>
      </c>
      <c r="M41">
        <v>-1</v>
      </c>
      <c r="O41" s="64"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WayshrineInfo'!$K$3:$N$9994,4,FALSE),"")))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constants'!$B$4:$C$1012,2,FALSE),"")</f>
        <v>Included in base game</v>
      </c>
      <c r="V41" s="33" t="s">
        <v>1533</v>
      </c>
      <c r="Y41" s="64"/>
      <c r="Z41" s="3" t="str">
        <f>IF(AND(G41&lt;&gt;"LIBSETS_SETTYPE_BATTLEGROUND",G41&lt;&gt;"LIBSETS_SETTYPE_SPECIAL"),
IF(AND(Y41&lt;&gt;"",ISNUMBER(Y41),NOT(ISNA(Y41))),Y41,
   IF(AND(L41&lt;&gt;"",ISNUMBER(L41),L41&gt;0,NOT(ISNA(L41))),VLOOKUP(L41,'ESO dumped WayshrineInfo'!$K$3:$L$9994,2,FALSE),"")
),"")</f>
        <v/>
      </c>
      <c r="AA41" t="str">
        <f>IF(AND(Z41&lt;&gt;"",ISNUMBER(Z41),NOT(ISNA(Z41))),VLOOKUP(Z41,'ESO zone constants'!$A$3:$D$9999,4,FALSE),"")</f>
        <v/>
      </c>
      <c r="AC41" s="42" t="str">
        <f>IF(AB41&lt;&gt;"",IF(AB41&lt;&gt;"LIBSETS_DROP_MECHANIC_MONSTER_NAME",VLOOKUP(AB41,'LibSets constants'!$I$4:$L$1012,3,FALSE),""),"")</f>
        <v/>
      </c>
      <c r="AD41" s="42" t="str">
        <f>IF(AB41&lt;&gt;"",IF(AB41&lt;&gt;"LIBSETS_DROP_MECHANIC_MONSTER_NAME",VLOOKUP(AB41,'LibSets constants'!$I$4:$L$1012,4,FALSE),""),"")</f>
        <v/>
      </c>
      <c r="AE41" s="42"/>
      <c r="AF41" s="3" t="str">
        <f>IF(AND(G41&lt;&gt;"LIBSETS_SETTYPE_BATTLEGROUND",G41&lt;&gt;"LIBSETS_SETTYPE_SPECIAL"),
IF(AND(AE41&lt;&gt;"",ISNUMBER(AE41),NOT(ISNA(AE41))),AE41,
   IF(AND(M41&lt;&gt;"",ISNUMBER(M41),M41&gt;0,NOT(ISNA(M41))),VLOOKUP(M41,'ESO dumped WayshrineInfo'!$K$3:$L$9994,2,FALSE),"")
),"")</f>
        <v/>
      </c>
      <c r="AG41" t="str">
        <f>IF(AND(AF41&lt;&gt;"",ISNUMBER(AF41),NOT(ISNA(AF41))),VLOOKUP(AF41,'ESO zone constants'!$A$3:$D$9999,4,FALSE),"")</f>
        <v/>
      </c>
      <c r="AH41" s="43"/>
      <c r="AI41" s="42"/>
      <c r="AJ41" s="42"/>
      <c r="AK41" s="3" t="str">
        <f>IF(AND(G41&lt;&gt;"LIBSETS_SETTYPE_BATTLEGROUND",G41&lt;&gt;"LIBSETS_SETTYPE_SPECIAL"),IF(AL41&lt;&gt;"",VLOOKUP(AL41,'ESO zone constants'!$D$3:$H$4953,5,FALSE),""),"")</f>
        <v/>
      </c>
      <c r="AM41" s="43"/>
      <c r="AN41" s="42"/>
      <c r="AO41" s="42"/>
      <c r="AP41" s="3" t="str">
        <f>IF(AND(G41&lt;&gt;"LIBSETS_SETTYPE_BATTLEGROUND",G41&lt;&gt;"LIBSETS_SETTYPE_SPECIAL"),IF(AQ41&lt;&gt;"",VLOOKUP(AQ41,'ESO zone constants'!$D$3:$H$4953,5,FALSE),""),"")</f>
        <v/>
      </c>
      <c r="AR41" s="43"/>
      <c r="AS41" s="42"/>
      <c r="AT41" s="42"/>
      <c r="AU41" s="3" t="str">
        <f>IF(AND(G41&lt;&gt;"LIBSETS_SETTYPE_BATTLEGROUND",G41&lt;&gt;"LIBSETS_SETTYPE_SPECIAL"),IF(AV41&lt;&gt;"",VLOOKUP(AV41,'ESO zone constants'!$D$3:$H$4953,5,FALSE),""),"")</f>
        <v/>
      </c>
      <c r="AW41" s="43"/>
      <c r="AX41" s="42"/>
      <c r="AY41" s="42"/>
      <c r="AZ41" s="81" t="s">
        <v>2665</v>
      </c>
      <c r="BA41" s="81"/>
      <c r="BB41" s="81"/>
      <c r="BC41" s="21" t="str">
        <f t="shared" si="6"/>
        <v>[59] = {wayshrines={-1,-1,-1,}, dlcId=DLC_BASE_GAME</v>
      </c>
      <c r="BD41" s="21" t="str">
        <f t="shared" si="7"/>
        <v>, zoneIds={181}, veteran=false</v>
      </c>
      <c r="BE41" s="21" t="str">
        <f t="shared" si="8"/>
        <v>, setType=LIBSETS_SETTYPE_CYRODIIL</v>
      </c>
      <c r="BF41" s="21" t="str">
        <f t="shared" si="9"/>
        <v>, dropMechanic={LIBSETS_DROP_MECHANIC_CITY_CYRODIIL_BRUMA}</v>
      </c>
      <c r="BG41" s="21" t="str">
        <f t="shared" si="10"/>
        <v>}, --Kyne\'s Kiss / Kynes Kuss   [Cyrodiil]</v>
      </c>
    </row>
    <row r="42" spans="1:59" x14ac:dyDescent="0.25">
      <c r="A42" s="12">
        <v>60</v>
      </c>
      <c r="B42" t="s">
        <v>782</v>
      </c>
      <c r="C42" t="s">
        <v>783</v>
      </c>
      <c r="D42" s="3">
        <f t="shared" si="0"/>
        <v>60</v>
      </c>
      <c r="E42" s="59"/>
      <c r="G42" s="8" t="s">
        <v>1480</v>
      </c>
      <c r="I42" t="s">
        <v>91</v>
      </c>
      <c r="J42" t="s">
        <v>91</v>
      </c>
      <c r="K42">
        <v>55</v>
      </c>
      <c r="L42">
        <v>55</v>
      </c>
      <c r="M42">
        <v>55</v>
      </c>
      <c r="O42" s="64"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WayshrineInfo'!$K$3:$N$9994,4,FALSE),"")))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constants'!$B$4:$C$1012,2,FALSE),"")</f>
        <v>Included in base game</v>
      </c>
      <c r="V42" s="33" t="s">
        <v>1560</v>
      </c>
      <c r="Y42" s="64"/>
      <c r="Z42" s="3">
        <f>IF(AND(G42&lt;&gt;"LIBSETS_SETTYPE_BATTLEGROUND",G42&lt;&gt;"LIBSETS_SETTYPE_SPECIAL"),
IF(AND(Y42&lt;&gt;"",ISNUMBER(Y42),NOT(ISNA(Y42))),Y42,
   IF(AND(L42&lt;&gt;"",ISNUMBER(L42),L42&gt;0,NOT(ISNA(L42))),VLOOKUP(L42,'ESO dumped WayshrineInfo'!$K$3:$L$9994,2,FALSE),"")
),"")</f>
        <v>20</v>
      </c>
      <c r="AA42" t="str">
        <f>IF(AND(Z42&lt;&gt;"",ISNUMBER(Z42),NOT(ISNA(Z42))),VLOOKUP(Z42,'ESO zone constants'!$A$3:$D$9999,4,FALSE),"")</f>
        <v>Rivenspire</v>
      </c>
      <c r="AB42" s="33" t="s">
        <v>1561</v>
      </c>
      <c r="AC42" s="42"/>
      <c r="AD42" s="42"/>
      <c r="AE42" s="42"/>
      <c r="AF42" s="3">
        <f>IF(AND(G42&lt;&gt;"LIBSETS_SETTYPE_BATTLEGROUND",G42&lt;&gt;"LIBSETS_SETTYPE_SPECIAL"),
IF(AND(AE42&lt;&gt;"",ISNUMBER(AE42),NOT(ISNA(AE42))),AE42,
   IF(AND(M42&lt;&gt;"",ISNUMBER(M42),M42&gt;0,NOT(ISNA(M42))),VLOOKUP(M42,'ESO dumped WayshrineInfo'!$K$3:$L$9994,2,FALSE),"")
),"")</f>
        <v>20</v>
      </c>
      <c r="AG42" t="str">
        <f>IF(AND(AF42&lt;&gt;"",ISNUMBER(AF42),NOT(ISNA(AF42))),VLOOKUP(AF42,'ESO zone constants'!$A$3:$D$9999,4,FALSE),"")</f>
        <v>Rivenspire</v>
      </c>
      <c r="AH42" s="43" t="s">
        <v>1562</v>
      </c>
      <c r="AI42" s="42"/>
      <c r="AJ42" s="42"/>
      <c r="AK42" s="3">
        <f>IF(AND(G42&lt;&gt;"LIBSETS_SETTYPE_BATTLEGROUND",G42&lt;&gt;"LIBSETS_SETTYPE_SPECIAL"),IF(AL42&lt;&gt;"",VLOOKUP(AL42,'ESO zone constants'!$D$3:$H$4953,5,FALSE),""),"")</f>
        <v>20</v>
      </c>
      <c r="AL42" t="s">
        <v>105</v>
      </c>
      <c r="AM42" s="43" t="s">
        <v>1563</v>
      </c>
      <c r="AN42" s="42"/>
      <c r="AO42" s="42"/>
      <c r="AP42" s="3" t="str">
        <f>IF(AND(G42&lt;&gt;"LIBSETS_SETTYPE_BATTLEGROUND",G42&lt;&gt;"LIBSETS_SETTYPE_SPECIAL"),IF(AQ42&lt;&gt;"",VLOOKUP(AQ42,'ESO zone constants'!$D$3:$H$4953,5,FALSE),""),"")</f>
        <v/>
      </c>
      <c r="AR42" s="43"/>
      <c r="AS42" s="42"/>
      <c r="AT42" s="42"/>
      <c r="AU42" s="3" t="str">
        <f>IF(AND(G42&lt;&gt;"LIBSETS_SETTYPE_BATTLEGROUND",G42&lt;&gt;"LIBSETS_SETTYPE_SPECIAL"),IF(AV42&lt;&gt;"",VLOOKUP(AV42,'ESO zone constants'!$D$3:$H$4953,5,FALSE),""),"")</f>
        <v/>
      </c>
      <c r="AW42" s="43"/>
      <c r="AX42" s="42"/>
      <c r="AY42" s="42"/>
      <c r="AZ42" s="81" t="s">
        <v>2666</v>
      </c>
      <c r="BA42" s="81"/>
      <c r="BB42" s="81"/>
      <c r="BC42" s="21" t="str">
        <f t="shared" si="6"/>
        <v>[60] = {wayshrines={55,55,55,}, dlcId=DLC_BASE_GAME</v>
      </c>
      <c r="BD42" s="21" t="str">
        <f t="shared" si="7"/>
        <v>, zoneIds={20,20,20,20}, veteran=false</v>
      </c>
      <c r="BE42" s="21" t="str">
        <f t="shared" si="8"/>
        <v>, setType=LIBSETS_SETTYPE_OVERLAND</v>
      </c>
      <c r="BF42" s="21" t="str">
        <f t="shared" si="9"/>
        <v>, isProcSetAllowedInPvP=1, dropMechanic={LIBSETS_DROP_MECHANIC_OVERLAND_BOSS_DELVE,LIBSETS_DROP_MECHANIC_OVERLAND_WORLDBOSS,LIBSETS_DROP_MECHANIC_OVERLAND_BOSS_PUBLIC_DUNGEON,LIBSETS_DROP_MECHANIC_OVERLAND_CHEST}</v>
      </c>
      <c r="BG42" s="21" t="str">
        <f t="shared" si="10"/>
        <v>}, --Darkstride / Dunkelschritt   [Rivenspire, Rivenspire, Rivenspire, Rivenspire]</v>
      </c>
    </row>
    <row r="43" spans="1:59" x14ac:dyDescent="0.25">
      <c r="A43" s="12">
        <v>61</v>
      </c>
      <c r="B43" t="s">
        <v>784</v>
      </c>
      <c r="C43" t="s">
        <v>785</v>
      </c>
      <c r="D43" s="3">
        <f t="shared" si="0"/>
        <v>61</v>
      </c>
      <c r="E43" s="59"/>
      <c r="G43" s="8" t="s">
        <v>1477</v>
      </c>
      <c r="I43" t="s">
        <v>91</v>
      </c>
      <c r="J43" t="s">
        <v>91</v>
      </c>
      <c r="K43">
        <v>98</v>
      </c>
      <c r="L43">
        <v>98</v>
      </c>
      <c r="M43">
        <v>98</v>
      </c>
      <c r="O43" s="64"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WayshrineInfo'!$K$3:$N$9994,4,FALSE),"")))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constants'!$B$4:$C$1012,2,FALSE),"")</f>
        <v>Included in base game</v>
      </c>
      <c r="V43" s="33" t="s">
        <v>3354</v>
      </c>
      <c r="Y43" s="64">
        <v>934</v>
      </c>
      <c r="Z43" s="3">
        <f>IF(AND(G43&lt;&gt;"LIBSETS_SETTYPE_BATTLEGROUND",G43&lt;&gt;"LIBSETS_SETTYPE_SPECIAL"),
IF(AND(Y43&lt;&gt;"",ISNUMBER(Y43),NOT(ISNA(Y43))),Y43,
   IF(AND(L43&lt;&gt;"",ISNUMBER(L43),L43&gt;0,NOT(ISNA(L43))),VLOOKUP(L43,'ESO dumped WayshrineInfo'!$K$3:$L$9994,2,FALSE),"")
),"")</f>
        <v>934</v>
      </c>
      <c r="AA43" t="str">
        <f>IF(AND(Z43&lt;&gt;"",ISNUMBER(Z43),NOT(ISNA(Z43))),VLOOKUP(Z43,'ESO zone constants'!$A$3:$D$9999,4,FALSE),"")</f>
        <v>Fungal Grotto II</v>
      </c>
      <c r="AB43" s="33" t="s">
        <v>3354</v>
      </c>
      <c r="AC43" s="42"/>
      <c r="AD43" s="42"/>
      <c r="AE43" s="42"/>
      <c r="AF43" s="3">
        <f>IF(AND(G43&lt;&gt;"LIBSETS_SETTYPE_BATTLEGROUND",G43&lt;&gt;"LIBSETS_SETTYPE_SPECIAL"),
IF(AND(AE43&lt;&gt;"",ISNUMBER(AE43),NOT(ISNA(AE43))),AE43,
   IF(AND(M43&lt;&gt;"",ISNUMBER(M43),M43&gt;0,NOT(ISNA(M43))),VLOOKUP(M43,'ESO dumped WayshrineInfo'!$K$3:$L$9994,2,FALSE),"")
),"")</f>
        <v>41</v>
      </c>
      <c r="AG43" t="str">
        <f>IF(AND(AF43&lt;&gt;"",ISNUMBER(AF43),NOT(ISNA(AF43))),VLOOKUP(AF43,'ESO zone constants'!$A$3:$D$9999,4,FALSE),"")</f>
        <v>Stonefalls</v>
      </c>
      <c r="AH43" s="94" t="s">
        <v>3354</v>
      </c>
      <c r="AI43" s="42"/>
      <c r="AJ43" s="42"/>
      <c r="AK43" s="3" t="str">
        <f>IF(AND(G43&lt;&gt;"LIBSETS_SETTYPE_BATTLEGROUND",G43&lt;&gt;"LIBSETS_SETTYPE_SPECIAL"),IF(AL43&lt;&gt;"",VLOOKUP(AL43,'ESO zone constants'!$D$3:$H$4953,5,FALSE),""),"")</f>
        <v/>
      </c>
      <c r="AM43" s="43"/>
      <c r="AN43" s="42"/>
      <c r="AO43" s="42"/>
      <c r="AP43" s="3" t="str">
        <f>IF(AND(G43&lt;&gt;"LIBSETS_SETTYPE_BATTLEGROUND",G43&lt;&gt;"LIBSETS_SETTYPE_SPECIAL"),IF(AQ43&lt;&gt;"",VLOOKUP(AQ43,'ESO zone constants'!$D$3:$H$4953,5,FALSE),""),"")</f>
        <v/>
      </c>
      <c r="AR43" s="43"/>
      <c r="AS43" s="42"/>
      <c r="AT43" s="42"/>
      <c r="AU43" s="3" t="str">
        <f>IF(AND(G43&lt;&gt;"LIBSETS_SETTYPE_BATTLEGROUND",G43&lt;&gt;"LIBSETS_SETTYPE_SPECIAL"),IF(AV43&lt;&gt;"",VLOOKUP(AV43,'ESO zone constants'!$D$3:$H$4953,5,FALSE),""),"")</f>
        <v/>
      </c>
      <c r="AW43" s="43"/>
      <c r="AX43" s="42"/>
      <c r="AY43" s="42"/>
      <c r="AZ43" s="81" t="s">
        <v>2665</v>
      </c>
      <c r="BA43" s="81"/>
      <c r="BB43" s="81"/>
      <c r="BC43" s="21" t="str">
        <f t="shared" si="6"/>
        <v>[61] = {wayshrines={98,98,98,}, dlcId=DLC_BASE_GAME</v>
      </c>
      <c r="BD43" s="21" t="str">
        <f t="shared" si="7"/>
        <v>, zoneIds={283,934,41}, veteran=false</v>
      </c>
      <c r="BE43" s="21" t="str">
        <f t="shared" si="8"/>
        <v>, setType=LIBSETS_SETTYPE_DUNGEON</v>
      </c>
      <c r="BF43" s="21" t="str">
        <f t="shared" si="9"/>
        <v>, dropMechanic={LIBSETS_DROP_MECHANIC_GROUP_DUNGEON_BOSS,LIBSETS_DROP_MECHANIC_GROUP_DUNGEON_BOSS,LIBSETS_DROP_MECHANIC_GROUP_DUNGEON_BOSS}</v>
      </c>
      <c r="BG43" s="21" t="str">
        <f t="shared" si="10"/>
        <v>}, --Dreugh King Slayer / Dreughkönigsschlächter   [Fungal Grotto I, Fungal Grotto II, Stonefalls]</v>
      </c>
    </row>
    <row r="44" spans="1:59" x14ac:dyDescent="0.25">
      <c r="A44" s="12">
        <v>62</v>
      </c>
      <c r="B44" t="s">
        <v>786</v>
      </c>
      <c r="C44" t="s">
        <v>2565</v>
      </c>
      <c r="D44" s="3">
        <f t="shared" si="0"/>
        <v>62</v>
      </c>
      <c r="E44" s="59"/>
      <c r="G44" s="8" t="s">
        <v>1480</v>
      </c>
      <c r="I44" t="s">
        <v>91</v>
      </c>
      <c r="J44" t="s">
        <v>91</v>
      </c>
      <c r="K44">
        <v>48</v>
      </c>
      <c r="L44">
        <v>48</v>
      </c>
      <c r="M44">
        <v>48</v>
      </c>
      <c r="O44" s="64"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WayshrineInfo'!$K$3:$N$9994,4,FALSE),"")))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constants'!$B$4:$C$1012,2,FALSE),"")</f>
        <v>Included in base game</v>
      </c>
      <c r="V44" s="33" t="s">
        <v>1560</v>
      </c>
      <c r="Y44" s="64"/>
      <c r="Z44" s="3">
        <f>IF(AND(G44&lt;&gt;"LIBSETS_SETTYPE_BATTLEGROUND",G44&lt;&gt;"LIBSETS_SETTYPE_SPECIAL"),
IF(AND(Y44&lt;&gt;"",ISNUMBER(Y44),NOT(ISNA(Y44))),Y44,
   IF(AND(L44&lt;&gt;"",ISNUMBER(L44),L44&gt;0,NOT(ISNA(L44))),VLOOKUP(L44,'ESO dumped WayshrineInfo'!$K$3:$L$9994,2,FALSE),"")
),"")</f>
        <v>117</v>
      </c>
      <c r="AA44" t="str">
        <f>IF(AND(Z44&lt;&gt;"",ISNUMBER(Z44),NOT(ISNA(Z44))),VLOOKUP(Z44,'ESO zone constants'!$A$3:$D$9999,4,FALSE),"")</f>
        <v>Shadowfen</v>
      </c>
      <c r="AB44" s="33" t="s">
        <v>1561</v>
      </c>
      <c r="AC44" s="42"/>
      <c r="AD44" s="42"/>
      <c r="AE44" s="42"/>
      <c r="AF44" s="3">
        <f>IF(AND(G44&lt;&gt;"LIBSETS_SETTYPE_BATTLEGROUND",G44&lt;&gt;"LIBSETS_SETTYPE_SPECIAL"),
IF(AND(AE44&lt;&gt;"",ISNUMBER(AE44),NOT(ISNA(AE44))),AE44,
   IF(AND(M44&lt;&gt;"",ISNUMBER(M44),M44&gt;0,NOT(ISNA(M44))),VLOOKUP(M44,'ESO dumped WayshrineInfo'!$K$3:$L$9994,2,FALSE),"")
),"")</f>
        <v>117</v>
      </c>
      <c r="AG44" t="str">
        <f>IF(AND(AF44&lt;&gt;"",ISNUMBER(AF44),NOT(ISNA(AF44))),VLOOKUP(AF44,'ESO zone constants'!$A$3:$D$9999,4,FALSE),"")</f>
        <v>Shadowfen</v>
      </c>
      <c r="AH44" s="43" t="s">
        <v>1562</v>
      </c>
      <c r="AI44" s="42"/>
      <c r="AJ44" s="42"/>
      <c r="AK44" s="3">
        <f>IF(AND(G44&lt;&gt;"LIBSETS_SETTYPE_BATTLEGROUND",G44&lt;&gt;"LIBSETS_SETTYPE_SPECIAL"),IF(AL44&lt;&gt;"",VLOOKUP(AL44,'ESO zone constants'!$D$3:$H$4953,5,FALSE),""),"")</f>
        <v>117</v>
      </c>
      <c r="AL44" t="s">
        <v>114</v>
      </c>
      <c r="AM44" s="43" t="s">
        <v>1563</v>
      </c>
      <c r="AN44" s="42"/>
      <c r="AO44" s="42"/>
      <c r="AP44" s="3" t="str">
        <f>IF(AND(G44&lt;&gt;"LIBSETS_SETTYPE_BATTLEGROUND",G44&lt;&gt;"LIBSETS_SETTYPE_SPECIAL"),IF(AQ44&lt;&gt;"",VLOOKUP(AQ44,'ESO zone constants'!$D$3:$H$4953,5,FALSE),""),"")</f>
        <v/>
      </c>
      <c r="AR44" s="43"/>
      <c r="AS44" s="42"/>
      <c r="AT44" s="42"/>
      <c r="AU44" s="3" t="str">
        <f>IF(AND(G44&lt;&gt;"LIBSETS_SETTYPE_BATTLEGROUND",G44&lt;&gt;"LIBSETS_SETTYPE_SPECIAL"),IF(AV44&lt;&gt;"",VLOOKUP(AV44,'ESO zone constants'!$D$3:$H$4953,5,FALSE),""),"")</f>
        <v/>
      </c>
      <c r="AW44" s="43"/>
      <c r="AX44" s="42"/>
      <c r="AY44" s="42"/>
      <c r="AZ44" s="81" t="s">
        <v>2665</v>
      </c>
      <c r="BA44" s="81"/>
      <c r="BB44" s="81"/>
      <c r="BC44" s="21" t="str">
        <f t="shared" si="6"/>
        <v>[62] = {wayshrines={48,48,48,}, dlcId=DLC_BASE_GAME</v>
      </c>
      <c r="BD44" s="21" t="str">
        <f t="shared" si="7"/>
        <v>, zoneIds={117,117,117,117}, veteran=false</v>
      </c>
      <c r="BE44" s="21" t="str">
        <f t="shared" si="8"/>
        <v>, setType=LIBSETS_SETTYPE_OVERLAND</v>
      </c>
      <c r="BF44" s="21" t="str">
        <f t="shared" si="9"/>
        <v>, dropMechanic={LIBSETS_DROP_MECHANIC_OVERLAND_BOSS_DELVE,LIBSETS_DROP_MECHANIC_OVERLAND_WORLDBOSS,LIBSETS_DROP_MECHANIC_OVERLAND_BOSS_PUBLIC_DUNGEON,LIBSETS_DROP_MECHANIC_OVERLAND_CHEST}</v>
      </c>
      <c r="BG44" s="21" t="str">
        <f t="shared" si="10"/>
        <v>}, --Hatchling\'s Shell / Schlüpflingspanzer   [Shadowfen, Shadowfen, Shadowfen, Shadowfen]</v>
      </c>
    </row>
    <row r="45" spans="1:59" x14ac:dyDescent="0.25">
      <c r="A45" s="12">
        <v>63</v>
      </c>
      <c r="B45" t="s">
        <v>787</v>
      </c>
      <c r="C45" t="s">
        <v>788</v>
      </c>
      <c r="D45" s="3">
        <f t="shared" si="0"/>
        <v>63</v>
      </c>
      <c r="E45" s="59"/>
      <c r="G45" s="8" t="s">
        <v>1475</v>
      </c>
      <c r="I45" t="s">
        <v>91</v>
      </c>
      <c r="J45" t="s">
        <v>91</v>
      </c>
      <c r="K45">
        <v>-1</v>
      </c>
      <c r="L45">
        <v>-1</v>
      </c>
      <c r="M45">
        <v>-1</v>
      </c>
      <c r="O45" s="64"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WayshrineInfo'!$K$3:$N$9994,4,FALSE),"")))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constants'!$B$4:$C$1012,2,FALSE),"")</f>
        <v>Included in base game</v>
      </c>
      <c r="V45" s="33" t="s">
        <v>1535</v>
      </c>
      <c r="Y45" s="64"/>
      <c r="Z45" s="3" t="str">
        <f>IF(AND(G45&lt;&gt;"LIBSETS_SETTYPE_BATTLEGROUND",G45&lt;&gt;"LIBSETS_SETTYPE_SPECIAL"),
IF(AND(Y45&lt;&gt;"",ISNUMBER(Y45),NOT(ISNA(Y45))),Y45,
   IF(AND(L45&lt;&gt;"",ISNUMBER(L45),L45&gt;0,NOT(ISNA(L45))),VLOOKUP(L45,'ESO dumped WayshrineInfo'!$K$3:$L$9994,2,FALSE),"")
),"")</f>
        <v/>
      </c>
      <c r="AA45" t="str">
        <f>IF(AND(Z45&lt;&gt;"",ISNUMBER(Z45),NOT(ISNA(Z45))),VLOOKUP(Z45,'ESO zone constants'!$A$3:$D$9999,4,FALSE),"")</f>
        <v/>
      </c>
      <c r="AC45" s="42" t="str">
        <f>IF(AB45&lt;&gt;"",IF(AB45&lt;&gt;"LIBSETS_DROP_MECHANIC_MONSTER_NAME",VLOOKUP(AB45,'LibSets constants'!$I$4:$L$1012,3,FALSE),""),"")</f>
        <v/>
      </c>
      <c r="AD45" s="42" t="str">
        <f>IF(AB45&lt;&gt;"",IF(AB45&lt;&gt;"LIBSETS_DROP_MECHANIC_MONSTER_NAME",VLOOKUP(AB45,'LibSets constants'!$I$4:$L$1012,4,FALSE),""),"")</f>
        <v/>
      </c>
      <c r="AE45" s="42"/>
      <c r="AF45" s="3" t="str">
        <f>IF(AND(G45&lt;&gt;"LIBSETS_SETTYPE_BATTLEGROUND",G45&lt;&gt;"LIBSETS_SETTYPE_SPECIAL"),
IF(AND(AE45&lt;&gt;"",ISNUMBER(AE45),NOT(ISNA(AE45))),AE45,
   IF(AND(M45&lt;&gt;"",ISNUMBER(M45),M45&gt;0,NOT(ISNA(M45))),VLOOKUP(M45,'ESO dumped WayshrineInfo'!$K$3:$L$9994,2,FALSE),"")
),"")</f>
        <v/>
      </c>
      <c r="AG45" t="str">
        <f>IF(AND(AF45&lt;&gt;"",ISNUMBER(AF45),NOT(ISNA(AF45))),VLOOKUP(AF45,'ESO zone constants'!$A$3:$D$9999,4,FALSE),"")</f>
        <v/>
      </c>
      <c r="AH45" s="43"/>
      <c r="AI45" s="42"/>
      <c r="AJ45" s="42"/>
      <c r="AK45" s="3" t="str">
        <f>IF(AND(G45&lt;&gt;"LIBSETS_SETTYPE_BATTLEGROUND",G45&lt;&gt;"LIBSETS_SETTYPE_SPECIAL"),IF(AL45&lt;&gt;"",VLOOKUP(AL45,'ESO zone constants'!$D$3:$H$4953,5,FALSE),""),"")</f>
        <v/>
      </c>
      <c r="AM45" s="43"/>
      <c r="AN45" s="42"/>
      <c r="AO45" s="42"/>
      <c r="AP45" s="3" t="str">
        <f>IF(AND(G45&lt;&gt;"LIBSETS_SETTYPE_BATTLEGROUND",G45&lt;&gt;"LIBSETS_SETTYPE_SPECIAL"),IF(AQ45&lt;&gt;"",VLOOKUP(AQ45,'ESO zone constants'!$D$3:$H$4953,5,FALSE),""),"")</f>
        <v/>
      </c>
      <c r="AR45" s="43"/>
      <c r="AS45" s="42"/>
      <c r="AT45" s="42"/>
      <c r="AU45" s="3" t="str">
        <f>IF(AND(G45&lt;&gt;"LIBSETS_SETTYPE_BATTLEGROUND",G45&lt;&gt;"LIBSETS_SETTYPE_SPECIAL"),IF(AV45&lt;&gt;"",VLOOKUP(AV45,'ESO zone constants'!$D$3:$H$4953,5,FALSE),""),"")</f>
        <v/>
      </c>
      <c r="AW45" s="43"/>
      <c r="AX45" s="42"/>
      <c r="AY45" s="42"/>
      <c r="AZ45" s="81" t="s">
        <v>2665</v>
      </c>
      <c r="BA45" s="81"/>
      <c r="BB45" s="81"/>
      <c r="BC45" s="21" t="str">
        <f t="shared" si="6"/>
        <v>[63] = {wayshrines={-1,-1,-1,}, dlcId=DLC_BASE_GAME</v>
      </c>
      <c r="BD45" s="21" t="str">
        <f t="shared" si="7"/>
        <v>, zoneIds={181}, veteran=false</v>
      </c>
      <c r="BE45" s="21" t="str">
        <f t="shared" si="8"/>
        <v>, setType=LIBSETS_SETTYPE_CYRODIIL</v>
      </c>
      <c r="BF45" s="21" t="str">
        <f t="shared" si="9"/>
        <v>, dropMechanic={LIBSETS_DROP_MECHANIC_CITY_CYRODIIL_VLASTARUS}</v>
      </c>
      <c r="BG45" s="21" t="str">
        <f t="shared" si="10"/>
        <v>}, --The Juggernaut / Koloss   [Cyrodiil]</v>
      </c>
    </row>
    <row r="46" spans="1:59" x14ac:dyDescent="0.25">
      <c r="A46" s="12">
        <v>64</v>
      </c>
      <c r="B46" t="s">
        <v>789</v>
      </c>
      <c r="C46" t="s">
        <v>2566</v>
      </c>
      <c r="D46" s="3">
        <f t="shared" si="0"/>
        <v>64</v>
      </c>
      <c r="E46" s="59"/>
      <c r="G46" s="8" t="s">
        <v>1480</v>
      </c>
      <c r="I46" t="s">
        <v>91</v>
      </c>
      <c r="J46" t="s">
        <v>91</v>
      </c>
      <c r="K46">
        <v>143</v>
      </c>
      <c r="L46">
        <v>143</v>
      </c>
      <c r="M46">
        <v>143</v>
      </c>
      <c r="O46" s="64"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WayshrineInfo'!$K$3:$N$9994,4,FALSE),"")))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constants'!$B$4:$C$1012,2,FALSE),"")</f>
        <v>Included in base game</v>
      </c>
      <c r="V46" s="33" t="s">
        <v>1560</v>
      </c>
      <c r="Y46" s="64"/>
      <c r="Z46" s="3">
        <f>IF(AND(G46&lt;&gt;"LIBSETS_SETTYPE_BATTLEGROUND",G46&lt;&gt;"LIBSETS_SETTYPE_SPECIAL"),
IF(AND(Y46&lt;&gt;"",ISNUMBER(Y46),NOT(ISNA(Y46))),Y46,
   IF(AND(L46&lt;&gt;"",ISNUMBER(L46),L46&gt;0,NOT(ISNA(L46))),VLOOKUP(L46,'ESO dumped WayshrineInfo'!$K$3:$L$9994,2,FALSE),"")
),"")</f>
        <v>108</v>
      </c>
      <c r="AA46" t="str">
        <f>IF(AND(Z46&lt;&gt;"",ISNUMBER(Z46),NOT(ISNA(Z46))),VLOOKUP(Z46,'ESO zone constants'!$A$3:$D$9999,4,FALSE),"")</f>
        <v>Greenshade</v>
      </c>
      <c r="AB46" s="33" t="s">
        <v>1561</v>
      </c>
      <c r="AC46" s="42"/>
      <c r="AD46" s="42"/>
      <c r="AE46" s="42"/>
      <c r="AF46" s="3">
        <f>IF(AND(G46&lt;&gt;"LIBSETS_SETTYPE_BATTLEGROUND",G46&lt;&gt;"LIBSETS_SETTYPE_SPECIAL"),
IF(AND(AE46&lt;&gt;"",ISNUMBER(AE46),NOT(ISNA(AE46))),AE46,
   IF(AND(M46&lt;&gt;"",ISNUMBER(M46),M46&gt;0,NOT(ISNA(M46))),VLOOKUP(M46,'ESO dumped WayshrineInfo'!$K$3:$L$9994,2,FALSE),"")
),"")</f>
        <v>108</v>
      </c>
      <c r="AG46" t="str">
        <f>IF(AND(AF46&lt;&gt;"",ISNUMBER(AF46),NOT(ISNA(AF46))),VLOOKUP(AF46,'ESO zone constants'!$A$3:$D$9999,4,FALSE),"")</f>
        <v>Greenshade</v>
      </c>
      <c r="AH46" s="43" t="s">
        <v>1562</v>
      </c>
      <c r="AI46" s="42"/>
      <c r="AJ46" s="42"/>
      <c r="AK46" s="3">
        <f>IF(AND(G46&lt;&gt;"LIBSETS_SETTYPE_BATTLEGROUND",G46&lt;&gt;"LIBSETS_SETTYPE_SPECIAL"),IF(AL46&lt;&gt;"",VLOOKUP(AL46,'ESO zone constants'!$D$3:$H$4953,5,FALSE),""),"")</f>
        <v>108</v>
      </c>
      <c r="AL46" t="s">
        <v>113</v>
      </c>
      <c r="AM46" s="43" t="s">
        <v>1563</v>
      </c>
      <c r="AN46" s="42"/>
      <c r="AO46" s="42"/>
      <c r="AP46" s="3" t="str">
        <f>IF(AND(G46&lt;&gt;"LIBSETS_SETTYPE_BATTLEGROUND",G46&lt;&gt;"LIBSETS_SETTYPE_SPECIAL"),IF(AQ46&lt;&gt;"",VLOOKUP(AQ46,'ESO zone constants'!$D$3:$H$4953,5,FALSE),""),"")</f>
        <v/>
      </c>
      <c r="AR46" s="43"/>
      <c r="AS46" s="42"/>
      <c r="AT46" s="42"/>
      <c r="AU46" s="3" t="str">
        <f>IF(AND(G46&lt;&gt;"LIBSETS_SETTYPE_BATTLEGROUND",G46&lt;&gt;"LIBSETS_SETTYPE_SPECIAL"),IF(AV46&lt;&gt;"",VLOOKUP(AV46,'ESO zone constants'!$D$3:$H$4953,5,FALSE),""),"")</f>
        <v/>
      </c>
      <c r="AW46" s="43"/>
      <c r="AX46" s="42"/>
      <c r="AY46" s="42"/>
      <c r="AZ46" s="81" t="s">
        <v>2665</v>
      </c>
      <c r="BA46" s="81"/>
      <c r="BB46" s="81"/>
      <c r="BC46" s="21" t="str">
        <f t="shared" si="6"/>
        <v>[64] = {wayshrines={143,143,143,}, dlcId=DLC_BASE_GAME</v>
      </c>
      <c r="BD46" s="21" t="str">
        <f t="shared" si="7"/>
        <v>, zoneIds={108,108,108,108}, veteran=false</v>
      </c>
      <c r="BE46" s="21" t="str">
        <f t="shared" si="8"/>
        <v>, setType=LIBSETS_SETTYPE_OVERLAND</v>
      </c>
      <c r="BF46" s="21" t="str">
        <f t="shared" si="9"/>
        <v>, dropMechanic={LIBSETS_DROP_MECHANIC_OVERLAND_BOSS_DELVE,LIBSETS_DROP_MECHANIC_OVERLAND_WORLDBOSS,LIBSETS_DROP_MECHANIC_OVERLAND_BOSS_PUBLIC_DUNGEON,LIBSETS_DROP_MECHANIC_OVERLAND_CHEST}</v>
      </c>
      <c r="BG46" s="21" t="str">
        <f t="shared" si="10"/>
        <v>}, --Shadow Dancer\'s Raiment / Kleidung des Schattentänzers   [Greenshade, Greenshade, Greenshade, Greenshade]</v>
      </c>
    </row>
    <row r="47" spans="1:59" x14ac:dyDescent="0.25">
      <c r="A47" s="12">
        <v>65</v>
      </c>
      <c r="B47" t="s">
        <v>790</v>
      </c>
      <c r="C47" t="s">
        <v>2567</v>
      </c>
      <c r="D47" s="3">
        <f t="shared" si="0"/>
        <v>65</v>
      </c>
      <c r="E47" s="59"/>
      <c r="G47" s="8" t="s">
        <v>1480</v>
      </c>
      <c r="I47" t="s">
        <v>91</v>
      </c>
      <c r="J47" t="s">
        <v>91</v>
      </c>
      <c r="K47">
        <v>62</v>
      </c>
      <c r="L47">
        <v>62</v>
      </c>
      <c r="M47">
        <v>62</v>
      </c>
      <c r="O47" s="64"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WayshrineInfo'!$K$3:$N$9994,4,FALSE),"")))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constants'!$B$4:$C$1012,2,FALSE),"")</f>
        <v>Included in base game</v>
      </c>
      <c r="V47" s="33" t="s">
        <v>1560</v>
      </c>
      <c r="Y47" s="64"/>
      <c r="Z47" s="3">
        <f>IF(AND(G47&lt;&gt;"LIBSETS_SETTYPE_BATTLEGROUND",G47&lt;&gt;"LIBSETS_SETTYPE_SPECIAL"),
IF(AND(Y47&lt;&gt;"",ISNUMBER(Y47),NOT(ISNA(Y47))),Y47,
   IF(AND(L47&lt;&gt;"",ISNUMBER(L47),L47&gt;0,NOT(ISNA(L47))),VLOOKUP(L47,'ESO dumped WayshrineInfo'!$K$3:$L$9994,2,FALSE),"")
),"")</f>
        <v>3</v>
      </c>
      <c r="AA47" t="str">
        <f>IF(AND(Z47&lt;&gt;"",ISNUMBER(Z47),NOT(ISNA(Z47))),VLOOKUP(Z47,'ESO zone constants'!$A$3:$D$9999,4,FALSE),"")</f>
        <v>Glenumbra</v>
      </c>
      <c r="AB47" s="33" t="s">
        <v>1561</v>
      </c>
      <c r="AC47" s="42"/>
      <c r="AD47" s="42"/>
      <c r="AE47" s="42"/>
      <c r="AF47" s="3">
        <f>IF(AND(G47&lt;&gt;"LIBSETS_SETTYPE_BATTLEGROUND",G47&lt;&gt;"LIBSETS_SETTYPE_SPECIAL"),
IF(AND(AE47&lt;&gt;"",ISNUMBER(AE47),NOT(ISNA(AE47))),AE47,
   IF(AND(M47&lt;&gt;"",ISNUMBER(M47),M47&gt;0,NOT(ISNA(M47))),VLOOKUP(M47,'ESO dumped WayshrineInfo'!$K$3:$L$9994,2,FALSE),"")
),"")</f>
        <v>3</v>
      </c>
      <c r="AG47" t="str">
        <f>IF(AND(AF47&lt;&gt;"",ISNUMBER(AF47),NOT(ISNA(AF47))),VLOOKUP(AF47,'ESO zone constants'!$A$3:$D$9999,4,FALSE),"")</f>
        <v>Glenumbra</v>
      </c>
      <c r="AH47" s="43" t="s">
        <v>1562</v>
      </c>
      <c r="AI47" s="42"/>
      <c r="AJ47" s="42"/>
      <c r="AK47" s="3">
        <f>IF(AND(G47&lt;&gt;"LIBSETS_SETTYPE_BATTLEGROUND",G47&lt;&gt;"LIBSETS_SETTYPE_SPECIAL"),IF(AL47&lt;&gt;"",VLOOKUP(AL47,'ESO zone constants'!$D$3:$H$4953,5,FALSE),""),"")</f>
        <v>3</v>
      </c>
      <c r="AL47" t="s">
        <v>103</v>
      </c>
      <c r="AM47" s="43" t="s">
        <v>1563</v>
      </c>
      <c r="AN47" s="42"/>
      <c r="AO47" s="42"/>
      <c r="AP47" s="3" t="str">
        <f>IF(AND(G47&lt;&gt;"LIBSETS_SETTYPE_BATTLEGROUND",G47&lt;&gt;"LIBSETS_SETTYPE_SPECIAL"),IF(AQ47&lt;&gt;"",VLOOKUP(AQ47,'ESO zone constants'!$D$3:$H$4953,5,FALSE),""),"")</f>
        <v/>
      </c>
      <c r="AR47" s="43"/>
      <c r="AS47" s="42"/>
      <c r="AT47" s="42"/>
      <c r="AU47" s="3" t="str">
        <f>IF(AND(G47&lt;&gt;"LIBSETS_SETTYPE_BATTLEGROUND",G47&lt;&gt;"LIBSETS_SETTYPE_SPECIAL"),IF(AV47&lt;&gt;"",VLOOKUP(AV47,'ESO zone constants'!$D$3:$H$4953,5,FALSE),""),"")</f>
        <v/>
      </c>
      <c r="AW47" s="43"/>
      <c r="AX47" s="42"/>
      <c r="AY47" s="42"/>
      <c r="AZ47" s="81" t="s">
        <v>2665</v>
      </c>
      <c r="BA47" s="81"/>
      <c r="BB47" s="81"/>
      <c r="BC47" s="21" t="str">
        <f t="shared" si="6"/>
        <v>[65] = {wayshrines={62,62,62,}, dlcId=DLC_BASE_GAME</v>
      </c>
      <c r="BD47" s="21" t="str">
        <f t="shared" si="7"/>
        <v>, zoneIds={3,3,3,3}, veteran=false</v>
      </c>
      <c r="BE47" s="21" t="str">
        <f t="shared" si="8"/>
        <v>, setType=LIBSETS_SETTYPE_OVERLAND</v>
      </c>
      <c r="BF47" s="21" t="str">
        <f t="shared" si="9"/>
        <v>, dropMechanic={LIBSETS_DROP_MECHANIC_OVERLAND_BOSS_DELVE,LIBSETS_DROP_MECHANIC_OVERLAND_WORLDBOSS,LIBSETS_DROP_MECHANIC_OVERLAND_BOSS_PUBLIC_DUNGEON,LIBSETS_DROP_MECHANIC_OVERLAND_CHEST}</v>
      </c>
      <c r="BG47" s="21" t="str">
        <f t="shared" si="10"/>
        <v>}, --Bloodthorn\'s Touch / Spur eines Blutdorns   [Glenumbra, Glenumbra, Glenumbra, Glenumbra]</v>
      </c>
    </row>
    <row r="48" spans="1:59" x14ac:dyDescent="0.25">
      <c r="A48" s="12">
        <v>66</v>
      </c>
      <c r="B48" t="s">
        <v>791</v>
      </c>
      <c r="C48" t="s">
        <v>792</v>
      </c>
      <c r="D48" s="3">
        <f t="shared" si="0"/>
        <v>66</v>
      </c>
      <c r="E48" s="59"/>
      <c r="G48" s="8" t="s">
        <v>1480</v>
      </c>
      <c r="I48" t="s">
        <v>91</v>
      </c>
      <c r="J48" t="s">
        <v>91</v>
      </c>
      <c r="K48">
        <v>48</v>
      </c>
      <c r="L48">
        <v>48</v>
      </c>
      <c r="M48">
        <v>48</v>
      </c>
      <c r="O48" s="64"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WayshrineInfo'!$K$3:$N$9994,4,FALSE),"")))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constants'!$B$4:$C$1012,2,FALSE),"")</f>
        <v>Included in base game</v>
      </c>
      <c r="V48" s="33" t="s">
        <v>1560</v>
      </c>
      <c r="Y48" s="64"/>
      <c r="Z48" s="3">
        <f>IF(AND(G48&lt;&gt;"LIBSETS_SETTYPE_BATTLEGROUND",G48&lt;&gt;"LIBSETS_SETTYPE_SPECIAL"),
IF(AND(Y48&lt;&gt;"",ISNUMBER(Y48),NOT(ISNA(Y48))),Y48,
   IF(AND(L48&lt;&gt;"",ISNUMBER(L48),L48&gt;0,NOT(ISNA(L48))),VLOOKUP(L48,'ESO dumped WayshrineInfo'!$K$3:$L$9994,2,FALSE),"")
),"")</f>
        <v>117</v>
      </c>
      <c r="AA48" t="str">
        <f>IF(AND(Z48&lt;&gt;"",ISNUMBER(Z48),NOT(ISNA(Z48))),VLOOKUP(Z48,'ESO zone constants'!$A$3:$D$9999,4,FALSE),"")</f>
        <v>Shadowfen</v>
      </c>
      <c r="AB48" s="33" t="s">
        <v>1561</v>
      </c>
      <c r="AC48" s="42"/>
      <c r="AD48" s="42"/>
      <c r="AE48" s="42"/>
      <c r="AF48" s="3">
        <f>IF(AND(G48&lt;&gt;"LIBSETS_SETTYPE_BATTLEGROUND",G48&lt;&gt;"LIBSETS_SETTYPE_SPECIAL"),
IF(AND(AE48&lt;&gt;"",ISNUMBER(AE48),NOT(ISNA(AE48))),AE48,
   IF(AND(M48&lt;&gt;"",ISNUMBER(M48),M48&gt;0,NOT(ISNA(M48))),VLOOKUP(M48,'ESO dumped WayshrineInfo'!$K$3:$L$9994,2,FALSE),"")
),"")</f>
        <v>117</v>
      </c>
      <c r="AG48" t="str">
        <f>IF(AND(AF48&lt;&gt;"",ISNUMBER(AF48),NOT(ISNA(AF48))),VLOOKUP(AF48,'ESO zone constants'!$A$3:$D$9999,4,FALSE),"")</f>
        <v>Shadowfen</v>
      </c>
      <c r="AH48" s="43" t="s">
        <v>1562</v>
      </c>
      <c r="AI48" s="42"/>
      <c r="AJ48" s="42"/>
      <c r="AK48" s="3">
        <f>IF(AND(G48&lt;&gt;"LIBSETS_SETTYPE_BATTLEGROUND",G48&lt;&gt;"LIBSETS_SETTYPE_SPECIAL"),IF(AL48&lt;&gt;"",VLOOKUP(AL48,'ESO zone constants'!$D$3:$H$4953,5,FALSE),""),"")</f>
        <v>117</v>
      </c>
      <c r="AL48" t="s">
        <v>114</v>
      </c>
      <c r="AM48" s="43" t="s">
        <v>1563</v>
      </c>
      <c r="AN48" s="42"/>
      <c r="AO48" s="42"/>
      <c r="AP48" s="3" t="str">
        <f>IF(AND(G48&lt;&gt;"LIBSETS_SETTYPE_BATTLEGROUND",G48&lt;&gt;"LIBSETS_SETTYPE_SPECIAL"),IF(AQ48&lt;&gt;"",VLOOKUP(AQ48,'ESO zone constants'!$D$3:$H$4953,5,FALSE),""),"")</f>
        <v/>
      </c>
      <c r="AR48" s="43"/>
      <c r="AS48" s="42"/>
      <c r="AT48" s="42"/>
      <c r="AU48" s="3" t="str">
        <f>IF(AND(G48&lt;&gt;"LIBSETS_SETTYPE_BATTLEGROUND",G48&lt;&gt;"LIBSETS_SETTYPE_SPECIAL"),IF(AV48&lt;&gt;"",VLOOKUP(AV48,'ESO zone constants'!$D$3:$H$4953,5,FALSE),""),"")</f>
        <v/>
      </c>
      <c r="AW48" s="43"/>
      <c r="AX48" s="42"/>
      <c r="AY48" s="42"/>
      <c r="AZ48" s="81" t="s">
        <v>2665</v>
      </c>
      <c r="BA48" s="81"/>
      <c r="BB48" s="81"/>
      <c r="BC48" s="21" t="str">
        <f t="shared" si="6"/>
        <v>[66] = {wayshrines={48,48,48,}, dlcId=DLC_BASE_GAME</v>
      </c>
      <c r="BD48" s="21" t="str">
        <f t="shared" si="7"/>
        <v>, zoneIds={117,117,117,117}, veteran=false</v>
      </c>
      <c r="BE48" s="21" t="str">
        <f t="shared" si="8"/>
        <v>, setType=LIBSETS_SETTYPE_OVERLAND</v>
      </c>
      <c r="BF48" s="21" t="str">
        <f t="shared" si="9"/>
        <v>, dropMechanic={LIBSETS_DROP_MECHANIC_OVERLAND_BOSS_DELVE,LIBSETS_DROP_MECHANIC_OVERLAND_WORLDBOSS,LIBSETS_DROP_MECHANIC_OVERLAND_BOSS_PUBLIC_DUNGEON,LIBSETS_DROP_MECHANIC_OVERLAND_CHEST}</v>
      </c>
      <c r="BG48" s="21" t="str">
        <f t="shared" si="10"/>
        <v>}, --Robes of the Hist / Roben des Hist   [Shadowfen, Shadowfen, Shadowfen, Shadowfen]</v>
      </c>
    </row>
    <row r="49" spans="1:59" x14ac:dyDescent="0.25">
      <c r="A49" s="12">
        <v>67</v>
      </c>
      <c r="B49" t="s">
        <v>793</v>
      </c>
      <c r="C49" t="s">
        <v>794</v>
      </c>
      <c r="D49" s="3">
        <f t="shared" si="0"/>
        <v>67</v>
      </c>
      <c r="E49" s="59"/>
      <c r="G49" s="8" t="s">
        <v>1475</v>
      </c>
      <c r="I49" t="s">
        <v>91</v>
      </c>
      <c r="J49" t="s">
        <v>91</v>
      </c>
      <c r="K49">
        <v>-1</v>
      </c>
      <c r="L49">
        <v>-1</v>
      </c>
      <c r="M49">
        <v>-1</v>
      </c>
      <c r="O49" s="64"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WayshrineInfo'!$K$3:$N$9994,4,FALSE),"")))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constants'!$B$4:$C$1012,2,FALSE),"")</f>
        <v>Included in base game</v>
      </c>
      <c r="V49" s="33" t="s">
        <v>1533</v>
      </c>
      <c r="Y49" s="64"/>
      <c r="Z49" s="3" t="str">
        <f>IF(AND(G49&lt;&gt;"LIBSETS_SETTYPE_BATTLEGROUND",G49&lt;&gt;"LIBSETS_SETTYPE_SPECIAL"),
IF(AND(Y49&lt;&gt;"",ISNUMBER(Y49),NOT(ISNA(Y49))),Y49,
   IF(AND(L49&lt;&gt;"",ISNUMBER(L49),L49&gt;0,NOT(ISNA(L49))),VLOOKUP(L49,'ESO dumped WayshrineInfo'!$K$3:$L$9994,2,FALSE),"")
),"")</f>
        <v/>
      </c>
      <c r="AA49" t="str">
        <f>IF(AND(Z49&lt;&gt;"",ISNUMBER(Z49),NOT(ISNA(Z49))),VLOOKUP(Z49,'ESO zone constants'!$A$3:$D$9999,4,FALSE),"")</f>
        <v/>
      </c>
      <c r="AC49" s="42" t="str">
        <f>IF(AB49&lt;&gt;"",IF(AB49&lt;&gt;"LIBSETS_DROP_MECHANIC_MONSTER_NAME",VLOOKUP(AB49,'LibSets constants'!$I$4:$L$1012,3,FALSE),""),"")</f>
        <v/>
      </c>
      <c r="AD49" s="42" t="str">
        <f>IF(AB49&lt;&gt;"",IF(AB49&lt;&gt;"LIBSETS_DROP_MECHANIC_MONSTER_NAME",VLOOKUP(AB49,'LibSets constants'!$I$4:$L$1012,4,FALSE),""),"")</f>
        <v/>
      </c>
      <c r="AE49" s="42"/>
      <c r="AF49" s="3" t="str">
        <f>IF(AND(G49&lt;&gt;"LIBSETS_SETTYPE_BATTLEGROUND",G49&lt;&gt;"LIBSETS_SETTYPE_SPECIAL"),
IF(AND(AE49&lt;&gt;"",ISNUMBER(AE49),NOT(ISNA(AE49))),AE49,
   IF(AND(M49&lt;&gt;"",ISNUMBER(M49),M49&gt;0,NOT(ISNA(M49))),VLOOKUP(M49,'ESO dumped WayshrineInfo'!$K$3:$L$9994,2,FALSE),"")
),"")</f>
        <v/>
      </c>
      <c r="AG49" t="str">
        <f>IF(AND(AF49&lt;&gt;"",ISNUMBER(AF49),NOT(ISNA(AF49))),VLOOKUP(AF49,'ESO zone constants'!$A$3:$D$9999,4,FALSE),"")</f>
        <v/>
      </c>
      <c r="AH49" s="43"/>
      <c r="AI49" s="42"/>
      <c r="AJ49" s="42"/>
      <c r="AK49" s="3" t="str">
        <f>IF(AND(G49&lt;&gt;"LIBSETS_SETTYPE_BATTLEGROUND",G49&lt;&gt;"LIBSETS_SETTYPE_SPECIAL"),IF(AL49&lt;&gt;"",VLOOKUP(AL49,'ESO zone constants'!$D$3:$H$4953,5,FALSE),""),"")</f>
        <v/>
      </c>
      <c r="AM49" s="43"/>
      <c r="AN49" s="42"/>
      <c r="AO49" s="42"/>
      <c r="AP49" s="3" t="str">
        <f>IF(AND(G49&lt;&gt;"LIBSETS_SETTYPE_BATTLEGROUND",G49&lt;&gt;"LIBSETS_SETTYPE_SPECIAL"),IF(AQ49&lt;&gt;"",VLOOKUP(AQ49,'ESO zone constants'!$D$3:$H$4953,5,FALSE),""),"")</f>
        <v/>
      </c>
      <c r="AR49" s="43"/>
      <c r="AS49" s="42"/>
      <c r="AT49" s="42"/>
      <c r="AU49" s="3" t="str">
        <f>IF(AND(G49&lt;&gt;"LIBSETS_SETTYPE_BATTLEGROUND",G49&lt;&gt;"LIBSETS_SETTYPE_SPECIAL"),IF(AV49&lt;&gt;"",VLOOKUP(AV49,'ESO zone constants'!$D$3:$H$4953,5,FALSE),""),"")</f>
        <v/>
      </c>
      <c r="AW49" s="43"/>
      <c r="AX49" s="42"/>
      <c r="AY49" s="42"/>
      <c r="AZ49" s="81" t="s">
        <v>2665</v>
      </c>
      <c r="BA49" s="81"/>
      <c r="BB49" s="81"/>
      <c r="BC49" s="21" t="str">
        <f t="shared" si="6"/>
        <v>[67] = {wayshrines={-1,-1,-1,}, dlcId=DLC_BASE_GAME</v>
      </c>
      <c r="BD49" s="21" t="str">
        <f t="shared" si="7"/>
        <v>, zoneIds={181}, veteran=false</v>
      </c>
      <c r="BE49" s="21" t="str">
        <f t="shared" si="8"/>
        <v>, setType=LIBSETS_SETTYPE_CYRODIIL</v>
      </c>
      <c r="BF49" s="21" t="str">
        <f t="shared" si="9"/>
        <v>, dropMechanic={LIBSETS_DROP_MECHANIC_CITY_CYRODIIL_BRUMA}</v>
      </c>
      <c r="BG49" s="21" t="str">
        <f t="shared" si="10"/>
        <v>}, --Shadow Walker / Schattengänger   [Cyrodiil]</v>
      </c>
    </row>
    <row r="50" spans="1:59" x14ac:dyDescent="0.25">
      <c r="A50" s="12">
        <v>68</v>
      </c>
      <c r="B50" t="s">
        <v>795</v>
      </c>
      <c r="C50" t="s">
        <v>796</v>
      </c>
      <c r="D50" s="3">
        <f t="shared" si="0"/>
        <v>68</v>
      </c>
      <c r="E50" s="59"/>
      <c r="G50" s="8" t="s">
        <v>1480</v>
      </c>
      <c r="I50" t="s">
        <v>91</v>
      </c>
      <c r="J50" t="s">
        <v>91</v>
      </c>
      <c r="K50">
        <v>131</v>
      </c>
      <c r="L50">
        <v>131</v>
      </c>
      <c r="M50">
        <v>131</v>
      </c>
      <c r="O50" s="64"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WayshrineInfo'!$K$3:$N$9994,4,FALSE),"")))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constants'!$B$4:$C$1012,2,FALSE),"")</f>
        <v>Included in base game</v>
      </c>
      <c r="V50" s="33" t="s">
        <v>1560</v>
      </c>
      <c r="Y50" s="64"/>
      <c r="Z50" s="3">
        <f>IF(AND(G50&lt;&gt;"LIBSETS_SETTYPE_BATTLEGROUND",G50&lt;&gt;"LIBSETS_SETTYPE_SPECIAL"),
IF(AND(Y50&lt;&gt;"",ISNUMBER(Y50),NOT(ISNA(Y50))),Y50,
   IF(AND(L50&lt;&gt;"",ISNUMBER(L50),L50&gt;0,NOT(ISNA(L50))),VLOOKUP(L50,'ESO dumped WayshrineInfo'!$K$3:$L$9994,2,FALSE),"")
),"")</f>
        <v>347</v>
      </c>
      <c r="AA50" t="str">
        <f>IF(AND(Z50&lt;&gt;"",ISNUMBER(Z50),NOT(ISNA(Z50))),VLOOKUP(Z50,'ESO zone constants'!$A$3:$D$9999,4,FALSE),"")</f>
        <v>Coldharbour</v>
      </c>
      <c r="AB50" s="33" t="s">
        <v>1561</v>
      </c>
      <c r="AC50" s="42"/>
      <c r="AD50" s="42"/>
      <c r="AE50" s="42"/>
      <c r="AF50" s="3">
        <f>IF(AND(G50&lt;&gt;"LIBSETS_SETTYPE_BATTLEGROUND",G50&lt;&gt;"LIBSETS_SETTYPE_SPECIAL"),
IF(AND(AE50&lt;&gt;"",ISNUMBER(AE50),NOT(ISNA(AE50))),AE50,
   IF(AND(M50&lt;&gt;"",ISNUMBER(M50),M50&gt;0,NOT(ISNA(M50))),VLOOKUP(M50,'ESO dumped WayshrineInfo'!$K$3:$L$9994,2,FALSE),"")
),"")</f>
        <v>347</v>
      </c>
      <c r="AG50" t="str">
        <f>IF(AND(AF50&lt;&gt;"",ISNUMBER(AF50),NOT(ISNA(AF50))),VLOOKUP(AF50,'ESO zone constants'!$A$3:$D$9999,4,FALSE),"")</f>
        <v>Coldharbour</v>
      </c>
      <c r="AH50" s="43" t="s">
        <v>1562</v>
      </c>
      <c r="AI50" s="42"/>
      <c r="AJ50" s="42"/>
      <c r="AK50" s="3">
        <f>IF(AND(G50&lt;&gt;"LIBSETS_SETTYPE_BATTLEGROUND",G50&lt;&gt;"LIBSETS_SETTYPE_SPECIAL"),IF(AL50&lt;&gt;"",VLOOKUP(AL50,'ESO zone constants'!$D$3:$H$4953,5,FALSE),""),"")</f>
        <v>347</v>
      </c>
      <c r="AL50" t="s">
        <v>241</v>
      </c>
      <c r="AM50" s="43" t="s">
        <v>1563</v>
      </c>
      <c r="AN50" s="42"/>
      <c r="AO50" s="42"/>
      <c r="AP50" s="3" t="str">
        <f>IF(AND(G50&lt;&gt;"LIBSETS_SETTYPE_BATTLEGROUND",G50&lt;&gt;"LIBSETS_SETTYPE_SPECIAL"),IF(AQ50&lt;&gt;"",VLOOKUP(AQ50,'ESO zone constants'!$D$3:$H$4953,5,FALSE),""),"")</f>
        <v/>
      </c>
      <c r="AR50" s="43"/>
      <c r="AS50" s="42"/>
      <c r="AT50" s="42"/>
      <c r="AU50" s="3" t="str">
        <f>IF(AND(G50&lt;&gt;"LIBSETS_SETTYPE_BATTLEGROUND",G50&lt;&gt;"LIBSETS_SETTYPE_SPECIAL"),IF(AV50&lt;&gt;"",VLOOKUP(AV50,'ESO zone constants'!$D$3:$H$4953,5,FALSE),""),"")</f>
        <v/>
      </c>
      <c r="AW50" s="43"/>
      <c r="AX50" s="42"/>
      <c r="AY50" s="42"/>
      <c r="AZ50" s="81" t="s">
        <v>2665</v>
      </c>
      <c r="BA50" s="81"/>
      <c r="BB50" s="81"/>
      <c r="BC50" s="21" t="str">
        <f t="shared" si="6"/>
        <v>[68] = {wayshrines={131,131,131,}, dlcId=DLC_BASE_GAME</v>
      </c>
      <c r="BD50" s="21" t="str">
        <f t="shared" si="7"/>
        <v>, zoneIds={347,347,347,347}, veteran=false</v>
      </c>
      <c r="BE50" s="21" t="str">
        <f t="shared" si="8"/>
        <v>, setType=LIBSETS_SETTYPE_OVERLAND</v>
      </c>
      <c r="BF50" s="21" t="str">
        <f t="shared" si="9"/>
        <v>, dropMechanic={LIBSETS_DROP_MECHANIC_OVERLAND_BOSS_DELVE,LIBSETS_DROP_MECHANIC_OVERLAND_WORLDBOSS,LIBSETS_DROP_MECHANIC_OVERLAND_BOSS_PUBLIC_DUNGEON,LIBSETS_DROP_MECHANIC_OVERLAND_CHEST}</v>
      </c>
      <c r="BG50" s="21" t="str">
        <f t="shared" si="10"/>
        <v>}, --Stygian / Stygier   [Coldharbour, Coldharbour, Coldharbour, Coldharbour]</v>
      </c>
    </row>
    <row r="51" spans="1:59" x14ac:dyDescent="0.25">
      <c r="A51" s="12">
        <v>69</v>
      </c>
      <c r="B51" t="s">
        <v>797</v>
      </c>
      <c r="C51" t="s">
        <v>2568</v>
      </c>
      <c r="D51" s="3">
        <f t="shared" si="0"/>
        <v>69</v>
      </c>
      <c r="E51" s="59"/>
      <c r="G51" s="8" t="s">
        <v>1480</v>
      </c>
      <c r="I51" t="s">
        <v>91</v>
      </c>
      <c r="J51" t="s">
        <v>91</v>
      </c>
      <c r="K51">
        <v>214</v>
      </c>
      <c r="L51">
        <v>214</v>
      </c>
      <c r="M51">
        <v>214</v>
      </c>
      <c r="O51" s="64"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WayshrineInfo'!$K$3:$N$9994,4,FALSE),"")))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constants'!$B$4:$C$1012,2,FALSE),"")</f>
        <v>Included in base game</v>
      </c>
      <c r="V51" s="33" t="s">
        <v>1560</v>
      </c>
      <c r="Y51" s="64"/>
      <c r="Z51" s="3">
        <f>IF(AND(G51&lt;&gt;"LIBSETS_SETTYPE_BATTLEGROUND",G51&lt;&gt;"LIBSETS_SETTYPE_SPECIAL"),
IF(AND(Y51&lt;&gt;"",ISNUMBER(Y51),NOT(ISNA(Y51))),Y51,
   IF(AND(L51&lt;&gt;"",ISNUMBER(L51),L51&gt;0,NOT(ISNA(L51))),VLOOKUP(L51,'ESO dumped WayshrineInfo'!$K$3:$L$9994,2,FALSE),"")
),"")</f>
        <v>383</v>
      </c>
      <c r="AA51" t="str">
        <f>IF(AND(Z51&lt;&gt;"",ISNUMBER(Z51),NOT(ISNA(Z51))),VLOOKUP(Z51,'ESO zone constants'!$A$3:$D$9999,4,FALSE),"")</f>
        <v>Grahtwood</v>
      </c>
      <c r="AB51" s="33" t="s">
        <v>1561</v>
      </c>
      <c r="AC51" s="42"/>
      <c r="AD51" s="42"/>
      <c r="AE51" s="42"/>
      <c r="AF51" s="3">
        <f>IF(AND(G51&lt;&gt;"LIBSETS_SETTYPE_BATTLEGROUND",G51&lt;&gt;"LIBSETS_SETTYPE_SPECIAL"),
IF(AND(AE51&lt;&gt;"",ISNUMBER(AE51),NOT(ISNA(AE51))),AE51,
   IF(AND(M51&lt;&gt;"",ISNUMBER(M51),M51&gt;0,NOT(ISNA(M51))),VLOOKUP(M51,'ESO dumped WayshrineInfo'!$K$3:$L$9994,2,FALSE),"")
),"")</f>
        <v>383</v>
      </c>
      <c r="AG51" t="str">
        <f>IF(AND(AF51&lt;&gt;"",ISNUMBER(AF51),NOT(ISNA(AF51))),VLOOKUP(AF51,'ESO zone constants'!$A$3:$D$9999,4,FALSE),"")</f>
        <v>Grahtwood</v>
      </c>
      <c r="AH51" s="43" t="s">
        <v>1562</v>
      </c>
      <c r="AI51" s="42"/>
      <c r="AJ51" s="42"/>
      <c r="AK51" s="3">
        <f>IF(AND(G51&lt;&gt;"LIBSETS_SETTYPE_BATTLEGROUND",G51&lt;&gt;"LIBSETS_SETTYPE_SPECIAL"),IF(AL51&lt;&gt;"",VLOOKUP(AL51,'ESO zone constants'!$D$3:$H$4953,5,FALSE),""),"")</f>
        <v>383</v>
      </c>
      <c r="AL51" t="s">
        <v>266</v>
      </c>
      <c r="AM51" s="43" t="s">
        <v>1563</v>
      </c>
      <c r="AN51" s="42"/>
      <c r="AO51" s="42"/>
      <c r="AP51" s="3" t="str">
        <f>IF(AND(G51&lt;&gt;"LIBSETS_SETTYPE_BATTLEGROUND",G51&lt;&gt;"LIBSETS_SETTYPE_SPECIAL"),IF(AQ51&lt;&gt;"",VLOOKUP(AQ51,'ESO zone constants'!$D$3:$H$4953,5,FALSE),""),"")</f>
        <v/>
      </c>
      <c r="AR51" s="43"/>
      <c r="AS51" s="42"/>
      <c r="AT51" s="42"/>
      <c r="AU51" s="3" t="str">
        <f>IF(AND(G51&lt;&gt;"LIBSETS_SETTYPE_BATTLEGROUND",G51&lt;&gt;"LIBSETS_SETTYPE_SPECIAL"),IF(AV51&lt;&gt;"",VLOOKUP(AV51,'ESO zone constants'!$D$3:$H$4953,5,FALSE),""),"")</f>
        <v/>
      </c>
      <c r="AW51" s="43"/>
      <c r="AX51" s="42"/>
      <c r="AY51" s="42"/>
      <c r="AZ51" s="81" t="s">
        <v>2666</v>
      </c>
      <c r="BA51" s="81"/>
      <c r="BB51" s="81"/>
      <c r="BC51" s="21" t="str">
        <f t="shared" si="6"/>
        <v>[69] = {wayshrines={214,214,214,}, dlcId=DLC_BASE_GAME</v>
      </c>
      <c r="BD51" s="21" t="str">
        <f t="shared" si="7"/>
        <v>, zoneIds={383,383,383,383}, veteran=false</v>
      </c>
      <c r="BE51" s="21" t="str">
        <f t="shared" si="8"/>
        <v>, setType=LIBSETS_SETTYPE_OVERLAND</v>
      </c>
      <c r="BF51" s="21" t="str">
        <f t="shared" si="9"/>
        <v>, isProcSetAllowedInPvP=1, dropMechanic={LIBSETS_DROP_MECHANIC_OVERLAND_BOSS_DELVE,LIBSETS_DROP_MECHANIC_OVERLAND_WORLDBOSS,LIBSETS_DROP_MECHANIC_OVERLAND_BOSS_PUBLIC_DUNGEON,LIBSETS_DROP_MECHANIC_OVERLAND_CHEST}</v>
      </c>
      <c r="BG51" s="21" t="str">
        <f t="shared" si="10"/>
        <v>}, --Ranger\'s Gait / Laufstil des Waldläufers   [Grahtwood, Grahtwood, Grahtwood, Grahtwood]</v>
      </c>
    </row>
    <row r="52" spans="1:59" x14ac:dyDescent="0.25">
      <c r="A52" s="12">
        <v>70</v>
      </c>
      <c r="B52" t="s">
        <v>798</v>
      </c>
      <c r="C52" t="s">
        <v>799</v>
      </c>
      <c r="D52" s="3">
        <f t="shared" si="0"/>
        <v>70</v>
      </c>
      <c r="E52" s="59"/>
      <c r="G52" s="8" t="s">
        <v>1480</v>
      </c>
      <c r="I52" t="s">
        <v>91</v>
      </c>
      <c r="J52" t="s">
        <v>91</v>
      </c>
      <c r="K52">
        <v>36</v>
      </c>
      <c r="L52">
        <v>36</v>
      </c>
      <c r="M52">
        <v>36</v>
      </c>
      <c r="O52" s="64"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WayshrineInfo'!$K$3:$N$9994,4,FALSE),"")))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constants'!$B$4:$C$1012,2,FALSE),"")</f>
        <v>Included in base game</v>
      </c>
      <c r="V52" s="33" t="s">
        <v>1560</v>
      </c>
      <c r="Y52" s="64"/>
      <c r="Z52" s="3">
        <f>IF(AND(G52&lt;&gt;"LIBSETS_SETTYPE_BATTLEGROUND",G52&lt;&gt;"LIBSETS_SETTYPE_SPECIAL"),
IF(AND(Y52&lt;&gt;"",ISNUMBER(Y52),NOT(ISNA(Y52))),Y52,
   IF(AND(L52&lt;&gt;"",ISNUMBER(L52),L52&gt;0,NOT(ISNA(L52))),VLOOKUP(L52,'ESO dumped WayshrineInfo'!$K$3:$L$9994,2,FALSE),"")
),"")</f>
        <v>92</v>
      </c>
      <c r="AA52" t="str">
        <f>IF(AND(Z52&lt;&gt;"",ISNUMBER(Z52),NOT(ISNA(Z52))),VLOOKUP(Z52,'ESO zone constants'!$A$3:$D$9999,4,FALSE),"")</f>
        <v>Bangkorai</v>
      </c>
      <c r="AB52" s="33" t="s">
        <v>1561</v>
      </c>
      <c r="AC52" s="42"/>
      <c r="AD52" s="42"/>
      <c r="AE52" s="42"/>
      <c r="AF52" s="3">
        <f>IF(AND(G52&lt;&gt;"LIBSETS_SETTYPE_BATTLEGROUND",G52&lt;&gt;"LIBSETS_SETTYPE_SPECIAL"),
IF(AND(AE52&lt;&gt;"",ISNUMBER(AE52),NOT(ISNA(AE52))),AE52,
   IF(AND(M52&lt;&gt;"",ISNUMBER(M52),M52&gt;0,NOT(ISNA(M52))),VLOOKUP(M52,'ESO dumped WayshrineInfo'!$K$3:$L$9994,2,FALSE),"")
),"")</f>
        <v>92</v>
      </c>
      <c r="AG52" t="str">
        <f>IF(AND(AF52&lt;&gt;"",ISNUMBER(AF52),NOT(ISNA(AF52))),VLOOKUP(AF52,'ESO zone constants'!$A$3:$D$9999,4,FALSE),"")</f>
        <v>Bangkorai</v>
      </c>
      <c r="AH52" s="43" t="s">
        <v>1562</v>
      </c>
      <c r="AI52" s="42"/>
      <c r="AJ52" s="42"/>
      <c r="AK52" s="3">
        <f>IF(AND(G52&lt;&gt;"LIBSETS_SETTYPE_BATTLEGROUND",G52&lt;&gt;"LIBSETS_SETTYPE_SPECIAL"),IF(AL52&lt;&gt;"",VLOOKUP(AL52,'ESO zone constants'!$D$3:$H$4953,5,FALSE),""),"")</f>
        <v>92</v>
      </c>
      <c r="AL52" t="s">
        <v>109</v>
      </c>
      <c r="AM52" s="43" t="s">
        <v>1563</v>
      </c>
      <c r="AN52" s="42"/>
      <c r="AO52" s="42"/>
      <c r="AP52" s="3" t="str">
        <f>IF(AND(G52&lt;&gt;"LIBSETS_SETTYPE_BATTLEGROUND",G52&lt;&gt;"LIBSETS_SETTYPE_SPECIAL"),IF(AQ52&lt;&gt;"",VLOOKUP(AQ52,'ESO zone constants'!$D$3:$H$4953,5,FALSE),""),"")</f>
        <v/>
      </c>
      <c r="AR52" s="43"/>
      <c r="AS52" s="42"/>
      <c r="AT52" s="42"/>
      <c r="AU52" s="3" t="str">
        <f>IF(AND(G52&lt;&gt;"LIBSETS_SETTYPE_BATTLEGROUND",G52&lt;&gt;"LIBSETS_SETTYPE_SPECIAL"),IF(AV52&lt;&gt;"",VLOOKUP(AV52,'ESO zone constants'!$D$3:$H$4953,5,FALSE),""),"")</f>
        <v/>
      </c>
      <c r="AW52" s="43"/>
      <c r="AX52" s="42"/>
      <c r="AY52" s="42"/>
      <c r="AZ52" s="81" t="s">
        <v>2665</v>
      </c>
      <c r="BA52" s="81"/>
      <c r="BB52" s="81"/>
      <c r="BC52" s="21" t="str">
        <f t="shared" si="6"/>
        <v>[70] = {wayshrines={36,36,36,}, dlcId=DLC_BASE_GAME</v>
      </c>
      <c r="BD52" s="21" t="str">
        <f t="shared" si="7"/>
        <v>, zoneIds={92,92,92,92}, veteran=false</v>
      </c>
      <c r="BE52" s="21" t="str">
        <f t="shared" si="8"/>
        <v>, setType=LIBSETS_SETTYPE_OVERLAND</v>
      </c>
      <c r="BF52" s="21" t="str">
        <f t="shared" si="9"/>
        <v>, dropMechanic={LIBSETS_DROP_MECHANIC_OVERLAND_BOSS_DELVE,LIBSETS_DROP_MECHANIC_OVERLAND_WORLDBOSS,LIBSETS_DROP_MECHANIC_OVERLAND_BOSS_PUBLIC_DUNGEON,LIBSETS_DROP_MECHANIC_OVERLAND_CHEST}</v>
      </c>
      <c r="BG52" s="21" t="str">
        <f t="shared" si="10"/>
        <v>}, --Seventh Legion Brute / Rohling der siebten Legion   [Bangkorai, Bangkorai, Bangkorai, Bangkorai]</v>
      </c>
    </row>
    <row r="53" spans="1:59" x14ac:dyDescent="0.25">
      <c r="A53" s="12">
        <v>71</v>
      </c>
      <c r="B53" t="s">
        <v>800</v>
      </c>
      <c r="C53" t="s">
        <v>2569</v>
      </c>
      <c r="D53" s="3">
        <f t="shared" si="0"/>
        <v>71</v>
      </c>
      <c r="E53" s="59"/>
      <c r="G53" s="8" t="s">
        <v>1477</v>
      </c>
      <c r="I53" t="s">
        <v>91</v>
      </c>
      <c r="J53" t="s">
        <v>91</v>
      </c>
      <c r="K53">
        <v>185</v>
      </c>
      <c r="L53">
        <v>185</v>
      </c>
      <c r="M53">
        <v>185</v>
      </c>
      <c r="O53" s="64"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WayshrineInfo'!$K$3:$N$9994,4,FALSE),"")))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constants'!$B$4:$C$1012,2,FALSE),"")</f>
        <v>Included in base game</v>
      </c>
      <c r="V53" s="33" t="s">
        <v>3354</v>
      </c>
      <c r="Y53" s="64"/>
      <c r="Z53" s="3">
        <f>IF(AND(G53&lt;&gt;"LIBSETS_SETTYPE_BATTLEGROUND",G53&lt;&gt;"LIBSETS_SETTYPE_SPECIAL"),
IF(AND(Y53&lt;&gt;"",ISNUMBER(Y53),NOT(ISNA(Y53))),Y53,
   IF(AND(L53&lt;&gt;"",ISNUMBER(L53),L53&gt;0,NOT(ISNA(L53))),VLOOKUP(L53,'ESO dumped WayshrineInfo'!$K$3:$L$9994,2,FALSE),"")
),"")</f>
        <v>382</v>
      </c>
      <c r="AA53" t="str">
        <f>IF(AND(Z53&lt;&gt;"",ISNUMBER(Z53),NOT(ISNA(Z53))),VLOOKUP(Z53,'ESO zone constants'!$A$3:$D$9999,4,FALSE),"")</f>
        <v>Reaper's March</v>
      </c>
      <c r="AB53" s="33" t="s">
        <v>3354</v>
      </c>
      <c r="AF53" s="3">
        <f>IF(AND(G53&lt;&gt;"LIBSETS_SETTYPE_BATTLEGROUND",G53&lt;&gt;"LIBSETS_SETTYPE_SPECIAL"),
IF(AND(AE53&lt;&gt;"",ISNUMBER(AE53),NOT(ISNA(AE53))),AE53,
   IF(AND(M53&lt;&gt;"",ISNUMBER(M53),M53&gt;0,NOT(ISNA(M53))),VLOOKUP(M53,'ESO dumped WayshrineInfo'!$K$3:$L$9994,2,FALSE),"")
),"")</f>
        <v>382</v>
      </c>
      <c r="AG53" t="str">
        <f>IF(AND(AF53&lt;&gt;"",ISNUMBER(AF53),NOT(ISNA(AF53))),VLOOKUP(AF53,'ESO zone constants'!$A$3:$D$9999,4,FALSE),"")</f>
        <v>Reaper's March</v>
      </c>
      <c r="AH53" s="43"/>
      <c r="AK53" s="3" t="str">
        <f>IF(AND(G53&lt;&gt;"LIBSETS_SETTYPE_BATTLEGROUND",G53&lt;&gt;"LIBSETS_SETTYPE_SPECIAL"),IF(AL53&lt;&gt;"",VLOOKUP(AL53,'ESO zone constants'!$D$3:$H$4953,5,FALSE),""),"")</f>
        <v/>
      </c>
      <c r="AM53" s="43"/>
      <c r="AP53" s="3" t="str">
        <f>IF(AND(G53&lt;&gt;"LIBSETS_SETTYPE_BATTLEGROUND",G53&lt;&gt;"LIBSETS_SETTYPE_SPECIAL"),IF(AQ53&lt;&gt;"",VLOOKUP(AQ53,'ESO zone constants'!$D$3:$H$4953,5,FALSE),""),"")</f>
        <v/>
      </c>
      <c r="AR53" s="43"/>
      <c r="AU53" s="3" t="str">
        <f>IF(AND(G53&lt;&gt;"LIBSETS_SETTYPE_BATTLEGROUND",G53&lt;&gt;"LIBSETS_SETTYPE_SPECIAL"),IF(AV53&lt;&gt;"",VLOOKUP(AV53,'ESO zone constants'!$D$3:$H$4953,5,FALSE),""),"")</f>
        <v/>
      </c>
      <c r="AW53" s="43"/>
      <c r="AZ53" s="81" t="s">
        <v>2665</v>
      </c>
      <c r="BA53" s="81"/>
      <c r="BB53" s="81"/>
      <c r="BC53" s="21" t="str">
        <f t="shared" si="6"/>
        <v>[71] = {wayshrines={185,185,185,}, dlcId=DLC_BASE_GAME</v>
      </c>
      <c r="BD53" s="21" t="str">
        <f t="shared" si="7"/>
        <v>, zoneIds={31,382,382}, veteran=false</v>
      </c>
      <c r="BE53" s="21" t="str">
        <f t="shared" si="8"/>
        <v>, setType=LIBSETS_SETTYPE_DUNGEON</v>
      </c>
      <c r="BF53" s="21" t="str">
        <f t="shared" si="9"/>
        <v>, dropMechanic={LIBSETS_DROP_MECHANIC_GROUP_DUNGEON_BOSS,LIBSETS_DROP_MECHANIC_GROUP_DUNGEON_BOSS}</v>
      </c>
      <c r="BG53" s="21" t="str">
        <f t="shared" si="10"/>
        <v>}, --Durok\'s Bane / Duroks Fluch   [Selene's Web, Reaper's March, Reaper's March]</v>
      </c>
    </row>
    <row r="54" spans="1:59" x14ac:dyDescent="0.25">
      <c r="A54" s="12">
        <v>72</v>
      </c>
      <c r="B54" t="s">
        <v>801</v>
      </c>
      <c r="C54" t="s">
        <v>2570</v>
      </c>
      <c r="D54" s="3">
        <f t="shared" si="0"/>
        <v>72</v>
      </c>
      <c r="E54" s="59"/>
      <c r="G54" s="8" t="s">
        <v>1477</v>
      </c>
      <c r="I54" t="s">
        <v>91</v>
      </c>
      <c r="J54" t="s">
        <v>91</v>
      </c>
      <c r="K54">
        <v>187</v>
      </c>
      <c r="L54">
        <v>187</v>
      </c>
      <c r="M54">
        <v>187</v>
      </c>
      <c r="O54" s="64"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WayshrineInfo'!$K$3:$N$9994,4,FALSE),"")))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constants'!$B$4:$C$1012,2,FALSE),"")</f>
        <v>Included in base game</v>
      </c>
      <c r="V54" s="33" t="s">
        <v>3354</v>
      </c>
      <c r="Y54" s="64"/>
      <c r="Z54" s="3">
        <f>IF(AND(G54&lt;&gt;"LIBSETS_SETTYPE_BATTLEGROUND",G54&lt;&gt;"LIBSETS_SETTYPE_SPECIAL"),
IF(AND(Y54&lt;&gt;"",ISNUMBER(Y54),NOT(ISNA(Y54))),Y54,
   IF(AND(L54&lt;&gt;"",ISNUMBER(L54),L54&gt;0,NOT(ISNA(L54))),VLOOKUP(L54,'ESO dumped WayshrineInfo'!$K$3:$L$9994,2,FALSE),"")
),"")</f>
        <v>103</v>
      </c>
      <c r="AA54" t="str">
        <f>IF(AND(Z54&lt;&gt;"",ISNUMBER(Z54),NOT(ISNA(Z54))),VLOOKUP(Z54,'ESO zone constants'!$A$3:$D$9999,4,FALSE),"")</f>
        <v>The Rift</v>
      </c>
      <c r="AB54" s="33" t="s">
        <v>3354</v>
      </c>
      <c r="AC54" s="42"/>
      <c r="AD54" s="42"/>
      <c r="AE54" s="42"/>
      <c r="AF54" s="3">
        <f>IF(AND(G54&lt;&gt;"LIBSETS_SETTYPE_BATTLEGROUND",G54&lt;&gt;"LIBSETS_SETTYPE_SPECIAL"),
IF(AND(AE54&lt;&gt;"",ISNUMBER(AE54),NOT(ISNA(AE54))),AE54,
   IF(AND(M54&lt;&gt;"",ISNUMBER(M54),M54&gt;0,NOT(ISNA(M54))),VLOOKUP(M54,'ESO dumped WayshrineInfo'!$K$3:$L$9994,2,FALSE),"")
),"")</f>
        <v>103</v>
      </c>
      <c r="AG54" t="str">
        <f>IF(AND(AF54&lt;&gt;"",ISNUMBER(AF54),NOT(ISNA(AF54))),VLOOKUP(AF54,'ESO zone constants'!$A$3:$D$9999,4,FALSE),"")</f>
        <v>The Rift</v>
      </c>
      <c r="AH54" s="43"/>
      <c r="AI54" s="42"/>
      <c r="AJ54" s="42"/>
      <c r="AK54" s="3" t="str">
        <f>IF(AND(G54&lt;&gt;"LIBSETS_SETTYPE_BATTLEGROUND",G54&lt;&gt;"LIBSETS_SETTYPE_SPECIAL"),IF(AL54&lt;&gt;"",VLOOKUP(AL54,'ESO zone constants'!$D$3:$H$4953,5,FALSE),""),"")</f>
        <v/>
      </c>
      <c r="AM54" s="43"/>
      <c r="AN54" s="42"/>
      <c r="AO54" s="42"/>
      <c r="AP54" s="3" t="str">
        <f>IF(AND(G54&lt;&gt;"LIBSETS_SETTYPE_BATTLEGROUND",G54&lt;&gt;"LIBSETS_SETTYPE_SPECIAL"),IF(AQ54&lt;&gt;"",VLOOKUP(AQ54,'ESO zone constants'!$D$3:$H$4953,5,FALSE),""),"")</f>
        <v/>
      </c>
      <c r="AR54" s="43"/>
      <c r="AS54" s="42"/>
      <c r="AT54" s="42"/>
      <c r="AU54" s="3" t="str">
        <f>IF(AND(G54&lt;&gt;"LIBSETS_SETTYPE_BATTLEGROUND",G54&lt;&gt;"LIBSETS_SETTYPE_SPECIAL"),IF(AV54&lt;&gt;"",VLOOKUP(AV54,'ESO zone constants'!$D$3:$H$4953,5,FALSE),""),"")</f>
        <v/>
      </c>
      <c r="AW54" s="43"/>
      <c r="AX54" s="42"/>
      <c r="AY54" s="42"/>
      <c r="AZ54" s="81" t="s">
        <v>2665</v>
      </c>
      <c r="BA54" s="81"/>
      <c r="BB54" s="81"/>
      <c r="BC54" s="21" t="str">
        <f t="shared" si="6"/>
        <v>[72] = {wayshrines={187,187,187,}, dlcId=DLC_BASE_GAME</v>
      </c>
      <c r="BD54" s="21" t="str">
        <f t="shared" si="7"/>
        <v>, zoneIds={64,103,103}, veteran=false</v>
      </c>
      <c r="BE54" s="21" t="str">
        <f t="shared" si="8"/>
        <v>, setType=LIBSETS_SETTYPE_DUNGEON</v>
      </c>
      <c r="BF54" s="21" t="str">
        <f t="shared" si="9"/>
        <v>, dropMechanic={LIBSETS_DROP_MECHANIC_GROUP_DUNGEON_BOSS,LIBSETS_DROP_MECHANIC_GROUP_DUNGEON_BOSS}</v>
      </c>
      <c r="BG54" s="21" t="str">
        <f t="shared" si="10"/>
        <v>}, --Nikulas\' Heavy Armor / Nikulas' schwere Rüstung   [Blessed Crucible, The Rift, The Rift]</v>
      </c>
    </row>
    <row r="55" spans="1:59" x14ac:dyDescent="0.25">
      <c r="A55" s="5">
        <v>73</v>
      </c>
      <c r="B55" t="s">
        <v>802</v>
      </c>
      <c r="C55" t="s">
        <v>2571</v>
      </c>
      <c r="D55" s="3">
        <f t="shared" si="0"/>
        <v>73</v>
      </c>
      <c r="E55" s="59"/>
      <c r="G55" s="8" t="s">
        <v>1474</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WayshrineInfo'!$K$3:$N$9994,4,FALSE),"")))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constants'!$B$4:$C$1012,2,FALSE),"")</f>
        <v>Included in base game</v>
      </c>
      <c r="V55" s="33" t="s">
        <v>3357</v>
      </c>
      <c r="Y55" s="64"/>
      <c r="Z55" s="3">
        <f>IF(AND(G55&lt;&gt;"LIBSETS_SETTYPE_BATTLEGROUND",G55&lt;&gt;"LIBSETS_SETTYPE_SPECIAL"),
IF(AND(Y55&lt;&gt;"",ISNUMBER(Y55),NOT(ISNA(Y55))),Y55,
   IF(AND(L55&lt;&gt;"",ISNUMBER(L55),L55&gt;0,NOT(ISNA(L55))),VLOOKUP(L55,'ESO dumped WayshrineInfo'!$K$3:$L$9994,2,FALSE),"")
),"")</f>
        <v>347</v>
      </c>
      <c r="AA55" t="str">
        <f>IF(AND(Z55&lt;&gt;"",ISNUMBER(Z55),NOT(ISNA(Z55))),VLOOKUP(Z55,'ESO zone constants'!$A$3:$D$9999,4,FALSE),"")</f>
        <v>Coldharbour</v>
      </c>
      <c r="AB55" s="33" t="s">
        <v>3357</v>
      </c>
      <c r="AC55" s="42"/>
      <c r="AD55" s="42"/>
      <c r="AE55" s="42"/>
      <c r="AF55" s="3">
        <f>IF(AND(G55&lt;&gt;"LIBSETS_SETTYPE_BATTLEGROUND",G55&lt;&gt;"LIBSETS_SETTYPE_SPECIAL"),
IF(AND(AE55&lt;&gt;"",ISNUMBER(AE55),NOT(ISNA(AE55))),AE55,
   IF(AND(M55&lt;&gt;"",ISNUMBER(M55),M55&gt;0,NOT(ISNA(M55))),VLOOKUP(M55,'ESO dumped WayshrineInfo'!$K$3:$L$9994,2,FALSE),"")
),"")</f>
        <v>347</v>
      </c>
      <c r="AG55" t="str">
        <f>IF(AND(AF55&lt;&gt;"",ISNUMBER(AF55),NOT(ISNA(AF55))),VLOOKUP(AF55,'ESO zone constants'!$A$3:$D$9999,4,FALSE),"")</f>
        <v>Coldharbour</v>
      </c>
      <c r="AH55" s="43"/>
      <c r="AI55" s="42"/>
      <c r="AJ55" s="42"/>
      <c r="AK55" s="3" t="str">
        <f>IF(AND(G55&lt;&gt;"LIBSETS_SETTYPE_BATTLEGROUND",G55&lt;&gt;"LIBSETS_SETTYPE_SPECIAL"),IF(AL55&lt;&gt;"",VLOOKUP(AL55,'ESO zone constants'!$D$3:$H$4953,5,FALSE),""),"")</f>
        <v/>
      </c>
      <c r="AM55" s="43"/>
      <c r="AN55" s="42"/>
      <c r="AO55" s="42"/>
      <c r="AP55" s="3" t="str">
        <f>IF(AND(G55&lt;&gt;"LIBSETS_SETTYPE_BATTLEGROUND",G55&lt;&gt;"LIBSETS_SETTYPE_SPECIAL"),IF(AQ55&lt;&gt;"",VLOOKUP(AQ55,'ESO zone constants'!$D$3:$H$4953,5,FALSE),""),"")</f>
        <v/>
      </c>
      <c r="AR55" s="43"/>
      <c r="AS55" s="42"/>
      <c r="AT55" s="42"/>
      <c r="AU55" s="3" t="str">
        <f>IF(AND(G55&lt;&gt;"LIBSETS_SETTYPE_BATTLEGROUND",G55&lt;&gt;"LIBSETS_SETTYPE_SPECIAL"),IF(AV55&lt;&gt;"",VLOOKUP(AV55,'ESO zone constants'!$D$3:$H$4953,5,FALSE),""),"")</f>
        <v/>
      </c>
      <c r="AW55" s="43"/>
      <c r="AX55" s="42"/>
      <c r="AY55" s="42"/>
      <c r="AZ55" s="81" t="s">
        <v>2665</v>
      </c>
      <c r="BA55" s="81"/>
      <c r="BB55" s="81"/>
      <c r="BC55" s="21" t="str">
        <f t="shared" si="6"/>
        <v>[73] = {wayshrines={135,135,135,}, traitsNeeded=8, dlcId=DLC_BASE_GAME</v>
      </c>
      <c r="BD55" s="21" t="str">
        <f t="shared" si="7"/>
        <v>, zoneIds={347,347,347}, veteran=false</v>
      </c>
      <c r="BE55" s="21" t="str">
        <f t="shared" si="8"/>
        <v>, setType=LIBSETS_SETTYPE_CRAFTED</v>
      </c>
      <c r="BF55" s="21" t="str">
        <f t="shared" si="9"/>
        <v>, dropMechanic={LIBSETS_DROP_MECHANIC_CRAFTED,LIBSETS_DROP_MECHANIC_CRAFTED}</v>
      </c>
      <c r="BG55" s="21" t="str">
        <f t="shared" si="10"/>
        <v>}, --Oblivion\'s Foe / Erinnerung   [Coldharbour, Coldharbour, Coldharbour]</v>
      </c>
    </row>
    <row r="56" spans="1:59" x14ac:dyDescent="0.25">
      <c r="A56" s="5">
        <v>74</v>
      </c>
      <c r="B56" t="s">
        <v>803</v>
      </c>
      <c r="C56" t="s">
        <v>2572</v>
      </c>
      <c r="D56" s="3">
        <f t="shared" si="0"/>
        <v>74</v>
      </c>
      <c r="E56" s="59"/>
      <c r="G56" s="8" t="s">
        <v>1474</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WayshrineInfo'!$K$3:$N$9994,4,FALSE),"")))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constants'!$B$4:$C$1012,2,FALSE),"")</f>
        <v>Included in base game</v>
      </c>
      <c r="V56" s="33" t="s">
        <v>3357</v>
      </c>
      <c r="Y56" s="64"/>
      <c r="Z56" s="3">
        <f>IF(AND(G56&lt;&gt;"LIBSETS_SETTYPE_BATTLEGROUND",G56&lt;&gt;"LIBSETS_SETTYPE_SPECIAL"),
IF(AND(Y56&lt;&gt;"",ISNUMBER(Y56),NOT(ISNA(Y56))),Y56,
   IF(AND(L56&lt;&gt;"",ISNUMBER(L56),L56&gt;0,NOT(ISNA(L56))),VLOOKUP(L56,'ESO dumped WayshrineInfo'!$K$3:$L$9994,2,FALSE),"")
),"")</f>
        <v>347</v>
      </c>
      <c r="AA56" t="str">
        <f>IF(AND(Z56&lt;&gt;"",ISNUMBER(Z56),NOT(ISNA(Z56))),VLOOKUP(Z56,'ESO zone constants'!$A$3:$D$9999,4,FALSE),"")</f>
        <v>Coldharbour</v>
      </c>
      <c r="AB56" s="33" t="s">
        <v>3357</v>
      </c>
      <c r="AC56" s="42"/>
      <c r="AD56" s="42"/>
      <c r="AE56" s="42"/>
      <c r="AF56" s="3">
        <f>IF(AND(G56&lt;&gt;"LIBSETS_SETTYPE_BATTLEGROUND",G56&lt;&gt;"LIBSETS_SETTYPE_SPECIAL"),
IF(AND(AE56&lt;&gt;"",ISNUMBER(AE56),NOT(ISNA(AE56))),AE56,
   IF(AND(M56&lt;&gt;"",ISNUMBER(M56),M56&gt;0,NOT(ISNA(M56))),VLOOKUP(M56,'ESO dumped WayshrineInfo'!$K$3:$L$9994,2,FALSE),"")
),"")</f>
        <v>347</v>
      </c>
      <c r="AG56" t="str">
        <f>IF(AND(AF56&lt;&gt;"",ISNUMBER(AF56),NOT(ISNA(AF56))),VLOOKUP(AF56,'ESO zone constants'!$A$3:$D$9999,4,FALSE),"")</f>
        <v>Coldharbour</v>
      </c>
      <c r="AH56" s="43"/>
      <c r="AI56" s="42"/>
      <c r="AJ56" s="42"/>
      <c r="AK56" s="3" t="str">
        <f>IF(AND(G56&lt;&gt;"LIBSETS_SETTYPE_BATTLEGROUND",G56&lt;&gt;"LIBSETS_SETTYPE_SPECIAL"),IF(AL56&lt;&gt;"",VLOOKUP(AL56,'ESO zone constants'!$D$3:$H$4953,5,FALSE),""),"")</f>
        <v/>
      </c>
      <c r="AM56" s="43"/>
      <c r="AN56" s="42"/>
      <c r="AO56" s="42"/>
      <c r="AP56" s="3" t="str">
        <f>IF(AND(G56&lt;&gt;"LIBSETS_SETTYPE_BATTLEGROUND",G56&lt;&gt;"LIBSETS_SETTYPE_SPECIAL"),IF(AQ56&lt;&gt;"",VLOOKUP(AQ56,'ESO zone constants'!$D$3:$H$4953,5,FALSE),""),"")</f>
        <v/>
      </c>
      <c r="AR56" s="43"/>
      <c r="AS56" s="42"/>
      <c r="AT56" s="42"/>
      <c r="AU56" s="3" t="str">
        <f>IF(AND(G56&lt;&gt;"LIBSETS_SETTYPE_BATTLEGROUND",G56&lt;&gt;"LIBSETS_SETTYPE_SPECIAL"),IF(AV56&lt;&gt;"",VLOOKUP(AV56,'ESO zone constants'!$D$3:$H$4953,5,FALSE),""),"")</f>
        <v/>
      </c>
      <c r="AW56" s="43"/>
      <c r="AX56" s="42"/>
      <c r="AY56" s="42"/>
      <c r="AZ56" s="81" t="s">
        <v>2665</v>
      </c>
      <c r="BA56" s="81"/>
      <c r="BB56" s="81"/>
      <c r="BC56" s="21" t="str">
        <f t="shared" si="6"/>
        <v>[74] = {wayshrines={133,133,133,}, traitsNeeded=8, dlcId=DLC_BASE_GAME</v>
      </c>
      <c r="BD56" s="21" t="str">
        <f t="shared" si="7"/>
        <v>, zoneIds={347,347,347}, veteran=false</v>
      </c>
      <c r="BE56" s="21" t="str">
        <f t="shared" si="8"/>
        <v>, setType=LIBSETS_SETTYPE_CRAFTED</v>
      </c>
      <c r="BF56" s="21" t="str">
        <f t="shared" si="9"/>
        <v>, dropMechanic={LIBSETS_DROP_MECHANIC_CRAFTED,LIBSETS_DROP_MECHANIC_CRAFTED}</v>
      </c>
      <c r="BG56" s="21" t="str">
        <f t="shared" si="10"/>
        <v>}, --Spectre\'s Eye / Schemenauge   [Coldharbour, Coldharbour, Coldharbour]</v>
      </c>
    </row>
    <row r="57" spans="1:59" x14ac:dyDescent="0.25">
      <c r="A57" s="5">
        <v>75</v>
      </c>
      <c r="B57" t="s">
        <v>804</v>
      </c>
      <c r="C57" t="s">
        <v>2573</v>
      </c>
      <c r="D57" s="3">
        <f t="shared" si="0"/>
        <v>75</v>
      </c>
      <c r="E57" s="59"/>
      <c r="G57" s="8" t="s">
        <v>1474</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WayshrineInfo'!$K$3:$N$9994,4,FALSE),"")))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constants'!$B$4:$C$1012,2,FALSE),"")</f>
        <v>Included in base game</v>
      </c>
      <c r="V57" s="33" t="s">
        <v>3357</v>
      </c>
      <c r="Y57" s="64"/>
      <c r="Z57" s="3">
        <f>IF(AND(G57&lt;&gt;"LIBSETS_SETTYPE_BATTLEGROUND",G57&lt;&gt;"LIBSETS_SETTYPE_SPECIAL"),
IF(AND(Y57&lt;&gt;"",ISNUMBER(Y57),NOT(ISNA(Y57))),Y57,
   IF(AND(L57&lt;&gt;"",ISNUMBER(L57),L57&gt;0,NOT(ISNA(L57))),VLOOKUP(L57,'ESO dumped WayshrineInfo'!$K$3:$L$9994,2,FALSE),"")
),"")</f>
        <v>383</v>
      </c>
      <c r="AA57" t="str">
        <f>IF(AND(Z57&lt;&gt;"",ISNUMBER(Z57),NOT(ISNA(Z57))),VLOOKUP(Z57,'ESO zone constants'!$A$3:$D$9999,4,FALSE),"")</f>
        <v>Grahtwood</v>
      </c>
      <c r="AB57" s="33" t="s">
        <v>3357</v>
      </c>
      <c r="AC57" s="42"/>
      <c r="AD57" s="42"/>
      <c r="AE57" s="42"/>
      <c r="AF57" s="3">
        <f>IF(AND(G57&lt;&gt;"LIBSETS_SETTYPE_BATTLEGROUND",G57&lt;&gt;"LIBSETS_SETTYPE_SPECIAL"),
IF(AND(AE57&lt;&gt;"",ISNUMBER(AE57),NOT(ISNA(AE57))),AE57,
   IF(AND(M57&lt;&gt;"",ISNUMBER(M57),M57&gt;0,NOT(ISNA(M57))),VLOOKUP(M57,'ESO dumped WayshrineInfo'!$K$3:$L$9994,2,FALSE),"")
),"")</f>
        <v>57</v>
      </c>
      <c r="AG57" t="str">
        <f>IF(AND(AF57&lt;&gt;"",ISNUMBER(AF57),NOT(ISNA(AF57))),VLOOKUP(AF57,'ESO zone constants'!$A$3:$D$9999,4,FALSE),"")</f>
        <v>Deshaan</v>
      </c>
      <c r="AH57" s="33" t="s">
        <v>3357</v>
      </c>
      <c r="AI57" s="42"/>
      <c r="AJ57" s="42"/>
      <c r="AK57" s="3" t="str">
        <f>IF(AND(G57&lt;&gt;"LIBSETS_SETTYPE_BATTLEGROUND",G57&lt;&gt;"LIBSETS_SETTYPE_SPECIAL"),IF(AL57&lt;&gt;"",VLOOKUP(AL57,'ESO zone constants'!$D$3:$H$4953,5,FALSE),""),"")</f>
        <v/>
      </c>
      <c r="AM57" s="43"/>
      <c r="AN57" s="42"/>
      <c r="AO57" s="42"/>
      <c r="AP57" s="3" t="str">
        <f>IF(AND(G57&lt;&gt;"LIBSETS_SETTYPE_BATTLEGROUND",G57&lt;&gt;"LIBSETS_SETTYPE_SPECIAL"),IF(AQ57&lt;&gt;"",VLOOKUP(AQ57,'ESO zone constants'!$D$3:$H$4953,5,FALSE),""),"")</f>
        <v/>
      </c>
      <c r="AR57" s="43"/>
      <c r="AS57" s="42"/>
      <c r="AT57" s="42"/>
      <c r="AU57" s="3" t="str">
        <f>IF(AND(G57&lt;&gt;"LIBSETS_SETTYPE_BATTLEGROUND",G57&lt;&gt;"LIBSETS_SETTYPE_SPECIAL"),IF(AV57&lt;&gt;"",VLOOKUP(AV57,'ESO zone constants'!$D$3:$H$4953,5,FALSE),""),"")</f>
        <v/>
      </c>
      <c r="AW57" s="43"/>
      <c r="AX57" s="42"/>
      <c r="AY57" s="42"/>
      <c r="AZ57" s="81" t="s">
        <v>2666</v>
      </c>
      <c r="BA57" s="81"/>
      <c r="BB57" s="81"/>
      <c r="BC57" s="21" t="str">
        <f t="shared" si="6"/>
        <v>[75] = {wayshrines={19,165,24,}, traitsNeeded=3, dlcId=DLC_BASE_GAME</v>
      </c>
      <c r="BD57" s="21" t="str">
        <f t="shared" si="7"/>
        <v>, zoneIds={19,383,57}, veteran=false</v>
      </c>
      <c r="BE57" s="21" t="str">
        <f t="shared" si="8"/>
        <v>, setType=LIBSETS_SETTYPE_CRAFTED</v>
      </c>
      <c r="BF57" s="21" t="str">
        <f t="shared" si="9"/>
        <v>, isProcSetAllowedInPvP=1, dropMechanic={LIBSETS_DROP_MECHANIC_CRAFTED,LIBSETS_DROP_MECHANIC_CRAFTED,LIBSETS_DROP_MECHANIC_CRAFTED}</v>
      </c>
      <c r="BG57" s="21" t="str">
        <f t="shared" si="10"/>
        <v>}, --Torug\'s Pact / Torugs Pakt   [Stormhaven, Grahtwood, Deshaan]</v>
      </c>
    </row>
    <row r="58" spans="1:59" x14ac:dyDescent="0.25">
      <c r="A58" s="12">
        <v>76</v>
      </c>
      <c r="B58" t="s">
        <v>805</v>
      </c>
      <c r="C58" t="s">
        <v>806</v>
      </c>
      <c r="D58" s="3">
        <f t="shared" si="0"/>
        <v>76</v>
      </c>
      <c r="E58" s="59"/>
      <c r="G58" s="8" t="s">
        <v>1475</v>
      </c>
      <c r="I58" t="s">
        <v>91</v>
      </c>
      <c r="J58" t="s">
        <v>91</v>
      </c>
      <c r="K58">
        <v>-1</v>
      </c>
      <c r="L58">
        <v>-1</v>
      </c>
      <c r="M58">
        <v>-1</v>
      </c>
      <c r="O58" s="64"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WayshrineInfo'!$K$3:$N$9994,4,FALSE),"")))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constants'!$B$4:$C$1012,2,FALSE),"")</f>
        <v>Included in base game</v>
      </c>
      <c r="V58" s="33" t="s">
        <v>2799</v>
      </c>
      <c r="Y58" s="64"/>
      <c r="Z58" s="3" t="str">
        <f>IF(AND(G58&lt;&gt;"LIBSETS_SETTYPE_BATTLEGROUND",G58&lt;&gt;"LIBSETS_SETTYPE_SPECIAL"),
IF(AND(Y58&lt;&gt;"",ISNUMBER(Y58),NOT(ISNA(Y58))),Y58,
   IF(AND(L58&lt;&gt;"",ISNUMBER(L58),L58&gt;0,NOT(ISNA(L58))),VLOOKUP(L58,'ESO dumped WayshrineInfo'!$K$3:$L$9994,2,FALSE),"")
),"")</f>
        <v/>
      </c>
      <c r="AA58" t="str">
        <f>IF(AND(Z58&lt;&gt;"",ISNUMBER(Z58),NOT(ISNA(Z58))),VLOOKUP(Z58,'ESO zone constants'!$A$3:$D$9999,4,FALSE),"")</f>
        <v/>
      </c>
      <c r="AC58" s="3" t="str">
        <f>IF(AB58&lt;&gt;"",IF(AB58&lt;&gt;"LIBSETS_DROP_MECHANIC_MONSTER_NAME",VLOOKUP(AB58,'LibSets constants'!$I$4:$L$1012,3,FALSE),""),"")</f>
        <v/>
      </c>
      <c r="AD58" s="3" t="str">
        <f>IF(AB58&lt;&gt;"",IF(AB58&lt;&gt;"LIBSETS_DROP_MECHANIC_MONSTER_NAME",VLOOKUP(AB58,'LibSets constants'!$I$4:$L$1012,4,FALSE),""),"")</f>
        <v/>
      </c>
      <c r="AF58" s="3" t="str">
        <f>IF(AND(G58&lt;&gt;"LIBSETS_SETTYPE_BATTLEGROUND",G58&lt;&gt;"LIBSETS_SETTYPE_SPECIAL"),
IF(AND(AE58&lt;&gt;"",ISNUMBER(AE58),NOT(ISNA(AE58))),AE58,
   IF(AND(M58&lt;&gt;"",ISNUMBER(M58),M58&gt;0,NOT(ISNA(M58))),VLOOKUP(M58,'ESO dumped WayshrineInfo'!$K$3:$L$9994,2,FALSE),"")
),"")</f>
        <v/>
      </c>
      <c r="AG58" t="str">
        <f>IF(AND(AF58&lt;&gt;"",ISNUMBER(AF58),NOT(ISNA(AF58))),VLOOKUP(AF58,'ESO zone constants'!$A$3:$D$9999,4,FALSE),"")</f>
        <v/>
      </c>
      <c r="AH58" s="43"/>
      <c r="AK58" s="3" t="str">
        <f>IF(AND(G58&lt;&gt;"LIBSETS_SETTYPE_BATTLEGROUND",G58&lt;&gt;"LIBSETS_SETTYPE_SPECIAL"),IF(AL58&lt;&gt;"",VLOOKUP(AL58,'ESO zone constants'!$D$3:$H$4953,5,FALSE),""),"")</f>
        <v/>
      </c>
      <c r="AM58" s="43"/>
      <c r="AP58" s="3" t="str">
        <f>IF(AND(G58&lt;&gt;"LIBSETS_SETTYPE_BATTLEGROUND",G58&lt;&gt;"LIBSETS_SETTYPE_SPECIAL"),IF(AQ58&lt;&gt;"",VLOOKUP(AQ58,'ESO zone constants'!$D$3:$H$4953,5,FALSE),""),"")</f>
        <v/>
      </c>
      <c r="AR58" s="43"/>
      <c r="AU58" s="3" t="str">
        <f>IF(AND(G58&lt;&gt;"LIBSETS_SETTYPE_BATTLEGROUND",G58&lt;&gt;"LIBSETS_SETTYPE_SPECIAL"),IF(AV58&lt;&gt;"",VLOOKUP(AV58,'ESO zone constants'!$D$3:$H$4953,5,FALSE),""),"")</f>
        <v/>
      </c>
      <c r="AW58" s="43"/>
      <c r="AZ58" s="81" t="s">
        <v>2666</v>
      </c>
      <c r="BA58" s="81"/>
      <c r="BB58" s="81"/>
      <c r="BC58" s="21" t="str">
        <f t="shared" si="6"/>
        <v>[76] = {wayshrines={-1,-1,-1,}, dlcId=DLC_BASE_GAME</v>
      </c>
      <c r="BD58" s="21" t="str">
        <f t="shared" si="7"/>
        <v>, zoneIds={181}, veteran=false</v>
      </c>
      <c r="BE58" s="21" t="str">
        <f t="shared" si="8"/>
        <v>, setType=LIBSETS_SETTYPE_CYRODIIL</v>
      </c>
      <c r="BF58" s="21" t="str">
        <f t="shared" si="9"/>
        <v>, isProcSetAllowedInPvP=1, dropMechanic={LIBSETS_DROP_MECHANIC_CITY_CYRODIIL_CROPSFORD}</v>
      </c>
      <c r="BG58" s="21" t="str">
        <f t="shared" si="10"/>
        <v>}, --Robes of Alteration Mastery / Roben der Veränderungsbeherrschung   [Cyrodiil]</v>
      </c>
    </row>
    <row r="59" spans="1:59" x14ac:dyDescent="0.25">
      <c r="A59" s="12">
        <v>77</v>
      </c>
      <c r="B59" t="s">
        <v>807</v>
      </c>
      <c r="C59" t="s">
        <v>808</v>
      </c>
      <c r="D59" s="3">
        <f t="shared" si="0"/>
        <v>77</v>
      </c>
      <c r="E59" s="59"/>
      <c r="G59" s="8" t="s">
        <v>1477</v>
      </c>
      <c r="I59" t="s">
        <v>91</v>
      </c>
      <c r="J59" t="s">
        <v>91</v>
      </c>
      <c r="K59">
        <v>196</v>
      </c>
      <c r="L59">
        <v>196</v>
      </c>
      <c r="M59">
        <v>196</v>
      </c>
      <c r="O59" s="64"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WayshrineInfo'!$K$3:$N$9994,4,FALSE),"")))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constants'!$B$4:$C$1012,2,FALSE),"")</f>
        <v>Included in base game</v>
      </c>
      <c r="V59" s="33" t="s">
        <v>3354</v>
      </c>
      <c r="Y59" s="64"/>
      <c r="Z59" s="3">
        <f>IF(AND(G59&lt;&gt;"LIBSETS_SETTYPE_BATTLEGROUND",G59&lt;&gt;"LIBSETS_SETTYPE_SPECIAL"),
IF(AND(Y59&lt;&gt;"",ISNUMBER(Y59),NOT(ISNA(Y59))),Y59,
   IF(AND(L59&lt;&gt;"",ISNUMBER(L59),L59&gt;0,NOT(ISNA(L59))),VLOOKUP(L59,'ESO dumped WayshrineInfo'!$K$3:$L$9994,2,FALSE),"")
),"")</f>
        <v>104</v>
      </c>
      <c r="AA59" t="str">
        <f>IF(AND(Z59&lt;&gt;"",ISNUMBER(Z59),NOT(ISNA(Z59))),VLOOKUP(Z59,'ESO zone constants'!$A$3:$D$9999,4,FALSE),"")</f>
        <v>Alik'r Desert</v>
      </c>
      <c r="AB59" s="33" t="s">
        <v>3354</v>
      </c>
      <c r="AC59" s="42"/>
      <c r="AD59" s="42"/>
      <c r="AE59" s="42"/>
      <c r="AF59" s="3">
        <f>IF(AND(G59&lt;&gt;"LIBSETS_SETTYPE_BATTLEGROUND",G59&lt;&gt;"LIBSETS_SETTYPE_SPECIAL"),
IF(AND(AE59&lt;&gt;"",ISNUMBER(AE59),NOT(ISNA(AE59))),AE59,
   IF(AND(M59&lt;&gt;"",ISNUMBER(M59),M59&gt;0,NOT(ISNA(M59))),VLOOKUP(M59,'ESO dumped WayshrineInfo'!$K$3:$L$9994,2,FALSE),"")
),"")</f>
        <v>104</v>
      </c>
      <c r="AG59" t="str">
        <f>IF(AND(AF59&lt;&gt;"",ISNUMBER(AF59),NOT(ISNA(AF59))),VLOOKUP(AF59,'ESO zone constants'!$A$3:$D$9999,4,FALSE),"")</f>
        <v>Alik'r Desert</v>
      </c>
      <c r="AH59" s="43"/>
      <c r="AI59" s="42"/>
      <c r="AJ59" s="42"/>
      <c r="AK59" s="3" t="str">
        <f>IF(AND(G59&lt;&gt;"LIBSETS_SETTYPE_BATTLEGROUND",G59&lt;&gt;"LIBSETS_SETTYPE_SPECIAL"),IF(AL59&lt;&gt;"",VLOOKUP(AL59,'ESO zone constants'!$D$3:$H$4953,5,FALSE),""),"")</f>
        <v/>
      </c>
      <c r="AM59" s="43"/>
      <c r="AN59" s="42"/>
      <c r="AO59" s="42"/>
      <c r="AP59" s="3" t="str">
        <f>IF(AND(G59&lt;&gt;"LIBSETS_SETTYPE_BATTLEGROUND",G59&lt;&gt;"LIBSETS_SETTYPE_SPECIAL"),IF(AQ59&lt;&gt;"",VLOOKUP(AQ59,'ESO zone constants'!$D$3:$H$4953,5,FALSE),""),"")</f>
        <v/>
      </c>
      <c r="AR59" s="43"/>
      <c r="AS59" s="42"/>
      <c r="AT59" s="42"/>
      <c r="AU59" s="3" t="str">
        <f>IF(AND(G59&lt;&gt;"LIBSETS_SETTYPE_BATTLEGROUND",G59&lt;&gt;"LIBSETS_SETTYPE_SPECIAL"),IF(AV59&lt;&gt;"",VLOOKUP(AV59,'ESO zone constants'!$D$3:$H$4953,5,FALSE),""),"")</f>
        <v/>
      </c>
      <c r="AW59" s="43"/>
      <c r="AX59" s="42"/>
      <c r="AY59" s="42"/>
      <c r="AZ59" s="81" t="s">
        <v>2665</v>
      </c>
      <c r="BA59" s="81"/>
      <c r="BB59" s="81"/>
      <c r="BC59" s="21" t="str">
        <f t="shared" si="6"/>
        <v>[77] = {wayshrines={196,196,196,}, dlcId=DLC_BASE_GAME</v>
      </c>
      <c r="BD59" s="21" t="str">
        <f t="shared" si="7"/>
        <v>, zoneIds={22,104,104}, veteran=false</v>
      </c>
      <c r="BE59" s="21" t="str">
        <f t="shared" si="8"/>
        <v>, setType=LIBSETS_SETTYPE_DUNGEON</v>
      </c>
      <c r="BF59" s="21" t="str">
        <f t="shared" si="9"/>
        <v>, dropMechanic={LIBSETS_DROP_MECHANIC_GROUP_DUNGEON_BOSS,LIBSETS_DROP_MECHANIC_GROUP_DUNGEON_BOSS}</v>
      </c>
      <c r="BG59" s="21" t="str">
        <f t="shared" si="10"/>
        <v>}, --Crusader / Glaubenskrieger   [Volenfell, Alik'r Desert, Alik'r Desert]</v>
      </c>
    </row>
    <row r="60" spans="1:59" x14ac:dyDescent="0.25">
      <c r="A60" s="5">
        <v>78</v>
      </c>
      <c r="B60" t="s">
        <v>809</v>
      </c>
      <c r="C60" t="s">
        <v>810</v>
      </c>
      <c r="D60" s="3">
        <f t="shared" si="0"/>
        <v>78</v>
      </c>
      <c r="E60" s="59"/>
      <c r="G60" s="8" t="s">
        <v>1474</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WayshrineInfo'!$K$3:$N$9994,4,FALSE),"")))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constants'!$B$4:$C$1012,2,FALSE),"")</f>
        <v>Included in base game</v>
      </c>
      <c r="V60" s="33" t="s">
        <v>3357</v>
      </c>
      <c r="Y60" s="64"/>
      <c r="Z60" s="3">
        <f>IF(AND(G60&lt;&gt;"LIBSETS_SETTYPE_BATTLEGROUND",G60&lt;&gt;"LIBSETS_SETTYPE_SPECIAL"),
IF(AND(Y60&lt;&gt;"",ISNUMBER(Y60),NOT(ISNA(Y60))),Y60,
   IF(AND(L60&lt;&gt;"",ISNUMBER(L60),L60&gt;0,NOT(ISNA(L60))),VLOOKUP(L60,'ESO dumped WayshrineInfo'!$K$3:$L$9994,2,FALSE),"")
),"")</f>
        <v>108</v>
      </c>
      <c r="AA60" t="str">
        <f>IF(AND(Z60&lt;&gt;"",ISNUMBER(Z60),NOT(ISNA(Z60))),VLOOKUP(Z60,'ESO zone constants'!$A$3:$D$9999,4,FALSE),"")</f>
        <v>Greenshade</v>
      </c>
      <c r="AB60" s="33" t="s">
        <v>3357</v>
      </c>
      <c r="AF60" s="3">
        <f>IF(AND(G60&lt;&gt;"LIBSETS_SETTYPE_BATTLEGROUND",G60&lt;&gt;"LIBSETS_SETTYPE_SPECIAL"),
IF(AND(AE60&lt;&gt;"",ISNUMBER(AE60),NOT(ISNA(AE60))),AE60,
   IF(AND(M60&lt;&gt;"",ISNUMBER(M60),M60&gt;0,NOT(ISNA(M60))),VLOOKUP(M60,'ESO dumped WayshrineInfo'!$K$3:$L$9994,2,FALSE),"")
),"")</f>
        <v>117</v>
      </c>
      <c r="AG60" t="str">
        <f>IF(AND(AF60&lt;&gt;"",ISNUMBER(AF60),NOT(ISNA(AF60))),VLOOKUP(AF60,'ESO zone constants'!$A$3:$D$9999,4,FALSE),"")</f>
        <v>Shadowfen</v>
      </c>
      <c r="AH60" s="33" t="s">
        <v>3357</v>
      </c>
      <c r="AK60" s="3" t="str">
        <f>IF(AND(G60&lt;&gt;"LIBSETS_SETTYPE_BATTLEGROUND",G60&lt;&gt;"LIBSETS_SETTYPE_SPECIAL"),IF(AL60&lt;&gt;"",VLOOKUP(AL60,'ESO zone constants'!$D$3:$H$4953,5,FALSE),""),"")</f>
        <v/>
      </c>
      <c r="AM60" s="43"/>
      <c r="AP60" s="3" t="str">
        <f>IF(AND(G60&lt;&gt;"LIBSETS_SETTYPE_BATTLEGROUND",G60&lt;&gt;"LIBSETS_SETTYPE_SPECIAL"),IF(AQ60&lt;&gt;"",VLOOKUP(AQ60,'ESO zone constants'!$D$3:$H$4953,5,FALSE),""),"")</f>
        <v/>
      </c>
      <c r="AR60" s="43"/>
      <c r="AU60" s="3" t="str">
        <f>IF(AND(G60&lt;&gt;"LIBSETS_SETTYPE_BATTLEGROUND",G60&lt;&gt;"LIBSETS_SETTYPE_SPECIAL"),IF(AV60&lt;&gt;"",VLOOKUP(AV60,'ESO zone constants'!$D$3:$H$4953,5,FALSE),""),"")</f>
        <v/>
      </c>
      <c r="AW60" s="43"/>
      <c r="AZ60" s="81" t="s">
        <v>2665</v>
      </c>
      <c r="BA60" s="81"/>
      <c r="BB60" s="81"/>
      <c r="BC60" s="21" t="str">
        <f t="shared" si="6"/>
        <v>[78] = {wayshrines={9,154,51,}, traitsNeeded=4, dlcId=DLC_BASE_GAME</v>
      </c>
      <c r="BD60" s="21" t="str">
        <f t="shared" si="7"/>
        <v>, zoneIds={20,108,117}, veteran=false</v>
      </c>
      <c r="BE60" s="21" t="str">
        <f t="shared" si="8"/>
        <v>, setType=LIBSETS_SETTYPE_CRAFTED</v>
      </c>
      <c r="BF60" s="21" t="str">
        <f t="shared" si="9"/>
        <v>, dropMechanic={LIBSETS_DROP_MECHANIC_CRAFTED,LIBSETS_DROP_MECHANIC_CRAFTED,LIBSETS_DROP_MECHANIC_CRAFTED}</v>
      </c>
      <c r="BG60" s="21" t="str">
        <f t="shared" si="10"/>
        <v>}, --Hist Bark / Histrinde   [Rivenspire, Greenshade, Shadowfen]</v>
      </c>
    </row>
    <row r="61" spans="1:59" x14ac:dyDescent="0.25">
      <c r="A61" s="5">
        <v>79</v>
      </c>
      <c r="B61" t="s">
        <v>811</v>
      </c>
      <c r="C61" t="s">
        <v>2574</v>
      </c>
      <c r="D61" s="3">
        <f t="shared" si="0"/>
        <v>79</v>
      </c>
      <c r="E61" s="59"/>
      <c r="G61" s="8" t="s">
        <v>1474</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WayshrineInfo'!$K$3:$N$9994,4,FALSE),"")))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constants'!$B$4:$C$1012,2,FALSE),"")</f>
        <v>Included in base game</v>
      </c>
      <c r="V61" s="33" t="s">
        <v>3357</v>
      </c>
      <c r="Y61" s="64"/>
      <c r="Z61" s="3">
        <f>IF(AND(G61&lt;&gt;"LIBSETS_SETTYPE_BATTLEGROUND",G61&lt;&gt;"LIBSETS_SETTYPE_SPECIAL"),
IF(AND(Y61&lt;&gt;"",ISNUMBER(Y61),NOT(ISNA(Y61))),Y61,
   IF(AND(L61&lt;&gt;"",ISNUMBER(L61),L61&gt;0,NOT(ISNA(L61))),VLOOKUP(L61,'ESO dumped WayshrineInfo'!$K$3:$L$9994,2,FALSE),"")
),"")</f>
        <v>382</v>
      </c>
      <c r="AA61" t="str">
        <f>IF(AND(Z61&lt;&gt;"",ISNUMBER(Z61),NOT(ISNA(Z61))),VLOOKUP(Z61,'ESO zone constants'!$A$3:$D$9999,4,FALSE),"")</f>
        <v>Reaper's March</v>
      </c>
      <c r="AB61" s="33" t="s">
        <v>3357</v>
      </c>
      <c r="AC61" s="42"/>
      <c r="AD61" s="42"/>
      <c r="AE61" s="42"/>
      <c r="AF61" s="3">
        <f>IF(AND(G61&lt;&gt;"LIBSETS_SETTYPE_BATTLEGROUND",G61&lt;&gt;"LIBSETS_SETTYPE_SPECIAL"),
IF(AND(AE61&lt;&gt;"",ISNUMBER(AE61),NOT(ISNA(AE61))),AE61,
   IF(AND(M61&lt;&gt;"",ISNUMBER(M61),M61&gt;0,NOT(ISNA(M61))),VLOOKUP(M61,'ESO dumped WayshrineInfo'!$K$3:$L$9994,2,FALSE),"")
),"")</f>
        <v>103</v>
      </c>
      <c r="AG61" t="str">
        <f>IF(AND(AF61&lt;&gt;"",ISNUMBER(AF61),NOT(ISNA(AF61))),VLOOKUP(AF61,'ESO zone constants'!$A$3:$D$9999,4,FALSE),"")</f>
        <v>The Rift</v>
      </c>
      <c r="AH61" s="33" t="s">
        <v>3357</v>
      </c>
      <c r="AI61" s="42"/>
      <c r="AJ61" s="42"/>
      <c r="AK61" s="3" t="str">
        <f>IF(AND(G61&lt;&gt;"LIBSETS_SETTYPE_BATTLEGROUND",G61&lt;&gt;"LIBSETS_SETTYPE_SPECIAL"),IF(AL61&lt;&gt;"",VLOOKUP(AL61,'ESO zone constants'!$D$3:$H$4953,5,FALSE),""),"")</f>
        <v/>
      </c>
      <c r="AM61" s="43"/>
      <c r="AN61" s="42"/>
      <c r="AO61" s="42"/>
      <c r="AP61" s="3" t="str">
        <f>IF(AND(G61&lt;&gt;"LIBSETS_SETTYPE_BATTLEGROUND",G61&lt;&gt;"LIBSETS_SETTYPE_SPECIAL"),IF(AQ61&lt;&gt;"",VLOOKUP(AQ61,'ESO zone constants'!$D$3:$H$4953,5,FALSE),""),"")</f>
        <v/>
      </c>
      <c r="AR61" s="43"/>
      <c r="AU61" s="3" t="str">
        <f>IF(AND(G61&lt;&gt;"LIBSETS_SETTYPE_BATTLEGROUND",G61&lt;&gt;"LIBSETS_SETTYPE_SPECIAL"),IF(AV61&lt;&gt;"",VLOOKUP(AV61,'ESO zone constants'!$D$3:$H$4953,5,FALSE),""),"")</f>
        <v/>
      </c>
      <c r="AW61" s="43"/>
      <c r="AZ61" s="81" t="s">
        <v>2666</v>
      </c>
      <c r="BA61" s="81"/>
      <c r="BB61" s="81"/>
      <c r="BC61" s="21" t="str">
        <f t="shared" si="6"/>
        <v>[79] = {wayshrines={35,144,111,}, traitsNeeded=6, dlcId=DLC_BASE_GAME</v>
      </c>
      <c r="BD61" s="21" t="str">
        <f t="shared" si="7"/>
        <v>, zoneIds={92,382,103}, veteran=false</v>
      </c>
      <c r="BE61" s="21" t="str">
        <f t="shared" si="8"/>
        <v>, setType=LIBSETS_SETTYPE_CRAFTED</v>
      </c>
      <c r="BF61" s="21" t="str">
        <f t="shared" si="9"/>
        <v>, isProcSetAllowedInPvP=1, dropMechanic={LIBSETS_DROP_MECHANIC_CRAFTED,LIBSETS_DROP_MECHANIC_CRAFTED,LIBSETS_DROP_MECHANIC_CRAFTED}</v>
      </c>
      <c r="BG61" s="21" t="str">
        <f t="shared" si="10"/>
        <v>}, --Willow\'s Path / Weidenpfad   [Bangkorai, Reaper's March, The Rift]</v>
      </c>
    </row>
    <row r="62" spans="1:59" x14ac:dyDescent="0.25">
      <c r="A62" s="5">
        <v>80</v>
      </c>
      <c r="B62" t="s">
        <v>812</v>
      </c>
      <c r="C62" t="s">
        <v>2575</v>
      </c>
      <c r="D62" s="3">
        <f t="shared" si="0"/>
        <v>80</v>
      </c>
      <c r="E62" s="59"/>
      <c r="G62" s="8" t="s">
        <v>1474</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WayshrineInfo'!$K$3:$N$9994,4,FALSE),"")))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constants'!$B$4:$C$1012,2,FALSE),"")</f>
        <v>Included in base game</v>
      </c>
      <c r="V62" s="33" t="s">
        <v>3357</v>
      </c>
      <c r="Y62" s="64"/>
      <c r="Z62" s="3">
        <f>IF(AND(G62&lt;&gt;"LIBSETS_SETTYPE_BATTLEGROUND",G62&lt;&gt;"LIBSETS_SETTYPE_SPECIAL"),
IF(AND(Y62&lt;&gt;"",ISNUMBER(Y62),NOT(ISNA(Y62))),Y62,
   IF(AND(L62&lt;&gt;"",ISNUMBER(L62),L62&gt;0,NOT(ISNA(L62))),VLOOKUP(L62,'ESO dumped WayshrineInfo'!$K$3:$L$9994,2,FALSE),"")
),"")</f>
        <v>382</v>
      </c>
      <c r="AA62" t="str">
        <f>IF(AND(Z62&lt;&gt;"",ISNUMBER(Z62),NOT(ISNA(Z62))),VLOOKUP(Z62,'ESO zone constants'!$A$3:$D$9999,4,FALSE),"")</f>
        <v>Reaper's March</v>
      </c>
      <c r="AB62" s="33" t="s">
        <v>3357</v>
      </c>
      <c r="AF62" s="3">
        <f>IF(AND(G62&lt;&gt;"LIBSETS_SETTYPE_BATTLEGROUND",G62&lt;&gt;"LIBSETS_SETTYPE_SPECIAL"),
IF(AND(AE62&lt;&gt;"",ISNUMBER(AE62),NOT(ISNA(AE62))),AE62,
   IF(AND(M62&lt;&gt;"",ISNUMBER(M62),M62&gt;0,NOT(ISNA(M62))),VLOOKUP(M62,'ESO dumped WayshrineInfo'!$K$3:$L$9994,2,FALSE),"")
),"")</f>
        <v>103</v>
      </c>
      <c r="AG62" t="str">
        <f>IF(AND(AF62&lt;&gt;"",ISNUMBER(AF62),NOT(ISNA(AF62))),VLOOKUP(AF62,'ESO zone constants'!$A$3:$D$9999,4,FALSE),"")</f>
        <v>The Rift</v>
      </c>
      <c r="AH62" s="33" t="s">
        <v>3357</v>
      </c>
      <c r="AK62" s="3" t="str">
        <f>IF(AND(G62&lt;&gt;"LIBSETS_SETTYPE_BATTLEGROUND",G62&lt;&gt;"LIBSETS_SETTYPE_SPECIAL"),IF(AL62&lt;&gt;"",VLOOKUP(AL62,'ESO zone constants'!$D$3:$H$4953,5,FALSE),""),"")</f>
        <v/>
      </c>
      <c r="AM62" s="43"/>
      <c r="AP62" s="3" t="str">
        <f>IF(AND(G62&lt;&gt;"LIBSETS_SETTYPE_BATTLEGROUND",G62&lt;&gt;"LIBSETS_SETTYPE_SPECIAL"),IF(AQ62&lt;&gt;"",VLOOKUP(AQ62,'ESO zone constants'!$D$3:$H$4953,5,FALSE),""),"")</f>
        <v/>
      </c>
      <c r="AR62" s="43"/>
      <c r="AU62" s="3" t="str">
        <f>IF(AND(G62&lt;&gt;"LIBSETS_SETTYPE_BATTLEGROUND",G62&lt;&gt;"LIBSETS_SETTYPE_SPECIAL"),IF(AV62&lt;&gt;"",VLOOKUP(AV62,'ESO zone constants'!$D$3:$H$4953,5,FALSE),""),"")</f>
        <v/>
      </c>
      <c r="AW62" s="43"/>
      <c r="AZ62" s="81" t="s">
        <v>2665</v>
      </c>
      <c r="BA62" s="81"/>
      <c r="BB62" s="81"/>
      <c r="BC62" s="21" t="str">
        <f t="shared" si="6"/>
        <v>[80] = {wayshrines={39,161,113,}, traitsNeeded=6, dlcId=DLC_BASE_GAME</v>
      </c>
      <c r="BD62" s="21" t="str">
        <f t="shared" si="7"/>
        <v>, zoneIds={92,382,103}, veteran=false</v>
      </c>
      <c r="BE62" s="21" t="str">
        <f t="shared" si="8"/>
        <v>, setType=LIBSETS_SETTYPE_CRAFTED</v>
      </c>
      <c r="BF62" s="21" t="str">
        <f t="shared" si="9"/>
        <v>, dropMechanic={LIBSETS_DROP_MECHANIC_CRAFTED,LIBSETS_DROP_MECHANIC_CRAFTED,LIBSETS_DROP_MECHANIC_CRAFTED}</v>
      </c>
      <c r="BG62" s="21" t="str">
        <f t="shared" si="10"/>
        <v>}, --Hunding\'s Rage / Hundings Zorn   [Bangkorai, Reaper's March, The Rift]</v>
      </c>
    </row>
    <row r="63" spans="1:59" x14ac:dyDescent="0.25">
      <c r="A63" s="5">
        <v>81</v>
      </c>
      <c r="B63" t="s">
        <v>813</v>
      </c>
      <c r="C63" t="s">
        <v>814</v>
      </c>
      <c r="D63" s="3">
        <f t="shared" si="0"/>
        <v>81</v>
      </c>
      <c r="G63" s="8" t="s">
        <v>1474</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WayshrineInfo'!$K$3:$N$9994,4,FALSE),"")))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constants'!$B$4:$C$1012,2,FALSE),"")</f>
        <v>Included in base game</v>
      </c>
      <c r="V63" s="33" t="s">
        <v>3357</v>
      </c>
      <c r="Y63" s="64"/>
      <c r="Z63" s="3">
        <f>IF(AND(G63&lt;&gt;"LIBSETS_SETTYPE_BATTLEGROUND",G63&lt;&gt;"LIBSETS_SETTYPE_SPECIAL"),
IF(AND(Y63&lt;&gt;"",ISNUMBER(Y63),NOT(ISNA(Y63))),Y63,
   IF(AND(L63&lt;&gt;"",ISNUMBER(L63),L63&gt;0,NOT(ISNA(L63))),VLOOKUP(L63,'ESO dumped WayshrineInfo'!$K$3:$L$9994,2,FALSE),"")
),"")</f>
        <v>58</v>
      </c>
      <c r="AA63" t="str">
        <f>IF(AND(Z63&lt;&gt;"",ISNUMBER(Z63),NOT(ISNA(Z63))),VLOOKUP(Z63,'ESO zone constants'!$A$3:$D$9999,4,FALSE),"")</f>
        <v>Malabal Tor</v>
      </c>
      <c r="AB63" s="33" t="s">
        <v>3357</v>
      </c>
      <c r="AC63" s="42"/>
      <c r="AD63" s="42"/>
      <c r="AE63" s="42"/>
      <c r="AF63" s="3">
        <f>IF(AND(G63&lt;&gt;"LIBSETS_SETTYPE_BATTLEGROUND",G63&lt;&gt;"LIBSETS_SETTYPE_SPECIAL"),
IF(AND(AE63&lt;&gt;"",ISNUMBER(AE63),NOT(ISNA(AE63))),AE63,
   IF(AND(M63&lt;&gt;"",ISNUMBER(M63),M63&gt;0,NOT(ISNA(M63))),VLOOKUP(M63,'ESO dumped WayshrineInfo'!$K$3:$L$9994,2,FALSE),"")
),"")</f>
        <v>101</v>
      </c>
      <c r="AG63" t="str">
        <f>IF(AND(AF63&lt;&gt;"",ISNUMBER(AF63),NOT(ISNA(AF63))),VLOOKUP(AF63,'ESO zone constants'!$A$3:$D$9999,4,FALSE),"")</f>
        <v>Eastmarch</v>
      </c>
      <c r="AH63" s="33" t="s">
        <v>3357</v>
      </c>
      <c r="AI63" s="42"/>
      <c r="AJ63" s="42"/>
      <c r="AK63" s="3" t="str">
        <f>IF(AND(G63&lt;&gt;"LIBSETS_SETTYPE_BATTLEGROUND",G63&lt;&gt;"LIBSETS_SETTYPE_SPECIAL"),IF(AL63&lt;&gt;"",VLOOKUP(AL63,'ESO zone constants'!$D$3:$H$4953,5,FALSE),""),"")</f>
        <v/>
      </c>
      <c r="AM63" s="43"/>
      <c r="AN63" s="42"/>
      <c r="AO63" s="42"/>
      <c r="AP63" s="3" t="str">
        <f>IF(AND(G63&lt;&gt;"LIBSETS_SETTYPE_BATTLEGROUND",G63&lt;&gt;"LIBSETS_SETTYPE_SPECIAL"),IF(AQ63&lt;&gt;"",VLOOKUP(AQ63,'ESO zone constants'!$D$3:$H$4953,5,FALSE),""),"")</f>
        <v/>
      </c>
      <c r="AR63" s="43"/>
      <c r="AS63" s="42"/>
      <c r="AT63" s="42"/>
      <c r="AU63" s="3" t="str">
        <f>IF(AND(G63&lt;&gt;"LIBSETS_SETTYPE_BATTLEGROUND",G63&lt;&gt;"LIBSETS_SETTYPE_SPECIAL"),IF(AV63&lt;&gt;"",VLOOKUP(AV63,'ESO zone constants'!$D$3:$H$4953,5,FALSE),""),"")</f>
        <v/>
      </c>
      <c r="AW63" s="43"/>
      <c r="AX63" s="42"/>
      <c r="AY63" s="42"/>
      <c r="AZ63" s="81" t="s">
        <v>2665</v>
      </c>
      <c r="BA63" s="81"/>
      <c r="BB63" s="81"/>
      <c r="BC63" s="21" t="str">
        <f t="shared" si="6"/>
        <v>[81] = {wayshrines={137,103,89,}, traitsNeeded=5, dlcId=DLC_BASE_GAME</v>
      </c>
      <c r="BD63" s="21" t="str">
        <f t="shared" si="7"/>
        <v>, zoneIds={104,58,101}, veteran=false</v>
      </c>
      <c r="BE63" s="21" t="str">
        <f t="shared" si="8"/>
        <v>, setType=LIBSETS_SETTYPE_CRAFTED</v>
      </c>
      <c r="BF63" s="21" t="str">
        <f t="shared" si="9"/>
        <v>, dropMechanic={LIBSETS_DROP_MECHANIC_CRAFTED,LIBSETS_DROP_MECHANIC_CRAFTED,LIBSETS_DROP_MECHANIC_CRAFTED}</v>
      </c>
      <c r="BG63" s="21" t="str">
        <f t="shared" si="10"/>
        <v>}, --Song of Lamae / Lied der Lamien   [Alik'r Desert, Malabal Tor, Eastmarch]</v>
      </c>
    </row>
    <row r="64" spans="1:59" x14ac:dyDescent="0.25">
      <c r="A64" s="5">
        <v>82</v>
      </c>
      <c r="B64" t="s">
        <v>815</v>
      </c>
      <c r="C64" t="s">
        <v>2576</v>
      </c>
      <c r="D64" s="3">
        <f t="shared" si="0"/>
        <v>82</v>
      </c>
      <c r="G64" s="8" t="s">
        <v>1474</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WayshrineInfo'!$K$3:$N$9994,4,FALSE),"")))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constants'!$B$4:$C$1012,2,FALSE),"")</f>
        <v>Included in base game</v>
      </c>
      <c r="V64" s="33" t="s">
        <v>3357</v>
      </c>
      <c r="Z64" s="3">
        <f>IF(AND(G64&lt;&gt;"LIBSETS_SETTYPE_BATTLEGROUND",G64&lt;&gt;"LIBSETS_SETTYPE_SPECIAL"),
IF(AND(Y64&lt;&gt;"",ISNUMBER(Y64),NOT(ISNA(Y64))),Y64,
   IF(AND(L64&lt;&gt;"",ISNUMBER(L64),L64&gt;0,NOT(ISNA(L64))),VLOOKUP(L64,'ESO dumped WayshrineInfo'!$K$3:$L$9994,2,FALSE),"")
),"")</f>
        <v>58</v>
      </c>
      <c r="AA64" t="str">
        <f>IF(AND(Z64&lt;&gt;"",ISNUMBER(Z64),NOT(ISNA(Z64))),VLOOKUP(Z64,'ESO zone constants'!$A$3:$D$9999,4,FALSE),"")</f>
        <v>Malabal Tor</v>
      </c>
      <c r="AB64" s="33" t="s">
        <v>3357</v>
      </c>
      <c r="AF64" s="3">
        <f>IF(AND(G64&lt;&gt;"LIBSETS_SETTYPE_BATTLEGROUND",G64&lt;&gt;"LIBSETS_SETTYPE_SPECIAL"),
IF(AND(AE64&lt;&gt;"",ISNUMBER(AE64),NOT(ISNA(AE64))),AE64,
   IF(AND(M64&lt;&gt;"",ISNUMBER(M64),M64&gt;0,NOT(ISNA(M64))),VLOOKUP(M64,'ESO dumped WayshrineInfo'!$K$3:$L$9994,2,FALSE),"")
),"")</f>
        <v>101</v>
      </c>
      <c r="AG64" t="str">
        <f>IF(AND(AF64&lt;&gt;"",ISNUMBER(AF64),NOT(ISNA(AF64))),VLOOKUP(AF64,'ESO zone constants'!$A$3:$D$9999,4,FALSE),"")</f>
        <v>Eastmarch</v>
      </c>
      <c r="AH64" s="33" t="s">
        <v>3357</v>
      </c>
      <c r="AK64" s="3" t="str">
        <f>IF(AND(G64&lt;&gt;"LIBSETS_SETTYPE_BATTLEGROUND",G64&lt;&gt;"LIBSETS_SETTYPE_SPECIAL"),IF(AL64&lt;&gt;"",VLOOKUP(AL64,'ESO zone constants'!$D$3:$H$4953,5,FALSE),""),"")</f>
        <v/>
      </c>
      <c r="AM64" s="43"/>
      <c r="AP64" s="3" t="str">
        <f>IF(AND(G64&lt;&gt;"LIBSETS_SETTYPE_BATTLEGROUND",G64&lt;&gt;"LIBSETS_SETTYPE_SPECIAL"),IF(AQ64&lt;&gt;"",VLOOKUP(AQ64,'ESO zone constants'!$D$3:$H$4953,5,FALSE),""),"")</f>
        <v/>
      </c>
      <c r="AR64" s="43"/>
      <c r="AU64" s="3" t="str">
        <f>IF(AND(G64&lt;&gt;"LIBSETS_SETTYPE_BATTLEGROUND",G64&lt;&gt;"LIBSETS_SETTYPE_SPECIAL"),IF(AV64&lt;&gt;"",VLOOKUP(AV64,'ESO zone constants'!$D$3:$H$4953,5,FALSE),""),"")</f>
        <v/>
      </c>
      <c r="AW64" s="43"/>
      <c r="AZ64" s="81" t="s">
        <v>2665</v>
      </c>
      <c r="BA64" s="81"/>
      <c r="BB64" s="81"/>
      <c r="BC64" s="21" t="str">
        <f t="shared" si="6"/>
        <v>[82] = {wayshrines={155,105,95,}, traitsNeeded=5, dlcId=DLC_BASE_GAME</v>
      </c>
      <c r="BD64" s="21" t="str">
        <f t="shared" si="7"/>
        <v>, zoneIds={104,58,101}, veteran=false</v>
      </c>
      <c r="BE64" s="21" t="str">
        <f t="shared" si="8"/>
        <v>, setType=LIBSETS_SETTYPE_CRAFTED</v>
      </c>
      <c r="BF64" s="21" t="str">
        <f t="shared" si="9"/>
        <v>, dropMechanic={LIBSETS_DROP_MECHANIC_CRAFTED,LIBSETS_DROP_MECHANIC_CRAFTED,LIBSETS_DROP_MECHANIC_CRAFTED}</v>
      </c>
      <c r="BG64" s="21" t="str">
        <f t="shared" si="10"/>
        <v>}, --Alessia\'s Bulwark / Alessias Bollwerk   [Alik'r Desert, Malabal Tor, Eastmarch]</v>
      </c>
    </row>
    <row r="65" spans="1:59" x14ac:dyDescent="0.25">
      <c r="A65" s="12">
        <v>83</v>
      </c>
      <c r="B65" t="s">
        <v>816</v>
      </c>
      <c r="C65" t="s">
        <v>817</v>
      </c>
      <c r="D65" s="3">
        <f t="shared" si="0"/>
        <v>83</v>
      </c>
      <c r="E65" s="41"/>
      <c r="G65" s="8" t="s">
        <v>1475</v>
      </c>
      <c r="I65" t="s">
        <v>91</v>
      </c>
      <c r="J65" t="s">
        <v>91</v>
      </c>
      <c r="K65">
        <v>-1</v>
      </c>
      <c r="L65">
        <v>-1</v>
      </c>
      <c r="M65">
        <v>-1</v>
      </c>
      <c r="O65" s="64"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WayshrineInfo'!$K$3:$N$9994,4,FALSE),"")))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constants'!$B$4:$C$1012,2,FALSE),"")</f>
        <v>Included in base game</v>
      </c>
      <c r="V65" s="33" t="s">
        <v>1535</v>
      </c>
      <c r="Y65" s="64"/>
      <c r="Z65" s="3" t="str">
        <f>IF(AND(G65&lt;&gt;"LIBSETS_SETTYPE_BATTLEGROUND",G65&lt;&gt;"LIBSETS_SETTYPE_SPECIAL"),
IF(AND(Y65&lt;&gt;"",ISNUMBER(Y65),NOT(ISNA(Y65))),Y65,
   IF(AND(L65&lt;&gt;"",ISNUMBER(L65),L65&gt;0,NOT(ISNA(L65))),VLOOKUP(L65,'ESO dumped WayshrineInfo'!$K$3:$L$9994,2,FALSE),"")
),"")</f>
        <v/>
      </c>
      <c r="AA65" t="str">
        <f>IF(AND(Z65&lt;&gt;"",ISNUMBER(Z65),NOT(ISNA(Z65))),VLOOKUP(Z65,'ESO zone constants'!$A$3:$D$9999,4,FALSE),"")</f>
        <v/>
      </c>
      <c r="AC65" s="3" t="str">
        <f>IF(AB65&lt;&gt;"",IF(AB65&lt;&gt;"LIBSETS_DROP_MECHANIC_MONSTER_NAME",VLOOKUP(AB65,'LibSets constants'!$I$4:$L$1012,3,FALSE),""),"")</f>
        <v/>
      </c>
      <c r="AD65" s="3" t="str">
        <f>IF(AB65&lt;&gt;"",IF(AB65&lt;&gt;"LIBSETS_DROP_MECHANIC_MONSTER_NAME",VLOOKUP(AB65,'LibSets constants'!$I$4:$L$1012,4,FALSE),""),"")</f>
        <v/>
      </c>
      <c r="AF65" s="3" t="str">
        <f>IF(AND(G65&lt;&gt;"LIBSETS_SETTYPE_BATTLEGROUND",G65&lt;&gt;"LIBSETS_SETTYPE_SPECIAL"),
IF(AND(AE65&lt;&gt;"",ISNUMBER(AE65),NOT(ISNA(AE65))),AE65,
   IF(AND(M65&lt;&gt;"",ISNUMBER(M65),M65&gt;0,NOT(ISNA(M65))),VLOOKUP(M65,'ESO dumped WayshrineInfo'!$K$3:$L$9994,2,FALSE),"")
),"")</f>
        <v/>
      </c>
      <c r="AG65" t="str">
        <f>IF(AND(AF65&lt;&gt;"",ISNUMBER(AF65),NOT(ISNA(AF65))),VLOOKUP(AF65,'ESO zone constants'!$A$3:$D$9999,4,FALSE),"")</f>
        <v/>
      </c>
      <c r="AH65" s="43"/>
      <c r="AK65" s="3" t="str">
        <f>IF(AND(G65&lt;&gt;"LIBSETS_SETTYPE_BATTLEGROUND",G65&lt;&gt;"LIBSETS_SETTYPE_SPECIAL"),IF(AL65&lt;&gt;"",VLOOKUP(AL65,'ESO zone constants'!$D$3:$H$4953,5,FALSE),""),"")</f>
        <v/>
      </c>
      <c r="AM65" s="43"/>
      <c r="AP65" s="3" t="str">
        <f>IF(AND(G65&lt;&gt;"LIBSETS_SETTYPE_BATTLEGROUND",G65&lt;&gt;"LIBSETS_SETTYPE_SPECIAL"),IF(AQ65&lt;&gt;"",VLOOKUP(AQ65,'ESO zone constants'!$D$3:$H$4953,5,FALSE),""),"")</f>
        <v/>
      </c>
      <c r="AR65" s="43"/>
      <c r="AU65" s="3" t="str">
        <f>IF(AND(G65&lt;&gt;"LIBSETS_SETTYPE_BATTLEGROUND",G65&lt;&gt;"LIBSETS_SETTYPE_SPECIAL"),IF(AV65&lt;&gt;"",VLOOKUP(AV65,'ESO zone constants'!$D$3:$H$4953,5,FALSE),""),"")</f>
        <v/>
      </c>
      <c r="AW65" s="43"/>
      <c r="AZ65" s="81" t="s">
        <v>2666</v>
      </c>
      <c r="BA65" s="81"/>
      <c r="BB65" s="81"/>
      <c r="BC65" s="21" t="str">
        <f t="shared" si="6"/>
        <v>[83] = {wayshrines={-1,-1,-1,}, dlcId=DLC_BASE_GAME</v>
      </c>
      <c r="BD65" s="21" t="str">
        <f t="shared" si="7"/>
        <v>, zoneIds={181}, veteran=false</v>
      </c>
      <c r="BE65" s="21" t="str">
        <f t="shared" si="8"/>
        <v>, setType=LIBSETS_SETTYPE_CYRODIIL</v>
      </c>
      <c r="BF65" s="21" t="str">
        <f t="shared" si="9"/>
        <v>, isProcSetAllowedInPvP=1, dropMechanic={LIBSETS_DROP_MECHANIC_CITY_CYRODIIL_VLASTARUS}</v>
      </c>
      <c r="BG65" s="21" t="str">
        <f t="shared" si="10"/>
        <v>}, --Elf Bane / Elfenfluch   [Cyrodiil]</v>
      </c>
    </row>
    <row r="66" spans="1:59" x14ac:dyDescent="0.25">
      <c r="A66" s="5">
        <v>84</v>
      </c>
      <c r="B66" t="s">
        <v>818</v>
      </c>
      <c r="C66" t="s">
        <v>2577</v>
      </c>
      <c r="D66" s="3">
        <f t="shared" si="0"/>
        <v>84</v>
      </c>
      <c r="G66" s="8" t="s">
        <v>1474</v>
      </c>
      <c r="I66" t="s">
        <v>91</v>
      </c>
      <c r="J66" t="s">
        <v>91</v>
      </c>
      <c r="K66">
        <v>-2</v>
      </c>
      <c r="L66">
        <v>-2</v>
      </c>
      <c r="M66">
        <v>-2</v>
      </c>
      <c r="N66">
        <v>8</v>
      </c>
      <c r="O66" s="64"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WayshrineInfo'!$K$3:$N$9994,4,FALSE),"")))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constants'!$B$4:$C$1012,2,FALSE),"")</f>
        <v>Included in base game</v>
      </c>
      <c r="V66" s="33" t="s">
        <v>3357</v>
      </c>
      <c r="Y66" s="64">
        <v>643</v>
      </c>
      <c r="Z66" s="3">
        <f>IF(AND(G66&lt;&gt;"LIBSETS_SETTYPE_BATTLEGROUND",G66&lt;&gt;"LIBSETS_SETTYPE_SPECIAL"),
IF(AND(Y66&lt;&gt;"",ISNUMBER(Y66),NOT(ISNA(Y66))),Y66,
   IF(AND(L66&lt;&gt;"",ISNUMBER(L66),L66&gt;0,NOT(ISNA(L66))),VLOOKUP(L66,'ESO dumped WayshrineInfo'!$K$3:$L$9994,2,FALSE),"")
),"")</f>
        <v>643</v>
      </c>
      <c r="AA66" t="str">
        <f>IF(AND(Z66&lt;&gt;"",ISNUMBER(Z66),NOT(ISNA(Z66))),VLOOKUP(Z66,'ESO zone constants'!$A$3:$D$9999,4,FALSE),"")</f>
        <v>Imperial Sewers</v>
      </c>
      <c r="AB66" s="33" t="s">
        <v>3357</v>
      </c>
      <c r="AC66" s="42"/>
      <c r="AD66" s="42"/>
      <c r="AE66" s="42"/>
      <c r="AF66" s="3" t="str">
        <f>IF(AND(G66&lt;&gt;"LIBSETS_SETTYPE_BATTLEGROUND",G66&lt;&gt;"LIBSETS_SETTYPE_SPECIAL"),
IF(AND(AE66&lt;&gt;"",ISNUMBER(AE66),NOT(ISNA(AE66))),AE66,
   IF(AND(M66&lt;&gt;"",ISNUMBER(M66),M66&gt;0,NOT(ISNA(M66))),VLOOKUP(M66,'ESO dumped WayshrineInfo'!$K$3:$L$9994,2,FALSE),"")
),"")</f>
        <v/>
      </c>
      <c r="AG66" t="str">
        <f>IF(AND(AF66&lt;&gt;"",ISNUMBER(AF66),NOT(ISNA(AF66))),VLOOKUP(AF66,'ESO zone constants'!$A$3:$D$9999,4,FALSE),"")</f>
        <v/>
      </c>
      <c r="AH66" s="43"/>
      <c r="AI66" s="42"/>
      <c r="AJ66" s="42"/>
      <c r="AK66" s="3" t="str">
        <f>IF(AND(G66&lt;&gt;"LIBSETS_SETTYPE_BATTLEGROUND",G66&lt;&gt;"LIBSETS_SETTYPE_SPECIAL"),IF(AL66&lt;&gt;"",VLOOKUP(AL66,'ESO zone constants'!$D$3:$H$4953,5,FALSE),""),"")</f>
        <v/>
      </c>
      <c r="AM66" s="43"/>
      <c r="AN66" s="42"/>
      <c r="AO66" s="42"/>
      <c r="AP66" s="3" t="str">
        <f>IF(AND(G66&lt;&gt;"LIBSETS_SETTYPE_BATTLEGROUND",G66&lt;&gt;"LIBSETS_SETTYPE_SPECIAL"),IF(AQ66&lt;&gt;"",VLOOKUP(AQ66,'ESO zone constants'!$D$3:$H$4953,5,FALSE),""),"")</f>
        <v/>
      </c>
      <c r="AR66" s="43"/>
      <c r="AS66" s="42"/>
      <c r="AT66" s="42"/>
      <c r="AU66" s="3" t="str">
        <f>IF(AND(G66&lt;&gt;"LIBSETS_SETTYPE_BATTLEGROUND",G66&lt;&gt;"LIBSETS_SETTYPE_SPECIAL"),IF(AV66&lt;&gt;"",VLOOKUP(AV66,'ESO zone constants'!$D$3:$H$4953,5,FALSE),""),"")</f>
        <v/>
      </c>
      <c r="AW66" s="43"/>
      <c r="AX66" s="42"/>
      <c r="AY66" s="42"/>
      <c r="AZ66" s="81" t="s">
        <v>2666</v>
      </c>
      <c r="BA66" s="81"/>
      <c r="BB66" s="81"/>
      <c r="BC66" s="21" t="str">
        <f t="shared" si="6"/>
        <v>[84] = {wayshrines={-2,-2,-2,}, traitsNeeded=8, dlcId=DLC_BASE_GAME</v>
      </c>
      <c r="BD66" s="21" t="str">
        <f t="shared" si="7"/>
        <v>, zoneIds={208,643}, veteran=false</v>
      </c>
      <c r="BE66" s="21" t="str">
        <f t="shared" si="8"/>
        <v>, setType=LIBSETS_SETTYPE_CRAFTED</v>
      </c>
      <c r="BF66" s="21" t="str">
        <f t="shared" si="9"/>
        <v>, isProcSetAllowedInPvP=1, dropMechanic={LIBSETS_DROP_MECHANIC_CRAFTED,LIBSETS_DROP_MECHANIC_CRAFTED}</v>
      </c>
      <c r="BG66" s="21" t="str">
        <f t="shared" si="10"/>
        <v>}, --Orgnum\'s Scales / Orgnums Schuppen   [The Earth Forge, Imperial Sewers]</v>
      </c>
    </row>
    <row r="67" spans="1:59" x14ac:dyDescent="0.25">
      <c r="A67" s="12">
        <v>85</v>
      </c>
      <c r="B67" t="s">
        <v>819</v>
      </c>
      <c r="C67" t="s">
        <v>2578</v>
      </c>
      <c r="D67" s="3">
        <f t="shared" ref="D67:D130" si="11">A67</f>
        <v>85</v>
      </c>
      <c r="G67" s="8" t="s">
        <v>1475</v>
      </c>
      <c r="I67" t="s">
        <v>91</v>
      </c>
      <c r="J67" t="s">
        <v>91</v>
      </c>
      <c r="K67">
        <v>-1</v>
      </c>
      <c r="L67">
        <v>-1</v>
      </c>
      <c r="M67">
        <v>-1</v>
      </c>
      <c r="O67" s="64"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WayshrineInfo'!$K$3:$N$9994,4,FALSE),"")))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constants'!$B$4:$C$1012,2,FALSE),"")</f>
        <v>Included in base game</v>
      </c>
      <c r="V67" s="33" t="s">
        <v>2799</v>
      </c>
      <c r="Y67" s="64"/>
      <c r="Z67" s="3" t="str">
        <f>IF(AND(G67&lt;&gt;"LIBSETS_SETTYPE_BATTLEGROUND",G67&lt;&gt;"LIBSETS_SETTYPE_SPECIAL"),
IF(AND(Y67&lt;&gt;"",ISNUMBER(Y67),NOT(ISNA(Y67))),Y67,
   IF(AND(L67&lt;&gt;"",ISNUMBER(L67),L67&gt;0,NOT(ISNA(L67))),VLOOKUP(L67,'ESO dumped WayshrineInfo'!$K$3:$L$9994,2,FALSE),"")
),"")</f>
        <v/>
      </c>
      <c r="AA67" t="str">
        <f>IF(AND(Z67&lt;&gt;"",ISNUMBER(Z67),NOT(ISNA(Z67))),VLOOKUP(Z67,'ESO zone constants'!$A$3:$D$9999,4,FALSE),"")</f>
        <v/>
      </c>
      <c r="AC67" s="3" t="str">
        <f>IF(AB67&lt;&gt;"",IF(AB67&lt;&gt;"LIBSETS_DROP_MECHANIC_MONSTER_NAME",VLOOKUP(AB67,'LibSets constants'!$I$4:$L$1012,3,FALSE),""),"")</f>
        <v/>
      </c>
      <c r="AD67" s="3" t="str">
        <f>IF(AB67&lt;&gt;"",IF(AB67&lt;&gt;"LIBSETS_DROP_MECHANIC_MONSTER_NAME",VLOOKUP(AB67,'LibSets constants'!$I$4:$L$1012,4,FALSE),""),"")</f>
        <v/>
      </c>
      <c r="AF67" s="3" t="str">
        <f>IF(AND(G67&lt;&gt;"LIBSETS_SETTYPE_BATTLEGROUND",G67&lt;&gt;"LIBSETS_SETTYPE_SPECIAL"),
IF(AND(AE67&lt;&gt;"",ISNUMBER(AE67),NOT(ISNA(AE67))),AE67,
   IF(AND(M67&lt;&gt;"",ISNUMBER(M67),M67&gt;0,NOT(ISNA(M67))),VLOOKUP(M67,'ESO dumped WayshrineInfo'!$K$3:$L$9994,2,FALSE),"")
),"")</f>
        <v/>
      </c>
      <c r="AG67" t="str">
        <f>IF(AND(AF67&lt;&gt;"",ISNUMBER(AF67),NOT(ISNA(AF67))),VLOOKUP(AF67,'ESO zone constants'!$A$3:$D$9999,4,FALSE),"")</f>
        <v/>
      </c>
      <c r="AH67" s="43"/>
      <c r="AK67" s="3" t="str">
        <f>IF(AND(G67&lt;&gt;"LIBSETS_SETTYPE_BATTLEGROUND",G67&lt;&gt;"LIBSETS_SETTYPE_SPECIAL"),IF(AL67&lt;&gt;"",VLOOKUP(AL67,'ESO zone constants'!$D$3:$H$4953,5,FALSE),""),"")</f>
        <v/>
      </c>
      <c r="AM67" s="43"/>
      <c r="AP67" s="3" t="str">
        <f>IF(AND(G67&lt;&gt;"LIBSETS_SETTYPE_BATTLEGROUND",G67&lt;&gt;"LIBSETS_SETTYPE_SPECIAL"),IF(AQ67&lt;&gt;"",VLOOKUP(AQ67,'ESO zone constants'!$D$3:$H$4953,5,FALSE),""),"")</f>
        <v/>
      </c>
      <c r="AR67" s="43"/>
      <c r="AU67" s="3" t="str">
        <f>IF(AND(G67&lt;&gt;"LIBSETS_SETTYPE_BATTLEGROUND",G67&lt;&gt;"LIBSETS_SETTYPE_SPECIAL"),IF(AV67&lt;&gt;"",VLOOKUP(AV67,'ESO zone constants'!$D$3:$H$4953,5,FALSE),""),"")</f>
        <v/>
      </c>
      <c r="AW67" s="43"/>
      <c r="AZ67" s="81" t="s">
        <v>2665</v>
      </c>
      <c r="BA67" s="81"/>
      <c r="BB67" s="81"/>
      <c r="BC67" s="21" t="str">
        <f t="shared" si="6"/>
        <v>[85] = {wayshrines={-1,-1,-1,}, dlcId=DLC_BASE_GAME</v>
      </c>
      <c r="BD67" s="21" t="str">
        <f t="shared" si="7"/>
        <v>, zoneIds={181}, veteran=false</v>
      </c>
      <c r="BE67" s="21" t="str">
        <f t="shared" si="8"/>
        <v>, setType=LIBSETS_SETTYPE_CYRODIIL</v>
      </c>
      <c r="BF67" s="21" t="str">
        <f t="shared" si="9"/>
        <v>, dropMechanic={LIBSETS_DROP_MECHANIC_CITY_CYRODIIL_CROPSFORD}</v>
      </c>
      <c r="BG67" s="21" t="str">
        <f t="shared" si="10"/>
        <v>}, --Almalexia\'s Mercy / Almalexias Gnade   [Cyrodiil]</v>
      </c>
    </row>
    <row r="68" spans="1:59" x14ac:dyDescent="0.25">
      <c r="A68" s="12">
        <v>86</v>
      </c>
      <c r="B68" t="s">
        <v>820</v>
      </c>
      <c r="C68" t="s">
        <v>2579</v>
      </c>
      <c r="D68" s="3">
        <f t="shared" si="11"/>
        <v>86</v>
      </c>
      <c r="G68" s="8" t="s">
        <v>1480</v>
      </c>
      <c r="I68" t="s">
        <v>91</v>
      </c>
      <c r="J68" t="s">
        <v>91</v>
      </c>
      <c r="K68">
        <v>121</v>
      </c>
      <c r="L68">
        <v>121</v>
      </c>
      <c r="M68">
        <v>121</v>
      </c>
      <c r="O68" s="64"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WayshrineInfo'!$K$3:$N$9994,4,FALSE),"")))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constants'!$B$4:$C$1012,2,FALSE),"")</f>
        <v>Included in base game</v>
      </c>
      <c r="V68" s="33" t="s">
        <v>1560</v>
      </c>
      <c r="Y68" s="64"/>
      <c r="Z68" s="3">
        <f>IF(AND(G68&lt;&gt;"LIBSETS_SETTYPE_BATTLEGROUND",G68&lt;&gt;"LIBSETS_SETTYPE_SPECIAL"),
IF(AND(Y68&lt;&gt;"",ISNUMBER(Y68),NOT(ISNA(Y68))),Y68,
   IF(AND(L68&lt;&gt;"",ISNUMBER(L68),L68&gt;0,NOT(ISNA(L68))),VLOOKUP(L68,'ESO dumped WayshrineInfo'!$K$3:$L$9994,2,FALSE),"")
),"")</f>
        <v>381</v>
      </c>
      <c r="AA68" t="str">
        <f>IF(AND(Z68&lt;&gt;"",ISNUMBER(Z68),NOT(ISNA(Z68))),VLOOKUP(Z68,'ESO zone constants'!$A$3:$D$9999,4,FALSE),"")</f>
        <v>Auridon</v>
      </c>
      <c r="AB68" s="33" t="s">
        <v>1561</v>
      </c>
      <c r="AC68" s="42"/>
      <c r="AD68" s="42"/>
      <c r="AE68" s="42"/>
      <c r="AF68" s="3">
        <f>IF(AND(G68&lt;&gt;"LIBSETS_SETTYPE_BATTLEGROUND",G68&lt;&gt;"LIBSETS_SETTYPE_SPECIAL"),
IF(AND(AE68&lt;&gt;"",ISNUMBER(AE68),NOT(ISNA(AE68))),AE68,
   IF(AND(M68&lt;&gt;"",ISNUMBER(M68),M68&gt;0,NOT(ISNA(M68))),VLOOKUP(M68,'ESO dumped WayshrineInfo'!$K$3:$L$9994,2,FALSE),"")
),"")</f>
        <v>381</v>
      </c>
      <c r="AG68" t="str">
        <f>IF(AND(AF68&lt;&gt;"",ISNUMBER(AF68),NOT(ISNA(AF68))),VLOOKUP(AF68,'ESO zone constants'!$A$3:$D$9999,4,FALSE),"")</f>
        <v>Auridon</v>
      </c>
      <c r="AH68" s="43" t="s">
        <v>1562</v>
      </c>
      <c r="AI68" s="42"/>
      <c r="AJ68" s="42"/>
      <c r="AK68" s="3">
        <f>IF(AND(G68&lt;&gt;"LIBSETS_SETTYPE_BATTLEGROUND",G68&lt;&gt;"LIBSETS_SETTYPE_SPECIAL"),IF(AL68&lt;&gt;"",VLOOKUP(AL68,'ESO zone constants'!$D$3:$H$4953,5,FALSE),""),"")</f>
        <v>381</v>
      </c>
      <c r="AL68" t="s">
        <v>264</v>
      </c>
      <c r="AM68" s="43" t="s">
        <v>1563</v>
      </c>
      <c r="AN68" s="42"/>
      <c r="AO68" s="42"/>
      <c r="AP68" s="3" t="str">
        <f>IF(AND(G68&lt;&gt;"LIBSETS_SETTYPE_BATTLEGROUND",G68&lt;&gt;"LIBSETS_SETTYPE_SPECIAL"),IF(AQ68&lt;&gt;"",VLOOKUP(AQ68,'ESO zone constants'!$D$3:$H$4953,5,FALSE),""),"")</f>
        <v/>
      </c>
      <c r="AR68" s="43"/>
      <c r="AS68" s="42"/>
      <c r="AT68" s="42"/>
      <c r="AU68" s="3" t="str">
        <f>IF(AND(G68&lt;&gt;"LIBSETS_SETTYPE_BATTLEGROUND",G68&lt;&gt;"LIBSETS_SETTYPE_SPECIAL"),IF(AV68&lt;&gt;"",VLOOKUP(AV68,'ESO zone constants'!$D$3:$H$4953,5,FALSE),""),"")</f>
        <v/>
      </c>
      <c r="AW68" s="43"/>
      <c r="AX68" s="42"/>
      <c r="AY68" s="42"/>
      <c r="AZ68" s="81" t="s">
        <v>2665</v>
      </c>
      <c r="BA68" s="81"/>
      <c r="BB68" s="81"/>
      <c r="BC68" s="21" t="str">
        <f t="shared" ref="BC68:BC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D68" s="21" t="str">
        <f t="shared" ref="BD68:BD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E68" s="21" t="str">
        <f t="shared" ref="BE68:BE131" si="14">IF(A68&lt;&gt;"",IF(F68&lt;&gt;"Not in the game (anymore)",IF(A68&lt;&gt;"",", setType="&amp;G68,"")&amp;IF(J68="true",", multiTrialSet=true",""),"")
&amp; IF(AND(H68&lt;&gt;"",ISNUMBER(H68)),", undauntedChestId=" &amp; H68,""),"")</f>
        <v>, setType=LIBSETS_SETTYPE_OVERLAND</v>
      </c>
      <c r="BF68" s="21" t="str">
        <f t="shared" ref="BF68:BF131" si="15">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G68" s="21" t="str">
        <f t="shared" ref="BG68:BG131" si="16">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59" x14ac:dyDescent="0.25">
      <c r="A69" s="5">
        <v>87</v>
      </c>
      <c r="B69" t="s">
        <v>821</v>
      </c>
      <c r="C69" t="s">
        <v>822</v>
      </c>
      <c r="D69" s="3">
        <f t="shared" si="11"/>
        <v>87</v>
      </c>
      <c r="G69" s="8" t="s">
        <v>1474</v>
      </c>
      <c r="I69" t="s">
        <v>91</v>
      </c>
      <c r="J69" t="s">
        <v>91</v>
      </c>
      <c r="K69">
        <v>-2</v>
      </c>
      <c r="L69">
        <v>-2</v>
      </c>
      <c r="M69">
        <v>-2</v>
      </c>
      <c r="N69">
        <v>8</v>
      </c>
      <c r="O69" s="64"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WayshrineInfo'!$K$3:$N$9994,4,FALSE),"")))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constants'!$B$4:$C$1012,2,FALSE),"")</f>
        <v>Included in base game</v>
      </c>
      <c r="V69" s="33" t="s">
        <v>3357</v>
      </c>
      <c r="Y69" s="64">
        <v>643</v>
      </c>
      <c r="Z69" s="3">
        <f>IF(AND(G69&lt;&gt;"LIBSETS_SETTYPE_BATTLEGROUND",G69&lt;&gt;"LIBSETS_SETTYPE_SPECIAL"),
IF(AND(Y69&lt;&gt;"",ISNUMBER(Y69),NOT(ISNA(Y69))),Y69,
   IF(AND(L69&lt;&gt;"",ISNUMBER(L69),L69&gt;0,NOT(ISNA(L69))),VLOOKUP(L69,'ESO dumped WayshrineInfo'!$K$3:$L$9994,2,FALSE),"")
),"")</f>
        <v>643</v>
      </c>
      <c r="AA69" t="str">
        <f>IF(AND(Z69&lt;&gt;"",ISNUMBER(Z69),NOT(ISNA(Z69))),VLOOKUP(Z69,'ESO zone constants'!$A$3:$D$9999,4,FALSE),"")</f>
        <v>Imperial Sewers</v>
      </c>
      <c r="AB69" s="33" t="s">
        <v>3357</v>
      </c>
      <c r="AF69" s="3" t="str">
        <f>IF(AND(G69&lt;&gt;"LIBSETS_SETTYPE_BATTLEGROUND",G69&lt;&gt;"LIBSETS_SETTYPE_SPECIAL"),
IF(AND(AE69&lt;&gt;"",ISNUMBER(AE69),NOT(ISNA(AE69))),AE69,
   IF(AND(M69&lt;&gt;"",ISNUMBER(M69),M69&gt;0,NOT(ISNA(M69))),VLOOKUP(M69,'ESO dumped WayshrineInfo'!$K$3:$L$9994,2,FALSE),"")
),"")</f>
        <v/>
      </c>
      <c r="AG69" t="str">
        <f>IF(AND(AF69&lt;&gt;"",ISNUMBER(AF69),NOT(ISNA(AF69))),VLOOKUP(AF69,'ESO zone constants'!$A$3:$D$9999,4,FALSE),"")</f>
        <v/>
      </c>
      <c r="AH69" s="43"/>
      <c r="AK69" s="3" t="str">
        <f>IF(AND(G69&lt;&gt;"LIBSETS_SETTYPE_BATTLEGROUND",G69&lt;&gt;"LIBSETS_SETTYPE_SPECIAL"),IF(AL69&lt;&gt;"",VLOOKUP(AL69,'ESO zone constants'!$D$3:$H$4953,5,FALSE),""),"")</f>
        <v/>
      </c>
      <c r="AM69" s="43"/>
      <c r="AP69" s="3" t="str">
        <f>IF(AND(G69&lt;&gt;"LIBSETS_SETTYPE_BATTLEGROUND",G69&lt;&gt;"LIBSETS_SETTYPE_SPECIAL"),IF(AQ69&lt;&gt;"",VLOOKUP(AQ69,'ESO zone constants'!$D$3:$H$4953,5,FALSE),""),"")</f>
        <v/>
      </c>
      <c r="AR69" s="43"/>
      <c r="AU69" s="3" t="str">
        <f>IF(AND(G69&lt;&gt;"LIBSETS_SETTYPE_BATTLEGROUND",G69&lt;&gt;"LIBSETS_SETTYPE_SPECIAL"),IF(AV69&lt;&gt;"",VLOOKUP(AV69,'ESO zone constants'!$D$3:$H$4953,5,FALSE),""),"")</f>
        <v/>
      </c>
      <c r="AW69" s="43"/>
      <c r="AZ69" s="81" t="s">
        <v>2666</v>
      </c>
      <c r="BA69" s="81"/>
      <c r="BB69" s="81"/>
      <c r="BC69" s="21" t="str">
        <f t="shared" si="12"/>
        <v>[87] = {wayshrines={-2,-2,-2,}, traitsNeeded=8, dlcId=DLC_BASE_GAME</v>
      </c>
      <c r="BD69" s="21" t="str">
        <f t="shared" si="13"/>
        <v>, zoneIds={267,643}, veteran=false</v>
      </c>
      <c r="BE69" s="21" t="str">
        <f t="shared" si="14"/>
        <v>, setType=LIBSETS_SETTYPE_CRAFTED</v>
      </c>
      <c r="BF69" s="21" t="str">
        <f t="shared" si="15"/>
        <v>, isProcSetAllowedInPvP=1, dropMechanic={LIBSETS_DROP_MECHANIC_CRAFTED,LIBSETS_DROP_MECHANIC_CRAFTED}</v>
      </c>
      <c r="BG69" s="21" t="str">
        <f t="shared" si="16"/>
        <v>}, --Eyes of Mara / Augen von Mara   [Eyevea, Imperial Sewers]</v>
      </c>
    </row>
    <row r="70" spans="1:59" x14ac:dyDescent="0.25">
      <c r="A70" s="12">
        <v>88</v>
      </c>
      <c r="B70" t="s">
        <v>823</v>
      </c>
      <c r="C70" t="s">
        <v>824</v>
      </c>
      <c r="D70" s="3">
        <f t="shared" si="11"/>
        <v>88</v>
      </c>
      <c r="G70" s="8" t="s">
        <v>1472</v>
      </c>
      <c r="I70" t="s">
        <v>91</v>
      </c>
      <c r="J70" t="s">
        <v>91</v>
      </c>
      <c r="K70">
        <v>270</v>
      </c>
      <c r="L70">
        <v>270</v>
      </c>
      <c r="M70">
        <v>270</v>
      </c>
      <c r="O70" s="64"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WayshrineInfo'!$K$3:$N$9994,4,FALSE),"")))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constants'!$B$4:$C$1012,2,FALSE),"")</f>
        <v>Included in base game</v>
      </c>
      <c r="V70" s="33" t="s">
        <v>1556</v>
      </c>
      <c r="Y70" s="64"/>
      <c r="Z70" s="3">
        <f>IF(AND(G70&lt;&gt;"LIBSETS_SETTYPE_BATTLEGROUND",G70&lt;&gt;"LIBSETS_SETTYPE_SPECIAL"),
IF(AND(Y70&lt;&gt;"",ISNUMBER(Y70),NOT(ISNA(Y70))),Y70,
   IF(AND(L70&lt;&gt;"",ISNUMBER(L70),L70&gt;0,NOT(ISNA(L70))),VLOOKUP(L70,'ESO dumped WayshrineInfo'!$K$3:$L$9994,2,FALSE),"")
),"")</f>
        <v>888</v>
      </c>
      <c r="AA70" t="str">
        <f>IF(AND(Z70&lt;&gt;"",ISNUMBER(Z70),NOT(ISNA(Z70))),VLOOKUP(Z70,'ESO zone constants'!$A$3:$D$9999,4,FALSE),"")</f>
        <v>Craglorn</v>
      </c>
      <c r="AB70" s="33" t="s">
        <v>1556</v>
      </c>
      <c r="AC70" s="3" t="str">
        <f>IF(AB70&lt;&gt;"",IF(AB70&lt;&gt;"LIBSETS_DROP_MECHANIC_MONSTER_NAME",VLOOKUP(AB70,'LibSets constants'!$I$4:$L$1012,3,FALSE),""),"")</f>
        <v>Arena stage chest</v>
      </c>
      <c r="AD70" s="3" t="str">
        <f>IF(AB70&lt;&gt;"",IF(AB70&lt;&gt;"LIBSETS_DROP_MECHANIC_MONSTER_NAME",VLOOKUP(AB70,'LibSets constants'!$I$4:$L$1012,4,FALSE),""),"")</f>
        <v>Arena-Phasen Schatztruhe</v>
      </c>
      <c r="AF70" s="3">
        <f>IF(AND(G70&lt;&gt;"LIBSETS_SETTYPE_BATTLEGROUND",G70&lt;&gt;"LIBSETS_SETTYPE_SPECIAL"),
IF(AND(AE70&lt;&gt;"",ISNUMBER(AE70),NOT(ISNA(AE70))),AE70,
   IF(AND(M70&lt;&gt;"",ISNUMBER(M70),M70&gt;0,NOT(ISNA(M70))),VLOOKUP(M70,'ESO dumped WayshrineInfo'!$K$3:$L$9994,2,FALSE),"")
),"")</f>
        <v>888</v>
      </c>
      <c r="AG70" t="str">
        <f>IF(AND(AF70&lt;&gt;"",ISNUMBER(AF70),NOT(ISNA(AF70))),VLOOKUP(AF70,'ESO zone constants'!$A$3:$D$9999,4,FALSE),"")</f>
        <v>Craglorn</v>
      </c>
      <c r="AH70" s="43"/>
      <c r="AK70" s="3" t="str">
        <f>IF(AND(G70&lt;&gt;"LIBSETS_SETTYPE_BATTLEGROUND",G70&lt;&gt;"LIBSETS_SETTYPE_SPECIAL"),IF(AL70&lt;&gt;"",VLOOKUP(AL70,'ESO zone constants'!$D$3:$H$4953,5,FALSE),""),"")</f>
        <v/>
      </c>
      <c r="AM70" s="43"/>
      <c r="AP70" s="3" t="str">
        <f>IF(AND(G70&lt;&gt;"LIBSETS_SETTYPE_BATTLEGROUND",G70&lt;&gt;"LIBSETS_SETTYPE_SPECIAL"),IF(AQ70&lt;&gt;"",VLOOKUP(AQ70,'ESO zone constants'!$D$3:$H$4953,5,FALSE),""),"")</f>
        <v/>
      </c>
      <c r="AR70" s="43"/>
      <c r="AU70" s="3" t="str">
        <f>IF(AND(G70&lt;&gt;"LIBSETS_SETTYPE_BATTLEGROUND",G70&lt;&gt;"LIBSETS_SETTYPE_SPECIAL"),IF(AV70&lt;&gt;"",VLOOKUP(AV70,'ESO zone constants'!$D$3:$H$4953,5,FALSE),""),"")</f>
        <v/>
      </c>
      <c r="AW70" s="43"/>
      <c r="AY70" s="42"/>
      <c r="AZ70" s="81" t="s">
        <v>2666</v>
      </c>
      <c r="BA70" s="81"/>
      <c r="BB70" s="81"/>
      <c r="BC70" s="21" t="str">
        <f t="shared" si="12"/>
        <v>[88] = {wayshrines={270,270,270,}, dlcId=DLC_BASE_GAME</v>
      </c>
      <c r="BD70" s="21" t="str">
        <f t="shared" si="13"/>
        <v>, zoneIds={635,888,888}, veteran=false</v>
      </c>
      <c r="BE70" s="21" t="str">
        <f t="shared" si="14"/>
        <v>, setType=LIBSETS_SETTYPE_ARENA</v>
      </c>
      <c r="BF70" s="21" t="str">
        <f t="shared" si="15"/>
        <v>, isProcSetAllowedInPvP=1, dropMechanic={LIBSETS_DROP_MECHANIC_ARENA_STAGE_CHEST,LIBSETS_DROP_MECHANIC_ARENA_STAGE_CHEST}, dropMechanicDropLocationNames={['en']={'','Arena stage chest','','','','',},['de']={'','Arena-Phasen Schatztruhe','','','','',},}</v>
      </c>
      <c r="BG70" s="21" t="str">
        <f t="shared" si="16"/>
        <v>}, --Robes of Destruction Mastery / Roben der Zerstörungsbeherrschung   [Dragonstar Arena, Craglorn, Craglorn]</v>
      </c>
    </row>
    <row r="71" spans="1:59" x14ac:dyDescent="0.25">
      <c r="A71" s="12">
        <v>89</v>
      </c>
      <c r="B71" t="s">
        <v>825</v>
      </c>
      <c r="C71" t="s">
        <v>826</v>
      </c>
      <c r="D71" s="3">
        <f t="shared" si="11"/>
        <v>89</v>
      </c>
      <c r="G71" s="8" t="s">
        <v>1475</v>
      </c>
      <c r="I71" t="s">
        <v>91</v>
      </c>
      <c r="J71" t="s">
        <v>91</v>
      </c>
      <c r="K71">
        <v>-1</v>
      </c>
      <c r="L71">
        <v>-1</v>
      </c>
      <c r="M71">
        <v>-1</v>
      </c>
      <c r="O71" s="64"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WayshrineInfo'!$K$3:$N$9994,4,FALSE),"")))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constants'!$B$4:$C$1012,2,FALSE),"")</f>
        <v>Included in base game</v>
      </c>
      <c r="V71" s="33" t="s">
        <v>1533</v>
      </c>
      <c r="Y71" s="64"/>
      <c r="Z71" s="3" t="str">
        <f>IF(AND(G71&lt;&gt;"LIBSETS_SETTYPE_BATTLEGROUND",G71&lt;&gt;"LIBSETS_SETTYPE_SPECIAL"),
IF(AND(Y71&lt;&gt;"",ISNUMBER(Y71),NOT(ISNA(Y71))),Y71,
   IF(AND(L71&lt;&gt;"",ISNUMBER(L71),L71&gt;0,NOT(ISNA(L71))),VLOOKUP(L71,'ESO dumped WayshrineInfo'!$K$3:$L$9994,2,FALSE),"")
),"")</f>
        <v/>
      </c>
      <c r="AA71" t="str">
        <f>IF(AND(Z71&lt;&gt;"",ISNUMBER(Z71),NOT(ISNA(Z71))),VLOOKUP(Z71,'ESO zone constants'!$A$3:$D$9999,4,FALSE),"")</f>
        <v/>
      </c>
      <c r="AC71" s="42" t="str">
        <f>IF(AB71&lt;&gt;"",IF(AB71&lt;&gt;"LIBSETS_DROP_MECHANIC_MONSTER_NAME",VLOOKUP(AB71,'LibSets constants'!$I$4:$L$1012,3,FALSE),""),"")</f>
        <v/>
      </c>
      <c r="AD71" s="42" t="str">
        <f>IF(AB71&lt;&gt;"",IF(AB71&lt;&gt;"LIBSETS_DROP_MECHANIC_MONSTER_NAME",VLOOKUP(AB71,'LibSets constants'!$I$4:$L$1012,4,FALSE),""),"")</f>
        <v/>
      </c>
      <c r="AE71" s="42"/>
      <c r="AF71" s="3" t="str">
        <f>IF(AND(G71&lt;&gt;"LIBSETS_SETTYPE_BATTLEGROUND",G71&lt;&gt;"LIBSETS_SETTYPE_SPECIAL"),
IF(AND(AE71&lt;&gt;"",ISNUMBER(AE71),NOT(ISNA(AE71))),AE71,
   IF(AND(M71&lt;&gt;"",ISNUMBER(M71),M71&gt;0,NOT(ISNA(M71))),VLOOKUP(M71,'ESO dumped WayshrineInfo'!$K$3:$L$9994,2,FALSE),"")
),"")</f>
        <v/>
      </c>
      <c r="AG71" t="str">
        <f>IF(AND(AF71&lt;&gt;"",ISNUMBER(AF71),NOT(ISNA(AF71))),VLOOKUP(AF71,'ESO zone constants'!$A$3:$D$9999,4,FALSE),"")</f>
        <v/>
      </c>
      <c r="AH71" s="43"/>
      <c r="AI71" s="42"/>
      <c r="AJ71" s="42"/>
      <c r="AK71" s="3" t="str">
        <f>IF(AND(G71&lt;&gt;"LIBSETS_SETTYPE_BATTLEGROUND",G71&lt;&gt;"LIBSETS_SETTYPE_SPECIAL"),IF(AL71&lt;&gt;"",VLOOKUP(AL71,'ESO zone constants'!$D$3:$H$4953,5,FALSE),""),"")</f>
        <v/>
      </c>
      <c r="AM71" s="43"/>
      <c r="AN71" s="42"/>
      <c r="AO71" s="42"/>
      <c r="AP71" s="3" t="str">
        <f>IF(AND(G71&lt;&gt;"LIBSETS_SETTYPE_BATTLEGROUND",G71&lt;&gt;"LIBSETS_SETTYPE_SPECIAL"),IF(AQ71&lt;&gt;"",VLOOKUP(AQ71,'ESO zone constants'!$D$3:$H$4953,5,FALSE),""),"")</f>
        <v/>
      </c>
      <c r="AR71" s="43"/>
      <c r="AS71" s="42"/>
      <c r="AT71" s="42"/>
      <c r="AU71" s="3" t="str">
        <f>IF(AND(G71&lt;&gt;"LIBSETS_SETTYPE_BATTLEGROUND",G71&lt;&gt;"LIBSETS_SETTYPE_SPECIAL"),IF(AV71&lt;&gt;"",VLOOKUP(AV71,'ESO zone constants'!$D$3:$H$4953,5,FALSE),""),"")</f>
        <v/>
      </c>
      <c r="AW71" s="43"/>
      <c r="AX71" s="42"/>
      <c r="AY71" s="42"/>
      <c r="AZ71" s="81" t="s">
        <v>2665</v>
      </c>
      <c r="BA71" s="81"/>
      <c r="BB71" s="81"/>
      <c r="BC71" s="21" t="str">
        <f t="shared" si="12"/>
        <v>[89] = {wayshrines={-1,-1,-1,}, dlcId=DLC_BASE_GAME</v>
      </c>
      <c r="BD71" s="21" t="str">
        <f t="shared" si="13"/>
        <v>, zoneIds={181}, veteran=false</v>
      </c>
      <c r="BE71" s="21" t="str">
        <f t="shared" si="14"/>
        <v>, setType=LIBSETS_SETTYPE_CYRODIIL</v>
      </c>
      <c r="BF71" s="21" t="str">
        <f t="shared" si="15"/>
        <v>, dropMechanic={LIBSETS_DROP_MECHANIC_CITY_CYRODIIL_BRUMA}</v>
      </c>
      <c r="BG71" s="21" t="str">
        <f t="shared" si="16"/>
        <v>}, --Sentry / Wachposten   [Cyrodiil]</v>
      </c>
    </row>
    <row r="72" spans="1:59" x14ac:dyDescent="0.25">
      <c r="A72" s="12">
        <v>90</v>
      </c>
      <c r="B72" t="s">
        <v>827</v>
      </c>
      <c r="C72" t="s">
        <v>2580</v>
      </c>
      <c r="D72" s="3">
        <f t="shared" si="11"/>
        <v>90</v>
      </c>
      <c r="G72" s="8" t="s">
        <v>1480</v>
      </c>
      <c r="I72" t="s">
        <v>91</v>
      </c>
      <c r="J72" t="s">
        <v>91</v>
      </c>
      <c r="K72">
        <v>162</v>
      </c>
      <c r="L72">
        <v>162</v>
      </c>
      <c r="M72">
        <v>162</v>
      </c>
      <c r="O72" s="64"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WayshrineInfo'!$K$3:$N$9994,4,FALSE),"")))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constants'!$B$4:$C$1012,2,FALSE),"")</f>
        <v>Included in base game</v>
      </c>
      <c r="V72" s="33" t="s">
        <v>1560</v>
      </c>
      <c r="Y72" s="64"/>
      <c r="Z72" s="3">
        <f>IF(AND(G72&lt;&gt;"LIBSETS_SETTYPE_BATTLEGROUND",G72&lt;&gt;"LIBSETS_SETTYPE_SPECIAL"),
IF(AND(Y72&lt;&gt;"",ISNUMBER(Y72),NOT(ISNA(Y72))),Y72,
   IF(AND(L72&lt;&gt;"",ISNUMBER(L72),L72&gt;0,NOT(ISNA(L72))),VLOOKUP(L72,'ESO dumped WayshrineInfo'!$K$3:$L$9994,2,FALSE),"")
),"")</f>
        <v>382</v>
      </c>
      <c r="AA72" t="str">
        <f>IF(AND(Z72&lt;&gt;"",ISNUMBER(Z72),NOT(ISNA(Z72))),VLOOKUP(Z72,'ESO zone constants'!$A$3:$D$9999,4,FALSE),"")</f>
        <v>Reaper's March</v>
      </c>
      <c r="AB72" s="33" t="s">
        <v>1561</v>
      </c>
      <c r="AC72" s="42"/>
      <c r="AD72" s="42"/>
      <c r="AE72" s="42"/>
      <c r="AF72" s="3">
        <f>IF(AND(G72&lt;&gt;"LIBSETS_SETTYPE_BATTLEGROUND",G72&lt;&gt;"LIBSETS_SETTYPE_SPECIAL"),
IF(AND(AE72&lt;&gt;"",ISNUMBER(AE72),NOT(ISNA(AE72))),AE72,
   IF(AND(M72&lt;&gt;"",ISNUMBER(M72),M72&gt;0,NOT(ISNA(M72))),VLOOKUP(M72,'ESO dumped WayshrineInfo'!$K$3:$L$9994,2,FALSE),"")
),"")</f>
        <v>382</v>
      </c>
      <c r="AG72" t="str">
        <f>IF(AND(AF72&lt;&gt;"",ISNUMBER(AF72),NOT(ISNA(AF72))),VLOOKUP(AF72,'ESO zone constants'!$A$3:$D$9999,4,FALSE),"")</f>
        <v>Reaper's March</v>
      </c>
      <c r="AH72" s="43" t="s">
        <v>1562</v>
      </c>
      <c r="AI72" s="42"/>
      <c r="AJ72" s="42"/>
      <c r="AK72" s="3">
        <f>IF(AND(G72&lt;&gt;"LIBSETS_SETTYPE_BATTLEGROUND",G72&lt;&gt;"LIBSETS_SETTYPE_SPECIAL"),IF(AL72&lt;&gt;"",VLOOKUP(AL72,'ESO zone constants'!$D$3:$H$4953,5,FALSE),""),"")</f>
        <v>382</v>
      </c>
      <c r="AL72" t="s">
        <v>265</v>
      </c>
      <c r="AM72" s="43" t="s">
        <v>1563</v>
      </c>
      <c r="AN72" s="42"/>
      <c r="AO72" s="42"/>
      <c r="AP72" s="3" t="str">
        <f>IF(AND(G72&lt;&gt;"LIBSETS_SETTYPE_BATTLEGROUND",G72&lt;&gt;"LIBSETS_SETTYPE_SPECIAL"),IF(AQ72&lt;&gt;"",VLOOKUP(AQ72,'ESO zone constants'!$D$3:$H$4953,5,FALSE),""),"")</f>
        <v/>
      </c>
      <c r="AR72" s="43"/>
      <c r="AS72" s="42"/>
      <c r="AT72" s="42"/>
      <c r="AU72" s="3" t="str">
        <f>IF(AND(G72&lt;&gt;"LIBSETS_SETTYPE_BATTLEGROUND",G72&lt;&gt;"LIBSETS_SETTYPE_SPECIAL"),IF(AV72&lt;&gt;"",VLOOKUP(AV72,'ESO zone constants'!$D$3:$H$4953,5,FALSE),""),"")</f>
        <v/>
      </c>
      <c r="AW72" s="43"/>
      <c r="AX72" s="42"/>
      <c r="AY72" s="42"/>
      <c r="AZ72" s="81" t="s">
        <v>2665</v>
      </c>
      <c r="BA72" s="81"/>
      <c r="BB72" s="81"/>
      <c r="BC72" s="21" t="str">
        <f t="shared" si="12"/>
        <v>[90] = {wayshrines={162,162,162,}, dlcId=DLC_BASE_GAME</v>
      </c>
      <c r="BD72" s="21" t="str">
        <f t="shared" si="13"/>
        <v>, zoneIds={382,382,382,382}, veteran=false</v>
      </c>
      <c r="BE72" s="21" t="str">
        <f t="shared" si="14"/>
        <v>, setType=LIBSETS_SETTYPE_OVERLAND</v>
      </c>
      <c r="BF72" s="21" t="str">
        <f t="shared" si="15"/>
        <v>, dropMechanic={LIBSETS_DROP_MECHANIC_OVERLAND_BOSS_DELVE,LIBSETS_DROP_MECHANIC_OVERLAND_WORLDBOSS,LIBSETS_DROP_MECHANIC_OVERLAND_BOSS_PUBLIC_DUNGEON,LIBSETS_DROP_MECHANIC_OVERLAND_CHEST}</v>
      </c>
      <c r="BG72" s="21" t="str">
        <f t="shared" si="16"/>
        <v>}, --Senche\'s Bite / Biss des Senche   [Reaper's March, Reaper's March, Reaper's March, Reaper's March]</v>
      </c>
    </row>
    <row r="73" spans="1:59" x14ac:dyDescent="0.25">
      <c r="A73" s="12">
        <v>91</v>
      </c>
      <c r="B73" t="s">
        <v>828</v>
      </c>
      <c r="C73" t="s">
        <v>2581</v>
      </c>
      <c r="D73" s="3">
        <f t="shared" si="11"/>
        <v>91</v>
      </c>
      <c r="G73" s="8" t="s">
        <v>1477</v>
      </c>
      <c r="I73" t="s">
        <v>91</v>
      </c>
      <c r="J73" t="s">
        <v>91</v>
      </c>
      <c r="K73">
        <v>184</v>
      </c>
      <c r="L73">
        <v>184</v>
      </c>
      <c r="M73">
        <v>184</v>
      </c>
      <c r="O73" s="64"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WayshrineInfo'!$K$3:$N$9994,4,FALSE),"")))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constants'!$B$4:$C$1012,2,FALSE),"")</f>
        <v>Included in base game</v>
      </c>
      <c r="V73" s="33" t="s">
        <v>3354</v>
      </c>
      <c r="Y73" s="64"/>
      <c r="Z73" s="3">
        <f>IF(AND(G73&lt;&gt;"LIBSETS_SETTYPE_BATTLEGROUND",G73&lt;&gt;"LIBSETS_SETTYPE_SPECIAL"),
IF(AND(Y73&lt;&gt;"",ISNUMBER(Y73),NOT(ISNA(Y73))),Y73,
   IF(AND(L73&lt;&gt;"",ISNUMBER(L73),L73&gt;0,NOT(ISNA(L73))),VLOOKUP(L73,'ESO dumped WayshrineInfo'!$K$3:$L$9994,2,FALSE),"")
),"")</f>
        <v>347</v>
      </c>
      <c r="AA73" t="str">
        <f>IF(AND(Z73&lt;&gt;"",ISNUMBER(Z73),NOT(ISNA(Z73))),VLOOKUP(Z73,'ESO zone constants'!$A$3:$D$9999,4,FALSE),"")</f>
        <v>Coldharbour</v>
      </c>
      <c r="AB73" s="33" t="s">
        <v>3354</v>
      </c>
      <c r="AC73" s="42"/>
      <c r="AD73" s="42"/>
      <c r="AE73" s="42"/>
      <c r="AF73" s="3">
        <f>IF(AND(G73&lt;&gt;"LIBSETS_SETTYPE_BATTLEGROUND",G73&lt;&gt;"LIBSETS_SETTYPE_SPECIAL"),
IF(AND(AE73&lt;&gt;"",ISNUMBER(AE73),NOT(ISNA(AE73))),AE73,
   IF(AND(M73&lt;&gt;"",ISNUMBER(M73),M73&gt;0,NOT(ISNA(M73))),VLOOKUP(M73,'ESO dumped WayshrineInfo'!$K$3:$L$9994,2,FALSE),"")
),"")</f>
        <v>347</v>
      </c>
      <c r="AG73" t="str">
        <f>IF(AND(AF73&lt;&gt;"",ISNUMBER(AF73),NOT(ISNA(AF73))),VLOOKUP(AF73,'ESO zone constants'!$A$3:$D$9999,4,FALSE),"")</f>
        <v>Coldharbour</v>
      </c>
      <c r="AH73" s="43"/>
      <c r="AI73" s="42"/>
      <c r="AJ73" s="42"/>
      <c r="AK73" s="3" t="str">
        <f>IF(AND(G73&lt;&gt;"LIBSETS_SETTYPE_BATTLEGROUND",G73&lt;&gt;"LIBSETS_SETTYPE_SPECIAL"),IF(AL73&lt;&gt;"",VLOOKUP(AL73,'ESO zone constants'!$D$3:$H$4953,5,FALSE),""),"")</f>
        <v/>
      </c>
      <c r="AM73" s="43"/>
      <c r="AN73" s="42"/>
      <c r="AO73" s="42"/>
      <c r="AP73" s="3" t="str">
        <f>IF(AND(G73&lt;&gt;"LIBSETS_SETTYPE_BATTLEGROUND",G73&lt;&gt;"LIBSETS_SETTYPE_SPECIAL"),IF(AQ73&lt;&gt;"",VLOOKUP(AQ73,'ESO zone constants'!$D$3:$H$4953,5,FALSE),""),"")</f>
        <v/>
      </c>
      <c r="AR73" s="43"/>
      <c r="AS73" s="42"/>
      <c r="AT73" s="42"/>
      <c r="AU73" s="3" t="str">
        <f>IF(AND(G73&lt;&gt;"LIBSETS_SETTYPE_BATTLEGROUND",G73&lt;&gt;"LIBSETS_SETTYPE_SPECIAL"),IF(AV73&lt;&gt;"",VLOOKUP(AV73,'ESO zone constants'!$D$3:$H$4953,5,FALSE),""),"")</f>
        <v/>
      </c>
      <c r="AW73" s="43"/>
      <c r="AX73" s="42"/>
      <c r="AY73" s="42"/>
      <c r="AZ73" s="81" t="s">
        <v>2665</v>
      </c>
      <c r="BA73" s="81"/>
      <c r="BB73" s="81"/>
      <c r="BC73" s="21" t="str">
        <f t="shared" si="12"/>
        <v>[91] = {wayshrines={184,184,184,}, dlcId=DLC_BASE_GAME</v>
      </c>
      <c r="BD73" s="21" t="str">
        <f t="shared" si="13"/>
        <v>, zoneIds={11,347,347}, veteran=false</v>
      </c>
      <c r="BE73" s="21" t="str">
        <f t="shared" si="14"/>
        <v>, setType=LIBSETS_SETTYPE_DUNGEON</v>
      </c>
      <c r="BF73" s="21" t="str">
        <f t="shared" si="15"/>
        <v>, dropMechanic={LIBSETS_DROP_MECHANIC_GROUP_DUNGEON_BOSS,LIBSETS_DROP_MECHANIC_GROUP_DUNGEON_BOSS}</v>
      </c>
      <c r="BG73" s="21" t="str">
        <f t="shared" si="16"/>
        <v>}, --Oblivion\'s Edge / Vorteil des Vergessens   [Vaults of Madness, Coldharbour, Coldharbour]</v>
      </c>
    </row>
    <row r="74" spans="1:59" x14ac:dyDescent="0.25">
      <c r="A74" s="5">
        <v>92</v>
      </c>
      <c r="B74" t="s">
        <v>829</v>
      </c>
      <c r="C74" t="s">
        <v>2582</v>
      </c>
      <c r="D74" s="3">
        <f t="shared" si="11"/>
        <v>92</v>
      </c>
      <c r="G74" s="8" t="s">
        <v>1474</v>
      </c>
      <c r="I74" t="s">
        <v>91</v>
      </c>
      <c r="J74" t="s">
        <v>91</v>
      </c>
      <c r="K74">
        <v>-2</v>
      </c>
      <c r="L74">
        <v>-2</v>
      </c>
      <c r="M74">
        <v>-2</v>
      </c>
      <c r="N74">
        <v>8</v>
      </c>
      <c r="O74" s="64"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WayshrineInfo'!$K$3:$N$9994,4,FALSE),"")))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constants'!$B$4:$C$1012,2,FALSE),"")</f>
        <v>Included in base game</v>
      </c>
      <c r="V74" s="33" t="s">
        <v>3357</v>
      </c>
      <c r="Y74" s="64">
        <v>643</v>
      </c>
      <c r="Z74" s="3">
        <f>IF(AND(G74&lt;&gt;"LIBSETS_SETTYPE_BATTLEGROUND",G74&lt;&gt;"LIBSETS_SETTYPE_SPECIAL"),
IF(AND(Y74&lt;&gt;"",ISNUMBER(Y74),NOT(ISNA(Y74))),Y74,
   IF(AND(L74&lt;&gt;"",ISNUMBER(L74),L74&gt;0,NOT(ISNA(L74))),VLOOKUP(L74,'ESO dumped WayshrineInfo'!$K$3:$L$9994,2,FALSE),"")
),"")</f>
        <v>643</v>
      </c>
      <c r="AA74" t="str">
        <f>IF(AND(Z74&lt;&gt;"",ISNUMBER(Z74),NOT(ISNA(Z74))),VLOOKUP(Z74,'ESO zone constants'!$A$3:$D$9999,4,FALSE),"")</f>
        <v>Imperial Sewers</v>
      </c>
      <c r="AB74" s="33" t="s">
        <v>3357</v>
      </c>
      <c r="AC74" s="42"/>
      <c r="AD74" s="42"/>
      <c r="AE74" s="42"/>
      <c r="AF74" s="3" t="str">
        <f>IF(AND(G74&lt;&gt;"LIBSETS_SETTYPE_BATTLEGROUND",G74&lt;&gt;"LIBSETS_SETTYPE_SPECIAL"),
IF(AND(AE74&lt;&gt;"",ISNUMBER(AE74),NOT(ISNA(AE74))),AE74,
   IF(AND(M74&lt;&gt;"",ISNUMBER(M74),M74&gt;0,NOT(ISNA(M74))),VLOOKUP(M74,'ESO dumped WayshrineInfo'!$K$3:$L$9994,2,FALSE),"")
),"")</f>
        <v/>
      </c>
      <c r="AG74" t="str">
        <f>IF(AND(AF74&lt;&gt;"",ISNUMBER(AF74),NOT(ISNA(AF74))),VLOOKUP(AF74,'ESO zone constants'!$A$3:$D$9999,4,FALSE),"")</f>
        <v/>
      </c>
      <c r="AH74" s="43"/>
      <c r="AI74" s="42"/>
      <c r="AJ74" s="42"/>
      <c r="AK74" s="3" t="str">
        <f>IF(AND(G74&lt;&gt;"LIBSETS_SETTYPE_BATTLEGROUND",G74&lt;&gt;"LIBSETS_SETTYPE_SPECIAL"),IF(AL74&lt;&gt;"",VLOOKUP(AL74,'ESO zone constants'!$D$3:$H$4953,5,FALSE),""),"")</f>
        <v/>
      </c>
      <c r="AM74" s="43"/>
      <c r="AN74" s="42"/>
      <c r="AO74" s="42"/>
      <c r="AP74" s="3" t="str">
        <f>IF(AND(G74&lt;&gt;"LIBSETS_SETTYPE_BATTLEGROUND",G74&lt;&gt;"LIBSETS_SETTYPE_SPECIAL"),IF(AQ74&lt;&gt;"",VLOOKUP(AQ74,'ESO zone constants'!$D$3:$H$4953,5,FALSE),""),"")</f>
        <v/>
      </c>
      <c r="AR74" s="43"/>
      <c r="AS74" s="42"/>
      <c r="AT74" s="42"/>
      <c r="AU74" s="3" t="str">
        <f>IF(AND(G74&lt;&gt;"LIBSETS_SETTYPE_BATTLEGROUND",G74&lt;&gt;"LIBSETS_SETTYPE_SPECIAL"),IF(AV74&lt;&gt;"",VLOOKUP(AV74,'ESO zone constants'!$D$3:$H$4953,5,FALSE),""),"")</f>
        <v/>
      </c>
      <c r="AW74" s="43"/>
      <c r="AX74" s="42"/>
      <c r="AY74" s="42"/>
      <c r="AZ74" s="81" t="s">
        <v>2665</v>
      </c>
      <c r="BA74" s="81"/>
      <c r="BB74" s="81"/>
      <c r="BC74" s="21" t="str">
        <f t="shared" si="12"/>
        <v>[92] = {wayshrines={-2,-2,-2,}, traitsNeeded=8, dlcId=DLC_BASE_GAME</v>
      </c>
      <c r="BD74" s="21" t="str">
        <f t="shared" si="13"/>
        <v>, zoneIds={208,643}, veteran=false</v>
      </c>
      <c r="BE74" s="21" t="str">
        <f t="shared" si="14"/>
        <v>, setType=LIBSETS_SETTYPE_CRAFTED</v>
      </c>
      <c r="BF74" s="21" t="str">
        <f t="shared" si="15"/>
        <v>, dropMechanic={LIBSETS_DROP_MECHANIC_CRAFTED,LIBSETS_DROP_MECHANIC_CRAFTED}</v>
      </c>
      <c r="BG74" s="21" t="str">
        <f t="shared" si="16"/>
        <v>}, --Kagrenac\'s Hope / Kagrenacs Hoffnung   [The Earth Forge, Imperial Sewers]</v>
      </c>
    </row>
    <row r="75" spans="1:59" x14ac:dyDescent="0.25">
      <c r="A75" s="12">
        <v>93</v>
      </c>
      <c r="B75" t="s">
        <v>830</v>
      </c>
      <c r="C75" t="s">
        <v>2583</v>
      </c>
      <c r="D75" s="3">
        <f t="shared" si="11"/>
        <v>93</v>
      </c>
      <c r="G75" s="8" t="s">
        <v>1480</v>
      </c>
      <c r="I75" t="s">
        <v>91</v>
      </c>
      <c r="J75" t="s">
        <v>91</v>
      </c>
      <c r="K75">
        <v>17</v>
      </c>
      <c r="L75">
        <v>17</v>
      </c>
      <c r="M75">
        <v>17</v>
      </c>
      <c r="O75" s="64"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WayshrineInfo'!$K$3:$N$9994,4,FALSE),"")))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constants'!$B$4:$C$1012,2,FALSE),"")</f>
        <v>Included in base game</v>
      </c>
      <c r="V75" s="33" t="s">
        <v>1560</v>
      </c>
      <c r="Y75" s="64"/>
      <c r="Z75" s="3">
        <f>IF(AND(G75&lt;&gt;"LIBSETS_SETTYPE_BATTLEGROUND",G75&lt;&gt;"LIBSETS_SETTYPE_SPECIAL"),
IF(AND(Y75&lt;&gt;"",ISNUMBER(Y75),NOT(ISNA(Y75))),Y75,
   IF(AND(L75&lt;&gt;"",ISNUMBER(L75),L75&gt;0,NOT(ISNA(L75))),VLOOKUP(L75,'ESO dumped WayshrineInfo'!$K$3:$L$9994,2,FALSE),"")
),"")</f>
        <v>19</v>
      </c>
      <c r="AA75" t="str">
        <f>IF(AND(Z75&lt;&gt;"",ISNUMBER(Z75),NOT(ISNA(Z75))),VLOOKUP(Z75,'ESO zone constants'!$A$3:$D$9999,4,FALSE),"")</f>
        <v>Stormhaven</v>
      </c>
      <c r="AB75" s="33" t="s">
        <v>1561</v>
      </c>
      <c r="AC75" s="42"/>
      <c r="AD75" s="42"/>
      <c r="AE75" s="42"/>
      <c r="AF75" s="3">
        <f>IF(AND(G75&lt;&gt;"LIBSETS_SETTYPE_BATTLEGROUND",G75&lt;&gt;"LIBSETS_SETTYPE_SPECIAL"),
IF(AND(AE75&lt;&gt;"",ISNUMBER(AE75),NOT(ISNA(AE75))),AE75,
   IF(AND(M75&lt;&gt;"",ISNUMBER(M75),M75&gt;0,NOT(ISNA(M75))),VLOOKUP(M75,'ESO dumped WayshrineInfo'!$K$3:$L$9994,2,FALSE),"")
),"")</f>
        <v>19</v>
      </c>
      <c r="AG75" t="str">
        <f>IF(AND(AF75&lt;&gt;"",ISNUMBER(AF75),NOT(ISNA(AF75))),VLOOKUP(AF75,'ESO zone constants'!$A$3:$D$9999,4,FALSE),"")</f>
        <v>Stormhaven</v>
      </c>
      <c r="AH75" s="43" t="s">
        <v>1562</v>
      </c>
      <c r="AI75" s="42"/>
      <c r="AJ75" s="42"/>
      <c r="AK75" s="3">
        <f>IF(AND(G75&lt;&gt;"LIBSETS_SETTYPE_BATTLEGROUND",G75&lt;&gt;"LIBSETS_SETTYPE_SPECIAL"),IF(AL75&lt;&gt;"",VLOOKUP(AL75,'ESO zone constants'!$D$3:$H$4953,5,FALSE),""),"")</f>
        <v>19</v>
      </c>
      <c r="AL75" t="s">
        <v>104</v>
      </c>
      <c r="AM75" s="43" t="s">
        <v>1563</v>
      </c>
      <c r="AN75" s="42"/>
      <c r="AO75" s="42"/>
      <c r="AP75" s="3" t="str">
        <f>IF(AND(G75&lt;&gt;"LIBSETS_SETTYPE_BATTLEGROUND",G75&lt;&gt;"LIBSETS_SETTYPE_SPECIAL"),IF(AQ75&lt;&gt;"",VLOOKUP(AQ75,'ESO zone constants'!$D$3:$H$4953,5,FALSE),""),"")</f>
        <v/>
      </c>
      <c r="AR75" s="43"/>
      <c r="AS75" s="42"/>
      <c r="AT75" s="42"/>
      <c r="AU75" s="3" t="str">
        <f>IF(AND(G75&lt;&gt;"LIBSETS_SETTYPE_BATTLEGROUND",G75&lt;&gt;"LIBSETS_SETTYPE_SPECIAL"),IF(AV75&lt;&gt;"",VLOOKUP(AV75,'ESO zone constants'!$D$3:$H$4953,5,FALSE),""),"")</f>
        <v/>
      </c>
      <c r="AW75" s="43"/>
      <c r="AX75" s="42"/>
      <c r="AY75" s="42"/>
      <c r="AZ75" s="81" t="s">
        <v>2665</v>
      </c>
      <c r="BA75" s="81"/>
      <c r="BB75" s="81"/>
      <c r="BC75" s="21" t="str">
        <f t="shared" si="12"/>
        <v>[93] = {wayshrines={17,17,17,}, dlcId=DLC_BASE_GAME</v>
      </c>
      <c r="BD75" s="21" t="str">
        <f t="shared" si="13"/>
        <v>, zoneIds={19,19,19,19}, veteran=false</v>
      </c>
      <c r="BE75" s="21" t="str">
        <f t="shared" si="14"/>
        <v>, setType=LIBSETS_SETTYPE_OVERLAND</v>
      </c>
      <c r="BF75" s="21" t="str">
        <f t="shared" si="15"/>
        <v>, dropMechanic={LIBSETS_DROP_MECHANIC_OVERLAND_BOSS_DELVE,LIBSETS_DROP_MECHANIC_OVERLAND_WORLDBOSS,LIBSETS_DROP_MECHANIC_OVERLAND_BOSS_PUBLIC_DUNGEON,LIBSETS_DROP_MECHANIC_OVERLAND_CHEST}</v>
      </c>
      <c r="BG75" s="21" t="str">
        <f t="shared" si="16"/>
        <v>}, --Storm Knight\'s Plate / Wut des Sturmritters   [Stormhaven, Stormhaven, Stormhaven, Stormhaven]</v>
      </c>
    </row>
    <row r="76" spans="1:59" x14ac:dyDescent="0.25">
      <c r="A76" s="12">
        <v>94</v>
      </c>
      <c r="B76" t="s">
        <v>831</v>
      </c>
      <c r="C76" t="s">
        <v>2584</v>
      </c>
      <c r="D76" s="3">
        <f t="shared" si="11"/>
        <v>94</v>
      </c>
      <c r="E76" s="41"/>
      <c r="G76" s="8" t="s">
        <v>1480</v>
      </c>
      <c r="I76" t="s">
        <v>91</v>
      </c>
      <c r="J76" t="s">
        <v>91</v>
      </c>
      <c r="K76">
        <v>131</v>
      </c>
      <c r="L76">
        <v>131</v>
      </c>
      <c r="M76">
        <v>131</v>
      </c>
      <c r="O76" s="64"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WayshrineInfo'!$K$3:$N$9994,4,FALSE),"")))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constants'!$B$4:$C$1012,2,FALSE),"")</f>
        <v>Included in base game</v>
      </c>
      <c r="V76" s="33" t="s">
        <v>1560</v>
      </c>
      <c r="Y76" s="64"/>
      <c r="Z76" s="3">
        <f>IF(AND(G76&lt;&gt;"LIBSETS_SETTYPE_BATTLEGROUND",G76&lt;&gt;"LIBSETS_SETTYPE_SPECIAL"),
IF(AND(Y76&lt;&gt;"",ISNUMBER(Y76),NOT(ISNA(Y76))),Y76,
   IF(AND(L76&lt;&gt;"",ISNUMBER(L76),L76&gt;0,NOT(ISNA(L76))),VLOOKUP(L76,'ESO dumped WayshrineInfo'!$K$3:$L$9994,2,FALSE),"")
),"")</f>
        <v>347</v>
      </c>
      <c r="AA76" t="str">
        <f>IF(AND(Z76&lt;&gt;"",ISNUMBER(Z76),NOT(ISNA(Z76))),VLOOKUP(Z76,'ESO zone constants'!$A$3:$D$9999,4,FALSE),"")</f>
        <v>Coldharbour</v>
      </c>
      <c r="AB76" s="33" t="s">
        <v>1561</v>
      </c>
      <c r="AC76" s="42"/>
      <c r="AD76" s="42"/>
      <c r="AE76" s="42"/>
      <c r="AF76" s="3">
        <f>IF(AND(G76&lt;&gt;"LIBSETS_SETTYPE_BATTLEGROUND",G76&lt;&gt;"LIBSETS_SETTYPE_SPECIAL"),
IF(AND(AE76&lt;&gt;"",ISNUMBER(AE76),NOT(ISNA(AE76))),AE76,
   IF(AND(M76&lt;&gt;"",ISNUMBER(M76),M76&gt;0,NOT(ISNA(M76))),VLOOKUP(M76,'ESO dumped WayshrineInfo'!$K$3:$L$9994,2,FALSE),"")
),"")</f>
        <v>347</v>
      </c>
      <c r="AG76" t="str">
        <f>IF(AND(AF76&lt;&gt;"",ISNUMBER(AF76),NOT(ISNA(AF76))),VLOOKUP(AF76,'ESO zone constants'!$A$3:$D$9999,4,FALSE),"")</f>
        <v>Coldharbour</v>
      </c>
      <c r="AH76" s="43" t="s">
        <v>1562</v>
      </c>
      <c r="AI76" s="42"/>
      <c r="AJ76" s="42"/>
      <c r="AK76" s="3">
        <f>IF(AND(G76&lt;&gt;"LIBSETS_SETTYPE_BATTLEGROUND",G76&lt;&gt;"LIBSETS_SETTYPE_SPECIAL"),IF(AL76&lt;&gt;"",VLOOKUP(AL76,'ESO zone constants'!$D$3:$H$4953,5,FALSE),""),"")</f>
        <v>347</v>
      </c>
      <c r="AL76" t="s">
        <v>241</v>
      </c>
      <c r="AM76" s="43" t="s">
        <v>1563</v>
      </c>
      <c r="AN76" s="42"/>
      <c r="AO76" s="42"/>
      <c r="AP76" s="3" t="str">
        <f>IF(AND(G76&lt;&gt;"LIBSETS_SETTYPE_BATTLEGROUND",G76&lt;&gt;"LIBSETS_SETTYPE_SPECIAL"),IF(AQ76&lt;&gt;"",VLOOKUP(AQ76,'ESO zone constants'!$D$3:$H$4953,5,FALSE),""),"")</f>
        <v/>
      </c>
      <c r="AR76" s="43"/>
      <c r="AS76" s="42"/>
      <c r="AT76" s="42"/>
      <c r="AU76" s="3" t="str">
        <f>IF(AND(G76&lt;&gt;"LIBSETS_SETTYPE_BATTLEGROUND",G76&lt;&gt;"LIBSETS_SETTYPE_SPECIAL"),IF(AV76&lt;&gt;"",VLOOKUP(AV76,'ESO zone constants'!$D$3:$H$4953,5,FALSE),""),"")</f>
        <v/>
      </c>
      <c r="AW76" s="43"/>
      <c r="AX76" s="42"/>
      <c r="AY76" s="42"/>
      <c r="AZ76" s="81" t="s">
        <v>2665</v>
      </c>
      <c r="BA76" s="81"/>
      <c r="BB76" s="81"/>
      <c r="BC76" s="21" t="str">
        <f t="shared" si="12"/>
        <v>[94] = {wayshrines={131,131,131,}, dlcId=DLC_BASE_GAME</v>
      </c>
      <c r="BD76" s="21" t="str">
        <f t="shared" si="13"/>
        <v>, zoneIds={347,347,347,347}, veteran=false</v>
      </c>
      <c r="BE76" s="21" t="str">
        <f t="shared" si="14"/>
        <v>, setType=LIBSETS_SETTYPE_OVERLAND</v>
      </c>
      <c r="BF76" s="21" t="str">
        <f t="shared" si="15"/>
        <v>, dropMechanic={LIBSETS_DROP_MECHANIC_OVERLAND_BOSS_DELVE,LIBSETS_DROP_MECHANIC_OVERLAND_WORLDBOSS,LIBSETS_DROP_MECHANIC_OVERLAND_BOSS_PUBLIC_DUNGEON,LIBSETS_DROP_MECHANIC_OVERLAND_CHEST}</v>
      </c>
      <c r="BG76" s="21" t="str">
        <f t="shared" si="16"/>
        <v>}, --Meridia\'s Blessed Armor / Meridias gesegnete Rüstung   [Coldharbour, Coldharbour, Coldharbour, Coldharbour]</v>
      </c>
    </row>
    <row r="77" spans="1:59" x14ac:dyDescent="0.25">
      <c r="A77" s="5">
        <v>95</v>
      </c>
      <c r="B77" t="s">
        <v>832</v>
      </c>
      <c r="C77" t="s">
        <v>2585</v>
      </c>
      <c r="D77" s="3">
        <f t="shared" si="11"/>
        <v>95</v>
      </c>
      <c r="G77" s="8" t="s">
        <v>1474</v>
      </c>
      <c r="I77" t="s">
        <v>91</v>
      </c>
      <c r="J77" t="s">
        <v>91</v>
      </c>
      <c r="K77">
        <v>-2</v>
      </c>
      <c r="L77">
        <v>-2</v>
      </c>
      <c r="M77">
        <v>-2</v>
      </c>
      <c r="N77">
        <v>8</v>
      </c>
      <c r="O77" s="64"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WayshrineInfo'!$K$3:$N$9994,4,FALSE),"")))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constants'!$B$4:$C$1012,2,FALSE),"")</f>
        <v>Included in base game</v>
      </c>
      <c r="V77" s="33" t="s">
        <v>3357</v>
      </c>
      <c r="Y77" s="64">
        <v>643</v>
      </c>
      <c r="Z77" s="3">
        <f>IF(AND(G77&lt;&gt;"LIBSETS_SETTYPE_BATTLEGROUND",G77&lt;&gt;"LIBSETS_SETTYPE_SPECIAL"),
IF(AND(Y77&lt;&gt;"",ISNUMBER(Y77),NOT(ISNA(Y77))),Y77,
   IF(AND(L77&lt;&gt;"",ISNUMBER(L77),L77&gt;0,NOT(ISNA(L77))),VLOOKUP(L77,'ESO dumped WayshrineInfo'!$K$3:$L$9994,2,FALSE),"")
),"")</f>
        <v>643</v>
      </c>
      <c r="AA77" t="str">
        <f>IF(AND(Z77&lt;&gt;"",ISNUMBER(Z77),NOT(ISNA(Z77))),VLOOKUP(Z77,'ESO zone constants'!$A$3:$D$9999,4,FALSE),"")</f>
        <v>Imperial Sewers</v>
      </c>
      <c r="AB77" s="33" t="s">
        <v>3357</v>
      </c>
      <c r="AC77" s="42"/>
      <c r="AD77" s="42"/>
      <c r="AE77" s="42"/>
      <c r="AF77" s="3" t="str">
        <f>IF(AND(G77&lt;&gt;"LIBSETS_SETTYPE_BATTLEGROUND",G77&lt;&gt;"LIBSETS_SETTYPE_SPECIAL"),
IF(AND(AE77&lt;&gt;"",ISNUMBER(AE77),NOT(ISNA(AE77))),AE77,
   IF(AND(M77&lt;&gt;"",ISNUMBER(M77),M77&gt;0,NOT(ISNA(M77))),VLOOKUP(M77,'ESO dumped WayshrineInfo'!$K$3:$L$9994,2,FALSE),"")
),"")</f>
        <v/>
      </c>
      <c r="AG77" t="str">
        <f>IF(AND(AF77&lt;&gt;"",ISNUMBER(AF77),NOT(ISNA(AF77))),VLOOKUP(AF77,'ESO zone constants'!$A$3:$D$9999,4,FALSE),"")</f>
        <v/>
      </c>
      <c r="AH77" s="43"/>
      <c r="AI77" s="42"/>
      <c r="AJ77" s="42"/>
      <c r="AK77" s="3" t="str">
        <f>IF(AND(G77&lt;&gt;"LIBSETS_SETTYPE_BATTLEGROUND",G77&lt;&gt;"LIBSETS_SETTYPE_SPECIAL"),IF(AL77&lt;&gt;"",VLOOKUP(AL77,'ESO zone constants'!$D$3:$H$4953,5,FALSE),""),"")</f>
        <v/>
      </c>
      <c r="AM77" s="43"/>
      <c r="AN77" s="42"/>
      <c r="AO77" s="42"/>
      <c r="AP77" s="3" t="str">
        <f>IF(AND(G77&lt;&gt;"LIBSETS_SETTYPE_BATTLEGROUND",G77&lt;&gt;"LIBSETS_SETTYPE_SPECIAL"),IF(AQ77&lt;&gt;"",VLOOKUP(AQ77,'ESO zone constants'!$D$3:$H$4953,5,FALSE),""),"")</f>
        <v/>
      </c>
      <c r="AR77" s="43"/>
      <c r="AS77" s="42"/>
      <c r="AT77" s="42"/>
      <c r="AU77" s="3" t="str">
        <f>IF(AND(G77&lt;&gt;"LIBSETS_SETTYPE_BATTLEGROUND",G77&lt;&gt;"LIBSETS_SETTYPE_SPECIAL"),IF(AV77&lt;&gt;"",VLOOKUP(AV77,'ESO zone constants'!$D$3:$H$4953,5,FALSE),""),"")</f>
        <v/>
      </c>
      <c r="AW77" s="43"/>
      <c r="AX77" s="42"/>
      <c r="AY77" s="42"/>
      <c r="AZ77" s="81" t="s">
        <v>2665</v>
      </c>
      <c r="BA77" s="81"/>
      <c r="BB77" s="81"/>
      <c r="BC77" s="21" t="str">
        <f t="shared" si="12"/>
        <v>[95] = {wayshrines={-2,-2,-2,}, traitsNeeded=8, dlcId=DLC_BASE_GAME</v>
      </c>
      <c r="BD77" s="21" t="str">
        <f t="shared" si="13"/>
        <v>, zoneIds={267,643}, veteran=false</v>
      </c>
      <c r="BE77" s="21" t="str">
        <f t="shared" si="14"/>
        <v>, setType=LIBSETS_SETTYPE_CRAFTED</v>
      </c>
      <c r="BF77" s="21" t="str">
        <f t="shared" si="15"/>
        <v>, dropMechanic={LIBSETS_DROP_MECHANIC_CRAFTED,LIBSETS_DROP_MECHANIC_CRAFTED}</v>
      </c>
      <c r="BG77" s="21" t="str">
        <f t="shared" si="16"/>
        <v>}, --Shalidor\'s Curse / Shalidors Fluch   [Eyevea, Imperial Sewers]</v>
      </c>
    </row>
    <row r="78" spans="1:59" x14ac:dyDescent="0.25">
      <c r="A78" s="12">
        <v>96</v>
      </c>
      <c r="B78" t="s">
        <v>833</v>
      </c>
      <c r="C78" t="s">
        <v>834</v>
      </c>
      <c r="D78" s="3">
        <f t="shared" si="11"/>
        <v>96</v>
      </c>
      <c r="G78" s="8" t="s">
        <v>1477</v>
      </c>
      <c r="I78" t="s">
        <v>91</v>
      </c>
      <c r="J78" t="s">
        <v>91</v>
      </c>
      <c r="K78">
        <v>198</v>
      </c>
      <c r="L78">
        <v>198</v>
      </c>
      <c r="M78">
        <v>198</v>
      </c>
      <c r="O78" s="64"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WayshrineInfo'!$K$3:$N$9994,4,FALSE),"")))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constants'!$B$4:$C$1012,2,FALSE),"")</f>
        <v>Included in base game</v>
      </c>
      <c r="V78" s="33" t="s">
        <v>3354</v>
      </c>
      <c r="Y78" s="64">
        <v>930</v>
      </c>
      <c r="Z78" s="3">
        <f>IF(AND(G78&lt;&gt;"LIBSETS_SETTYPE_BATTLEGROUND",G78&lt;&gt;"LIBSETS_SETTYPE_SPECIAL"),
IF(AND(Y78&lt;&gt;"",ISNUMBER(Y78),NOT(ISNA(Y78))),Y78,
   IF(AND(L78&lt;&gt;"",ISNUMBER(L78),L78&gt;0,NOT(ISNA(L78))),VLOOKUP(L78,'ESO dumped WayshrineInfo'!$K$3:$L$9994,2,FALSE),"")
),"")</f>
        <v>930</v>
      </c>
      <c r="AA78" t="str">
        <f>IF(AND(Z78&lt;&gt;"",ISNUMBER(Z78),NOT(ISNA(Z78))),VLOOKUP(Z78,'ESO zone constants'!$A$3:$D$9999,4,FALSE),"")</f>
        <v>Darkshade Caverns II</v>
      </c>
      <c r="AB78" s="33" t="s">
        <v>3354</v>
      </c>
      <c r="AC78" s="42"/>
      <c r="AD78" s="42"/>
      <c r="AE78" s="42"/>
      <c r="AF78" s="3">
        <f>IF(AND(G78&lt;&gt;"LIBSETS_SETTYPE_BATTLEGROUND",G78&lt;&gt;"LIBSETS_SETTYPE_SPECIAL"),
IF(AND(AE78&lt;&gt;"",ISNUMBER(AE78),NOT(ISNA(AE78))),AE78,
   IF(AND(M78&lt;&gt;"",ISNUMBER(M78),M78&gt;0,NOT(ISNA(M78))),VLOOKUP(M78,'ESO dumped WayshrineInfo'!$K$3:$L$9994,2,FALSE),"")
),"")</f>
        <v>57</v>
      </c>
      <c r="AG78" t="str">
        <f>IF(AND(AF78&lt;&gt;"",ISNUMBER(AF78),NOT(ISNA(AF78))),VLOOKUP(AF78,'ESO zone constants'!$A$3:$D$9999,4,FALSE),"")</f>
        <v>Deshaan</v>
      </c>
      <c r="AH78" s="94" t="s">
        <v>3354</v>
      </c>
      <c r="AI78" s="42"/>
      <c r="AJ78" s="42"/>
      <c r="AK78" s="3" t="str">
        <f>IF(AND(G78&lt;&gt;"LIBSETS_SETTYPE_BATTLEGROUND",G78&lt;&gt;"LIBSETS_SETTYPE_SPECIAL"),IF(AL78&lt;&gt;"",VLOOKUP(AL78,'ESO zone constants'!$D$3:$H$4953,5,FALSE),""),"")</f>
        <v/>
      </c>
      <c r="AM78" s="43"/>
      <c r="AN78" s="42"/>
      <c r="AO78" s="42"/>
      <c r="AP78" s="3" t="str">
        <f>IF(AND(G78&lt;&gt;"LIBSETS_SETTYPE_BATTLEGROUND",G78&lt;&gt;"LIBSETS_SETTYPE_SPECIAL"),IF(AQ78&lt;&gt;"",VLOOKUP(AQ78,'ESO zone constants'!$D$3:$H$4953,5,FALSE),""),"")</f>
        <v/>
      </c>
      <c r="AR78" s="43"/>
      <c r="AS78" s="42"/>
      <c r="AT78" s="42"/>
      <c r="AU78" s="3" t="str">
        <f>IF(AND(G78&lt;&gt;"LIBSETS_SETTYPE_BATTLEGROUND",G78&lt;&gt;"LIBSETS_SETTYPE_SPECIAL"),IF(AV78&lt;&gt;"",VLOOKUP(AV78,'ESO zone constants'!$D$3:$H$4953,5,FALSE),""),"")</f>
        <v/>
      </c>
      <c r="AW78" s="43"/>
      <c r="AX78" s="42"/>
      <c r="AY78" s="42"/>
      <c r="AZ78" s="81" t="s">
        <v>2665</v>
      </c>
      <c r="BA78" s="81"/>
      <c r="BB78" s="81"/>
      <c r="BC78" s="21" t="str">
        <f t="shared" si="12"/>
        <v>[96] = {wayshrines={198,198,198,}, dlcId=DLC_BASE_GAME</v>
      </c>
      <c r="BD78" s="21" t="str">
        <f t="shared" si="13"/>
        <v>, zoneIds={63,930,57}, veteran=false</v>
      </c>
      <c r="BE78" s="21" t="str">
        <f t="shared" si="14"/>
        <v>, setType=LIBSETS_SETTYPE_DUNGEON</v>
      </c>
      <c r="BF78" s="21" t="str">
        <f t="shared" si="15"/>
        <v>, dropMechanic={LIBSETS_DROP_MECHANIC_GROUP_DUNGEON_BOSS,LIBSETS_DROP_MECHANIC_GROUP_DUNGEON_BOSS,LIBSETS_DROP_MECHANIC_GROUP_DUNGEON_BOSS}</v>
      </c>
      <c r="BG78" s="21" t="str">
        <f t="shared" si="16"/>
        <v>}, --Armor of Truth / Rüstung der Wahrheit   [Darkshade Caverns I, Darkshade Caverns II, Deshaan]</v>
      </c>
    </row>
    <row r="79" spans="1:59" x14ac:dyDescent="0.25">
      <c r="A79" s="12">
        <v>97</v>
      </c>
      <c r="B79" t="s">
        <v>835</v>
      </c>
      <c r="C79" t="s">
        <v>836</v>
      </c>
      <c r="D79" s="3">
        <f t="shared" si="11"/>
        <v>97</v>
      </c>
      <c r="G79" s="8" t="s">
        <v>1475</v>
      </c>
      <c r="I79" t="s">
        <v>91</v>
      </c>
      <c r="J79" t="s">
        <v>91</v>
      </c>
      <c r="K79">
        <v>-1</v>
      </c>
      <c r="L79">
        <v>-1</v>
      </c>
      <c r="M79">
        <v>-1</v>
      </c>
      <c r="O79" s="64"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WayshrineInfo'!$K$3:$N$9994,4,FALSE),"")))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constants'!$B$4:$C$1012,2,FALSE),"")</f>
        <v>Included in base game</v>
      </c>
      <c r="V79" s="33" t="s">
        <v>2799</v>
      </c>
      <c r="Y79" s="64"/>
      <c r="Z79" s="3" t="str">
        <f>IF(AND(G79&lt;&gt;"LIBSETS_SETTYPE_BATTLEGROUND",G79&lt;&gt;"LIBSETS_SETTYPE_SPECIAL"),
IF(AND(Y79&lt;&gt;"",ISNUMBER(Y79),NOT(ISNA(Y79))),Y79,
   IF(AND(L79&lt;&gt;"",ISNUMBER(L79),L79&gt;0,NOT(ISNA(L79))),VLOOKUP(L79,'ESO dumped WayshrineInfo'!$K$3:$L$9994,2,FALSE),"")
),"")</f>
        <v/>
      </c>
      <c r="AA79" t="str">
        <f>IF(AND(Z79&lt;&gt;"",ISNUMBER(Z79),NOT(ISNA(Z79))),VLOOKUP(Z79,'ESO zone constants'!$A$3:$D$9999,4,FALSE),"")</f>
        <v/>
      </c>
      <c r="AC79" s="42" t="str">
        <f>IF(AB79&lt;&gt;"",IF(AB79&lt;&gt;"LIBSETS_DROP_MECHANIC_MONSTER_NAME",VLOOKUP(AB79,'LibSets constants'!$I$4:$L$1012,3,FALSE),""),"")</f>
        <v/>
      </c>
      <c r="AD79" s="42" t="str">
        <f>IF(AB79&lt;&gt;"",IF(AB79&lt;&gt;"LIBSETS_DROP_MECHANIC_MONSTER_NAME",VLOOKUP(AB79,'LibSets constants'!$I$4:$L$1012,4,FALSE),""),"")</f>
        <v/>
      </c>
      <c r="AE79" s="42"/>
      <c r="AF79" s="3" t="str">
        <f>IF(AND(G79&lt;&gt;"LIBSETS_SETTYPE_BATTLEGROUND",G79&lt;&gt;"LIBSETS_SETTYPE_SPECIAL"),
IF(AND(AE79&lt;&gt;"",ISNUMBER(AE79),NOT(ISNA(AE79))),AE79,
   IF(AND(M79&lt;&gt;"",ISNUMBER(M79),M79&gt;0,NOT(ISNA(M79))),VLOOKUP(M79,'ESO dumped WayshrineInfo'!$K$3:$L$9994,2,FALSE),"")
),"")</f>
        <v/>
      </c>
      <c r="AG79" t="str">
        <f>IF(AND(AF79&lt;&gt;"",ISNUMBER(AF79),NOT(ISNA(AF79))),VLOOKUP(AF79,'ESO zone constants'!$A$3:$D$9999,4,FALSE),"")</f>
        <v/>
      </c>
      <c r="AH79" s="43"/>
      <c r="AI79" s="42"/>
      <c r="AJ79" s="42"/>
      <c r="AK79" s="3" t="str">
        <f>IF(AND(G79&lt;&gt;"LIBSETS_SETTYPE_BATTLEGROUND",G79&lt;&gt;"LIBSETS_SETTYPE_SPECIAL"),IF(AL79&lt;&gt;"",VLOOKUP(AL79,'ESO zone constants'!$D$3:$H$4953,5,FALSE),""),"")</f>
        <v/>
      </c>
      <c r="AM79" s="43"/>
      <c r="AN79" s="42"/>
      <c r="AO79" s="42"/>
      <c r="AP79" s="3" t="str">
        <f>IF(AND(G79&lt;&gt;"LIBSETS_SETTYPE_BATTLEGROUND",G79&lt;&gt;"LIBSETS_SETTYPE_SPECIAL"),IF(AQ79&lt;&gt;"",VLOOKUP(AQ79,'ESO zone constants'!$D$3:$H$4953,5,FALSE),""),"")</f>
        <v/>
      </c>
      <c r="AR79" s="43"/>
      <c r="AS79" s="42"/>
      <c r="AT79" s="42"/>
      <c r="AU79" s="3" t="str">
        <f>IF(AND(G79&lt;&gt;"LIBSETS_SETTYPE_BATTLEGROUND",G79&lt;&gt;"LIBSETS_SETTYPE_SPECIAL"),IF(AV79&lt;&gt;"",VLOOKUP(AV79,'ESO zone constants'!$D$3:$H$4953,5,FALSE),""),"")</f>
        <v/>
      </c>
      <c r="AW79" s="43"/>
      <c r="AX79" s="42"/>
      <c r="AY79" s="42"/>
      <c r="AZ79" s="81" t="s">
        <v>2665</v>
      </c>
      <c r="BA79" s="81"/>
      <c r="BB79" s="81"/>
      <c r="BC79" s="21" t="str">
        <f t="shared" si="12"/>
        <v>[97] = {wayshrines={-1,-1,-1,}, dlcId=DLC_BASE_GAME</v>
      </c>
      <c r="BD79" s="21" t="str">
        <f t="shared" si="13"/>
        <v>, zoneIds={181}, veteran=false</v>
      </c>
      <c r="BE79" s="21" t="str">
        <f t="shared" si="14"/>
        <v>, setType=LIBSETS_SETTYPE_CYRODIIL</v>
      </c>
      <c r="BF79" s="21" t="str">
        <f t="shared" si="15"/>
        <v>, dropMechanic={LIBSETS_DROP_MECHANIC_CITY_CYRODIIL_CROPSFORD}</v>
      </c>
      <c r="BG79" s="21" t="str">
        <f t="shared" si="16"/>
        <v>}, --The Arch-Mage / Erzmagier   [Cyrodiil]</v>
      </c>
    </row>
    <row r="80" spans="1:59" x14ac:dyDescent="0.25">
      <c r="A80" s="12">
        <v>98</v>
      </c>
      <c r="B80" t="s">
        <v>837</v>
      </c>
      <c r="C80" t="s">
        <v>838</v>
      </c>
      <c r="D80" s="3">
        <f t="shared" si="11"/>
        <v>98</v>
      </c>
      <c r="G80" s="8" t="s">
        <v>1480</v>
      </c>
      <c r="I80" t="s">
        <v>91</v>
      </c>
      <c r="J80" t="s">
        <v>91</v>
      </c>
      <c r="K80">
        <v>55</v>
      </c>
      <c r="L80">
        <v>55</v>
      </c>
      <c r="M80">
        <v>55</v>
      </c>
      <c r="O80" s="64"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WayshrineInfo'!$K$3:$N$9994,4,FALSE),"")))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constants'!$B$4:$C$1012,2,FALSE),"")</f>
        <v>Included in base game</v>
      </c>
      <c r="V80" s="33" t="s">
        <v>1560</v>
      </c>
      <c r="Y80" s="64"/>
      <c r="Z80" s="3">
        <f>IF(AND(G80&lt;&gt;"LIBSETS_SETTYPE_BATTLEGROUND",G80&lt;&gt;"LIBSETS_SETTYPE_SPECIAL"),
IF(AND(Y80&lt;&gt;"",ISNUMBER(Y80),NOT(ISNA(Y80))),Y80,
   IF(AND(L80&lt;&gt;"",ISNUMBER(L80),L80&gt;0,NOT(ISNA(L80))),VLOOKUP(L80,'ESO dumped WayshrineInfo'!$K$3:$L$9994,2,FALSE),"")
),"")</f>
        <v>20</v>
      </c>
      <c r="AA80" t="str">
        <f>IF(AND(Z80&lt;&gt;"",ISNUMBER(Z80),NOT(ISNA(Z80))),VLOOKUP(Z80,'ESO zone constants'!$A$3:$D$9999,4,FALSE),"")</f>
        <v>Rivenspire</v>
      </c>
      <c r="AB80" s="33" t="s">
        <v>1561</v>
      </c>
      <c r="AC80" s="42"/>
      <c r="AD80" s="42"/>
      <c r="AE80" s="42"/>
      <c r="AF80" s="3">
        <f>IF(AND(G80&lt;&gt;"LIBSETS_SETTYPE_BATTLEGROUND",G80&lt;&gt;"LIBSETS_SETTYPE_SPECIAL"),
IF(AND(AE80&lt;&gt;"",ISNUMBER(AE80),NOT(ISNA(AE80))),AE80,
   IF(AND(M80&lt;&gt;"",ISNUMBER(M80),M80&gt;0,NOT(ISNA(M80))),VLOOKUP(M80,'ESO dumped WayshrineInfo'!$K$3:$L$9994,2,FALSE),"")
),"")</f>
        <v>20</v>
      </c>
      <c r="AG80" t="str">
        <f>IF(AND(AF80&lt;&gt;"",ISNUMBER(AF80),NOT(ISNA(AF80))),VLOOKUP(AF80,'ESO zone constants'!$A$3:$D$9999,4,FALSE),"")</f>
        <v>Rivenspire</v>
      </c>
      <c r="AH80" s="43" t="s">
        <v>1562</v>
      </c>
      <c r="AI80" s="42"/>
      <c r="AJ80" s="42"/>
      <c r="AK80" s="3">
        <f>IF(AND(G80&lt;&gt;"LIBSETS_SETTYPE_BATTLEGROUND",G80&lt;&gt;"LIBSETS_SETTYPE_SPECIAL"),IF(AL80&lt;&gt;"",VLOOKUP(AL80,'ESO zone constants'!$D$3:$H$4953,5,FALSE),""),"")</f>
        <v>20</v>
      </c>
      <c r="AL80" t="s">
        <v>105</v>
      </c>
      <c r="AM80" s="43" t="s">
        <v>1563</v>
      </c>
      <c r="AN80" s="42"/>
      <c r="AO80" s="42"/>
      <c r="AP80" s="3" t="str">
        <f>IF(AND(G80&lt;&gt;"LIBSETS_SETTYPE_BATTLEGROUND",G80&lt;&gt;"LIBSETS_SETTYPE_SPECIAL"),IF(AQ80&lt;&gt;"",VLOOKUP(AQ80,'ESO zone constants'!$D$3:$H$4953,5,FALSE),""),"")</f>
        <v/>
      </c>
      <c r="AR80" s="43"/>
      <c r="AS80" s="42"/>
      <c r="AT80" s="42"/>
      <c r="AU80" s="3" t="str">
        <f>IF(AND(G80&lt;&gt;"LIBSETS_SETTYPE_BATTLEGROUND",G80&lt;&gt;"LIBSETS_SETTYPE_SPECIAL"),IF(AV80&lt;&gt;"",VLOOKUP(AV80,'ESO zone constants'!$D$3:$H$4953,5,FALSE),""),"")</f>
        <v/>
      </c>
      <c r="AW80" s="43"/>
      <c r="AX80" s="42"/>
      <c r="AY80" s="42"/>
      <c r="AZ80" s="81" t="s">
        <v>2665</v>
      </c>
      <c r="BA80" s="81"/>
      <c r="BB80" s="81"/>
      <c r="BC80" s="21" t="str">
        <f t="shared" si="12"/>
        <v>[98] = {wayshrines={55,55,55,}, dlcId=DLC_BASE_GAME</v>
      </c>
      <c r="BD80" s="21" t="str">
        <f t="shared" si="13"/>
        <v>, zoneIds={20,20,20,20}, veteran=false</v>
      </c>
      <c r="BE80" s="21" t="str">
        <f t="shared" si="14"/>
        <v>, setType=LIBSETS_SETTYPE_OVERLAND</v>
      </c>
      <c r="BF80" s="21" t="str">
        <f t="shared" si="15"/>
        <v>, dropMechanic={LIBSETS_DROP_MECHANIC_OVERLAND_BOSS_DELVE,LIBSETS_DROP_MECHANIC_OVERLAND_WORLDBOSS,LIBSETS_DROP_MECHANIC_OVERLAND_BOSS_PUBLIC_DUNGEON,LIBSETS_DROP_MECHANIC_OVERLAND_CHEST}</v>
      </c>
      <c r="BG80" s="21" t="str">
        <f t="shared" si="16"/>
        <v>}, --Necropotence / Nekropotenz   [Rivenspire, Rivenspire, Rivenspire, Rivenspire]</v>
      </c>
    </row>
    <row r="81" spans="1:59" x14ac:dyDescent="0.25">
      <c r="A81" s="12">
        <v>99</v>
      </c>
      <c r="B81" t="s">
        <v>839</v>
      </c>
      <c r="C81" t="s">
        <v>840</v>
      </c>
      <c r="D81" s="3">
        <f t="shared" si="11"/>
        <v>99</v>
      </c>
      <c r="G81" s="8" t="s">
        <v>1480</v>
      </c>
      <c r="I81" t="s">
        <v>91</v>
      </c>
      <c r="J81" t="s">
        <v>91</v>
      </c>
      <c r="K81">
        <v>102</v>
      </c>
      <c r="L81">
        <v>102</v>
      </c>
      <c r="M81">
        <v>102</v>
      </c>
      <c r="O81" s="64"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WayshrineInfo'!$K$3:$N$9994,4,FALSE),"")))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constants'!$B$4:$C$1012,2,FALSE),"")</f>
        <v>Included in base game</v>
      </c>
      <c r="V81" s="33" t="s">
        <v>1560</v>
      </c>
      <c r="Y81" s="64"/>
      <c r="Z81" s="3">
        <f>IF(AND(G81&lt;&gt;"LIBSETS_SETTYPE_BATTLEGROUND",G81&lt;&gt;"LIBSETS_SETTYPE_SPECIAL"),
IF(AND(Y81&lt;&gt;"",ISNUMBER(Y81),NOT(ISNA(Y81))),Y81,
   IF(AND(L81&lt;&gt;"",ISNUMBER(L81),L81&gt;0,NOT(ISNA(L81))),VLOOKUP(L81,'ESO dumped WayshrineInfo'!$K$3:$L$9994,2,FALSE),"")
),"")</f>
        <v>58</v>
      </c>
      <c r="AA81" t="str">
        <f>IF(AND(Z81&lt;&gt;"",ISNUMBER(Z81),NOT(ISNA(Z81))),VLOOKUP(Z81,'ESO zone constants'!$A$3:$D$9999,4,FALSE),"")</f>
        <v>Malabal Tor</v>
      </c>
      <c r="AB81" s="33" t="s">
        <v>1561</v>
      </c>
      <c r="AC81" s="42"/>
      <c r="AD81" s="42"/>
      <c r="AE81" s="42"/>
      <c r="AF81" s="3">
        <f>IF(AND(G81&lt;&gt;"LIBSETS_SETTYPE_BATTLEGROUND",G81&lt;&gt;"LIBSETS_SETTYPE_SPECIAL"),
IF(AND(AE81&lt;&gt;"",ISNUMBER(AE81),NOT(ISNA(AE81))),AE81,
   IF(AND(M81&lt;&gt;"",ISNUMBER(M81),M81&gt;0,NOT(ISNA(M81))),VLOOKUP(M81,'ESO dumped WayshrineInfo'!$K$3:$L$9994,2,FALSE),"")
),"")</f>
        <v>58</v>
      </c>
      <c r="AG81" t="str">
        <f>IF(AND(AF81&lt;&gt;"",ISNUMBER(AF81),NOT(ISNA(AF81))),VLOOKUP(AF81,'ESO zone constants'!$A$3:$D$9999,4,FALSE),"")</f>
        <v>Malabal Tor</v>
      </c>
      <c r="AH81" s="43" t="s">
        <v>1562</v>
      </c>
      <c r="AI81" s="42"/>
      <c r="AJ81" s="42"/>
      <c r="AK81" s="3">
        <f>IF(AND(G81&lt;&gt;"LIBSETS_SETTYPE_BATTLEGROUND",G81&lt;&gt;"LIBSETS_SETTYPE_SPECIAL"),IF(AL81&lt;&gt;"",VLOOKUP(AL81,'ESO zone constants'!$D$3:$H$4953,5,FALSE),""),"")</f>
        <v>58</v>
      </c>
      <c r="AL81" t="s">
        <v>108</v>
      </c>
      <c r="AM81" s="43" t="s">
        <v>1563</v>
      </c>
      <c r="AN81" s="42"/>
      <c r="AO81" s="42"/>
      <c r="AP81" s="3" t="str">
        <f>IF(AND(G81&lt;&gt;"LIBSETS_SETTYPE_BATTLEGROUND",G81&lt;&gt;"LIBSETS_SETTYPE_SPECIAL"),IF(AQ81&lt;&gt;"",VLOOKUP(AQ81,'ESO zone constants'!$D$3:$H$4953,5,FALSE),""),"")</f>
        <v/>
      </c>
      <c r="AR81" s="43"/>
      <c r="AS81" s="42"/>
      <c r="AT81" s="42"/>
      <c r="AU81" s="3" t="str">
        <f>IF(AND(G81&lt;&gt;"LIBSETS_SETTYPE_BATTLEGROUND",G81&lt;&gt;"LIBSETS_SETTYPE_SPECIAL"),IF(AV81&lt;&gt;"",VLOOKUP(AV81,'ESO zone constants'!$D$3:$H$4953,5,FALSE),""),"")</f>
        <v/>
      </c>
      <c r="AW81" s="43"/>
      <c r="AX81" s="42"/>
      <c r="AY81" s="42"/>
      <c r="AZ81" s="81" t="s">
        <v>2666</v>
      </c>
      <c r="BA81" s="81"/>
      <c r="BB81" s="81"/>
      <c r="BC81" s="21" t="str">
        <f t="shared" si="12"/>
        <v>[99] = {wayshrines={102,102,102,}, dlcId=DLC_BASE_GAME</v>
      </c>
      <c r="BD81" s="21" t="str">
        <f t="shared" si="13"/>
        <v>, zoneIds={58,58,58,58}, veteran=false</v>
      </c>
      <c r="BE81" s="21" t="str">
        <f t="shared" si="14"/>
        <v>, setType=LIBSETS_SETTYPE_OVERLAND</v>
      </c>
      <c r="BF81" s="21" t="str">
        <f t="shared" si="15"/>
        <v>, isProcSetAllowedInPvP=1, dropMechanic={LIBSETS_DROP_MECHANIC_OVERLAND_BOSS_DELVE,LIBSETS_DROP_MECHANIC_OVERLAND_WORLDBOSS,LIBSETS_DROP_MECHANIC_OVERLAND_BOSS_PUBLIC_DUNGEON,LIBSETS_DROP_MECHANIC_OVERLAND_CHEST}</v>
      </c>
      <c r="BG81" s="21" t="str">
        <f t="shared" si="16"/>
        <v>}, --Salvation / Erlösung   [Malabal Tor, Malabal Tor, Malabal Tor, Malabal Tor]</v>
      </c>
    </row>
    <row r="82" spans="1:59" x14ac:dyDescent="0.25">
      <c r="A82" s="12">
        <v>100</v>
      </c>
      <c r="B82" t="s">
        <v>841</v>
      </c>
      <c r="C82" t="s">
        <v>2586</v>
      </c>
      <c r="D82" s="3">
        <f t="shared" si="11"/>
        <v>100</v>
      </c>
      <c r="G82" s="8" t="s">
        <v>1475</v>
      </c>
      <c r="I82" t="s">
        <v>91</v>
      </c>
      <c r="J82" t="s">
        <v>91</v>
      </c>
      <c r="K82">
        <v>-1</v>
      </c>
      <c r="L82">
        <v>-1</v>
      </c>
      <c r="M82">
        <v>-1</v>
      </c>
      <c r="O82" s="64"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WayshrineInfo'!$K$3:$N$9994,4,FALSE),"")))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constants'!$B$4:$C$1012,2,FALSE),"")</f>
        <v>Included in base game</v>
      </c>
      <c r="V82" s="33" t="s">
        <v>1533</v>
      </c>
      <c r="Y82" s="64"/>
      <c r="Z82" s="3" t="str">
        <f>IF(AND(G82&lt;&gt;"LIBSETS_SETTYPE_BATTLEGROUND",G82&lt;&gt;"LIBSETS_SETTYPE_SPECIAL"),
IF(AND(Y82&lt;&gt;"",ISNUMBER(Y82),NOT(ISNA(Y82))),Y82,
   IF(AND(L82&lt;&gt;"",ISNUMBER(L82),L82&gt;0,NOT(ISNA(L82))),VLOOKUP(L82,'ESO dumped WayshrineInfo'!$K$3:$L$9994,2,FALSE),"")
),"")</f>
        <v/>
      </c>
      <c r="AA82" t="str">
        <f>IF(AND(Z82&lt;&gt;"",ISNUMBER(Z82),NOT(ISNA(Z82))),VLOOKUP(Z82,'ESO zone constants'!$A$3:$D$9999,4,FALSE),"")</f>
        <v/>
      </c>
      <c r="AC82" s="3" t="str">
        <f>IF(AB82&lt;&gt;"",IF(AB82&lt;&gt;"LIBSETS_DROP_MECHANIC_MONSTER_NAME",VLOOKUP(AB82,'LibSets constants'!$I$4:$L$1012,3,FALSE),""),"")</f>
        <v/>
      </c>
      <c r="AD82" s="3" t="str">
        <f>IF(AB82&lt;&gt;"",IF(AB82&lt;&gt;"LIBSETS_DROP_MECHANIC_MONSTER_NAME",VLOOKUP(AB82,'LibSets constants'!$I$4:$L$1012,4,FALSE),""),"")</f>
        <v/>
      </c>
      <c r="AF82" s="3" t="str">
        <f>IF(AND(G82&lt;&gt;"LIBSETS_SETTYPE_BATTLEGROUND",G82&lt;&gt;"LIBSETS_SETTYPE_SPECIAL"),
IF(AND(AE82&lt;&gt;"",ISNUMBER(AE82),NOT(ISNA(AE82))),AE82,
   IF(AND(M82&lt;&gt;"",ISNUMBER(M82),M82&gt;0,NOT(ISNA(M82))),VLOOKUP(M82,'ESO dumped WayshrineInfo'!$K$3:$L$9994,2,FALSE),"")
),"")</f>
        <v/>
      </c>
      <c r="AG82" t="str">
        <f>IF(AND(AF82&lt;&gt;"",ISNUMBER(AF82),NOT(ISNA(AF82))),VLOOKUP(AF82,'ESO zone constants'!$A$3:$D$9999,4,FALSE),"")</f>
        <v/>
      </c>
      <c r="AH82" s="43"/>
      <c r="AK82" s="3" t="str">
        <f>IF(AND(G82&lt;&gt;"LIBSETS_SETTYPE_BATTLEGROUND",G82&lt;&gt;"LIBSETS_SETTYPE_SPECIAL"),IF(AL82&lt;&gt;"",VLOOKUP(AL82,'ESO zone constants'!$D$3:$H$4953,5,FALSE),""),"")</f>
        <v/>
      </c>
      <c r="AM82" s="43"/>
      <c r="AP82" s="3" t="str">
        <f>IF(AND(G82&lt;&gt;"LIBSETS_SETTYPE_BATTLEGROUND",G82&lt;&gt;"LIBSETS_SETTYPE_SPECIAL"),IF(AQ82&lt;&gt;"",VLOOKUP(AQ82,'ESO zone constants'!$D$3:$H$4953,5,FALSE),""),"")</f>
        <v/>
      </c>
      <c r="AR82" s="43"/>
      <c r="AU82" s="3" t="str">
        <f>IF(AND(G82&lt;&gt;"LIBSETS_SETTYPE_BATTLEGROUND",G82&lt;&gt;"LIBSETS_SETTYPE_SPECIAL"),IF(AV82&lt;&gt;"",VLOOKUP(AV82,'ESO zone constants'!$D$3:$H$4953,5,FALSE),""),"")</f>
        <v/>
      </c>
      <c r="AW82" s="43"/>
      <c r="AZ82" s="81" t="s">
        <v>2666</v>
      </c>
      <c r="BA82" s="81"/>
      <c r="BB82" s="81"/>
      <c r="BC82" s="21" t="str">
        <f t="shared" si="12"/>
        <v>[100] = {wayshrines={-1,-1,-1,}, dlcId=DLC_BASE_GAME</v>
      </c>
      <c r="BD82" s="21" t="str">
        <f t="shared" si="13"/>
        <v>, zoneIds={181}, veteran=false</v>
      </c>
      <c r="BE82" s="21" t="str">
        <f t="shared" si="14"/>
        <v>, setType=LIBSETS_SETTYPE_CYRODIIL</v>
      </c>
      <c r="BF82" s="21" t="str">
        <f t="shared" si="15"/>
        <v>, isProcSetAllowedInPvP=1, dropMechanic={LIBSETS_DROP_MECHANIC_CITY_CYRODIIL_BRUMA}</v>
      </c>
      <c r="BG82" s="21" t="str">
        <f t="shared" si="16"/>
        <v>}, --Hawk\'s Eye / Falkenauge   [Cyrodiil]</v>
      </c>
    </row>
    <row r="83" spans="1:59" x14ac:dyDescent="0.25">
      <c r="A83" s="12">
        <v>101</v>
      </c>
      <c r="B83" t="s">
        <v>2798</v>
      </c>
      <c r="C83" t="s">
        <v>842</v>
      </c>
      <c r="D83" s="3">
        <f t="shared" si="11"/>
        <v>101</v>
      </c>
      <c r="E83" s="41"/>
      <c r="G83" s="8" t="s">
        <v>1475</v>
      </c>
      <c r="I83" t="s">
        <v>91</v>
      </c>
      <c r="J83" t="s">
        <v>91</v>
      </c>
      <c r="K83">
        <v>-1</v>
      </c>
      <c r="L83">
        <v>-1</v>
      </c>
      <c r="M83">
        <v>-1</v>
      </c>
      <c r="O83" s="64"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WayshrineInfo'!$K$3:$N$9994,4,FALSE),"")))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constants'!$B$4:$C$1012,2,FALSE),"")</f>
        <v>Included in base game</v>
      </c>
      <c r="V83" s="33" t="s">
        <v>1535</v>
      </c>
      <c r="Y83" s="64"/>
      <c r="Z83" s="3" t="str">
        <f>IF(AND(G83&lt;&gt;"LIBSETS_SETTYPE_BATTLEGROUND",G83&lt;&gt;"LIBSETS_SETTYPE_SPECIAL"),
IF(AND(Y83&lt;&gt;"",ISNUMBER(Y83),NOT(ISNA(Y83))),Y83,
   IF(AND(L83&lt;&gt;"",ISNUMBER(L83),L83&gt;0,NOT(ISNA(L83))),VLOOKUP(L83,'ESO dumped WayshrineInfo'!$K$3:$L$9994,2,FALSE),"")
),"")</f>
        <v/>
      </c>
      <c r="AA83" t="str">
        <f>IF(AND(Z83&lt;&gt;"",ISNUMBER(Z83),NOT(ISNA(Z83))),VLOOKUP(Z83,'ESO zone constants'!$A$3:$D$9999,4,FALSE),"")</f>
        <v/>
      </c>
      <c r="AC83" s="3" t="str">
        <f>IF(AB83&lt;&gt;"",IF(AB83&lt;&gt;"LIBSETS_DROP_MECHANIC_MONSTER_NAME",VLOOKUP(AB83,'LibSets constants'!$I$4:$L$1012,3,FALSE),""),"")</f>
        <v/>
      </c>
      <c r="AD83" s="3" t="str">
        <f>IF(AB83&lt;&gt;"",IF(AB83&lt;&gt;"LIBSETS_DROP_MECHANIC_MONSTER_NAME",VLOOKUP(AB83,'LibSets constants'!$I$4:$L$1012,4,FALSE),""),"")</f>
        <v/>
      </c>
      <c r="AF83" s="3" t="str">
        <f>IF(AND(G83&lt;&gt;"LIBSETS_SETTYPE_BATTLEGROUND",G83&lt;&gt;"LIBSETS_SETTYPE_SPECIAL"),
IF(AND(AE83&lt;&gt;"",ISNUMBER(AE83),NOT(ISNA(AE83))),AE83,
   IF(AND(M83&lt;&gt;"",ISNUMBER(M83),M83&gt;0,NOT(ISNA(M83))),VLOOKUP(M83,'ESO dumped WayshrineInfo'!$K$3:$L$9994,2,FALSE),"")
),"")</f>
        <v/>
      </c>
      <c r="AG83" t="str">
        <f>IF(AND(AF83&lt;&gt;"",ISNUMBER(AF83),NOT(ISNA(AF83))),VLOOKUP(AF83,'ESO zone constants'!$A$3:$D$9999,4,FALSE),"")</f>
        <v/>
      </c>
      <c r="AH83" s="43"/>
      <c r="AK83" s="3" t="str">
        <f>IF(AND(G83&lt;&gt;"LIBSETS_SETTYPE_BATTLEGROUND",G83&lt;&gt;"LIBSETS_SETTYPE_SPECIAL"),IF(AL83&lt;&gt;"",VLOOKUP(AL83,'ESO zone constants'!$D$3:$H$4953,5,FALSE),""),"")</f>
        <v/>
      </c>
      <c r="AM83" s="43"/>
      <c r="AP83" s="3" t="str">
        <f>IF(AND(G83&lt;&gt;"LIBSETS_SETTYPE_BATTLEGROUND",G83&lt;&gt;"LIBSETS_SETTYPE_SPECIAL"),IF(AQ83&lt;&gt;"",VLOOKUP(AQ83,'ESO zone constants'!$D$3:$H$4953,5,FALSE),""),"")</f>
        <v/>
      </c>
      <c r="AR83" s="43"/>
      <c r="AU83" s="3" t="str">
        <f>IF(AND(G83&lt;&gt;"LIBSETS_SETTYPE_BATTLEGROUND",G83&lt;&gt;"LIBSETS_SETTYPE_SPECIAL"),IF(AV83&lt;&gt;"",VLOOKUP(AV83,'ESO zone constants'!$D$3:$H$4953,5,FALSE),""),"")</f>
        <v/>
      </c>
      <c r="AW83" s="43"/>
      <c r="AZ83" s="81" t="s">
        <v>2665</v>
      </c>
      <c r="BA83" s="81"/>
      <c r="BB83" s="81"/>
      <c r="BC83" s="21" t="str">
        <f t="shared" si="12"/>
        <v>[101] = {wayshrines={-1,-1,-1,}, dlcId=DLC_BASE_GAME</v>
      </c>
      <c r="BD83" s="21" t="str">
        <f t="shared" si="13"/>
        <v>, zoneIds={181}, veteran=false</v>
      </c>
      <c r="BE83" s="21" t="str">
        <f t="shared" si="14"/>
        <v>, setType=LIBSETS_SETTYPE_CYRODIIL</v>
      </c>
      <c r="BF83" s="21" t="str">
        <f t="shared" si="15"/>
        <v>, dropMechanic={LIBSETS_DROP_MECHANIC_CITY_CYRODIIL_VLASTARUS}</v>
      </c>
      <c r="BG83" s="21" t="str">
        <f t="shared" si="16"/>
        <v>}, --Affliction / Elend (Befallen)   [Cyrodiil]</v>
      </c>
    </row>
    <row r="84" spans="1:59" x14ac:dyDescent="0.25">
      <c r="A84" s="12">
        <v>102</v>
      </c>
      <c r="B84" t="s">
        <v>843</v>
      </c>
      <c r="C84" t="s">
        <v>2587</v>
      </c>
      <c r="D84" s="3">
        <f t="shared" si="11"/>
        <v>102</v>
      </c>
      <c r="G84" s="8" t="s">
        <v>1477</v>
      </c>
      <c r="I84" t="s">
        <v>91</v>
      </c>
      <c r="J84" t="s">
        <v>91</v>
      </c>
      <c r="K84">
        <v>196</v>
      </c>
      <c r="L84">
        <v>196</v>
      </c>
      <c r="M84">
        <v>196</v>
      </c>
      <c r="O84" s="64"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WayshrineInfo'!$K$3:$N$9994,4,FALSE),"")))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constants'!$B$4:$C$1012,2,FALSE),"")</f>
        <v>Included in base game</v>
      </c>
      <c r="V84" s="33" t="s">
        <v>3354</v>
      </c>
      <c r="Y84" s="64"/>
      <c r="Z84" s="3">
        <f>IF(AND(G84&lt;&gt;"LIBSETS_SETTYPE_BATTLEGROUND",G84&lt;&gt;"LIBSETS_SETTYPE_SPECIAL"),
IF(AND(Y84&lt;&gt;"",ISNUMBER(Y84),NOT(ISNA(Y84))),Y84,
   IF(AND(L84&lt;&gt;"",ISNUMBER(L84),L84&gt;0,NOT(ISNA(L84))),VLOOKUP(L84,'ESO dumped WayshrineInfo'!$K$3:$L$9994,2,FALSE),"")
),"")</f>
        <v>104</v>
      </c>
      <c r="AA84" t="str">
        <f>IF(AND(Z84&lt;&gt;"",ISNUMBER(Z84),NOT(ISNA(Z84))),VLOOKUP(Z84,'ESO zone constants'!$A$3:$D$9999,4,FALSE),"")</f>
        <v>Alik'r Desert</v>
      </c>
      <c r="AB84" s="33" t="s">
        <v>3354</v>
      </c>
      <c r="AC84" s="42"/>
      <c r="AD84" s="42"/>
      <c r="AE84" s="42"/>
      <c r="AF84" s="3">
        <f>IF(AND(G84&lt;&gt;"LIBSETS_SETTYPE_BATTLEGROUND",G84&lt;&gt;"LIBSETS_SETTYPE_SPECIAL"),
IF(AND(AE84&lt;&gt;"",ISNUMBER(AE84),NOT(ISNA(AE84))),AE84,
   IF(AND(M84&lt;&gt;"",ISNUMBER(M84),M84&gt;0,NOT(ISNA(M84))),VLOOKUP(M84,'ESO dumped WayshrineInfo'!$K$3:$L$9994,2,FALSE),"")
),"")</f>
        <v>104</v>
      </c>
      <c r="AG84" t="str">
        <f>IF(AND(AF84&lt;&gt;"",ISNUMBER(AF84),NOT(ISNA(AF84))),VLOOKUP(AF84,'ESO zone constants'!$A$3:$D$9999,4,FALSE),"")</f>
        <v>Alik'r Desert</v>
      </c>
      <c r="AH84" s="43"/>
      <c r="AI84" s="42"/>
      <c r="AJ84" s="42"/>
      <c r="AK84" s="3" t="str">
        <f>IF(AND(G84&lt;&gt;"LIBSETS_SETTYPE_BATTLEGROUND",G84&lt;&gt;"LIBSETS_SETTYPE_SPECIAL"),IF(AL84&lt;&gt;"",VLOOKUP(AL84,'ESO zone constants'!$D$3:$H$4953,5,FALSE),""),"")</f>
        <v/>
      </c>
      <c r="AM84" s="43"/>
      <c r="AN84" s="42"/>
      <c r="AO84" s="42"/>
      <c r="AP84" s="3" t="str">
        <f>IF(AND(G84&lt;&gt;"LIBSETS_SETTYPE_BATTLEGROUND",G84&lt;&gt;"LIBSETS_SETTYPE_SPECIAL"),IF(AQ84&lt;&gt;"",VLOOKUP(AQ84,'ESO zone constants'!$D$3:$H$4953,5,FALSE),""),"")</f>
        <v/>
      </c>
      <c r="AR84" s="43"/>
      <c r="AS84" s="42"/>
      <c r="AT84" s="42"/>
      <c r="AU84" s="3" t="str">
        <f>IF(AND(G84&lt;&gt;"LIBSETS_SETTYPE_BATTLEGROUND",G84&lt;&gt;"LIBSETS_SETTYPE_SPECIAL"),IF(AV84&lt;&gt;"",VLOOKUP(AV84,'ESO zone constants'!$D$3:$H$4953,5,FALSE),""),"")</f>
        <v/>
      </c>
      <c r="AW84" s="43"/>
      <c r="AX84" s="42"/>
      <c r="AY84" s="42"/>
      <c r="AZ84" s="81" t="s">
        <v>2666</v>
      </c>
      <c r="BA84" s="81"/>
      <c r="BB84" s="81"/>
      <c r="BC84" s="21" t="str">
        <f t="shared" si="12"/>
        <v>[102] = {wayshrines={196,196,196,}, dlcId=DLC_BASE_GAME</v>
      </c>
      <c r="BD84" s="21" t="str">
        <f t="shared" si="13"/>
        <v>, zoneIds={22,104,104}, veteran=false</v>
      </c>
      <c r="BE84" s="21" t="str">
        <f t="shared" si="14"/>
        <v>, setType=LIBSETS_SETTYPE_DUNGEON</v>
      </c>
      <c r="BF84" s="21" t="str">
        <f t="shared" si="15"/>
        <v>, isProcSetAllowedInPvP=1, dropMechanic={LIBSETS_DROP_MECHANIC_GROUP_DUNGEON_BOSS,LIBSETS_DROP_MECHANIC_GROUP_DUNGEON_BOSS}</v>
      </c>
      <c r="BG84" s="21" t="str">
        <f t="shared" si="16"/>
        <v>}, --Duneripper\'s Scales / Schuppen des Dünenbrechers   [Volenfell, Alik'r Desert, Alik'r Desert]</v>
      </c>
    </row>
    <row r="85" spans="1:59" x14ac:dyDescent="0.25">
      <c r="A85" s="12">
        <v>103</v>
      </c>
      <c r="B85" t="s">
        <v>844</v>
      </c>
      <c r="C85" t="s">
        <v>845</v>
      </c>
      <c r="D85" s="3">
        <f t="shared" si="11"/>
        <v>103</v>
      </c>
      <c r="G85" s="8" t="s">
        <v>1477</v>
      </c>
      <c r="I85" t="s">
        <v>91</v>
      </c>
      <c r="J85" t="s">
        <v>91</v>
      </c>
      <c r="K85">
        <v>195</v>
      </c>
      <c r="L85">
        <v>195</v>
      </c>
      <c r="M85">
        <v>195</v>
      </c>
      <c r="O85" s="64"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WayshrineInfo'!$K$3:$N$9994,4,FALSE),"")))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constants'!$B$4:$C$1012,2,FALSE),"")</f>
        <v>Included in base game</v>
      </c>
      <c r="V85" s="33" t="s">
        <v>3354</v>
      </c>
      <c r="Y85" s="64"/>
      <c r="Z85" s="3">
        <f>IF(AND(G85&lt;&gt;"LIBSETS_SETTYPE_BATTLEGROUND",G85&lt;&gt;"LIBSETS_SETTYPE_SPECIAL"),
IF(AND(Y85&lt;&gt;"",ISNUMBER(Y85),NOT(ISNA(Y85))),Y85,
   IF(AND(L85&lt;&gt;"",ISNUMBER(L85),L85&gt;0,NOT(ISNA(L85))),VLOOKUP(L85,'ESO dumped WayshrineInfo'!$K$3:$L$9994,2,FALSE),"")
),"")</f>
        <v>101</v>
      </c>
      <c r="AA85" t="str">
        <f>IF(AND(Z85&lt;&gt;"",ISNUMBER(Z85),NOT(ISNA(Z85))),VLOOKUP(Z85,'ESO zone constants'!$A$3:$D$9999,4,FALSE),"")</f>
        <v>Eastmarch</v>
      </c>
      <c r="AB85" s="33" t="s">
        <v>3354</v>
      </c>
      <c r="AC85" s="42"/>
      <c r="AD85" s="42"/>
      <c r="AE85" s="42"/>
      <c r="AF85" s="3">
        <f>IF(AND(G85&lt;&gt;"LIBSETS_SETTYPE_BATTLEGROUND",G85&lt;&gt;"LIBSETS_SETTYPE_SPECIAL"),
IF(AND(AE85&lt;&gt;"",ISNUMBER(AE85),NOT(ISNA(AE85))),AE85,
   IF(AND(M85&lt;&gt;"",ISNUMBER(M85),M85&gt;0,NOT(ISNA(M85))),VLOOKUP(M85,'ESO dumped WayshrineInfo'!$K$3:$L$9994,2,FALSE),"")
),"")</f>
        <v>101</v>
      </c>
      <c r="AG85" t="str">
        <f>IF(AND(AF85&lt;&gt;"",ISNUMBER(AF85),NOT(ISNA(AF85))),VLOOKUP(AF85,'ESO zone constants'!$A$3:$D$9999,4,FALSE),"")</f>
        <v>Eastmarch</v>
      </c>
      <c r="AH85" s="43"/>
      <c r="AI85" s="42"/>
      <c r="AJ85" s="42"/>
      <c r="AK85" s="3" t="str">
        <f>IF(AND(G85&lt;&gt;"LIBSETS_SETTYPE_BATTLEGROUND",G85&lt;&gt;"LIBSETS_SETTYPE_SPECIAL"),IF(AL85&lt;&gt;"",VLOOKUP(AL85,'ESO zone constants'!$D$3:$H$4953,5,FALSE),""),"")</f>
        <v/>
      </c>
      <c r="AM85" s="43"/>
      <c r="AN85" s="42"/>
      <c r="AO85" s="42"/>
      <c r="AP85" s="3" t="str">
        <f>IF(AND(G85&lt;&gt;"LIBSETS_SETTYPE_BATTLEGROUND",G85&lt;&gt;"LIBSETS_SETTYPE_SPECIAL"),IF(AQ85&lt;&gt;"",VLOOKUP(AQ85,'ESO zone constants'!$D$3:$H$4953,5,FALSE),""),"")</f>
        <v/>
      </c>
      <c r="AR85" s="43"/>
      <c r="AS85" s="42"/>
      <c r="AT85" s="42"/>
      <c r="AU85" s="3" t="str">
        <f>IF(AND(G85&lt;&gt;"LIBSETS_SETTYPE_BATTLEGROUND",G85&lt;&gt;"LIBSETS_SETTYPE_SPECIAL"),IF(AV85&lt;&gt;"",VLOOKUP(AV85,'ESO zone constants'!$D$3:$H$4953,5,FALSE),""),"")</f>
        <v/>
      </c>
      <c r="AW85" s="43"/>
      <c r="AX85" s="42"/>
      <c r="AY85" s="42"/>
      <c r="AZ85" s="81" t="s">
        <v>2665</v>
      </c>
      <c r="BA85" s="81"/>
      <c r="BB85" s="81"/>
      <c r="BC85" s="21" t="str">
        <f t="shared" si="12"/>
        <v>[103] = {wayshrines={195,195,195,}, dlcId=DLC_BASE_GAME</v>
      </c>
      <c r="BD85" s="21" t="str">
        <f t="shared" si="13"/>
        <v>, zoneIds={449,101,101}, veteran=false</v>
      </c>
      <c r="BE85" s="21" t="str">
        <f t="shared" si="14"/>
        <v>, setType=LIBSETS_SETTYPE_DUNGEON</v>
      </c>
      <c r="BF85" s="21" t="str">
        <f t="shared" si="15"/>
        <v>, dropMechanic={LIBSETS_DROP_MECHANIC_GROUP_DUNGEON_BOSS,LIBSETS_DROP_MECHANIC_GROUP_DUNGEON_BOSS}</v>
      </c>
      <c r="BG85" s="21" t="str">
        <f t="shared" si="16"/>
        <v>}, --Magicka Furnace / Magickaschmiede   [Direfrost Keep, Eastmarch, Eastmarch]</v>
      </c>
    </row>
    <row r="86" spans="1:59" x14ac:dyDescent="0.25">
      <c r="A86" s="12">
        <v>104</v>
      </c>
      <c r="B86" t="s">
        <v>846</v>
      </c>
      <c r="C86" t="s">
        <v>847</v>
      </c>
      <c r="D86" s="3">
        <f t="shared" si="11"/>
        <v>104</v>
      </c>
      <c r="G86" s="8" t="s">
        <v>1475</v>
      </c>
      <c r="I86" t="s">
        <v>91</v>
      </c>
      <c r="J86" t="s">
        <v>91</v>
      </c>
      <c r="K86">
        <v>-1</v>
      </c>
      <c r="L86">
        <v>-1</v>
      </c>
      <c r="M86">
        <v>-1</v>
      </c>
      <c r="O86" s="64"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WayshrineInfo'!$K$3:$N$9994,4,FALSE),"")))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constants'!$B$4:$C$1012,2,FALSE),"")</f>
        <v>Included in base game</v>
      </c>
      <c r="V86" s="33" t="s">
        <v>2799</v>
      </c>
      <c r="Y86" s="64"/>
      <c r="Z86" s="3" t="str">
        <f>IF(AND(G86&lt;&gt;"LIBSETS_SETTYPE_BATTLEGROUND",G86&lt;&gt;"LIBSETS_SETTYPE_SPECIAL"),
IF(AND(Y86&lt;&gt;"",ISNUMBER(Y86),NOT(ISNA(Y86))),Y86,
   IF(AND(L86&lt;&gt;"",ISNUMBER(L86),L86&gt;0,NOT(ISNA(L86))),VLOOKUP(L86,'ESO dumped WayshrineInfo'!$K$3:$L$9994,2,FALSE),"")
),"")</f>
        <v/>
      </c>
      <c r="AA86" t="str">
        <f>IF(AND(Z86&lt;&gt;"",ISNUMBER(Z86),NOT(ISNA(Z86))),VLOOKUP(Z86,'ESO zone constants'!$A$3:$D$9999,4,FALSE),"")</f>
        <v/>
      </c>
      <c r="AC86" s="3" t="str">
        <f>IF(AB86&lt;&gt;"",IF(AB86&lt;&gt;"LIBSETS_DROP_MECHANIC_MONSTER_NAME",VLOOKUP(AB86,'LibSets constants'!$I$4:$L$1012,3,FALSE),""),"")</f>
        <v/>
      </c>
      <c r="AD86" s="3" t="str">
        <f>IF(AB86&lt;&gt;"",IF(AB86&lt;&gt;"LIBSETS_DROP_MECHANIC_MONSTER_NAME",VLOOKUP(AB86,'LibSets constants'!$I$4:$L$1012,4,FALSE),""),"")</f>
        <v/>
      </c>
      <c r="AF86" s="3" t="str">
        <f>IF(AND(G86&lt;&gt;"LIBSETS_SETTYPE_BATTLEGROUND",G86&lt;&gt;"LIBSETS_SETTYPE_SPECIAL"),
IF(AND(AE86&lt;&gt;"",ISNUMBER(AE86),NOT(ISNA(AE86))),AE86,
   IF(AND(M86&lt;&gt;"",ISNUMBER(M86),M86&gt;0,NOT(ISNA(M86))),VLOOKUP(M86,'ESO dumped WayshrineInfo'!$K$3:$L$9994,2,FALSE),"")
),"")</f>
        <v/>
      </c>
      <c r="AG86" t="str">
        <f>IF(AND(AF86&lt;&gt;"",ISNUMBER(AF86),NOT(ISNA(AF86))),VLOOKUP(AF86,'ESO zone constants'!$A$3:$D$9999,4,FALSE),"")</f>
        <v/>
      </c>
      <c r="AH86" s="43"/>
      <c r="AK86" s="3" t="str">
        <f>IF(AND(G86&lt;&gt;"LIBSETS_SETTYPE_BATTLEGROUND",G86&lt;&gt;"LIBSETS_SETTYPE_SPECIAL"),IF(AL86&lt;&gt;"",VLOOKUP(AL86,'ESO zone constants'!$D$3:$H$4953,5,FALSE),""),"")</f>
        <v/>
      </c>
      <c r="AM86" s="43"/>
      <c r="AP86" s="3" t="str">
        <f>IF(AND(G86&lt;&gt;"LIBSETS_SETTYPE_BATTLEGROUND",G86&lt;&gt;"LIBSETS_SETTYPE_SPECIAL"),IF(AQ86&lt;&gt;"",VLOOKUP(AQ86,'ESO zone constants'!$D$3:$H$4953,5,FALSE),""),"")</f>
        <v/>
      </c>
      <c r="AR86" s="43"/>
      <c r="AU86" s="3" t="str">
        <f>IF(AND(G86&lt;&gt;"LIBSETS_SETTYPE_BATTLEGROUND",G86&lt;&gt;"LIBSETS_SETTYPE_SPECIAL"),IF(AV86&lt;&gt;"",VLOOKUP(AV86,'ESO zone constants'!$D$3:$H$4953,5,FALSE),""),"")</f>
        <v/>
      </c>
      <c r="AW86" s="43"/>
      <c r="AZ86" s="81" t="s">
        <v>2665</v>
      </c>
      <c r="BA86" s="81"/>
      <c r="BB86" s="81"/>
      <c r="BC86" s="21" t="str">
        <f t="shared" si="12"/>
        <v>[104] = {wayshrines={-1,-1,-1,}, dlcId=DLC_BASE_GAME</v>
      </c>
      <c r="BD86" s="21" t="str">
        <f t="shared" si="13"/>
        <v>, zoneIds={181}, veteran=false</v>
      </c>
      <c r="BE86" s="21" t="str">
        <f t="shared" si="14"/>
        <v>, setType=LIBSETS_SETTYPE_CYRODIIL</v>
      </c>
      <c r="BF86" s="21" t="str">
        <f t="shared" si="15"/>
        <v>, dropMechanic={LIBSETS_DROP_MECHANIC_CITY_CYRODIIL_CROPSFORD}</v>
      </c>
      <c r="BG86" s="21" t="str">
        <f t="shared" si="16"/>
        <v>}, --Curse Eater / Fluchfresser   [Cyrodiil]</v>
      </c>
    </row>
    <row r="87" spans="1:59" x14ac:dyDescent="0.25">
      <c r="A87" s="12">
        <v>105</v>
      </c>
      <c r="B87" t="s">
        <v>848</v>
      </c>
      <c r="C87" t="s">
        <v>849</v>
      </c>
      <c r="D87" s="3">
        <f t="shared" si="11"/>
        <v>105</v>
      </c>
      <c r="G87" s="8" t="s">
        <v>1480</v>
      </c>
      <c r="I87" t="s">
        <v>91</v>
      </c>
      <c r="J87" t="s">
        <v>91</v>
      </c>
      <c r="K87">
        <v>121</v>
      </c>
      <c r="L87">
        <v>121</v>
      </c>
      <c r="M87">
        <v>121</v>
      </c>
      <c r="O87" s="64"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WayshrineInfo'!$K$3:$N$9994,4,FALSE),"")))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constants'!$B$4:$C$1012,2,FALSE),"")</f>
        <v>Included in base game</v>
      </c>
      <c r="V87" s="33" t="s">
        <v>1560</v>
      </c>
      <c r="Y87" s="64"/>
      <c r="Z87" s="3">
        <f>IF(AND(G87&lt;&gt;"LIBSETS_SETTYPE_BATTLEGROUND",G87&lt;&gt;"LIBSETS_SETTYPE_SPECIAL"),
IF(AND(Y87&lt;&gt;"",ISNUMBER(Y87),NOT(ISNA(Y87))),Y87,
   IF(AND(L87&lt;&gt;"",ISNUMBER(L87),L87&gt;0,NOT(ISNA(L87))),VLOOKUP(L87,'ESO dumped WayshrineInfo'!$K$3:$L$9994,2,FALSE),"")
),"")</f>
        <v>381</v>
      </c>
      <c r="AA87" t="str">
        <f>IF(AND(Z87&lt;&gt;"",ISNUMBER(Z87),NOT(ISNA(Z87))),VLOOKUP(Z87,'ESO zone constants'!$A$3:$D$9999,4,FALSE),"")</f>
        <v>Auridon</v>
      </c>
      <c r="AB87" s="33" t="s">
        <v>1561</v>
      </c>
      <c r="AC87" s="42"/>
      <c r="AD87" s="42"/>
      <c r="AE87" s="42"/>
      <c r="AF87" s="3">
        <f>IF(AND(G87&lt;&gt;"LIBSETS_SETTYPE_BATTLEGROUND",G87&lt;&gt;"LIBSETS_SETTYPE_SPECIAL"),
IF(AND(AE87&lt;&gt;"",ISNUMBER(AE87),NOT(ISNA(AE87))),AE87,
   IF(AND(M87&lt;&gt;"",ISNUMBER(M87),M87&gt;0,NOT(ISNA(M87))),VLOOKUP(M87,'ESO dumped WayshrineInfo'!$K$3:$L$9994,2,FALSE),"")
),"")</f>
        <v>381</v>
      </c>
      <c r="AG87" t="str">
        <f>IF(AND(AF87&lt;&gt;"",ISNUMBER(AF87),NOT(ISNA(AF87))),VLOOKUP(AF87,'ESO zone constants'!$A$3:$D$9999,4,FALSE),"")</f>
        <v>Auridon</v>
      </c>
      <c r="AH87" s="43" t="s">
        <v>1562</v>
      </c>
      <c r="AI87" s="42"/>
      <c r="AJ87" s="42"/>
      <c r="AK87" s="3">
        <f>IF(AND(G87&lt;&gt;"LIBSETS_SETTYPE_BATTLEGROUND",G87&lt;&gt;"LIBSETS_SETTYPE_SPECIAL"),IF(AL87&lt;&gt;"",VLOOKUP(AL87,'ESO zone constants'!$D$3:$H$4953,5,FALSE),""),"")</f>
        <v>381</v>
      </c>
      <c r="AL87" t="s">
        <v>264</v>
      </c>
      <c r="AM87" s="43" t="s">
        <v>1563</v>
      </c>
      <c r="AN87" s="42"/>
      <c r="AO87" s="42"/>
      <c r="AP87" s="3" t="str">
        <f>IF(AND(G87&lt;&gt;"LIBSETS_SETTYPE_BATTLEGROUND",G87&lt;&gt;"LIBSETS_SETTYPE_SPECIAL"),IF(AQ87&lt;&gt;"",VLOOKUP(AQ87,'ESO zone constants'!$D$3:$H$4953,5,FALSE),""),"")</f>
        <v/>
      </c>
      <c r="AR87" s="43"/>
      <c r="AS87" s="42"/>
      <c r="AT87" s="42"/>
      <c r="AU87" s="3" t="str">
        <f>IF(AND(G87&lt;&gt;"LIBSETS_SETTYPE_BATTLEGROUND",G87&lt;&gt;"LIBSETS_SETTYPE_SPECIAL"),IF(AV87&lt;&gt;"",VLOOKUP(AV87,'ESO zone constants'!$D$3:$H$4953,5,FALSE),""),"")</f>
        <v/>
      </c>
      <c r="AW87" s="43"/>
      <c r="AX87" s="42"/>
      <c r="AY87" s="42"/>
      <c r="AZ87" s="81" t="s">
        <v>2665</v>
      </c>
      <c r="BA87" s="81"/>
      <c r="BB87" s="81"/>
      <c r="BC87" s="21" t="str">
        <f t="shared" si="12"/>
        <v>[105] = {wayshrines={121,121,121,}, dlcId=DLC_BASE_GAME</v>
      </c>
      <c r="BD87" s="21" t="str">
        <f t="shared" si="13"/>
        <v>, zoneIds={381,381,381,381}, veteran=false</v>
      </c>
      <c r="BE87" s="21" t="str">
        <f t="shared" si="14"/>
        <v>, setType=LIBSETS_SETTYPE_OVERLAND</v>
      </c>
      <c r="BF87" s="21" t="str">
        <f t="shared" si="15"/>
        <v>, dropMechanic={LIBSETS_DROP_MECHANIC_OVERLAND_BOSS_DELVE,LIBSETS_DROP_MECHANIC_OVERLAND_WORLDBOSS,LIBSETS_DROP_MECHANIC_OVERLAND_BOSS_PUBLIC_DUNGEON,LIBSETS_DROP_MECHANIC_OVERLAND_CHEST}</v>
      </c>
      <c r="BG87" s="21" t="str">
        <f t="shared" si="16"/>
        <v>}, --Twin Sisters / Zwillingsschwestern   [Auridon, Auridon, Auridon, Auridon]</v>
      </c>
    </row>
    <row r="88" spans="1:59" x14ac:dyDescent="0.25">
      <c r="A88" s="12">
        <v>106</v>
      </c>
      <c r="B88" t="s">
        <v>850</v>
      </c>
      <c r="C88" t="s">
        <v>2588</v>
      </c>
      <c r="D88" s="3">
        <f t="shared" si="11"/>
        <v>106</v>
      </c>
      <c r="G88" s="8" t="s">
        <v>1480</v>
      </c>
      <c r="I88" t="s">
        <v>91</v>
      </c>
      <c r="J88" t="s">
        <v>91</v>
      </c>
      <c r="K88">
        <v>143</v>
      </c>
      <c r="L88">
        <v>143</v>
      </c>
      <c r="M88">
        <v>143</v>
      </c>
      <c r="O88" s="64"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WayshrineInfo'!$K$3:$N$9994,4,FALSE),"")))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constants'!$B$4:$C$1012,2,FALSE),"")</f>
        <v>Included in base game</v>
      </c>
      <c r="V88" s="33" t="s">
        <v>1560</v>
      </c>
      <c r="Y88" s="64"/>
      <c r="Z88" s="3">
        <f>IF(AND(G88&lt;&gt;"LIBSETS_SETTYPE_BATTLEGROUND",G88&lt;&gt;"LIBSETS_SETTYPE_SPECIAL"),
IF(AND(Y88&lt;&gt;"",ISNUMBER(Y88),NOT(ISNA(Y88))),Y88,
   IF(AND(L88&lt;&gt;"",ISNUMBER(L88),L88&gt;0,NOT(ISNA(L88))),VLOOKUP(L88,'ESO dumped WayshrineInfo'!$K$3:$L$9994,2,FALSE),"")
),"")</f>
        <v>108</v>
      </c>
      <c r="AA88" t="str">
        <f>IF(AND(Z88&lt;&gt;"",ISNUMBER(Z88),NOT(ISNA(Z88))),VLOOKUP(Z88,'ESO zone constants'!$A$3:$D$9999,4,FALSE),"")</f>
        <v>Greenshade</v>
      </c>
      <c r="AB88" s="33" t="s">
        <v>1561</v>
      </c>
      <c r="AC88" s="42"/>
      <c r="AD88" s="42"/>
      <c r="AE88" s="42"/>
      <c r="AF88" s="3">
        <f>IF(AND(G88&lt;&gt;"LIBSETS_SETTYPE_BATTLEGROUND",G88&lt;&gt;"LIBSETS_SETTYPE_SPECIAL"),
IF(AND(AE88&lt;&gt;"",ISNUMBER(AE88),NOT(ISNA(AE88))),AE88,
   IF(AND(M88&lt;&gt;"",ISNUMBER(M88),M88&gt;0,NOT(ISNA(M88))),VLOOKUP(M88,'ESO dumped WayshrineInfo'!$K$3:$L$9994,2,FALSE),"")
),"")</f>
        <v>108</v>
      </c>
      <c r="AG88" t="str">
        <f>IF(AND(AF88&lt;&gt;"",ISNUMBER(AF88),NOT(ISNA(AF88))),VLOOKUP(AF88,'ESO zone constants'!$A$3:$D$9999,4,FALSE),"")</f>
        <v>Greenshade</v>
      </c>
      <c r="AH88" s="43" t="s">
        <v>1562</v>
      </c>
      <c r="AI88" s="42"/>
      <c r="AJ88" s="42"/>
      <c r="AK88" s="3">
        <f>IF(AND(G88&lt;&gt;"LIBSETS_SETTYPE_BATTLEGROUND",G88&lt;&gt;"LIBSETS_SETTYPE_SPECIAL"),IF(AL88&lt;&gt;"",VLOOKUP(AL88,'ESO zone constants'!$D$3:$H$4953,5,FALSE),""),"")</f>
        <v>108</v>
      </c>
      <c r="AL88" t="s">
        <v>113</v>
      </c>
      <c r="AM88" s="43" t="s">
        <v>1563</v>
      </c>
      <c r="AN88" s="42"/>
      <c r="AO88" s="42"/>
      <c r="AP88" s="3" t="str">
        <f>IF(AND(G88&lt;&gt;"LIBSETS_SETTYPE_BATTLEGROUND",G88&lt;&gt;"LIBSETS_SETTYPE_SPECIAL"),IF(AQ88&lt;&gt;"",VLOOKUP(AQ88,'ESO zone constants'!$D$3:$H$4953,5,FALSE),""),"")</f>
        <v/>
      </c>
      <c r="AR88" s="43"/>
      <c r="AS88" s="42"/>
      <c r="AT88" s="42"/>
      <c r="AU88" s="3" t="str">
        <f>IF(AND(G88&lt;&gt;"LIBSETS_SETTYPE_BATTLEGROUND",G88&lt;&gt;"LIBSETS_SETTYPE_SPECIAL"),IF(AV88&lt;&gt;"",VLOOKUP(AV88,'ESO zone constants'!$D$3:$H$4953,5,FALSE),""),"")</f>
        <v/>
      </c>
      <c r="AW88" s="43"/>
      <c r="AX88" s="42"/>
      <c r="AY88" s="42"/>
      <c r="AZ88" s="81" t="s">
        <v>2665</v>
      </c>
      <c r="BA88" s="81"/>
      <c r="BB88" s="81"/>
      <c r="BC88" s="21" t="str">
        <f t="shared" si="12"/>
        <v>[106] = {wayshrines={143,143,143,}, dlcId=DLC_BASE_GAME</v>
      </c>
      <c r="BD88" s="21" t="str">
        <f t="shared" si="13"/>
        <v>, zoneIds={108,108,108,108}, veteran=false</v>
      </c>
      <c r="BE88" s="21" t="str">
        <f t="shared" si="14"/>
        <v>, setType=LIBSETS_SETTYPE_OVERLAND</v>
      </c>
      <c r="BF88" s="21" t="str">
        <f t="shared" si="15"/>
        <v>, dropMechanic={LIBSETS_DROP_MECHANIC_OVERLAND_BOSS_DELVE,LIBSETS_DROP_MECHANIC_OVERLAND_WORLDBOSS,LIBSETS_DROP_MECHANIC_OVERLAND_BOSS_PUBLIC_DUNGEON,LIBSETS_DROP_MECHANIC_OVERLAND_CHEST}</v>
      </c>
      <c r="BG88" s="21" t="str">
        <f t="shared" si="16"/>
        <v>}, --Wilderqueen\'s Arch / Bogen der Wildkönigin   [Greenshade, Greenshade, Greenshade, Greenshade]</v>
      </c>
    </row>
    <row r="89" spans="1:59" x14ac:dyDescent="0.25">
      <c r="A89" s="12">
        <v>107</v>
      </c>
      <c r="B89" t="s">
        <v>851</v>
      </c>
      <c r="C89" t="s">
        <v>2589</v>
      </c>
      <c r="D89" s="3">
        <f t="shared" si="11"/>
        <v>107</v>
      </c>
      <c r="G89" s="8" t="s">
        <v>1480</v>
      </c>
      <c r="I89" t="s">
        <v>91</v>
      </c>
      <c r="J89" t="s">
        <v>91</v>
      </c>
      <c r="K89">
        <v>62</v>
      </c>
      <c r="L89">
        <v>62</v>
      </c>
      <c r="M89">
        <v>62</v>
      </c>
      <c r="O89" s="64"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WayshrineInfo'!$K$3:$N$9994,4,FALSE),"")))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constants'!$B$4:$C$1012,2,FALSE),"")</f>
        <v>Included in base game</v>
      </c>
      <c r="V89" s="33" t="s">
        <v>1560</v>
      </c>
      <c r="W89" s="42"/>
      <c r="X89" s="42"/>
      <c r="Z89" s="3">
        <f>IF(AND(G89&lt;&gt;"LIBSETS_SETTYPE_BATTLEGROUND",G89&lt;&gt;"LIBSETS_SETTYPE_SPECIAL"),
IF(AND(Y89&lt;&gt;"",ISNUMBER(Y89),NOT(ISNA(Y89))),Y89,
   IF(AND(L89&lt;&gt;"",ISNUMBER(L89),L89&gt;0,NOT(ISNA(L89))),VLOOKUP(L89,'ESO dumped WayshrineInfo'!$K$3:$L$9994,2,FALSE),"")
),"")</f>
        <v>3</v>
      </c>
      <c r="AA89" t="str">
        <f>IF(AND(Z89&lt;&gt;"",ISNUMBER(Z89),NOT(ISNA(Z89))),VLOOKUP(Z89,'ESO zone constants'!$A$3:$D$9999,4,FALSE),"")</f>
        <v>Glenumbra</v>
      </c>
      <c r="AB89" s="33" t="s">
        <v>1561</v>
      </c>
      <c r="AC89" s="42"/>
      <c r="AD89" s="42"/>
      <c r="AE89" s="42"/>
      <c r="AF89" s="3">
        <f>IF(AND(G89&lt;&gt;"LIBSETS_SETTYPE_BATTLEGROUND",G89&lt;&gt;"LIBSETS_SETTYPE_SPECIAL"),
IF(AND(AE89&lt;&gt;"",ISNUMBER(AE89),NOT(ISNA(AE89))),AE89,
   IF(AND(M89&lt;&gt;"",ISNUMBER(M89),M89&gt;0,NOT(ISNA(M89))),VLOOKUP(M89,'ESO dumped WayshrineInfo'!$K$3:$L$9994,2,FALSE),"")
),"")</f>
        <v>3</v>
      </c>
      <c r="AG89" t="str">
        <f>IF(AND(AF89&lt;&gt;"",ISNUMBER(AF89),NOT(ISNA(AF89))),VLOOKUP(AF89,'ESO zone constants'!$A$3:$D$9999,4,FALSE),"")</f>
        <v>Glenumbra</v>
      </c>
      <c r="AH89" s="43" t="s">
        <v>1562</v>
      </c>
      <c r="AI89" s="42"/>
      <c r="AJ89" s="42"/>
      <c r="AK89" s="3">
        <f>IF(AND(G89&lt;&gt;"LIBSETS_SETTYPE_BATTLEGROUND",G89&lt;&gt;"LIBSETS_SETTYPE_SPECIAL"),IF(AL89&lt;&gt;"",VLOOKUP(AL89,'ESO zone constants'!$D$3:$H$4953,5,FALSE),""),"")</f>
        <v>3</v>
      </c>
      <c r="AL89" t="s">
        <v>103</v>
      </c>
      <c r="AM89" s="43" t="s">
        <v>1563</v>
      </c>
      <c r="AN89" s="42"/>
      <c r="AO89" s="42"/>
      <c r="AP89" s="3" t="str">
        <f>IF(AND(G89&lt;&gt;"LIBSETS_SETTYPE_BATTLEGROUND",G89&lt;&gt;"LIBSETS_SETTYPE_SPECIAL"),IF(AQ89&lt;&gt;"",VLOOKUP(AQ89,'ESO zone constants'!$D$3:$H$4953,5,FALSE),""),"")</f>
        <v/>
      </c>
      <c r="AR89" s="43"/>
      <c r="AS89" s="42"/>
      <c r="AT89" s="42"/>
      <c r="AU89" s="3" t="str">
        <f>IF(AND(G89&lt;&gt;"LIBSETS_SETTYPE_BATTLEGROUND",G89&lt;&gt;"LIBSETS_SETTYPE_SPECIAL"),IF(AV89&lt;&gt;"",VLOOKUP(AV89,'ESO zone constants'!$D$3:$H$4953,5,FALSE),""),"")</f>
        <v/>
      </c>
      <c r="AW89" s="43"/>
      <c r="AX89" s="42"/>
      <c r="AY89" s="42"/>
      <c r="AZ89" s="81" t="s">
        <v>2665</v>
      </c>
      <c r="BA89" s="81"/>
      <c r="BB89" s="81"/>
      <c r="BC89" s="21" t="str">
        <f t="shared" si="12"/>
        <v>[107] = {wayshrines={62,62,62,}, dlcId=DLC_BASE_GAME</v>
      </c>
      <c r="BD89" s="21" t="str">
        <f t="shared" si="13"/>
        <v>, zoneIds={3,3,3,3}, veteran=false</v>
      </c>
      <c r="BE89" s="21" t="str">
        <f t="shared" si="14"/>
        <v>, setType=LIBSETS_SETTYPE_OVERLAND</v>
      </c>
      <c r="BF89" s="21" t="str">
        <f t="shared" si="15"/>
        <v>, dropMechanic={LIBSETS_DROP_MECHANIC_OVERLAND_BOSS_DELVE,LIBSETS_DROP_MECHANIC_OVERLAND_WORLDBOSS,LIBSETS_DROP_MECHANIC_OVERLAND_BOSS_PUBLIC_DUNGEON,LIBSETS_DROP_MECHANIC_OVERLAND_CHEST}</v>
      </c>
      <c r="BG89" s="21" t="str">
        <f t="shared" si="16"/>
        <v>}, --Wyrd Tree\'s Blessing / Segen des Wyrdbaums   [Glenumbra, Glenumbra, Glenumbra, Glenumbra]</v>
      </c>
    </row>
    <row r="90" spans="1:59" x14ac:dyDescent="0.25">
      <c r="A90" s="12">
        <v>108</v>
      </c>
      <c r="B90" t="s">
        <v>852</v>
      </c>
      <c r="C90" t="s">
        <v>853</v>
      </c>
      <c r="D90" s="3">
        <f t="shared" si="11"/>
        <v>108</v>
      </c>
      <c r="G90" s="8" t="s">
        <v>1475</v>
      </c>
      <c r="I90" t="s">
        <v>91</v>
      </c>
      <c r="J90" t="s">
        <v>91</v>
      </c>
      <c r="K90">
        <v>-1</v>
      </c>
      <c r="L90">
        <v>-1</v>
      </c>
      <c r="M90">
        <v>-1</v>
      </c>
      <c r="O90" s="64"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WayshrineInfo'!$K$3:$N$9994,4,FALSE),"")))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constants'!$B$4:$C$1012,2,FALSE),"")</f>
        <v>Included in base game</v>
      </c>
      <c r="V90" s="33" t="s">
        <v>1535</v>
      </c>
      <c r="Y90" s="64"/>
      <c r="Z90" s="3" t="str">
        <f>IF(AND(G90&lt;&gt;"LIBSETS_SETTYPE_BATTLEGROUND",G90&lt;&gt;"LIBSETS_SETTYPE_SPECIAL"),
IF(AND(Y90&lt;&gt;"",ISNUMBER(Y90),NOT(ISNA(Y90))),Y90,
   IF(AND(L90&lt;&gt;"",ISNUMBER(L90),L90&gt;0,NOT(ISNA(L90))),VLOOKUP(L90,'ESO dumped WayshrineInfo'!$K$3:$L$9994,2,FALSE),"")
),"")</f>
        <v/>
      </c>
      <c r="AA90" t="str">
        <f>IF(AND(Z90&lt;&gt;"",ISNUMBER(Z90),NOT(ISNA(Z90))),VLOOKUP(Z90,'ESO zone constants'!$A$3:$D$9999,4,FALSE),"")</f>
        <v/>
      </c>
      <c r="AC90" s="3" t="str">
        <f>IF(AB90&lt;&gt;"",IF(AB90&lt;&gt;"LIBSETS_DROP_MECHANIC_MONSTER_NAME",VLOOKUP(AB90,'LibSets constants'!$I$4:$L$1012,3,FALSE),""),"")</f>
        <v/>
      </c>
      <c r="AD90" s="3" t="str">
        <f>IF(AB90&lt;&gt;"",IF(AB90&lt;&gt;"LIBSETS_DROP_MECHANIC_MONSTER_NAME",VLOOKUP(AB90,'LibSets constants'!$I$4:$L$1012,4,FALSE),""),"")</f>
        <v/>
      </c>
      <c r="AF90" s="3" t="str">
        <f>IF(AND(G90&lt;&gt;"LIBSETS_SETTYPE_BATTLEGROUND",G90&lt;&gt;"LIBSETS_SETTYPE_SPECIAL"),
IF(AND(AE90&lt;&gt;"",ISNUMBER(AE90),NOT(ISNA(AE90))),AE90,
   IF(AND(M90&lt;&gt;"",ISNUMBER(M90),M90&gt;0,NOT(ISNA(M90))),VLOOKUP(M90,'ESO dumped WayshrineInfo'!$K$3:$L$9994,2,FALSE),"")
),"")</f>
        <v/>
      </c>
      <c r="AG90" t="str">
        <f>IF(AND(AF90&lt;&gt;"",ISNUMBER(AF90),NOT(ISNA(AF90))),VLOOKUP(AF90,'ESO zone constants'!$A$3:$D$9999,4,FALSE),"")</f>
        <v/>
      </c>
      <c r="AH90" s="43"/>
      <c r="AK90" s="3" t="str">
        <f>IF(AND(G90&lt;&gt;"LIBSETS_SETTYPE_BATTLEGROUND",G90&lt;&gt;"LIBSETS_SETTYPE_SPECIAL"),IF(AL90&lt;&gt;"",VLOOKUP(AL90,'ESO zone constants'!$D$3:$H$4953,5,FALSE),""),"")</f>
        <v/>
      </c>
      <c r="AM90" s="43"/>
      <c r="AP90" s="3" t="str">
        <f>IF(AND(G90&lt;&gt;"LIBSETS_SETTYPE_BATTLEGROUND",G90&lt;&gt;"LIBSETS_SETTYPE_SPECIAL"),IF(AQ90&lt;&gt;"",VLOOKUP(AQ90,'ESO zone constants'!$D$3:$H$4953,5,FALSE),""),"")</f>
        <v/>
      </c>
      <c r="AR90" s="43"/>
      <c r="AU90" s="3" t="str">
        <f>IF(AND(G90&lt;&gt;"LIBSETS_SETTYPE_BATTLEGROUND",G90&lt;&gt;"LIBSETS_SETTYPE_SPECIAL"),IF(AV90&lt;&gt;"",VLOOKUP(AV90,'ESO zone constants'!$D$3:$H$4953,5,FALSE),""),"")</f>
        <v/>
      </c>
      <c r="AW90" s="43"/>
      <c r="AY90" s="42"/>
      <c r="AZ90" s="81" t="s">
        <v>2665</v>
      </c>
      <c r="BA90" s="81"/>
      <c r="BB90" s="81"/>
      <c r="BC90" s="21" t="str">
        <f t="shared" si="12"/>
        <v>[108] = {wayshrines={-1,-1,-1,}, dlcId=DLC_BASE_GAME</v>
      </c>
      <c r="BD90" s="21" t="str">
        <f t="shared" si="13"/>
        <v>, zoneIds={181}, veteran=false</v>
      </c>
      <c r="BE90" s="21" t="str">
        <f t="shared" si="14"/>
        <v>, setType=LIBSETS_SETTYPE_CYRODIIL</v>
      </c>
      <c r="BF90" s="21" t="str">
        <f t="shared" si="15"/>
        <v>, dropMechanic={LIBSETS_DROP_MECHANIC_CITY_CYRODIIL_VLASTARUS}</v>
      </c>
      <c r="BG90" s="21" t="str">
        <f t="shared" si="16"/>
        <v>}, --Ravager / Verwüster   [Cyrodiil]</v>
      </c>
    </row>
    <row r="91" spans="1:59" s="28" customFormat="1" x14ac:dyDescent="0.25">
      <c r="A91" s="12">
        <v>109</v>
      </c>
      <c r="B91" t="s">
        <v>854</v>
      </c>
      <c r="C91" t="s">
        <v>855</v>
      </c>
      <c r="D91" s="3">
        <f t="shared" si="11"/>
        <v>109</v>
      </c>
      <c r="E91"/>
      <c r="F91"/>
      <c r="G91" s="8" t="s">
        <v>1475</v>
      </c>
      <c r="H91"/>
      <c r="I91" t="s">
        <v>91</v>
      </c>
      <c r="J91" t="s">
        <v>91</v>
      </c>
      <c r="K91">
        <v>-1</v>
      </c>
      <c r="L91">
        <v>-1</v>
      </c>
      <c r="M91">
        <v>-1</v>
      </c>
      <c r="N91"/>
      <c r="O91" s="64" t="s">
        <v>125</v>
      </c>
      <c r="P91" s="64"/>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WayshrineInfo'!$K$3:$N$9994,4,FALSE),"")))</f>
        <v>Cyrodiil</v>
      </c>
      <c r="S91" s="64"/>
      <c r="T91" s="19" t="str">
        <f>IF(AND(S91&lt;&gt;"",NOT(ISERROR(S91))),S91,IF(Q91&lt;&gt;"",IF(NOT(ISERROR(VLOOKUP(Q91,'ESO Dungeon constants'!$D$3:$H$9999,5,FALSE))),VLOOKUP(Q91,'ESO Dungeon constants'!$D$3:$I$9999,6,FALSE),VLOOKUP(Q91,'ESO zone constants'!$H$3:$K$9987,4,FALSE)),""))</f>
        <v>DLC_BASE_GAME</v>
      </c>
      <c r="U91" s="3" t="str">
        <f>IF(T91&lt;&gt;"",VLOOKUP(T91,'LibSets constants'!$B$4:$C$1012,2,FALSE),"")</f>
        <v>Included in base game</v>
      </c>
      <c r="V91" s="33" t="s">
        <v>2799</v>
      </c>
      <c r="W91" s="3"/>
      <c r="X91" s="3"/>
      <c r="Y91" s="64"/>
      <c r="Z91" s="3" t="str">
        <f>IF(AND(G91&lt;&gt;"LIBSETS_SETTYPE_BATTLEGROUND",G91&lt;&gt;"LIBSETS_SETTYPE_SPECIAL"),
IF(AND(Y91&lt;&gt;"",ISNUMBER(Y91),NOT(ISNA(Y91))),Y91,
   IF(AND(L91&lt;&gt;"",ISNUMBER(L91),L91&gt;0,NOT(ISNA(L91))),VLOOKUP(L91,'ESO dumped WayshrineInfo'!$K$3:$L$9994,2,FALSE),"")
),"")</f>
        <v/>
      </c>
      <c r="AA91" t="str">
        <f>IF(AND(Z91&lt;&gt;"",ISNUMBER(Z91),NOT(ISNA(Z91))),VLOOKUP(Z91,'ESO zone constants'!$A$3:$D$9999,4,FALSE),"")</f>
        <v/>
      </c>
      <c r="AB91" s="33"/>
      <c r="AC91" s="42" t="str">
        <f>IF(AB91&lt;&gt;"",IF(AB91&lt;&gt;"LIBSETS_DROP_MECHANIC_MONSTER_NAME",VLOOKUP(AB91,'LibSets constants'!$I$4:$L$1012,3,FALSE),""),"")</f>
        <v/>
      </c>
      <c r="AD91" s="42" t="str">
        <f>IF(AB91&lt;&gt;"",IF(AB91&lt;&gt;"LIBSETS_DROP_MECHANIC_MONSTER_NAME",VLOOKUP(AB91,'LibSets constants'!$I$4:$L$1012,4,FALSE),""),"")</f>
        <v/>
      </c>
      <c r="AE91" s="42"/>
      <c r="AF91" s="3" t="str">
        <f>IF(AND(G91&lt;&gt;"LIBSETS_SETTYPE_BATTLEGROUND",G91&lt;&gt;"LIBSETS_SETTYPE_SPECIAL"),
IF(AND(AE91&lt;&gt;"",ISNUMBER(AE91),NOT(ISNA(AE91))),AE91,
   IF(AND(M91&lt;&gt;"",ISNUMBER(M91),M91&gt;0,NOT(ISNA(M91))),VLOOKUP(M91,'ESO dumped WayshrineInfo'!$K$3:$L$9994,2,FALSE),"")
),"")</f>
        <v/>
      </c>
      <c r="AG91" t="str">
        <f>IF(AND(AF91&lt;&gt;"",ISNUMBER(AF91),NOT(ISNA(AF91))),VLOOKUP(AF91,'ESO zone constants'!$A$3:$D$9999,4,FALSE),"")</f>
        <v/>
      </c>
      <c r="AH91" s="43"/>
      <c r="AI91" s="42"/>
      <c r="AJ91" s="42"/>
      <c r="AK91" s="3" t="str">
        <f>IF(AND(G91&lt;&gt;"LIBSETS_SETTYPE_BATTLEGROUND",G91&lt;&gt;"LIBSETS_SETTYPE_SPECIAL"),IF(AL91&lt;&gt;"",VLOOKUP(AL91,'ESO zone constants'!$D$3:$H$4953,5,FALSE),""),"")</f>
        <v/>
      </c>
      <c r="AL91"/>
      <c r="AM91" s="43"/>
      <c r="AN91" s="42"/>
      <c r="AO91" s="42"/>
      <c r="AP91" s="3" t="str">
        <f>IF(AND(G91&lt;&gt;"LIBSETS_SETTYPE_BATTLEGROUND",G91&lt;&gt;"LIBSETS_SETTYPE_SPECIAL"),IF(AQ91&lt;&gt;"",VLOOKUP(AQ91,'ESO zone constants'!$D$3:$H$4953,5,FALSE),""),"")</f>
        <v/>
      </c>
      <c r="AQ91"/>
      <c r="AR91" s="43"/>
      <c r="AS91" s="42"/>
      <c r="AT91" s="42"/>
      <c r="AU91" s="3" t="str">
        <f>IF(AND(G91&lt;&gt;"LIBSETS_SETTYPE_BATTLEGROUND",G91&lt;&gt;"LIBSETS_SETTYPE_SPECIAL"),IF(AV91&lt;&gt;"",VLOOKUP(AV91,'ESO zone constants'!$D$3:$H$4953,5,FALSE),""),"")</f>
        <v/>
      </c>
      <c r="AV91"/>
      <c r="AW91" s="43"/>
      <c r="AX91" s="42"/>
      <c r="AY91" s="42"/>
      <c r="AZ91" s="81" t="s">
        <v>2665</v>
      </c>
      <c r="BA91" s="81"/>
      <c r="BB91" s="81"/>
      <c r="BC91" s="21" t="str">
        <f t="shared" si="12"/>
        <v>[109] = {wayshrines={-1,-1,-1,}, dlcId=DLC_BASE_GAME</v>
      </c>
      <c r="BD91" s="21" t="str">
        <f t="shared" si="13"/>
        <v>, zoneIds={181}, veteran=false</v>
      </c>
      <c r="BE91" s="21" t="str">
        <f t="shared" si="14"/>
        <v>, setType=LIBSETS_SETTYPE_CYRODIIL</v>
      </c>
      <c r="BF91" s="21" t="str">
        <f t="shared" si="15"/>
        <v>, dropMechanic={LIBSETS_DROP_MECHANIC_CITY_CYRODIIL_CROPSFORD}</v>
      </c>
      <c r="BG91" s="21" t="str">
        <f t="shared" si="16"/>
        <v>}, --Light of Cyrodiil / Licht von Cyrodiil   [Cyrodiil]</v>
      </c>
    </row>
    <row r="92" spans="1:59" x14ac:dyDescent="0.25">
      <c r="A92" s="12">
        <v>110</v>
      </c>
      <c r="B92" t="s">
        <v>856</v>
      </c>
      <c r="C92" t="s">
        <v>857</v>
      </c>
      <c r="D92" s="3">
        <f t="shared" si="11"/>
        <v>110</v>
      </c>
      <c r="G92" s="8" t="s">
        <v>1477</v>
      </c>
      <c r="I92" t="s">
        <v>91</v>
      </c>
      <c r="J92" t="s">
        <v>91</v>
      </c>
      <c r="K92">
        <v>194</v>
      </c>
      <c r="L92">
        <v>194</v>
      </c>
      <c r="M92">
        <v>194</v>
      </c>
      <c r="O92" s="64"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WayshrineInfo'!$K$3:$N$9994,4,FALSE),"")))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constants'!$B$4:$C$1012,2,FALSE),"")</f>
        <v>Included in base game</v>
      </c>
      <c r="V92" s="33" t="s">
        <v>3354</v>
      </c>
      <c r="Y92" s="64">
        <v>935</v>
      </c>
      <c r="Z92" s="3">
        <f>IF(AND(G92&lt;&gt;"LIBSETS_SETTYPE_BATTLEGROUND",G92&lt;&gt;"LIBSETS_SETTYPE_SPECIAL"),
IF(AND(Y92&lt;&gt;"",ISNUMBER(Y92),NOT(ISNA(Y92))),Y92,
   IF(AND(L92&lt;&gt;"",ISNUMBER(L92),L92&gt;0,NOT(ISNA(L92))),VLOOKUP(L92,'ESO dumped WayshrineInfo'!$K$3:$L$9994,2,FALSE),"")
),"")</f>
        <v>935</v>
      </c>
      <c r="AA92" t="str">
        <f>IF(AND(Z92&lt;&gt;"",ISNUMBER(Z92),NOT(ISNA(Z92))),VLOOKUP(Z92,'ESO zone constants'!$A$3:$D$9999,4,FALSE),"")</f>
        <v>The Banished Cells II</v>
      </c>
      <c r="AB92" s="33" t="s">
        <v>3354</v>
      </c>
      <c r="AC92" s="42"/>
      <c r="AD92" s="42"/>
      <c r="AE92" s="42"/>
      <c r="AF92" s="3">
        <f>IF(AND(G92&lt;&gt;"LIBSETS_SETTYPE_BATTLEGROUND",G92&lt;&gt;"LIBSETS_SETTYPE_SPECIAL"),
IF(AND(AE92&lt;&gt;"",ISNUMBER(AE92),NOT(ISNA(AE92))),AE92,
   IF(AND(M92&lt;&gt;"",ISNUMBER(M92),M92&gt;0,NOT(ISNA(M92))),VLOOKUP(M92,'ESO dumped WayshrineInfo'!$K$3:$L$9994,2,FALSE),"")
),"")</f>
        <v>381</v>
      </c>
      <c r="AG92" t="str">
        <f>IF(AND(AF92&lt;&gt;"",ISNUMBER(AF92),NOT(ISNA(AF92))),VLOOKUP(AF92,'ESO zone constants'!$A$3:$D$9999,4,FALSE),"")</f>
        <v>Auridon</v>
      </c>
      <c r="AH92" s="94" t="s">
        <v>3354</v>
      </c>
      <c r="AI92" s="42"/>
      <c r="AJ92" s="42"/>
      <c r="AK92" s="3" t="str">
        <f>IF(AND(G92&lt;&gt;"LIBSETS_SETTYPE_BATTLEGROUND",G92&lt;&gt;"LIBSETS_SETTYPE_SPECIAL"),IF(AL92&lt;&gt;"",VLOOKUP(AL92,'ESO zone constants'!$D$3:$H$4953,5,FALSE),""),"")</f>
        <v/>
      </c>
      <c r="AM92" s="43"/>
      <c r="AN92" s="42"/>
      <c r="AO92" s="42"/>
      <c r="AP92" s="3" t="str">
        <f>IF(AND(G92&lt;&gt;"LIBSETS_SETTYPE_BATTLEGROUND",G92&lt;&gt;"LIBSETS_SETTYPE_SPECIAL"),IF(AQ92&lt;&gt;"",VLOOKUP(AQ92,'ESO zone constants'!$D$3:$H$4953,5,FALSE),""),"")</f>
        <v/>
      </c>
      <c r="AR92" s="43"/>
      <c r="AS92" s="42"/>
      <c r="AT92" s="42"/>
      <c r="AU92" s="3" t="str">
        <f>IF(AND(G92&lt;&gt;"LIBSETS_SETTYPE_BATTLEGROUND",G92&lt;&gt;"LIBSETS_SETTYPE_SPECIAL"),IF(AV92&lt;&gt;"",VLOOKUP(AV92,'ESO zone constants'!$D$3:$H$4953,5,FALSE),""),"")</f>
        <v/>
      </c>
      <c r="AW92" s="43"/>
      <c r="AX92" s="42"/>
      <c r="AY92" s="42"/>
      <c r="AZ92" s="81" t="s">
        <v>2665</v>
      </c>
      <c r="BA92" s="81"/>
      <c r="BB92" s="81"/>
      <c r="BC92" s="21" t="str">
        <f t="shared" si="12"/>
        <v>[110] = {wayshrines={194,194,194,}, dlcId=DLC_BASE_GAME</v>
      </c>
      <c r="BD92" s="21" t="str">
        <f t="shared" si="13"/>
        <v>, zoneIds={380,935,381}, veteran=false</v>
      </c>
      <c r="BE92" s="21" t="str">
        <f t="shared" si="14"/>
        <v>, setType=LIBSETS_SETTYPE_DUNGEON</v>
      </c>
      <c r="BF92" s="21" t="str">
        <f t="shared" si="15"/>
        <v>, dropMechanic={LIBSETS_DROP_MECHANIC_GROUP_DUNGEON_BOSS,LIBSETS_DROP_MECHANIC_GROUP_DUNGEON_BOSS,LIBSETS_DROP_MECHANIC_GROUP_DUNGEON_BOSS}</v>
      </c>
      <c r="BG92" s="21" t="str">
        <f t="shared" si="16"/>
        <v>}, --Sanctuary / Heiligtum   [The Banished Cells I, The Banished Cells II, Auridon]</v>
      </c>
    </row>
    <row r="93" spans="1:59" x14ac:dyDescent="0.25">
      <c r="A93" s="12">
        <v>111</v>
      </c>
      <c r="B93" t="s">
        <v>858</v>
      </c>
      <c r="C93" t="s">
        <v>859</v>
      </c>
      <c r="D93" s="3">
        <f t="shared" si="11"/>
        <v>111</v>
      </c>
      <c r="G93" s="8" t="s">
        <v>1475</v>
      </c>
      <c r="I93" t="s">
        <v>91</v>
      </c>
      <c r="J93" t="s">
        <v>91</v>
      </c>
      <c r="K93">
        <v>-1</v>
      </c>
      <c r="L93">
        <v>-1</v>
      </c>
      <c r="M93">
        <v>-1</v>
      </c>
      <c r="O93" s="64"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WayshrineInfo'!$K$3:$N$9994,4,FALSE),"")))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constants'!$B$4:$C$1012,2,FALSE),"")</f>
        <v>Included in base game</v>
      </c>
      <c r="V93" s="33" t="s">
        <v>1533</v>
      </c>
      <c r="Y93" s="64"/>
      <c r="Z93" s="3" t="str">
        <f>IF(AND(G93&lt;&gt;"LIBSETS_SETTYPE_BATTLEGROUND",G93&lt;&gt;"LIBSETS_SETTYPE_SPECIAL"),
IF(AND(Y93&lt;&gt;"",ISNUMBER(Y93),NOT(ISNA(Y93))),Y93,
   IF(AND(L93&lt;&gt;"",ISNUMBER(L93),L93&gt;0,NOT(ISNA(L93))),VLOOKUP(L93,'ESO dumped WayshrineInfo'!$K$3:$L$9994,2,FALSE),"")
),"")</f>
        <v/>
      </c>
      <c r="AA93" t="str">
        <f>IF(AND(Z93&lt;&gt;"",ISNUMBER(Z93),NOT(ISNA(Z93))),VLOOKUP(Z93,'ESO zone constants'!$A$3:$D$9999,4,FALSE),"")</f>
        <v/>
      </c>
      <c r="AC93" s="42" t="str">
        <f>IF(AB93&lt;&gt;"",IF(AB93&lt;&gt;"LIBSETS_DROP_MECHANIC_MONSTER_NAME",VLOOKUP(AB93,'LibSets constants'!$I$4:$L$1012,3,FALSE),""),"")</f>
        <v/>
      </c>
      <c r="AD93" s="42" t="str">
        <f>IF(AB93&lt;&gt;"",IF(AB93&lt;&gt;"LIBSETS_DROP_MECHANIC_MONSTER_NAME",VLOOKUP(AB93,'LibSets constants'!$I$4:$L$1012,4,FALSE),""),"")</f>
        <v/>
      </c>
      <c r="AE93" s="42"/>
      <c r="AF93" s="3" t="str">
        <f>IF(AND(G93&lt;&gt;"LIBSETS_SETTYPE_BATTLEGROUND",G93&lt;&gt;"LIBSETS_SETTYPE_SPECIAL"),
IF(AND(AE93&lt;&gt;"",ISNUMBER(AE93),NOT(ISNA(AE93))),AE93,
   IF(AND(M93&lt;&gt;"",ISNUMBER(M93),M93&gt;0,NOT(ISNA(M93))),VLOOKUP(M93,'ESO dumped WayshrineInfo'!$K$3:$L$9994,2,FALSE),"")
),"")</f>
        <v/>
      </c>
      <c r="AG93" t="str">
        <f>IF(AND(AF93&lt;&gt;"",ISNUMBER(AF93),NOT(ISNA(AF93))),VLOOKUP(AF93,'ESO zone constants'!$A$3:$D$9999,4,FALSE),"")</f>
        <v/>
      </c>
      <c r="AH93" s="43"/>
      <c r="AI93" s="42"/>
      <c r="AJ93" s="42"/>
      <c r="AK93" s="3" t="str">
        <f>IF(AND(G93&lt;&gt;"LIBSETS_SETTYPE_BATTLEGROUND",G93&lt;&gt;"LIBSETS_SETTYPE_SPECIAL"),IF(AL93&lt;&gt;"",VLOOKUP(AL93,'ESO zone constants'!$D$3:$H$4953,5,FALSE),""),"")</f>
        <v/>
      </c>
      <c r="AM93" s="43"/>
      <c r="AN93" s="42"/>
      <c r="AO93" s="42"/>
      <c r="AP93" s="3" t="str">
        <f>IF(AND(G93&lt;&gt;"LIBSETS_SETTYPE_BATTLEGROUND",G93&lt;&gt;"LIBSETS_SETTYPE_SPECIAL"),IF(AQ93&lt;&gt;"",VLOOKUP(AQ93,'ESO zone constants'!$D$3:$H$4953,5,FALSE),""),"")</f>
        <v/>
      </c>
      <c r="AR93" s="43"/>
      <c r="AS93" s="42"/>
      <c r="AT93" s="42"/>
      <c r="AU93" s="3" t="str">
        <f>IF(AND(G93&lt;&gt;"LIBSETS_SETTYPE_BATTLEGROUND",G93&lt;&gt;"LIBSETS_SETTYPE_SPECIAL"),IF(AV93&lt;&gt;"",VLOOKUP(AV93,'ESO zone constants'!$D$3:$H$4953,5,FALSE),""),"")</f>
        <v/>
      </c>
      <c r="AW93" s="43"/>
      <c r="AX93" s="42"/>
      <c r="AY93" s="42"/>
      <c r="AZ93" s="81" t="s">
        <v>2665</v>
      </c>
      <c r="BA93" s="81"/>
      <c r="BB93" s="81"/>
      <c r="BC93" s="21" t="str">
        <f t="shared" si="12"/>
        <v>[111] = {wayshrines={-1,-1,-1,}, dlcId=DLC_BASE_GAME</v>
      </c>
      <c r="BD93" s="21" t="str">
        <f t="shared" si="13"/>
        <v>, zoneIds={181}, veteran=false</v>
      </c>
      <c r="BE93" s="21" t="str">
        <f t="shared" si="14"/>
        <v>, setType=LIBSETS_SETTYPE_CYRODIIL</v>
      </c>
      <c r="BF93" s="21" t="str">
        <f t="shared" si="15"/>
        <v>, dropMechanic={LIBSETS_DROP_MECHANIC_CITY_CYRODIIL_BRUMA}</v>
      </c>
      <c r="BG93" s="21" t="str">
        <f t="shared" si="16"/>
        <v>}, --Ward of Cyrodiil / Schutz von Cyrodiil   [Cyrodiil]</v>
      </c>
    </row>
    <row r="94" spans="1:59" x14ac:dyDescent="0.25">
      <c r="A94" s="12">
        <v>112</v>
      </c>
      <c r="B94" t="s">
        <v>860</v>
      </c>
      <c r="C94" t="s">
        <v>861</v>
      </c>
      <c r="D94" s="3">
        <f t="shared" si="11"/>
        <v>112</v>
      </c>
      <c r="G94" s="8" t="s">
        <v>1480</v>
      </c>
      <c r="I94" t="s">
        <v>91</v>
      </c>
      <c r="J94" t="s">
        <v>91</v>
      </c>
      <c r="K94">
        <v>17</v>
      </c>
      <c r="L94">
        <v>17</v>
      </c>
      <c r="M94">
        <v>17</v>
      </c>
      <c r="O94" s="64"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WayshrineInfo'!$K$3:$N$9994,4,FALSE),"")))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constants'!$B$4:$C$1012,2,FALSE),"")</f>
        <v>Included in base game</v>
      </c>
      <c r="V94" s="33" t="s">
        <v>1560</v>
      </c>
      <c r="Y94" s="64"/>
      <c r="Z94" s="3">
        <f>IF(AND(G94&lt;&gt;"LIBSETS_SETTYPE_BATTLEGROUND",G94&lt;&gt;"LIBSETS_SETTYPE_SPECIAL"),
IF(AND(Y94&lt;&gt;"",ISNUMBER(Y94),NOT(ISNA(Y94))),Y94,
   IF(AND(L94&lt;&gt;"",ISNUMBER(L94),L94&gt;0,NOT(ISNA(L94))),VLOOKUP(L94,'ESO dumped WayshrineInfo'!$K$3:$L$9994,2,FALSE),"")
),"")</f>
        <v>19</v>
      </c>
      <c r="AA94" t="str">
        <f>IF(AND(Z94&lt;&gt;"",ISNUMBER(Z94),NOT(ISNA(Z94))),VLOOKUP(Z94,'ESO zone constants'!$A$3:$D$9999,4,FALSE),"")</f>
        <v>Stormhaven</v>
      </c>
      <c r="AB94" s="33" t="s">
        <v>1561</v>
      </c>
      <c r="AC94" s="42"/>
      <c r="AD94" s="42"/>
      <c r="AE94" s="42"/>
      <c r="AF94" s="3">
        <f>IF(AND(G94&lt;&gt;"LIBSETS_SETTYPE_BATTLEGROUND",G94&lt;&gt;"LIBSETS_SETTYPE_SPECIAL"),
IF(AND(AE94&lt;&gt;"",ISNUMBER(AE94),NOT(ISNA(AE94))),AE94,
   IF(AND(M94&lt;&gt;"",ISNUMBER(M94),M94&gt;0,NOT(ISNA(M94))),VLOOKUP(M94,'ESO dumped WayshrineInfo'!$K$3:$L$9994,2,FALSE),"")
),"")</f>
        <v>19</v>
      </c>
      <c r="AG94" t="str">
        <f>IF(AND(AF94&lt;&gt;"",ISNUMBER(AF94),NOT(ISNA(AF94))),VLOOKUP(AF94,'ESO zone constants'!$A$3:$D$9999,4,FALSE),"")</f>
        <v>Stormhaven</v>
      </c>
      <c r="AH94" s="43" t="s">
        <v>1562</v>
      </c>
      <c r="AI94" s="42"/>
      <c r="AJ94" s="42"/>
      <c r="AK94" s="3">
        <f>IF(AND(G94&lt;&gt;"LIBSETS_SETTYPE_BATTLEGROUND",G94&lt;&gt;"LIBSETS_SETTYPE_SPECIAL"),IF(AL94&lt;&gt;"",VLOOKUP(AL94,'ESO zone constants'!$D$3:$H$4953,5,FALSE),""),"")</f>
        <v>19</v>
      </c>
      <c r="AL94" t="s">
        <v>104</v>
      </c>
      <c r="AM94" s="43" t="s">
        <v>1563</v>
      </c>
      <c r="AN94" s="42"/>
      <c r="AO94" s="42"/>
      <c r="AP94" s="3" t="str">
        <f>IF(AND(G94&lt;&gt;"LIBSETS_SETTYPE_BATTLEGROUND",G94&lt;&gt;"LIBSETS_SETTYPE_SPECIAL"),IF(AQ94&lt;&gt;"",VLOOKUP(AQ94,'ESO zone constants'!$D$3:$H$4953,5,FALSE),""),"")</f>
        <v/>
      </c>
      <c r="AR94" s="43"/>
      <c r="AS94" s="42"/>
      <c r="AT94" s="42"/>
      <c r="AU94" s="3" t="str">
        <f>IF(AND(G94&lt;&gt;"LIBSETS_SETTYPE_BATTLEGROUND",G94&lt;&gt;"LIBSETS_SETTYPE_SPECIAL"),IF(AV94&lt;&gt;"",VLOOKUP(AV94,'ESO zone constants'!$D$3:$H$4953,5,FALSE),""),"")</f>
        <v/>
      </c>
      <c r="AW94" s="43"/>
      <c r="AX94" s="42"/>
      <c r="AY94" s="42"/>
      <c r="AZ94" s="81" t="s">
        <v>2666</v>
      </c>
      <c r="BA94" s="81"/>
      <c r="BB94" s="81"/>
      <c r="BC94" s="21" t="str">
        <f t="shared" si="12"/>
        <v>[112] = {wayshrines={17,17,17,}, dlcId=DLC_BASE_GAME</v>
      </c>
      <c r="BD94" s="21" t="str">
        <f t="shared" si="13"/>
        <v>, zoneIds={19,19,19,19}, veteran=false</v>
      </c>
      <c r="BE94" s="21" t="str">
        <f t="shared" si="14"/>
        <v>, setType=LIBSETS_SETTYPE_OVERLAND</v>
      </c>
      <c r="BF94" s="21" t="str">
        <f t="shared" si="15"/>
        <v>, isProcSetAllowedInPvP=1, dropMechanic={LIBSETS_DROP_MECHANIC_OVERLAND_BOSS_DELVE,LIBSETS_DROP_MECHANIC_OVERLAND_WORLDBOSS,LIBSETS_DROP_MECHANIC_OVERLAND_BOSS_PUBLIC_DUNGEON,LIBSETS_DROP_MECHANIC_OVERLAND_CHEST}</v>
      </c>
      <c r="BG94" s="21" t="str">
        <f t="shared" si="16"/>
        <v>}, --Night Terror / Nachtschrecken   [Stormhaven, Stormhaven, Stormhaven, Stormhaven]</v>
      </c>
    </row>
    <row r="95" spans="1:59" x14ac:dyDescent="0.25">
      <c r="A95" s="12">
        <v>113</v>
      </c>
      <c r="B95" t="s">
        <v>862</v>
      </c>
      <c r="C95" t="s">
        <v>863</v>
      </c>
      <c r="D95" s="3">
        <f t="shared" si="11"/>
        <v>113</v>
      </c>
      <c r="G95" s="8" t="s">
        <v>1475</v>
      </c>
      <c r="I95" t="s">
        <v>91</v>
      </c>
      <c r="J95" t="s">
        <v>91</v>
      </c>
      <c r="K95">
        <v>-1</v>
      </c>
      <c r="L95">
        <v>-1</v>
      </c>
      <c r="M95">
        <v>-1</v>
      </c>
      <c r="O95" s="64"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WayshrineInfo'!$K$3:$N$9994,4,FALSE),"")))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constants'!$B$4:$C$1012,2,FALSE),"")</f>
        <v>Included in base game</v>
      </c>
      <c r="V95" s="33" t="s">
        <v>1535</v>
      </c>
      <c r="Y95" s="64"/>
      <c r="Z95" s="3" t="str">
        <f>IF(AND(G95&lt;&gt;"LIBSETS_SETTYPE_BATTLEGROUND",G95&lt;&gt;"LIBSETS_SETTYPE_SPECIAL"),
IF(AND(Y95&lt;&gt;"",ISNUMBER(Y95),NOT(ISNA(Y95))),Y95,
   IF(AND(L95&lt;&gt;"",ISNUMBER(L95),L95&gt;0,NOT(ISNA(L95))),VLOOKUP(L95,'ESO dumped WayshrineInfo'!$K$3:$L$9994,2,FALSE),"")
),"")</f>
        <v/>
      </c>
      <c r="AA95" t="str">
        <f>IF(AND(Z95&lt;&gt;"",ISNUMBER(Z95),NOT(ISNA(Z95))),VLOOKUP(Z95,'ESO zone constants'!$A$3:$D$9999,4,FALSE),"")</f>
        <v/>
      </c>
      <c r="AC95" s="3" t="str">
        <f>IF(AB95&lt;&gt;"",IF(AB95&lt;&gt;"LIBSETS_DROP_MECHANIC_MONSTER_NAME",VLOOKUP(AB95,'LibSets constants'!$I$4:$L$1012,3,FALSE),""),"")</f>
        <v/>
      </c>
      <c r="AD95" s="3" t="str">
        <f>IF(AB95&lt;&gt;"",IF(AB95&lt;&gt;"LIBSETS_DROP_MECHANIC_MONSTER_NAME",VLOOKUP(AB95,'LibSets constants'!$I$4:$L$1012,4,FALSE),""),"")</f>
        <v/>
      </c>
      <c r="AF95" s="3" t="str">
        <f>IF(AND(G95&lt;&gt;"LIBSETS_SETTYPE_BATTLEGROUND",G95&lt;&gt;"LIBSETS_SETTYPE_SPECIAL"),
IF(AND(AE95&lt;&gt;"",ISNUMBER(AE95),NOT(ISNA(AE95))),AE95,
   IF(AND(M95&lt;&gt;"",ISNUMBER(M95),M95&gt;0,NOT(ISNA(M95))),VLOOKUP(M95,'ESO dumped WayshrineInfo'!$K$3:$L$9994,2,FALSE),"")
),"")</f>
        <v/>
      </c>
      <c r="AG95" t="str">
        <f>IF(AND(AF95&lt;&gt;"",ISNUMBER(AF95),NOT(ISNA(AF95))),VLOOKUP(AF95,'ESO zone constants'!$A$3:$D$9999,4,FALSE),"")</f>
        <v/>
      </c>
      <c r="AH95" s="43"/>
      <c r="AK95" s="3" t="str">
        <f>IF(AND(G95&lt;&gt;"LIBSETS_SETTYPE_BATTLEGROUND",G95&lt;&gt;"LIBSETS_SETTYPE_SPECIAL"),IF(AL95&lt;&gt;"",VLOOKUP(AL95,'ESO zone constants'!$D$3:$H$4953,5,FALSE),""),"")</f>
        <v/>
      </c>
      <c r="AM95" s="43"/>
      <c r="AP95" s="3" t="str">
        <f>IF(AND(G95&lt;&gt;"LIBSETS_SETTYPE_BATTLEGROUND",G95&lt;&gt;"LIBSETS_SETTYPE_SPECIAL"),IF(AQ95&lt;&gt;"",VLOOKUP(AQ95,'ESO zone constants'!$D$3:$H$4953,5,FALSE),""),"")</f>
        <v/>
      </c>
      <c r="AR95" s="43"/>
      <c r="AU95" s="3" t="str">
        <f>IF(AND(G95&lt;&gt;"LIBSETS_SETTYPE_BATTLEGROUND",G95&lt;&gt;"LIBSETS_SETTYPE_SPECIAL"),IF(AV95&lt;&gt;"",VLOOKUP(AV95,'ESO zone constants'!$D$3:$H$4953,5,FALSE),""),"")</f>
        <v/>
      </c>
      <c r="AW95" s="43"/>
      <c r="AZ95" s="81" t="s">
        <v>2665</v>
      </c>
      <c r="BA95" s="81"/>
      <c r="BB95" s="81"/>
      <c r="BC95" s="21" t="str">
        <f t="shared" si="12"/>
        <v>[113] = {wayshrines={-1,-1,-1,}, dlcId=DLC_BASE_GAME</v>
      </c>
      <c r="BD95" s="21" t="str">
        <f t="shared" si="13"/>
        <v>, zoneIds={181}, veteran=false</v>
      </c>
      <c r="BE95" s="21" t="str">
        <f t="shared" si="14"/>
        <v>, setType=LIBSETS_SETTYPE_CYRODIIL</v>
      </c>
      <c r="BF95" s="21" t="str">
        <f t="shared" si="15"/>
        <v>, dropMechanic={LIBSETS_DROP_MECHANIC_CITY_CYRODIIL_VLASTARUS}</v>
      </c>
      <c r="BG95" s="21" t="str">
        <f t="shared" si="16"/>
        <v>}, --Crest of Cyrodiil / Wappen von Cyrodiil   [Cyrodiil]</v>
      </c>
    </row>
    <row r="96" spans="1:59" x14ac:dyDescent="0.25">
      <c r="A96" s="12">
        <v>114</v>
      </c>
      <c r="B96" t="s">
        <v>864</v>
      </c>
      <c r="C96" t="s">
        <v>865</v>
      </c>
      <c r="D96" s="3">
        <f t="shared" si="11"/>
        <v>114</v>
      </c>
      <c r="G96" s="8" t="s">
        <v>1480</v>
      </c>
      <c r="I96" t="s">
        <v>91</v>
      </c>
      <c r="J96" t="s">
        <v>91</v>
      </c>
      <c r="K96">
        <v>162</v>
      </c>
      <c r="L96">
        <v>162</v>
      </c>
      <c r="M96">
        <v>162</v>
      </c>
      <c r="O96" s="64"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WayshrineInfo'!$K$3:$N$9994,4,FALSE),"")))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constants'!$B$4:$C$1012,2,FALSE),"")</f>
        <v>Included in base game</v>
      </c>
      <c r="V96" s="33" t="s">
        <v>1560</v>
      </c>
      <c r="Y96" s="64"/>
      <c r="Z96" s="3">
        <f>IF(AND(G96&lt;&gt;"LIBSETS_SETTYPE_BATTLEGROUND",G96&lt;&gt;"LIBSETS_SETTYPE_SPECIAL"),
IF(AND(Y96&lt;&gt;"",ISNUMBER(Y96),NOT(ISNA(Y96))),Y96,
   IF(AND(L96&lt;&gt;"",ISNUMBER(L96),L96&gt;0,NOT(ISNA(L96))),VLOOKUP(L96,'ESO dumped WayshrineInfo'!$K$3:$L$9994,2,FALSE),"")
),"")</f>
        <v>382</v>
      </c>
      <c r="AA96" t="str">
        <f>IF(AND(Z96&lt;&gt;"",ISNUMBER(Z96),NOT(ISNA(Z96))),VLOOKUP(Z96,'ESO zone constants'!$A$3:$D$9999,4,FALSE),"")</f>
        <v>Reaper's March</v>
      </c>
      <c r="AB96" s="33" t="s">
        <v>1561</v>
      </c>
      <c r="AC96" s="42"/>
      <c r="AD96" s="42"/>
      <c r="AE96" s="42"/>
      <c r="AF96" s="3">
        <f>IF(AND(G96&lt;&gt;"LIBSETS_SETTYPE_BATTLEGROUND",G96&lt;&gt;"LIBSETS_SETTYPE_SPECIAL"),
IF(AND(AE96&lt;&gt;"",ISNUMBER(AE96),NOT(ISNA(AE96))),AE96,
   IF(AND(M96&lt;&gt;"",ISNUMBER(M96),M96&gt;0,NOT(ISNA(M96))),VLOOKUP(M96,'ESO dumped WayshrineInfo'!$K$3:$L$9994,2,FALSE),"")
),"")</f>
        <v>382</v>
      </c>
      <c r="AG96" t="str">
        <f>IF(AND(AF96&lt;&gt;"",ISNUMBER(AF96),NOT(ISNA(AF96))),VLOOKUP(AF96,'ESO zone constants'!$A$3:$D$9999,4,FALSE),"")</f>
        <v>Reaper's March</v>
      </c>
      <c r="AH96" s="43" t="s">
        <v>1562</v>
      </c>
      <c r="AI96" s="42"/>
      <c r="AJ96" s="42"/>
      <c r="AK96" s="3">
        <f>IF(AND(G96&lt;&gt;"LIBSETS_SETTYPE_BATTLEGROUND",G96&lt;&gt;"LIBSETS_SETTYPE_SPECIAL"),IF(AL96&lt;&gt;"",VLOOKUP(AL96,'ESO zone constants'!$D$3:$H$4953,5,FALSE),""),"")</f>
        <v>382</v>
      </c>
      <c r="AL96" t="s">
        <v>265</v>
      </c>
      <c r="AM96" s="43" t="s">
        <v>1563</v>
      </c>
      <c r="AN96" s="42"/>
      <c r="AO96" s="42"/>
      <c r="AP96" s="3" t="str">
        <f>IF(AND(G96&lt;&gt;"LIBSETS_SETTYPE_BATTLEGROUND",G96&lt;&gt;"LIBSETS_SETTYPE_SPECIAL"),IF(AQ96&lt;&gt;"",VLOOKUP(AQ96,'ESO zone constants'!$D$3:$H$4953,5,FALSE),""),"")</f>
        <v/>
      </c>
      <c r="AR96" s="43"/>
      <c r="AS96" s="42"/>
      <c r="AT96" s="42"/>
      <c r="AU96" s="3" t="str">
        <f>IF(AND(G96&lt;&gt;"LIBSETS_SETTYPE_BATTLEGROUND",G96&lt;&gt;"LIBSETS_SETTYPE_SPECIAL"),IF(AV96&lt;&gt;"",VLOOKUP(AV96,'ESO zone constants'!$D$3:$H$4953,5,FALSE),""),"")</f>
        <v/>
      </c>
      <c r="AW96" s="43"/>
      <c r="AX96" s="42"/>
      <c r="AY96" s="42"/>
      <c r="AZ96" s="81" t="s">
        <v>2665</v>
      </c>
      <c r="BA96" s="81"/>
      <c r="BB96" s="81"/>
      <c r="BC96" s="21" t="str">
        <f t="shared" si="12"/>
        <v>[114] = {wayshrines={162,162,162,}, dlcId=DLC_BASE_GAME</v>
      </c>
      <c r="BD96" s="21" t="str">
        <f t="shared" si="13"/>
        <v>, zoneIds={382,382,382,382}, veteran=false</v>
      </c>
      <c r="BE96" s="21" t="str">
        <f t="shared" si="14"/>
        <v>, setType=LIBSETS_SETTYPE_OVERLAND</v>
      </c>
      <c r="BF96" s="21" t="str">
        <f t="shared" si="15"/>
        <v>, dropMechanic={LIBSETS_DROP_MECHANIC_OVERLAND_BOSS_DELVE,LIBSETS_DROP_MECHANIC_OVERLAND_WORLDBOSS,LIBSETS_DROP_MECHANIC_OVERLAND_BOSS_PUBLIC_DUNGEON,LIBSETS_DROP_MECHANIC_OVERLAND_CHEST}</v>
      </c>
      <c r="BG96" s="21" t="str">
        <f t="shared" si="16"/>
        <v>}, --Soulshine / Seelenschein   [Reaper's March, Reaper's March, Reaper's March, Reaper's March]</v>
      </c>
    </row>
    <row r="97" spans="1:59" x14ac:dyDescent="0.25">
      <c r="A97" s="12">
        <v>116</v>
      </c>
      <c r="B97" t="s">
        <v>866</v>
      </c>
      <c r="C97" t="s">
        <v>867</v>
      </c>
      <c r="D97" s="3">
        <f t="shared" si="11"/>
        <v>116</v>
      </c>
      <c r="G97" s="8" t="s">
        <v>1477</v>
      </c>
      <c r="I97" t="s">
        <v>91</v>
      </c>
      <c r="J97" t="s">
        <v>91</v>
      </c>
      <c r="K97">
        <v>194</v>
      </c>
      <c r="L97">
        <v>194</v>
      </c>
      <c r="M97">
        <v>194</v>
      </c>
      <c r="O97" s="64"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WayshrineInfo'!$K$3:$N$9994,4,FALSE),"")))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constants'!$B$4:$C$1012,2,FALSE),"")</f>
        <v>Included in base game</v>
      </c>
      <c r="V97" s="33" t="s">
        <v>3354</v>
      </c>
      <c r="Y97" s="64"/>
      <c r="Z97" s="3">
        <f>IF(AND(G97&lt;&gt;"LIBSETS_SETTYPE_BATTLEGROUND",G97&lt;&gt;"LIBSETS_SETTYPE_SPECIAL"),
IF(AND(Y97&lt;&gt;"",ISNUMBER(Y97),NOT(ISNA(Y97))),Y97,
   IF(AND(L97&lt;&gt;"",ISNUMBER(L97),L97&gt;0,NOT(ISNA(L97))),VLOOKUP(L97,'ESO dumped WayshrineInfo'!$K$3:$L$9994,2,FALSE),"")
),"")</f>
        <v>381</v>
      </c>
      <c r="AA97" t="str">
        <f>IF(AND(Z97&lt;&gt;"",ISNUMBER(Z97),NOT(ISNA(Z97))),VLOOKUP(Z97,'ESO zone constants'!$A$3:$D$9999,4,FALSE),"")</f>
        <v>Auridon</v>
      </c>
      <c r="AB97" s="33" t="s">
        <v>3354</v>
      </c>
      <c r="AC97" s="42"/>
      <c r="AD97" s="42"/>
      <c r="AE97" s="42"/>
      <c r="AF97" s="3">
        <f>IF(AND(G97&lt;&gt;"LIBSETS_SETTYPE_BATTLEGROUND",G97&lt;&gt;"LIBSETS_SETTYPE_SPECIAL"),
IF(AND(AE97&lt;&gt;"",ISNUMBER(AE97),NOT(ISNA(AE97))),AE97,
   IF(AND(M97&lt;&gt;"",ISNUMBER(M97),M97&gt;0,NOT(ISNA(M97))),VLOOKUP(M97,'ESO dumped WayshrineInfo'!$K$3:$L$9994,2,FALSE),"")
),"")</f>
        <v>381</v>
      </c>
      <c r="AG97" t="str">
        <f>IF(AND(AF97&lt;&gt;"",ISNUMBER(AF97),NOT(ISNA(AF97))),VLOOKUP(AF97,'ESO zone constants'!$A$3:$D$9999,4,FALSE),"")</f>
        <v>Auridon</v>
      </c>
      <c r="AH97" s="43"/>
      <c r="AI97" s="42"/>
      <c r="AJ97" s="42"/>
      <c r="AK97" s="3">
        <f>IF(AND(G97&lt;&gt;"LIBSETS_SETTYPE_BATTLEGROUND",G97&lt;&gt;"LIBSETS_SETTYPE_SPECIAL"),IF(AL97&lt;&gt;"",VLOOKUP(AL97,'ESO zone constants'!$D$3:$H$4953,5,FALSE),""),"")</f>
        <v>146</v>
      </c>
      <c r="AL97" t="s">
        <v>62</v>
      </c>
      <c r="AM97" s="43"/>
      <c r="AN97" s="42"/>
      <c r="AO97" s="42"/>
      <c r="AP97" s="3">
        <f>IF(AND(G97&lt;&gt;"LIBSETS_SETTYPE_BATTLEGROUND",G97&lt;&gt;"LIBSETS_SETTYPE_SPECIAL"),IF(AQ97&lt;&gt;"",VLOOKUP(AQ97,'ESO zone constants'!$D$3:$H$4953,5,FALSE),""),"")</f>
        <v>126</v>
      </c>
      <c r="AQ97" t="s">
        <v>43</v>
      </c>
      <c r="AR97" s="43"/>
      <c r="AS97" s="42"/>
      <c r="AT97" s="42"/>
      <c r="AU97" s="3">
        <f>IF(AND(G97&lt;&gt;"LIBSETS_SETTYPE_BATTLEGROUND",G97&lt;&gt;"LIBSETS_SETTYPE_SPECIAL"),IF(AV97&lt;&gt;"",VLOOKUP(AV97,'ESO zone constants'!$D$3:$H$4953,5,FALSE),""),"")</f>
        <v>63</v>
      </c>
      <c r="AV97" t="s">
        <v>61</v>
      </c>
      <c r="AW97" s="43"/>
      <c r="AX97" s="42"/>
      <c r="AY97" s="42"/>
      <c r="AZ97" s="81" t="s">
        <v>2665</v>
      </c>
      <c r="BA97" s="81"/>
      <c r="BB97" s="81"/>
      <c r="BC97" s="21" t="str">
        <f t="shared" si="12"/>
        <v>[116] = {wayshrines={194,194,194,}, dlcId=DLC_BASE_GAME</v>
      </c>
      <c r="BD97" s="21" t="str">
        <f t="shared" si="13"/>
        <v>, zoneIds={380,381,381,146,126,63}, veteran=false</v>
      </c>
      <c r="BE97" s="21" t="str">
        <f t="shared" si="14"/>
        <v>, setType=LIBSETS_SETTYPE_DUNGEON</v>
      </c>
      <c r="BF97" s="21" t="str">
        <f t="shared" si="15"/>
        <v>, dropMechanic={LIBSETS_DROP_MECHANIC_GROUP_DUNGEON_BOSS,LIBSETS_DROP_MECHANIC_GROUP_DUNGEON_BOSS}</v>
      </c>
      <c r="BG97" s="21" t="str">
        <f t="shared" si="16"/>
        <v>}, --The Destruction Suite / Garnitur der Zerstörung   [The Banished Cells I, Auridon, Auridon, Wayrest Sewers I, Elden Hollow I, Darkshade Caverns I]</v>
      </c>
    </row>
    <row r="98" spans="1:59" x14ac:dyDescent="0.25">
      <c r="A98" s="12">
        <v>117</v>
      </c>
      <c r="B98" t="s">
        <v>868</v>
      </c>
      <c r="C98" t="s">
        <v>1441</v>
      </c>
      <c r="D98" s="3">
        <f t="shared" si="11"/>
        <v>117</v>
      </c>
      <c r="G98" s="8" t="s">
        <v>1477</v>
      </c>
      <c r="I98" t="s">
        <v>91</v>
      </c>
      <c r="J98" t="s">
        <v>91</v>
      </c>
      <c r="K98">
        <v>194</v>
      </c>
      <c r="L98">
        <v>194</v>
      </c>
      <c r="M98">
        <v>194</v>
      </c>
      <c r="O98" s="64"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WayshrineInfo'!$K$3:$N$9994,4,FALSE),"")))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constants'!$B$4:$C$1012,2,FALSE),"")</f>
        <v>Included in base game</v>
      </c>
      <c r="V98" s="33" t="s">
        <v>3354</v>
      </c>
      <c r="Y98" s="64"/>
      <c r="Z98" s="3">
        <f>IF(AND(G98&lt;&gt;"LIBSETS_SETTYPE_BATTLEGROUND",G98&lt;&gt;"LIBSETS_SETTYPE_SPECIAL"),
IF(AND(Y98&lt;&gt;"",ISNUMBER(Y98),NOT(ISNA(Y98))),Y98,
   IF(AND(L98&lt;&gt;"",ISNUMBER(L98),L98&gt;0,NOT(ISNA(L98))),VLOOKUP(L98,'ESO dumped WayshrineInfo'!$K$3:$L$9994,2,FALSE),"")
),"")</f>
        <v>381</v>
      </c>
      <c r="AA98" t="str">
        <f>IF(AND(Z98&lt;&gt;"",ISNUMBER(Z98),NOT(ISNA(Z98))),VLOOKUP(Z98,'ESO zone constants'!$A$3:$D$9999,4,FALSE),"")</f>
        <v>Auridon</v>
      </c>
      <c r="AB98" s="33" t="s">
        <v>3354</v>
      </c>
      <c r="AC98" s="42"/>
      <c r="AD98" s="42"/>
      <c r="AE98" s="42"/>
      <c r="AF98" s="3">
        <f>IF(AND(G98&lt;&gt;"LIBSETS_SETTYPE_BATTLEGROUND",G98&lt;&gt;"LIBSETS_SETTYPE_SPECIAL"),
IF(AND(AE98&lt;&gt;"",ISNUMBER(AE98),NOT(ISNA(AE98))),AE98,
   IF(AND(M98&lt;&gt;"",ISNUMBER(M98),M98&gt;0,NOT(ISNA(M98))),VLOOKUP(M98,'ESO dumped WayshrineInfo'!$K$3:$L$9994,2,FALSE),"")
),"")</f>
        <v>381</v>
      </c>
      <c r="AG98" t="str">
        <f>IF(AND(AF98&lt;&gt;"",ISNUMBER(AF98),NOT(ISNA(AF98))),VLOOKUP(AF98,'ESO zone constants'!$A$3:$D$9999,4,FALSE),"")</f>
        <v>Auridon</v>
      </c>
      <c r="AH98" s="43"/>
      <c r="AI98" s="42"/>
      <c r="AJ98" s="42"/>
      <c r="AK98" s="3">
        <f>IF(AND(G98&lt;&gt;"LIBSETS_SETTYPE_BATTLEGROUND",G98&lt;&gt;"LIBSETS_SETTYPE_SPECIAL"),IF(AL98&lt;&gt;"",VLOOKUP(AL98,'ESO zone constants'!$D$3:$H$4953,5,FALSE),""),"")</f>
        <v>146</v>
      </c>
      <c r="AL98" t="s">
        <v>62</v>
      </c>
      <c r="AM98" s="43"/>
      <c r="AN98" s="42"/>
      <c r="AO98" s="42"/>
      <c r="AP98" s="3">
        <f>IF(AND(G98&lt;&gt;"LIBSETS_SETTYPE_BATTLEGROUND",G98&lt;&gt;"LIBSETS_SETTYPE_SPECIAL"),IF(AQ98&lt;&gt;"",VLOOKUP(AQ98,'ESO zone constants'!$D$3:$H$4953,5,FALSE),""),"")</f>
        <v>126</v>
      </c>
      <c r="AQ98" t="s">
        <v>43</v>
      </c>
      <c r="AR98" s="43"/>
      <c r="AS98" s="42"/>
      <c r="AT98" s="42"/>
      <c r="AU98" s="3">
        <f>IF(AND(G98&lt;&gt;"LIBSETS_SETTYPE_BATTLEGROUND",G98&lt;&gt;"LIBSETS_SETTYPE_SPECIAL"),IF(AV98&lt;&gt;"",VLOOKUP(AV98,'ESO zone constants'!$D$3:$H$4953,5,FALSE),""),"")</f>
        <v>63</v>
      </c>
      <c r="AV98" t="s">
        <v>61</v>
      </c>
      <c r="AW98" s="43"/>
      <c r="AX98" s="42"/>
      <c r="AY98" s="42"/>
      <c r="AZ98" s="81" t="s">
        <v>2666</v>
      </c>
      <c r="BA98" s="81"/>
      <c r="BB98" s="81"/>
      <c r="BC98" s="21" t="str">
        <f t="shared" si="12"/>
        <v>[117] = {wayshrines={194,194,194,}, dlcId=DLC_BASE_GAME</v>
      </c>
      <c r="BD98" s="21" t="str">
        <f t="shared" si="13"/>
        <v>, zoneIds={380,381,381,146,126,63}, veteran=false</v>
      </c>
      <c r="BE98" s="21" t="str">
        <f t="shared" si="14"/>
        <v>, setType=LIBSETS_SETTYPE_DUNGEON</v>
      </c>
      <c r="BF98" s="21" t="str">
        <f t="shared" si="15"/>
        <v>, isProcSetAllowedInPvP=1, dropMechanic={LIBSETS_DROP_MECHANIC_GROUP_DUNGEON_BOSS,LIBSETS_DROP_MECHANIC_GROUP_DUNGEON_BOSS}</v>
      </c>
      <c r="BG98" s="21" t="str">
        <f t="shared" si="16"/>
        <v>}, --Relics of the Physician, Ansur / Relikte des Mediziners Ansur   [The Banished Cells I, Auridon, Auridon, Wayrest Sewers I, Elden Hollow I, Darkshade Caverns I]</v>
      </c>
    </row>
    <row r="99" spans="1:59" x14ac:dyDescent="0.25">
      <c r="A99" s="12">
        <v>118</v>
      </c>
      <c r="B99" t="s">
        <v>869</v>
      </c>
      <c r="C99" t="s">
        <v>870</v>
      </c>
      <c r="D99" s="3">
        <f t="shared" si="11"/>
        <v>118</v>
      </c>
      <c r="G99" s="8" t="s">
        <v>1477</v>
      </c>
      <c r="I99" t="s">
        <v>91</v>
      </c>
      <c r="J99" t="s">
        <v>91</v>
      </c>
      <c r="K99">
        <v>194</v>
      </c>
      <c r="L99">
        <v>194</v>
      </c>
      <c r="M99">
        <v>194</v>
      </c>
      <c r="O99" s="64"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WayshrineInfo'!$K$3:$N$9994,4,FALSE),"")))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constants'!$B$4:$C$1012,2,FALSE),"")</f>
        <v>Included in base game</v>
      </c>
      <c r="V99" s="33" t="s">
        <v>3354</v>
      </c>
      <c r="Y99" s="64"/>
      <c r="Z99" s="3">
        <f>IF(AND(G99&lt;&gt;"LIBSETS_SETTYPE_BATTLEGROUND",G99&lt;&gt;"LIBSETS_SETTYPE_SPECIAL"),
IF(AND(Y99&lt;&gt;"",ISNUMBER(Y99),NOT(ISNA(Y99))),Y99,
   IF(AND(L99&lt;&gt;"",ISNUMBER(L99),L99&gt;0,NOT(ISNA(L99))),VLOOKUP(L99,'ESO dumped WayshrineInfo'!$K$3:$L$9994,2,FALSE),"")
),"")</f>
        <v>381</v>
      </c>
      <c r="AA99" t="str">
        <f>IF(AND(Z99&lt;&gt;"",ISNUMBER(Z99),NOT(ISNA(Z99))),VLOOKUP(Z99,'ESO zone constants'!$A$3:$D$9999,4,FALSE),"")</f>
        <v>Auridon</v>
      </c>
      <c r="AB99" s="33" t="s">
        <v>3354</v>
      </c>
      <c r="AC99" s="42"/>
      <c r="AD99" s="42"/>
      <c r="AE99" s="42"/>
      <c r="AF99" s="3">
        <f>IF(AND(G99&lt;&gt;"LIBSETS_SETTYPE_BATTLEGROUND",G99&lt;&gt;"LIBSETS_SETTYPE_SPECIAL"),
IF(AND(AE99&lt;&gt;"",ISNUMBER(AE99),NOT(ISNA(AE99))),AE99,
   IF(AND(M99&lt;&gt;"",ISNUMBER(M99),M99&gt;0,NOT(ISNA(M99))),VLOOKUP(M99,'ESO dumped WayshrineInfo'!$K$3:$L$9994,2,FALSE),"")
),"")</f>
        <v>381</v>
      </c>
      <c r="AG99" t="str">
        <f>IF(AND(AF99&lt;&gt;"",ISNUMBER(AF99),NOT(ISNA(AF99))),VLOOKUP(AF99,'ESO zone constants'!$A$3:$D$9999,4,FALSE),"")</f>
        <v>Auridon</v>
      </c>
      <c r="AH99" s="43"/>
      <c r="AI99" s="42"/>
      <c r="AJ99" s="42"/>
      <c r="AK99" s="3">
        <f>IF(AND(G99&lt;&gt;"LIBSETS_SETTYPE_BATTLEGROUND",G99&lt;&gt;"LIBSETS_SETTYPE_SPECIAL"),IF(AL99&lt;&gt;"",VLOOKUP(AL99,'ESO zone constants'!$D$3:$H$4953,5,FALSE),""),"")</f>
        <v>146</v>
      </c>
      <c r="AL99" t="s">
        <v>62</v>
      </c>
      <c r="AM99" s="43"/>
      <c r="AN99" s="42"/>
      <c r="AO99" s="42"/>
      <c r="AP99" s="3">
        <f>IF(AND(G99&lt;&gt;"LIBSETS_SETTYPE_BATTLEGROUND",G99&lt;&gt;"LIBSETS_SETTYPE_SPECIAL"),IF(AQ99&lt;&gt;"",VLOOKUP(AQ99,'ESO zone constants'!$D$3:$H$4953,5,FALSE),""),"")</f>
        <v>126</v>
      </c>
      <c r="AQ99" t="s">
        <v>43</v>
      </c>
      <c r="AR99" s="43"/>
      <c r="AS99" s="42"/>
      <c r="AT99" s="42"/>
      <c r="AU99" s="3">
        <f>IF(AND(G99&lt;&gt;"LIBSETS_SETTYPE_BATTLEGROUND",G99&lt;&gt;"LIBSETS_SETTYPE_SPECIAL"),IF(AV99&lt;&gt;"",VLOOKUP(AV99,'ESO zone constants'!$D$3:$H$4953,5,FALSE),""),"")</f>
        <v>63</v>
      </c>
      <c r="AV99" t="s">
        <v>61</v>
      </c>
      <c r="AW99" s="43"/>
      <c r="AX99" s="42"/>
      <c r="AY99" s="42"/>
      <c r="AZ99" s="81" t="s">
        <v>2665</v>
      </c>
      <c r="BA99" s="81"/>
      <c r="BB99" s="81"/>
      <c r="BC99" s="21" t="str">
        <f t="shared" si="12"/>
        <v>[118] = {wayshrines={194,194,194,}, dlcId=DLC_BASE_GAME</v>
      </c>
      <c r="BD99" s="21" t="str">
        <f t="shared" si="13"/>
        <v>, zoneIds={380,381,381,146,126,63}, veteran=false</v>
      </c>
      <c r="BE99" s="21" t="str">
        <f t="shared" si="14"/>
        <v>, setType=LIBSETS_SETTYPE_DUNGEON</v>
      </c>
      <c r="BF99" s="21" t="str">
        <f t="shared" si="15"/>
        <v>, dropMechanic={LIBSETS_DROP_MECHANIC_GROUP_DUNGEON_BOSS,LIBSETS_DROP_MECHANIC_GROUP_DUNGEON_BOSS}</v>
      </c>
      <c r="BG99" s="21" t="str">
        <f t="shared" si="16"/>
        <v>}, --Treasures of the Earthforge / Schätze der Erdenschmiede   [The Banished Cells I, Auridon, Auridon, Wayrest Sewers I, Elden Hollow I, Darkshade Caverns I]</v>
      </c>
    </row>
    <row r="100" spans="1:59" x14ac:dyDescent="0.25">
      <c r="A100" s="12">
        <v>119</v>
      </c>
      <c r="B100" t="s">
        <v>871</v>
      </c>
      <c r="C100" t="s">
        <v>872</v>
      </c>
      <c r="D100" s="3">
        <f t="shared" si="11"/>
        <v>119</v>
      </c>
      <c r="G100" s="8" t="s">
        <v>1477</v>
      </c>
      <c r="I100" t="s">
        <v>91</v>
      </c>
      <c r="J100" t="s">
        <v>91</v>
      </c>
      <c r="K100">
        <v>194</v>
      </c>
      <c r="L100">
        <v>194</v>
      </c>
      <c r="M100">
        <v>194</v>
      </c>
      <c r="O100" s="64"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WayshrineInfo'!$K$3:$N$9994,4,FALSE),"")))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constants'!$B$4:$C$1012,2,FALSE),"")</f>
        <v>Included in base game</v>
      </c>
      <c r="V100" s="33" t="s">
        <v>3354</v>
      </c>
      <c r="Y100" s="64"/>
      <c r="Z100" s="3">
        <f>IF(AND(G100&lt;&gt;"LIBSETS_SETTYPE_BATTLEGROUND",G100&lt;&gt;"LIBSETS_SETTYPE_SPECIAL"),
IF(AND(Y100&lt;&gt;"",ISNUMBER(Y100),NOT(ISNA(Y100))),Y100,
   IF(AND(L100&lt;&gt;"",ISNUMBER(L100),L100&gt;0,NOT(ISNA(L100))),VLOOKUP(L100,'ESO dumped WayshrineInfo'!$K$3:$L$9994,2,FALSE),"")
),"")</f>
        <v>381</v>
      </c>
      <c r="AA100" t="str">
        <f>IF(AND(Z100&lt;&gt;"",ISNUMBER(Z100),NOT(ISNA(Z100))),VLOOKUP(Z100,'ESO zone constants'!$A$3:$D$9999,4,FALSE),"")</f>
        <v>Auridon</v>
      </c>
      <c r="AB100" s="33" t="s">
        <v>3354</v>
      </c>
      <c r="AC100" s="42"/>
      <c r="AD100" s="42"/>
      <c r="AE100" s="42"/>
      <c r="AF100" s="3">
        <f>IF(AND(G100&lt;&gt;"LIBSETS_SETTYPE_BATTLEGROUND",G100&lt;&gt;"LIBSETS_SETTYPE_SPECIAL"),
IF(AND(AE100&lt;&gt;"",ISNUMBER(AE100),NOT(ISNA(AE100))),AE100,
   IF(AND(M100&lt;&gt;"",ISNUMBER(M100),M100&gt;0,NOT(ISNA(M100))),VLOOKUP(M100,'ESO dumped WayshrineInfo'!$K$3:$L$9994,2,FALSE),"")
),"")</f>
        <v>381</v>
      </c>
      <c r="AG100" t="str">
        <f>IF(AND(AF100&lt;&gt;"",ISNUMBER(AF100),NOT(ISNA(AF100))),VLOOKUP(AF100,'ESO zone constants'!$A$3:$D$9999,4,FALSE),"")</f>
        <v>Auridon</v>
      </c>
      <c r="AH100" s="43"/>
      <c r="AI100" s="42"/>
      <c r="AJ100" s="42"/>
      <c r="AK100" s="3">
        <f>IF(AND(G100&lt;&gt;"LIBSETS_SETTYPE_BATTLEGROUND",G100&lt;&gt;"LIBSETS_SETTYPE_SPECIAL"),IF(AL100&lt;&gt;"",VLOOKUP(AL100,'ESO zone constants'!$D$3:$H$4953,5,FALSE),""),"")</f>
        <v>146</v>
      </c>
      <c r="AL100" t="s">
        <v>62</v>
      </c>
      <c r="AM100" s="43"/>
      <c r="AN100" s="42"/>
      <c r="AO100" s="42"/>
      <c r="AP100" s="3">
        <f>IF(AND(G100&lt;&gt;"LIBSETS_SETTYPE_BATTLEGROUND",G100&lt;&gt;"LIBSETS_SETTYPE_SPECIAL"),IF(AQ100&lt;&gt;"",VLOOKUP(AQ100,'ESO zone constants'!$D$3:$H$4953,5,FALSE),""),"")</f>
        <v>126</v>
      </c>
      <c r="AQ100" t="s">
        <v>43</v>
      </c>
      <c r="AR100" s="43"/>
      <c r="AS100" s="42"/>
      <c r="AT100" s="42"/>
      <c r="AU100" s="3">
        <f>IF(AND(G100&lt;&gt;"LIBSETS_SETTYPE_BATTLEGROUND",G100&lt;&gt;"LIBSETS_SETTYPE_SPECIAL"),IF(AV100&lt;&gt;"",VLOOKUP(AV100,'ESO zone constants'!$D$3:$H$4953,5,FALSE),""),"")</f>
        <v>63</v>
      </c>
      <c r="AV100" t="s">
        <v>61</v>
      </c>
      <c r="AW100" s="43"/>
      <c r="AX100" s="42"/>
      <c r="AY100" s="42"/>
      <c r="AZ100" s="81" t="s">
        <v>2665</v>
      </c>
      <c r="BA100" s="81"/>
      <c r="BB100" s="81"/>
      <c r="BC100" s="21" t="str">
        <f t="shared" si="12"/>
        <v>[119] = {wayshrines={194,194,194,}, dlcId=DLC_BASE_GAME</v>
      </c>
      <c r="BD100" s="21" t="str">
        <f t="shared" si="13"/>
        <v>, zoneIds={380,381,381,146,126,63}, veteran=false</v>
      </c>
      <c r="BE100" s="21" t="str">
        <f t="shared" si="14"/>
        <v>, setType=LIBSETS_SETTYPE_DUNGEON</v>
      </c>
      <c r="BF100" s="21" t="str">
        <f t="shared" si="15"/>
        <v>, dropMechanic={LIBSETS_DROP_MECHANIC_GROUP_DUNGEON_BOSS,LIBSETS_DROP_MECHANIC_GROUP_DUNGEON_BOSS}</v>
      </c>
      <c r="BG100" s="21" t="str">
        <f t="shared" si="16"/>
        <v>}, --Relics of the Rebellion / Relikte der Rebellion   [The Banished Cells I, Auridon, Auridon, Wayrest Sewers I, Elden Hollow I, Darkshade Caverns I]</v>
      </c>
    </row>
    <row r="101" spans="1:59" x14ac:dyDescent="0.25">
      <c r="A101" s="12">
        <v>120</v>
      </c>
      <c r="B101" t="s">
        <v>873</v>
      </c>
      <c r="C101" t="s">
        <v>874</v>
      </c>
      <c r="D101" s="3">
        <f t="shared" si="11"/>
        <v>120</v>
      </c>
      <c r="G101" s="8" t="s">
        <v>1477</v>
      </c>
      <c r="I101" t="s">
        <v>91</v>
      </c>
      <c r="J101" t="s">
        <v>91</v>
      </c>
      <c r="K101">
        <v>194</v>
      </c>
      <c r="L101">
        <v>194</v>
      </c>
      <c r="M101">
        <v>194</v>
      </c>
      <c r="O101" s="64"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WayshrineInfo'!$K$3:$N$9994,4,FALSE),"")))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constants'!$B$4:$C$1012,2,FALSE),"")</f>
        <v>Included in base game</v>
      </c>
      <c r="V101" s="33" t="s">
        <v>3354</v>
      </c>
      <c r="Y101" s="64"/>
      <c r="Z101" s="3">
        <f>IF(AND(G101&lt;&gt;"LIBSETS_SETTYPE_BATTLEGROUND",G101&lt;&gt;"LIBSETS_SETTYPE_SPECIAL"),
IF(AND(Y101&lt;&gt;"",ISNUMBER(Y101),NOT(ISNA(Y101))),Y101,
   IF(AND(L101&lt;&gt;"",ISNUMBER(L101),L101&gt;0,NOT(ISNA(L101))),VLOOKUP(L101,'ESO dumped WayshrineInfo'!$K$3:$L$9994,2,FALSE),"")
),"")</f>
        <v>381</v>
      </c>
      <c r="AA101" t="str">
        <f>IF(AND(Z101&lt;&gt;"",ISNUMBER(Z101),NOT(ISNA(Z101))),VLOOKUP(Z101,'ESO zone constants'!$A$3:$D$9999,4,FALSE),"")</f>
        <v>Auridon</v>
      </c>
      <c r="AB101" s="33" t="s">
        <v>3354</v>
      </c>
      <c r="AC101" s="42"/>
      <c r="AD101" s="42"/>
      <c r="AE101" s="42"/>
      <c r="AF101" s="3">
        <f>IF(AND(G101&lt;&gt;"LIBSETS_SETTYPE_BATTLEGROUND",G101&lt;&gt;"LIBSETS_SETTYPE_SPECIAL"),
IF(AND(AE101&lt;&gt;"",ISNUMBER(AE101),NOT(ISNA(AE101))),AE101,
   IF(AND(M101&lt;&gt;"",ISNUMBER(M101),M101&gt;0,NOT(ISNA(M101))),VLOOKUP(M101,'ESO dumped WayshrineInfo'!$K$3:$L$9994,2,FALSE),"")
),"")</f>
        <v>381</v>
      </c>
      <c r="AG101" t="str">
        <f>IF(AND(AF101&lt;&gt;"",ISNUMBER(AF101),NOT(ISNA(AF101))),VLOOKUP(AF101,'ESO zone constants'!$A$3:$D$9999,4,FALSE),"")</f>
        <v>Auridon</v>
      </c>
      <c r="AH101" s="43"/>
      <c r="AI101" s="42"/>
      <c r="AJ101" s="42"/>
      <c r="AK101" s="3">
        <f>IF(AND(G101&lt;&gt;"LIBSETS_SETTYPE_BATTLEGROUND",G101&lt;&gt;"LIBSETS_SETTYPE_SPECIAL"),IF(AL101&lt;&gt;"",VLOOKUP(AL101,'ESO zone constants'!$D$3:$H$4953,5,FALSE),""),"")</f>
        <v>146</v>
      </c>
      <c r="AL101" t="s">
        <v>62</v>
      </c>
      <c r="AM101" s="43"/>
      <c r="AN101" s="42"/>
      <c r="AO101" s="42"/>
      <c r="AP101" s="3">
        <f>IF(AND(G101&lt;&gt;"LIBSETS_SETTYPE_BATTLEGROUND",G101&lt;&gt;"LIBSETS_SETTYPE_SPECIAL"),IF(AQ101&lt;&gt;"",VLOOKUP(AQ101,'ESO zone constants'!$D$3:$H$4953,5,FALSE),""),"")</f>
        <v>126</v>
      </c>
      <c r="AQ101" t="s">
        <v>43</v>
      </c>
      <c r="AR101" s="43"/>
      <c r="AS101" s="42"/>
      <c r="AT101" s="42"/>
      <c r="AU101" s="3">
        <f>IF(AND(G101&lt;&gt;"LIBSETS_SETTYPE_BATTLEGROUND",G101&lt;&gt;"LIBSETS_SETTYPE_SPECIAL"),IF(AV101&lt;&gt;"",VLOOKUP(AV101,'ESO zone constants'!$D$3:$H$4953,5,FALSE),""),"")</f>
        <v>63</v>
      </c>
      <c r="AV101" t="s">
        <v>61</v>
      </c>
      <c r="AW101" s="43"/>
      <c r="AX101" s="42"/>
      <c r="AY101" s="42"/>
      <c r="AZ101" s="81" t="s">
        <v>2665</v>
      </c>
      <c r="BA101" s="81"/>
      <c r="BB101" s="81"/>
      <c r="BC101" s="21" t="str">
        <f t="shared" si="12"/>
        <v>[120] = {wayshrines={194,194,194,}, dlcId=DLC_BASE_GAME</v>
      </c>
      <c r="BD101" s="21" t="str">
        <f t="shared" si="13"/>
        <v>, zoneIds={380,381,381,146,126,63}, veteran=false</v>
      </c>
      <c r="BE101" s="21" t="str">
        <f t="shared" si="14"/>
        <v>, setType=LIBSETS_SETTYPE_DUNGEON</v>
      </c>
      <c r="BF101" s="21" t="str">
        <f t="shared" si="15"/>
        <v>, dropMechanic={LIBSETS_DROP_MECHANIC_GROUP_DUNGEON_BOSS,LIBSETS_DROP_MECHANIC_GROUP_DUNGEON_BOSS}</v>
      </c>
      <c r="BG101" s="21" t="str">
        <f t="shared" si="16"/>
        <v>}, --Arms of Infernace / Waffen Infernals   [The Banished Cells I, Auridon, Auridon, Wayrest Sewers I, Elden Hollow I, Darkshade Caverns I]</v>
      </c>
    </row>
    <row r="102" spans="1:59" x14ac:dyDescent="0.25">
      <c r="A102" s="12">
        <v>121</v>
      </c>
      <c r="B102" t="s">
        <v>875</v>
      </c>
      <c r="C102" t="s">
        <v>876</v>
      </c>
      <c r="D102" s="3">
        <f t="shared" si="11"/>
        <v>121</v>
      </c>
      <c r="G102" s="8" t="s">
        <v>1477</v>
      </c>
      <c r="I102" t="s">
        <v>91</v>
      </c>
      <c r="J102" t="s">
        <v>91</v>
      </c>
      <c r="K102">
        <v>194</v>
      </c>
      <c r="L102">
        <v>194</v>
      </c>
      <c r="M102">
        <v>194</v>
      </c>
      <c r="O102" s="64"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WayshrineInfo'!$K$3:$N$9994,4,FALSE),"")))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constants'!$B$4:$C$1012,2,FALSE),"")</f>
        <v>Included in base game</v>
      </c>
      <c r="V102" s="33" t="s">
        <v>3354</v>
      </c>
      <c r="Y102" s="64"/>
      <c r="Z102" s="3">
        <f>IF(AND(G102&lt;&gt;"LIBSETS_SETTYPE_BATTLEGROUND",G102&lt;&gt;"LIBSETS_SETTYPE_SPECIAL"),
IF(AND(Y102&lt;&gt;"",ISNUMBER(Y102),NOT(ISNA(Y102))),Y102,
   IF(AND(L102&lt;&gt;"",ISNUMBER(L102),L102&gt;0,NOT(ISNA(L102))),VLOOKUP(L102,'ESO dumped WayshrineInfo'!$K$3:$L$9994,2,FALSE),"")
),"")</f>
        <v>381</v>
      </c>
      <c r="AA102" t="str">
        <f>IF(AND(Z102&lt;&gt;"",ISNUMBER(Z102),NOT(ISNA(Z102))),VLOOKUP(Z102,'ESO zone constants'!$A$3:$D$9999,4,FALSE),"")</f>
        <v>Auridon</v>
      </c>
      <c r="AB102" s="33" t="s">
        <v>3354</v>
      </c>
      <c r="AC102" s="42"/>
      <c r="AD102" s="42"/>
      <c r="AE102" s="42"/>
      <c r="AF102" s="3">
        <f>IF(AND(G102&lt;&gt;"LIBSETS_SETTYPE_BATTLEGROUND",G102&lt;&gt;"LIBSETS_SETTYPE_SPECIAL"),
IF(AND(AE102&lt;&gt;"",ISNUMBER(AE102),NOT(ISNA(AE102))),AE102,
   IF(AND(M102&lt;&gt;"",ISNUMBER(M102),M102&gt;0,NOT(ISNA(M102))),VLOOKUP(M102,'ESO dumped WayshrineInfo'!$K$3:$L$9994,2,FALSE),"")
),"")</f>
        <v>381</v>
      </c>
      <c r="AG102" t="str">
        <f>IF(AND(AF102&lt;&gt;"",ISNUMBER(AF102),NOT(ISNA(AF102))),VLOOKUP(AF102,'ESO zone constants'!$A$3:$D$9999,4,FALSE),"")</f>
        <v>Auridon</v>
      </c>
      <c r="AH102" s="43"/>
      <c r="AI102" s="42"/>
      <c r="AJ102" s="42"/>
      <c r="AK102" s="3">
        <f>IF(AND(G102&lt;&gt;"LIBSETS_SETTYPE_BATTLEGROUND",G102&lt;&gt;"LIBSETS_SETTYPE_SPECIAL"),IF(AL102&lt;&gt;"",VLOOKUP(AL102,'ESO zone constants'!$D$3:$H$4953,5,FALSE),""),"")</f>
        <v>146</v>
      </c>
      <c r="AL102" t="s">
        <v>62</v>
      </c>
      <c r="AM102" s="43"/>
      <c r="AN102" s="42"/>
      <c r="AO102" s="42"/>
      <c r="AP102" s="3">
        <f>IF(AND(G102&lt;&gt;"LIBSETS_SETTYPE_BATTLEGROUND",G102&lt;&gt;"LIBSETS_SETTYPE_SPECIAL"),IF(AQ102&lt;&gt;"",VLOOKUP(AQ102,'ESO zone constants'!$D$3:$H$4953,5,FALSE),""),"")</f>
        <v>126</v>
      </c>
      <c r="AQ102" t="s">
        <v>43</v>
      </c>
      <c r="AR102" s="43"/>
      <c r="AS102" s="42"/>
      <c r="AT102" s="42"/>
      <c r="AU102" s="3">
        <f>IF(AND(G102&lt;&gt;"LIBSETS_SETTYPE_BATTLEGROUND",G102&lt;&gt;"LIBSETS_SETTYPE_SPECIAL"),IF(AV102&lt;&gt;"",VLOOKUP(AV102,'ESO zone constants'!$D$3:$H$4953,5,FALSE),""),"")</f>
        <v>63</v>
      </c>
      <c r="AV102" t="s">
        <v>61</v>
      </c>
      <c r="AW102" s="43"/>
      <c r="AX102" s="42"/>
      <c r="AY102" s="42"/>
      <c r="AZ102" s="81" t="s">
        <v>2665</v>
      </c>
      <c r="BA102" s="81"/>
      <c r="BB102" s="81"/>
      <c r="BC102" s="21" t="str">
        <f t="shared" si="12"/>
        <v>[121] = {wayshrines={194,194,194,}, dlcId=DLC_BASE_GAME</v>
      </c>
      <c r="BD102" s="21" t="str">
        <f t="shared" si="13"/>
        <v>, zoneIds={380,381,381,146,126,63}, veteran=false</v>
      </c>
      <c r="BE102" s="21" t="str">
        <f t="shared" si="14"/>
        <v>, setType=LIBSETS_SETTYPE_DUNGEON</v>
      </c>
      <c r="BF102" s="21" t="str">
        <f t="shared" si="15"/>
        <v>, dropMechanic={LIBSETS_DROP_MECHANIC_GROUP_DUNGEON_BOSS,LIBSETS_DROP_MECHANIC_GROUP_DUNGEON_BOSS}</v>
      </c>
      <c r="BG102" s="21" t="str">
        <f t="shared" si="16"/>
        <v>}, --Arms of the Ancestors / Waffen der Ahnen   [The Banished Cells I, Auridon, Auridon, Wayrest Sewers I, Elden Hollow I, Darkshade Caverns I]</v>
      </c>
    </row>
    <row r="103" spans="1:59" x14ac:dyDescent="0.25">
      <c r="A103" s="12">
        <v>122</v>
      </c>
      <c r="B103" t="s">
        <v>877</v>
      </c>
      <c r="C103" t="s">
        <v>878</v>
      </c>
      <c r="D103" s="3">
        <f t="shared" si="11"/>
        <v>122</v>
      </c>
      <c r="G103" s="8" t="s">
        <v>1477</v>
      </c>
      <c r="I103" t="s">
        <v>91</v>
      </c>
      <c r="J103" t="s">
        <v>91</v>
      </c>
      <c r="K103">
        <v>190</v>
      </c>
      <c r="L103">
        <v>190</v>
      </c>
      <c r="M103">
        <v>190</v>
      </c>
      <c r="O103" s="64"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WayshrineInfo'!$K$3:$N$9994,4,FALSE),"")))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constants'!$B$4:$C$1012,2,FALSE),"")</f>
        <v>Included in base game</v>
      </c>
      <c r="V103" s="33" t="s">
        <v>3354</v>
      </c>
      <c r="Y103" s="64">
        <v>932</v>
      </c>
      <c r="Z103" s="3">
        <f>IF(AND(G103&lt;&gt;"LIBSETS_SETTYPE_BATTLEGROUND",G103&lt;&gt;"LIBSETS_SETTYPE_SPECIAL"),
IF(AND(Y103&lt;&gt;"",ISNUMBER(Y103),NOT(ISNA(Y103))),Y103,
   IF(AND(L103&lt;&gt;"",ISNUMBER(L103),L103&gt;0,NOT(ISNA(L103))),VLOOKUP(L103,'ESO dumped WayshrineInfo'!$K$3:$L$9994,2,FALSE),"")
),"")</f>
        <v>932</v>
      </c>
      <c r="AA103" t="str">
        <f>IF(AND(Z103&lt;&gt;"",ISNUMBER(Z103),NOT(ISNA(Z103))),VLOOKUP(Z103,'ESO zone constants'!$A$3:$D$9999,4,FALSE),"")</f>
        <v>Crypt of Hearts II</v>
      </c>
      <c r="AB103" s="33" t="s">
        <v>3354</v>
      </c>
      <c r="AC103" s="42"/>
      <c r="AD103" s="42"/>
      <c r="AE103" s="42"/>
      <c r="AF103" s="3">
        <f>IF(AND(G103&lt;&gt;"LIBSETS_SETTYPE_BATTLEGROUND",G103&lt;&gt;"LIBSETS_SETTYPE_SPECIAL"),
IF(AND(AE103&lt;&gt;"",ISNUMBER(AE103),NOT(ISNA(AE103))),AE103,
   IF(AND(M103&lt;&gt;"",ISNUMBER(M103),M103&gt;0,NOT(ISNA(M103))),VLOOKUP(M103,'ESO dumped WayshrineInfo'!$K$3:$L$9994,2,FALSE),"")
),"")</f>
        <v>20</v>
      </c>
      <c r="AG103" t="str">
        <f>IF(AND(AF103&lt;&gt;"",ISNUMBER(AF103),NOT(ISNA(AF103))),VLOOKUP(AF103,'ESO zone constants'!$A$3:$D$9999,4,FALSE),"")</f>
        <v>Rivenspire</v>
      </c>
      <c r="AH103" s="94" t="s">
        <v>3354</v>
      </c>
      <c r="AI103" s="42"/>
      <c r="AJ103" s="42"/>
      <c r="AK103" s="3" t="str">
        <f>IF(AND(G103&lt;&gt;"LIBSETS_SETTYPE_BATTLEGROUND",G103&lt;&gt;"LIBSETS_SETTYPE_SPECIAL"),IF(AL103&lt;&gt;"",VLOOKUP(AL103,'ESO zone constants'!$D$3:$H$4953,5,FALSE),""),"")</f>
        <v/>
      </c>
      <c r="AM103" s="43"/>
      <c r="AN103" s="42"/>
      <c r="AO103" s="42"/>
      <c r="AP103" s="3" t="str">
        <f>IF(AND(G103&lt;&gt;"LIBSETS_SETTYPE_BATTLEGROUND",G103&lt;&gt;"LIBSETS_SETTYPE_SPECIAL"),IF(AQ103&lt;&gt;"",VLOOKUP(AQ103,'ESO zone constants'!$D$3:$H$4953,5,FALSE),""),"")</f>
        <v/>
      </c>
      <c r="AR103" s="43"/>
      <c r="AS103" s="42"/>
      <c r="AT103" s="42"/>
      <c r="AU103" s="3" t="str">
        <f>IF(AND(G103&lt;&gt;"LIBSETS_SETTYPE_BATTLEGROUND",G103&lt;&gt;"LIBSETS_SETTYPE_SPECIAL"),IF(AV103&lt;&gt;"",VLOOKUP(AV103,'ESO zone constants'!$D$3:$H$4953,5,FALSE),""),"")</f>
        <v/>
      </c>
      <c r="AW103" s="43"/>
      <c r="AX103" s="42"/>
      <c r="AY103" s="42"/>
      <c r="AZ103" s="81" t="s">
        <v>2665</v>
      </c>
      <c r="BA103" s="81"/>
      <c r="BB103" s="81"/>
      <c r="BC103" s="21" t="str">
        <f t="shared" si="12"/>
        <v>[122] = {wayshrines={190,190,190,}, dlcId=DLC_BASE_GAME</v>
      </c>
      <c r="BD103" s="21" t="str">
        <f t="shared" si="13"/>
        <v>, zoneIds={130,932,20}, veteran=false</v>
      </c>
      <c r="BE103" s="21" t="str">
        <f t="shared" si="14"/>
        <v>, setType=LIBSETS_SETTYPE_DUNGEON</v>
      </c>
      <c r="BF103" s="21" t="str">
        <f t="shared" si="15"/>
        <v>, dropMechanic={LIBSETS_DROP_MECHANIC_GROUP_DUNGEON_BOSS,LIBSETS_DROP_MECHANIC_GROUP_DUNGEON_BOSS,LIBSETS_DROP_MECHANIC_GROUP_DUNGEON_BOSS}</v>
      </c>
      <c r="BG103" s="21" t="str">
        <f t="shared" si="16"/>
        <v>}, --Ebon Armory / Ebenerzarsenal   [Crypt of Hearts I, Crypt of Hearts II, Rivenspire]</v>
      </c>
    </row>
    <row r="104" spans="1:59" x14ac:dyDescent="0.25">
      <c r="A104" s="12">
        <v>123</v>
      </c>
      <c r="B104" t="s">
        <v>879</v>
      </c>
      <c r="C104" t="s">
        <v>2590</v>
      </c>
      <c r="D104" s="3">
        <f t="shared" si="11"/>
        <v>123</v>
      </c>
      <c r="G104" s="8" t="s">
        <v>1477</v>
      </c>
      <c r="I104" t="s">
        <v>91</v>
      </c>
      <c r="J104" t="s">
        <v>91</v>
      </c>
      <c r="K104">
        <v>185</v>
      </c>
      <c r="L104">
        <v>185</v>
      </c>
      <c r="M104">
        <v>185</v>
      </c>
      <c r="O104" s="64"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WayshrineInfo'!$K$3:$N$9994,4,FALSE),"")))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constants'!$B$4:$C$1012,2,FALSE),"")</f>
        <v>Included in base game</v>
      </c>
      <c r="V104" s="33" t="s">
        <v>3354</v>
      </c>
      <c r="Y104" s="64"/>
      <c r="Z104" s="3">
        <f>IF(AND(G104&lt;&gt;"LIBSETS_SETTYPE_BATTLEGROUND",G104&lt;&gt;"LIBSETS_SETTYPE_SPECIAL"),
IF(AND(Y104&lt;&gt;"",ISNUMBER(Y104),NOT(ISNA(Y104))),Y104,
   IF(AND(L104&lt;&gt;"",ISNUMBER(L104),L104&gt;0,NOT(ISNA(L104))),VLOOKUP(L104,'ESO dumped WayshrineInfo'!$K$3:$L$9994,2,FALSE),"")
),"")</f>
        <v>382</v>
      </c>
      <c r="AA104" t="str">
        <f>IF(AND(Z104&lt;&gt;"",ISNUMBER(Z104),NOT(ISNA(Z104))),VLOOKUP(Z104,'ESO zone constants'!$A$3:$D$9999,4,FALSE),"")</f>
        <v>Reaper's March</v>
      </c>
      <c r="AB104" s="33" t="s">
        <v>3354</v>
      </c>
      <c r="AF104" s="3">
        <f>IF(AND(G104&lt;&gt;"LIBSETS_SETTYPE_BATTLEGROUND",G104&lt;&gt;"LIBSETS_SETTYPE_SPECIAL"),
IF(AND(AE104&lt;&gt;"",ISNUMBER(AE104),NOT(ISNA(AE104))),AE104,
   IF(AND(M104&lt;&gt;"",ISNUMBER(M104),M104&gt;0,NOT(ISNA(M104))),VLOOKUP(M104,'ESO dumped WayshrineInfo'!$K$3:$L$9994,2,FALSE),"")
),"")</f>
        <v>382</v>
      </c>
      <c r="AG104" t="str">
        <f>IF(AND(AF104&lt;&gt;"",ISNUMBER(AF104),NOT(ISNA(AF104))),VLOOKUP(AF104,'ESO zone constants'!$A$3:$D$9999,4,FALSE),"")</f>
        <v>Reaper's March</v>
      </c>
      <c r="AH104" s="43"/>
      <c r="AK104" s="3" t="str">
        <f>IF(AND(G104&lt;&gt;"LIBSETS_SETTYPE_BATTLEGROUND",G104&lt;&gt;"LIBSETS_SETTYPE_SPECIAL"),IF(AL104&lt;&gt;"",VLOOKUP(AL104,'ESO zone constants'!$D$3:$H$4953,5,FALSE),""),"")</f>
        <v/>
      </c>
      <c r="AM104" s="43"/>
      <c r="AP104" s="3" t="str">
        <f>IF(AND(G104&lt;&gt;"LIBSETS_SETTYPE_BATTLEGROUND",G104&lt;&gt;"LIBSETS_SETTYPE_SPECIAL"),IF(AQ104&lt;&gt;"",VLOOKUP(AQ104,'ESO zone constants'!$D$3:$H$4953,5,FALSE),""),"")</f>
        <v/>
      </c>
      <c r="AR104" s="43"/>
      <c r="AU104" s="3" t="str">
        <f>IF(AND(G104&lt;&gt;"LIBSETS_SETTYPE_BATTLEGROUND",G104&lt;&gt;"LIBSETS_SETTYPE_SPECIAL"),IF(AV104&lt;&gt;"",VLOOKUP(AV104,'ESO zone constants'!$D$3:$H$4953,5,FALSE),""),"")</f>
        <v/>
      </c>
      <c r="AW104" s="43"/>
      <c r="AZ104" s="81" t="s">
        <v>2665</v>
      </c>
      <c r="BA104" s="81"/>
      <c r="BB104" s="81"/>
      <c r="BC104" s="21" t="str">
        <f t="shared" si="12"/>
        <v>[123] = {wayshrines={185,185,185,}, dlcId=DLC_BASE_GAME</v>
      </c>
      <c r="BD104" s="21" t="str">
        <f t="shared" si="13"/>
        <v>, zoneIds={31,382,382}, veteran=false</v>
      </c>
      <c r="BE104" s="21" t="str">
        <f t="shared" si="14"/>
        <v>, setType=LIBSETS_SETTYPE_DUNGEON</v>
      </c>
      <c r="BF104" s="21" t="str">
        <f t="shared" si="15"/>
        <v>, dropMechanic={LIBSETS_DROP_MECHANIC_GROUP_DUNGEON_BOSS,LIBSETS_DROP_MECHANIC_GROUP_DUNGEON_BOSS}</v>
      </c>
      <c r="BG104" s="21" t="str">
        <f t="shared" si="16"/>
        <v>}, --Hircine\'s Veneer / Hircines Schein   [Selene's Web, Reaper's March, Reaper's March]</v>
      </c>
    </row>
    <row r="105" spans="1:59" x14ac:dyDescent="0.25">
      <c r="A105" s="12">
        <v>124</v>
      </c>
      <c r="B105" t="s">
        <v>880</v>
      </c>
      <c r="C105" t="s">
        <v>2591</v>
      </c>
      <c r="D105" s="3">
        <f t="shared" si="11"/>
        <v>124</v>
      </c>
      <c r="G105" s="8" t="s">
        <v>1477</v>
      </c>
      <c r="I105" t="s">
        <v>91</v>
      </c>
      <c r="J105" t="s">
        <v>91</v>
      </c>
      <c r="K105">
        <v>184</v>
      </c>
      <c r="L105">
        <v>184</v>
      </c>
      <c r="M105">
        <v>184</v>
      </c>
      <c r="O105" s="64"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WayshrineInfo'!$K$3:$N$9994,4,FALSE),"")))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constants'!$B$4:$C$1012,2,FALSE),"")</f>
        <v>Included in base game</v>
      </c>
      <c r="V105" s="33" t="s">
        <v>3354</v>
      </c>
      <c r="Y105" s="64"/>
      <c r="Z105" s="3">
        <f>IF(AND(G105&lt;&gt;"LIBSETS_SETTYPE_BATTLEGROUND",G105&lt;&gt;"LIBSETS_SETTYPE_SPECIAL"),
IF(AND(Y105&lt;&gt;"",ISNUMBER(Y105),NOT(ISNA(Y105))),Y105,
   IF(AND(L105&lt;&gt;"",ISNUMBER(L105),L105&gt;0,NOT(ISNA(L105))),VLOOKUP(L105,'ESO dumped WayshrineInfo'!$K$3:$L$9994,2,FALSE),"")
),"")</f>
        <v>347</v>
      </c>
      <c r="AA105" t="str">
        <f>IF(AND(Z105&lt;&gt;"",ISNUMBER(Z105),NOT(ISNA(Z105))),VLOOKUP(Z105,'ESO zone constants'!$A$3:$D$9999,4,FALSE),"")</f>
        <v>Coldharbour</v>
      </c>
      <c r="AB105" s="33" t="s">
        <v>3354</v>
      </c>
      <c r="AC105" s="42"/>
      <c r="AD105" s="42"/>
      <c r="AE105" s="42"/>
      <c r="AF105" s="3">
        <f>IF(AND(G105&lt;&gt;"LIBSETS_SETTYPE_BATTLEGROUND",G105&lt;&gt;"LIBSETS_SETTYPE_SPECIAL"),
IF(AND(AE105&lt;&gt;"",ISNUMBER(AE105),NOT(ISNA(AE105))),AE105,
   IF(AND(M105&lt;&gt;"",ISNUMBER(M105),M105&gt;0,NOT(ISNA(M105))),VLOOKUP(M105,'ESO dumped WayshrineInfo'!$K$3:$L$9994,2,FALSE),"")
),"")</f>
        <v>347</v>
      </c>
      <c r="AG105" t="str">
        <f>IF(AND(AF105&lt;&gt;"",ISNUMBER(AF105),NOT(ISNA(AF105))),VLOOKUP(AF105,'ESO zone constants'!$A$3:$D$9999,4,FALSE),"")</f>
        <v>Coldharbour</v>
      </c>
      <c r="AH105" s="43"/>
      <c r="AI105" s="42"/>
      <c r="AJ105" s="42"/>
      <c r="AK105" s="3" t="str">
        <f>IF(AND(G105&lt;&gt;"LIBSETS_SETTYPE_BATTLEGROUND",G105&lt;&gt;"LIBSETS_SETTYPE_SPECIAL"),IF(AL105&lt;&gt;"",VLOOKUP(AL105,'ESO zone constants'!$D$3:$H$4953,5,FALSE),""),"")</f>
        <v/>
      </c>
      <c r="AM105" s="43"/>
      <c r="AN105" s="42"/>
      <c r="AO105" s="42"/>
      <c r="AP105" s="3" t="str">
        <f>IF(AND(G105&lt;&gt;"LIBSETS_SETTYPE_BATTLEGROUND",G105&lt;&gt;"LIBSETS_SETTYPE_SPECIAL"),IF(AQ105&lt;&gt;"",VLOOKUP(AQ105,'ESO zone constants'!$D$3:$H$4953,5,FALSE),""),"")</f>
        <v/>
      </c>
      <c r="AR105" s="43"/>
      <c r="AS105" s="42"/>
      <c r="AT105" s="42"/>
      <c r="AU105" s="3" t="str">
        <f>IF(AND(G105&lt;&gt;"LIBSETS_SETTYPE_BATTLEGROUND",G105&lt;&gt;"LIBSETS_SETTYPE_SPECIAL"),IF(AV105&lt;&gt;"",VLOOKUP(AV105,'ESO zone constants'!$D$3:$H$4953,5,FALSE),""),"")</f>
        <v/>
      </c>
      <c r="AW105" s="43"/>
      <c r="AX105" s="42"/>
      <c r="AY105" s="42"/>
      <c r="AZ105" s="81" t="s">
        <v>2665</v>
      </c>
      <c r="BA105" s="81"/>
      <c r="BB105" s="81"/>
      <c r="BC105" s="21" t="str">
        <f t="shared" si="12"/>
        <v>[124] = {wayshrines={184,184,184,}, dlcId=DLC_BASE_GAME</v>
      </c>
      <c r="BD105" s="21" t="str">
        <f t="shared" si="13"/>
        <v>, zoneIds={11,347,347}, veteran=false</v>
      </c>
      <c r="BE105" s="21" t="str">
        <f t="shared" si="14"/>
        <v>, setType=LIBSETS_SETTYPE_DUNGEON</v>
      </c>
      <c r="BF105" s="21" t="str">
        <f t="shared" si="15"/>
        <v>, dropMechanic={LIBSETS_DROP_MECHANIC_GROUP_DUNGEON_BOSS,LIBSETS_DROP_MECHANIC_GROUP_DUNGEON_BOSS}</v>
      </c>
      <c r="BG105" s="21" t="str">
        <f t="shared" si="16"/>
        <v>}, --The Worm\'s Raiment / Garderobe des Wurms   [Vaults of Madness, Coldharbour, Coldharbour]</v>
      </c>
    </row>
    <row r="106" spans="1:59" x14ac:dyDescent="0.25">
      <c r="A106" s="12">
        <v>125</v>
      </c>
      <c r="B106" t="s">
        <v>881</v>
      </c>
      <c r="C106" t="s">
        <v>882</v>
      </c>
      <c r="D106" s="3">
        <f t="shared" si="11"/>
        <v>125</v>
      </c>
      <c r="G106" s="8" t="s">
        <v>1475</v>
      </c>
      <c r="I106" t="s">
        <v>91</v>
      </c>
      <c r="J106" t="s">
        <v>91</v>
      </c>
      <c r="K106">
        <v>-1</v>
      </c>
      <c r="L106">
        <v>-1</v>
      </c>
      <c r="M106">
        <v>-1</v>
      </c>
      <c r="O106" s="64"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WayshrineInfo'!$K$3:$N$9994,4,FALSE),"")))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constants'!$B$4:$C$1012,2,FALSE),"")</f>
        <v>Included in base game</v>
      </c>
      <c r="V106" s="33" t="s">
        <v>2799</v>
      </c>
      <c r="Y106" s="64"/>
      <c r="Z106" s="3" t="str">
        <f>IF(AND(G106&lt;&gt;"LIBSETS_SETTYPE_BATTLEGROUND",G106&lt;&gt;"LIBSETS_SETTYPE_SPECIAL"),
IF(AND(Y106&lt;&gt;"",ISNUMBER(Y106),NOT(ISNA(Y106))),Y106,
   IF(AND(L106&lt;&gt;"",ISNUMBER(L106),L106&gt;0,NOT(ISNA(L106))),VLOOKUP(L106,'ESO dumped WayshrineInfo'!$K$3:$L$9994,2,FALSE),"")
),"")</f>
        <v/>
      </c>
      <c r="AA106" t="str">
        <f>IF(AND(Z106&lt;&gt;"",ISNUMBER(Z106),NOT(ISNA(Z106))),VLOOKUP(Z106,'ESO zone constants'!$A$3:$D$9999,4,FALSE),"")</f>
        <v/>
      </c>
      <c r="AC106" s="42" t="str">
        <f>IF(AB106&lt;&gt;"",IF(AB106&lt;&gt;"LIBSETS_DROP_MECHANIC_MONSTER_NAME",VLOOKUP(AB106,'LibSets constants'!$I$4:$L$1012,3,FALSE),""),"")</f>
        <v/>
      </c>
      <c r="AD106" s="42" t="str">
        <f>IF(AB106&lt;&gt;"",IF(AB106&lt;&gt;"LIBSETS_DROP_MECHANIC_MONSTER_NAME",VLOOKUP(AB106,'LibSets constants'!$I$4:$L$1012,4,FALSE),""),"")</f>
        <v/>
      </c>
      <c r="AE106" s="42"/>
      <c r="AF106" s="3" t="str">
        <f>IF(AND(G106&lt;&gt;"LIBSETS_SETTYPE_BATTLEGROUND",G106&lt;&gt;"LIBSETS_SETTYPE_SPECIAL"),
IF(AND(AE106&lt;&gt;"",ISNUMBER(AE106),NOT(ISNA(AE106))),AE106,
   IF(AND(M106&lt;&gt;"",ISNUMBER(M106),M106&gt;0,NOT(ISNA(M106))),VLOOKUP(M106,'ESO dumped WayshrineInfo'!$K$3:$L$9994,2,FALSE),"")
),"")</f>
        <v/>
      </c>
      <c r="AG106" t="str">
        <f>IF(AND(AF106&lt;&gt;"",ISNUMBER(AF106),NOT(ISNA(AF106))),VLOOKUP(AF106,'ESO zone constants'!$A$3:$D$9999,4,FALSE),"")</f>
        <v/>
      </c>
      <c r="AH106" s="43"/>
      <c r="AI106" s="42"/>
      <c r="AJ106" s="42"/>
      <c r="AK106" s="3" t="str">
        <f>IF(AND(G106&lt;&gt;"LIBSETS_SETTYPE_BATTLEGROUND",G106&lt;&gt;"LIBSETS_SETTYPE_SPECIAL"),IF(AL106&lt;&gt;"",VLOOKUP(AL106,'ESO zone constants'!$D$3:$H$4953,5,FALSE),""),"")</f>
        <v/>
      </c>
      <c r="AM106" s="43"/>
      <c r="AN106" s="42"/>
      <c r="AO106" s="42"/>
      <c r="AP106" s="3" t="str">
        <f>IF(AND(G106&lt;&gt;"LIBSETS_SETTYPE_BATTLEGROUND",G106&lt;&gt;"LIBSETS_SETTYPE_SPECIAL"),IF(AQ106&lt;&gt;"",VLOOKUP(AQ106,'ESO zone constants'!$D$3:$H$4953,5,FALSE),""),"")</f>
        <v/>
      </c>
      <c r="AR106" s="43"/>
      <c r="AS106" s="42"/>
      <c r="AT106" s="42"/>
      <c r="AU106" s="3" t="str">
        <f>IF(AND(G106&lt;&gt;"LIBSETS_SETTYPE_BATTLEGROUND",G106&lt;&gt;"LIBSETS_SETTYPE_SPECIAL"),IF(AV106&lt;&gt;"",VLOOKUP(AV106,'ESO zone constants'!$D$3:$H$4953,5,FALSE),""),"")</f>
        <v/>
      </c>
      <c r="AW106" s="43"/>
      <c r="AX106" s="42"/>
      <c r="AY106" s="42"/>
      <c r="AZ106" s="81" t="s">
        <v>2666</v>
      </c>
      <c r="BA106" s="81"/>
      <c r="BB106" s="81"/>
      <c r="BC106" s="21" t="str">
        <f t="shared" si="12"/>
        <v>[125] = {wayshrines={-1,-1,-1,}, dlcId=DLC_BASE_GAME</v>
      </c>
      <c r="BD106" s="21" t="str">
        <f t="shared" si="13"/>
        <v>, zoneIds={181}, veteran=false</v>
      </c>
      <c r="BE106" s="21" t="str">
        <f t="shared" si="14"/>
        <v>, setType=LIBSETS_SETTYPE_CYRODIIL</v>
      </c>
      <c r="BF106" s="21" t="str">
        <f t="shared" si="15"/>
        <v>, isProcSetAllowedInPvP=1, dropMechanic={LIBSETS_DROP_MECHANIC_CITY_CYRODIIL_CROPSFORD}</v>
      </c>
      <c r="BG106" s="21" t="str">
        <f t="shared" si="16"/>
        <v>}, --Wrath of the Imperium / Zorn des Kaiserreichs   [Cyrodiil]</v>
      </c>
    </row>
    <row r="107" spans="1:59" x14ac:dyDescent="0.25">
      <c r="A107" s="12">
        <v>126</v>
      </c>
      <c r="B107" t="s">
        <v>2797</v>
      </c>
      <c r="C107" t="s">
        <v>883</v>
      </c>
      <c r="D107" s="3">
        <f t="shared" si="11"/>
        <v>126</v>
      </c>
      <c r="E107" s="41"/>
      <c r="G107" s="8" t="s">
        <v>1475</v>
      </c>
      <c r="I107" t="s">
        <v>91</v>
      </c>
      <c r="J107" t="s">
        <v>91</v>
      </c>
      <c r="K107">
        <v>-1</v>
      </c>
      <c r="L107">
        <v>-1</v>
      </c>
      <c r="M107">
        <v>-1</v>
      </c>
      <c r="O107" s="64"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WayshrineInfo'!$K$3:$N$9994,4,FALSE),"")))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constants'!$B$4:$C$1012,2,FALSE),"")</f>
        <v>Included in base game</v>
      </c>
      <c r="V107" s="33" t="s">
        <v>2799</v>
      </c>
      <c r="Y107" s="64"/>
      <c r="Z107" s="3" t="str">
        <f>IF(AND(G107&lt;&gt;"LIBSETS_SETTYPE_BATTLEGROUND",G107&lt;&gt;"LIBSETS_SETTYPE_SPECIAL"),
IF(AND(Y107&lt;&gt;"",ISNUMBER(Y107),NOT(ISNA(Y107))),Y107,
   IF(AND(L107&lt;&gt;"",ISNUMBER(L107),L107&gt;0,NOT(ISNA(L107))),VLOOKUP(L107,'ESO dumped WayshrineInfo'!$K$3:$L$9994,2,FALSE),"")
),"")</f>
        <v/>
      </c>
      <c r="AA107" t="str">
        <f>IF(AND(Z107&lt;&gt;"",ISNUMBER(Z107),NOT(ISNA(Z107))),VLOOKUP(Z107,'ESO zone constants'!$A$3:$D$9999,4,FALSE),"")</f>
        <v/>
      </c>
      <c r="AC107" s="3" t="str">
        <f>IF(AB107&lt;&gt;"",IF(AB107&lt;&gt;"LIBSETS_DROP_MECHANIC_MONSTER_NAME",VLOOKUP(AB107,'LibSets constants'!$I$4:$L$1012,3,FALSE),""),"")</f>
        <v/>
      </c>
      <c r="AD107" s="3" t="str">
        <f>IF(AB107&lt;&gt;"",IF(AB107&lt;&gt;"LIBSETS_DROP_MECHANIC_MONSTER_NAME",VLOOKUP(AB107,'LibSets constants'!$I$4:$L$1012,4,FALSE),""),"")</f>
        <v/>
      </c>
      <c r="AF107" s="3" t="str">
        <f>IF(AND(G107&lt;&gt;"LIBSETS_SETTYPE_BATTLEGROUND",G107&lt;&gt;"LIBSETS_SETTYPE_SPECIAL"),
IF(AND(AE107&lt;&gt;"",ISNUMBER(AE107),NOT(ISNA(AE107))),AE107,
   IF(AND(M107&lt;&gt;"",ISNUMBER(M107),M107&gt;0,NOT(ISNA(M107))),VLOOKUP(M107,'ESO dumped WayshrineInfo'!$K$3:$L$9994,2,FALSE),"")
),"")</f>
        <v/>
      </c>
      <c r="AG107" t="str">
        <f>IF(AND(AF107&lt;&gt;"",ISNUMBER(AF107),NOT(ISNA(AF107))),VLOOKUP(AF107,'ESO zone constants'!$A$3:$D$9999,4,FALSE),"")</f>
        <v/>
      </c>
      <c r="AH107" s="43"/>
      <c r="AK107" s="3" t="str">
        <f>IF(AND(G107&lt;&gt;"LIBSETS_SETTYPE_BATTLEGROUND",G107&lt;&gt;"LIBSETS_SETTYPE_SPECIAL"),IF(AL107&lt;&gt;"",VLOOKUP(AL107,'ESO zone constants'!$D$3:$H$4953,5,FALSE),""),"")</f>
        <v/>
      </c>
      <c r="AM107" s="43"/>
      <c r="AP107" s="3" t="str">
        <f>IF(AND(G107&lt;&gt;"LIBSETS_SETTYPE_BATTLEGROUND",G107&lt;&gt;"LIBSETS_SETTYPE_SPECIAL"),IF(AQ107&lt;&gt;"",VLOOKUP(AQ107,'ESO zone constants'!$D$3:$H$4953,5,FALSE),""),"")</f>
        <v/>
      </c>
      <c r="AR107" s="43"/>
      <c r="AU107" s="3" t="str">
        <f>IF(AND(G107&lt;&gt;"LIBSETS_SETTYPE_BATTLEGROUND",G107&lt;&gt;"LIBSETS_SETTYPE_SPECIAL"),IF(AV107&lt;&gt;"",VLOOKUP(AV107,'ESO zone constants'!$D$3:$H$4953,5,FALSE),""),"")</f>
        <v/>
      </c>
      <c r="AW107" s="43"/>
      <c r="AZ107" s="81" t="s">
        <v>2666</v>
      </c>
      <c r="BA107" s="81"/>
      <c r="BB107" s="81"/>
      <c r="BC107" s="21" t="str">
        <f t="shared" si="12"/>
        <v>[126] = {wayshrines={-1,-1,-1,}, dlcId=DLC_BASE_GAME</v>
      </c>
      <c r="BD107" s="21" t="str">
        <f t="shared" si="13"/>
        <v>, zoneIds={181}, veteran=false</v>
      </c>
      <c r="BE107" s="21" t="str">
        <f t="shared" si="14"/>
        <v>, setType=LIBSETS_SETTYPE_CYRODIIL</v>
      </c>
      <c r="BF107" s="21" t="str">
        <f t="shared" si="15"/>
        <v>, isProcSetAllowedInPvP=1, dropMechanic={LIBSETS_DROP_MECHANIC_CITY_CYRODIIL_CROPSFORD}</v>
      </c>
      <c r="BG107" s="21" t="str">
        <f t="shared" si="16"/>
        <v>}, --Grace of the Ancients / Anmut der Ahnen   [Cyrodiil]</v>
      </c>
    </row>
    <row r="108" spans="1:59" x14ac:dyDescent="0.25">
      <c r="A108" s="12">
        <v>127</v>
      </c>
      <c r="B108" t="s">
        <v>884</v>
      </c>
      <c r="C108" t="s">
        <v>885</v>
      </c>
      <c r="D108" s="3">
        <f t="shared" si="11"/>
        <v>127</v>
      </c>
      <c r="G108" s="8" t="s">
        <v>1475</v>
      </c>
      <c r="I108" t="s">
        <v>91</v>
      </c>
      <c r="J108" t="s">
        <v>91</v>
      </c>
      <c r="K108">
        <v>-1</v>
      </c>
      <c r="L108">
        <v>-1</v>
      </c>
      <c r="M108">
        <v>-1</v>
      </c>
      <c r="O108" s="64"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WayshrineInfo'!$K$3:$N$9994,4,FALSE),"")))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constants'!$B$4:$C$1012,2,FALSE),"")</f>
        <v>Included in base game</v>
      </c>
      <c r="V108" s="33" t="s">
        <v>1533</v>
      </c>
      <c r="Y108" s="64"/>
      <c r="Z108" s="3" t="str">
        <f>IF(AND(G108&lt;&gt;"LIBSETS_SETTYPE_BATTLEGROUND",G108&lt;&gt;"LIBSETS_SETTYPE_SPECIAL"),
IF(AND(Y108&lt;&gt;"",ISNUMBER(Y108),NOT(ISNA(Y108))),Y108,
   IF(AND(L108&lt;&gt;"",ISNUMBER(L108),L108&gt;0,NOT(ISNA(L108))),VLOOKUP(L108,'ESO dumped WayshrineInfo'!$K$3:$L$9994,2,FALSE),"")
),"")</f>
        <v/>
      </c>
      <c r="AA108" t="str">
        <f>IF(AND(Z108&lt;&gt;"",ISNUMBER(Z108),NOT(ISNA(Z108))),VLOOKUP(Z108,'ESO zone constants'!$A$3:$D$9999,4,FALSE),"")</f>
        <v/>
      </c>
      <c r="AC108" s="3" t="str">
        <f>IF(AB108&lt;&gt;"",IF(AB108&lt;&gt;"LIBSETS_DROP_MECHANIC_MONSTER_NAME",VLOOKUP(AB108,'LibSets constants'!$I$4:$L$1012,3,FALSE),""),"")</f>
        <v/>
      </c>
      <c r="AD108" s="3" t="str">
        <f>IF(AB108&lt;&gt;"",IF(AB108&lt;&gt;"LIBSETS_DROP_MECHANIC_MONSTER_NAME",VLOOKUP(AB108,'LibSets constants'!$I$4:$L$1012,4,FALSE),""),"")</f>
        <v/>
      </c>
      <c r="AF108" s="3" t="str">
        <f>IF(AND(G108&lt;&gt;"LIBSETS_SETTYPE_BATTLEGROUND",G108&lt;&gt;"LIBSETS_SETTYPE_SPECIAL"),
IF(AND(AE108&lt;&gt;"",ISNUMBER(AE108),NOT(ISNA(AE108))),AE108,
   IF(AND(M108&lt;&gt;"",ISNUMBER(M108),M108&gt;0,NOT(ISNA(M108))),VLOOKUP(M108,'ESO dumped WayshrineInfo'!$K$3:$L$9994,2,FALSE),"")
),"")</f>
        <v/>
      </c>
      <c r="AG108" t="str">
        <f>IF(AND(AF108&lt;&gt;"",ISNUMBER(AF108),NOT(ISNA(AF108))),VLOOKUP(AF108,'ESO zone constants'!$A$3:$D$9999,4,FALSE),"")</f>
        <v/>
      </c>
      <c r="AH108" s="43"/>
      <c r="AK108" s="3" t="str">
        <f>IF(AND(G108&lt;&gt;"LIBSETS_SETTYPE_BATTLEGROUND",G108&lt;&gt;"LIBSETS_SETTYPE_SPECIAL"),IF(AL108&lt;&gt;"",VLOOKUP(AL108,'ESO zone constants'!$D$3:$H$4953,5,FALSE),""),"")</f>
        <v/>
      </c>
      <c r="AM108" s="43"/>
      <c r="AP108" s="3" t="str">
        <f>IF(AND(G108&lt;&gt;"LIBSETS_SETTYPE_BATTLEGROUND",G108&lt;&gt;"LIBSETS_SETTYPE_SPECIAL"),IF(AQ108&lt;&gt;"",VLOOKUP(AQ108,'ESO zone constants'!$D$3:$H$4953,5,FALSE),""),"")</f>
        <v/>
      </c>
      <c r="AR108" s="43"/>
      <c r="AU108" s="3" t="str">
        <f>IF(AND(G108&lt;&gt;"LIBSETS_SETTYPE_BATTLEGROUND",G108&lt;&gt;"LIBSETS_SETTYPE_SPECIAL"),IF(AV108&lt;&gt;"",VLOOKUP(AV108,'ESO zone constants'!$D$3:$H$4953,5,FALSE),""),"")</f>
        <v/>
      </c>
      <c r="AW108" s="43"/>
      <c r="AY108" s="42"/>
      <c r="AZ108" s="81" t="s">
        <v>2666</v>
      </c>
      <c r="BA108" s="81"/>
      <c r="BB108" s="81"/>
      <c r="BC108" s="21" t="str">
        <f t="shared" si="12"/>
        <v>[127] = {wayshrines={-1,-1,-1,}, dlcId=DLC_BASE_GAME</v>
      </c>
      <c r="BD108" s="21" t="str">
        <f t="shared" si="13"/>
        <v>, zoneIds={181}, veteran=false</v>
      </c>
      <c r="BE108" s="21" t="str">
        <f t="shared" si="14"/>
        <v>, setType=LIBSETS_SETTYPE_CYRODIIL</v>
      </c>
      <c r="BF108" s="21" t="str">
        <f t="shared" si="15"/>
        <v>, isProcSetAllowedInPvP=1, dropMechanic={LIBSETS_DROP_MECHANIC_CITY_CYRODIIL_BRUMA}</v>
      </c>
      <c r="BG108" s="21" t="str">
        <f t="shared" si="16"/>
        <v>}, --Deadly Strike / Tödlicher Stoß   [Cyrodiil]</v>
      </c>
    </row>
    <row r="109" spans="1:59" x14ac:dyDescent="0.25">
      <c r="A109" s="12">
        <v>128</v>
      </c>
      <c r="B109" t="s">
        <v>886</v>
      </c>
      <c r="C109" t="s">
        <v>887</v>
      </c>
      <c r="D109" s="3">
        <f t="shared" si="11"/>
        <v>128</v>
      </c>
      <c r="E109" s="41"/>
      <c r="G109" s="8" t="s">
        <v>1475</v>
      </c>
      <c r="I109" t="s">
        <v>91</v>
      </c>
      <c r="J109" t="s">
        <v>91</v>
      </c>
      <c r="K109">
        <v>-1</v>
      </c>
      <c r="L109">
        <v>-1</v>
      </c>
      <c r="M109">
        <v>-1</v>
      </c>
      <c r="O109" s="64"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WayshrineInfo'!$K$3:$N$9994,4,FALSE),"")))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constants'!$B$4:$C$1012,2,FALSE),"")</f>
        <v>Included in base game</v>
      </c>
      <c r="V109" s="33" t="s">
        <v>1535</v>
      </c>
      <c r="Y109" s="64"/>
      <c r="Z109" s="3" t="str">
        <f>IF(AND(G109&lt;&gt;"LIBSETS_SETTYPE_BATTLEGROUND",G109&lt;&gt;"LIBSETS_SETTYPE_SPECIAL"),
IF(AND(Y109&lt;&gt;"",ISNUMBER(Y109),NOT(ISNA(Y109))),Y109,
   IF(AND(L109&lt;&gt;"",ISNUMBER(L109),L109&gt;0,NOT(ISNA(L109))),VLOOKUP(L109,'ESO dumped WayshrineInfo'!$K$3:$L$9994,2,FALSE),"")
),"")</f>
        <v/>
      </c>
      <c r="AA109" t="str">
        <f>IF(AND(Z109&lt;&gt;"",ISNUMBER(Z109),NOT(ISNA(Z109))),VLOOKUP(Z109,'ESO zone constants'!$A$3:$D$9999,4,FALSE),"")</f>
        <v/>
      </c>
      <c r="AC109" s="42" t="str">
        <f>IF(AB109&lt;&gt;"",IF(AB109&lt;&gt;"LIBSETS_DROP_MECHANIC_MONSTER_NAME",VLOOKUP(AB109,'LibSets constants'!$I$4:$L$1012,3,FALSE),""),"")</f>
        <v/>
      </c>
      <c r="AD109" s="42" t="str">
        <f>IF(AB109&lt;&gt;"",IF(AB109&lt;&gt;"LIBSETS_DROP_MECHANIC_MONSTER_NAME",VLOOKUP(AB109,'LibSets constants'!$I$4:$L$1012,4,FALSE),""),"")</f>
        <v/>
      </c>
      <c r="AE109" s="42"/>
      <c r="AF109" s="3" t="str">
        <f>IF(AND(G109&lt;&gt;"LIBSETS_SETTYPE_BATTLEGROUND",G109&lt;&gt;"LIBSETS_SETTYPE_SPECIAL"),
IF(AND(AE109&lt;&gt;"",ISNUMBER(AE109),NOT(ISNA(AE109))),AE109,
   IF(AND(M109&lt;&gt;"",ISNUMBER(M109),M109&gt;0,NOT(ISNA(M109))),VLOOKUP(M109,'ESO dumped WayshrineInfo'!$K$3:$L$9994,2,FALSE),"")
),"")</f>
        <v/>
      </c>
      <c r="AG109" t="str">
        <f>IF(AND(AF109&lt;&gt;"",ISNUMBER(AF109),NOT(ISNA(AF109))),VLOOKUP(AF109,'ESO zone constants'!$A$3:$D$9999,4,FALSE),"")</f>
        <v/>
      </c>
      <c r="AH109" s="43"/>
      <c r="AI109" s="42"/>
      <c r="AJ109" s="42"/>
      <c r="AK109" s="3" t="str">
        <f>IF(AND(G109&lt;&gt;"LIBSETS_SETTYPE_BATTLEGROUND",G109&lt;&gt;"LIBSETS_SETTYPE_SPECIAL"),IF(AL109&lt;&gt;"",VLOOKUP(AL109,'ESO zone constants'!$D$3:$H$4953,5,FALSE),""),"")</f>
        <v/>
      </c>
      <c r="AM109" s="43"/>
      <c r="AN109" s="42"/>
      <c r="AO109" s="42"/>
      <c r="AP109" s="3" t="str">
        <f>IF(AND(G109&lt;&gt;"LIBSETS_SETTYPE_BATTLEGROUND",G109&lt;&gt;"LIBSETS_SETTYPE_SPECIAL"),IF(AQ109&lt;&gt;"",VLOOKUP(AQ109,'ESO zone constants'!$D$3:$H$4953,5,FALSE),""),"")</f>
        <v/>
      </c>
      <c r="AR109" s="43"/>
      <c r="AS109" s="42"/>
      <c r="AT109" s="42"/>
      <c r="AU109" s="3" t="str">
        <f>IF(AND(G109&lt;&gt;"LIBSETS_SETTYPE_BATTLEGROUND",G109&lt;&gt;"LIBSETS_SETTYPE_SPECIAL"),IF(AV109&lt;&gt;"",VLOOKUP(AV109,'ESO zone constants'!$D$3:$H$4953,5,FALSE),""),"")</f>
        <v/>
      </c>
      <c r="AW109" s="43"/>
      <c r="AX109" s="42"/>
      <c r="AY109" s="42"/>
      <c r="AZ109" s="81" t="s">
        <v>2666</v>
      </c>
      <c r="BA109" s="81"/>
      <c r="BB109" s="81"/>
      <c r="BC109" s="21" t="str">
        <f t="shared" si="12"/>
        <v>[128] = {wayshrines={-1,-1,-1,}, dlcId=DLC_BASE_GAME</v>
      </c>
      <c r="BD109" s="21" t="str">
        <f t="shared" si="13"/>
        <v>, zoneIds={181}, veteran=false</v>
      </c>
      <c r="BE109" s="21" t="str">
        <f t="shared" si="14"/>
        <v>, setType=LIBSETS_SETTYPE_CYRODIIL</v>
      </c>
      <c r="BF109" s="21" t="str">
        <f t="shared" si="15"/>
        <v>, isProcSetAllowedInPvP=1, dropMechanic={LIBSETS_DROP_MECHANIC_CITY_CYRODIIL_VLASTARUS}</v>
      </c>
      <c r="BG109" s="21" t="str">
        <f t="shared" si="16"/>
        <v>}, --Blessing of the Potentates / Segen des Potentaten   [Cyrodiil]</v>
      </c>
    </row>
    <row r="110" spans="1:59" x14ac:dyDescent="0.25">
      <c r="A110" s="12">
        <v>129</v>
      </c>
      <c r="B110" t="s">
        <v>888</v>
      </c>
      <c r="C110" t="s">
        <v>889</v>
      </c>
      <c r="D110" s="3">
        <f t="shared" si="11"/>
        <v>129</v>
      </c>
      <c r="G110" s="8" t="s">
        <v>1475</v>
      </c>
      <c r="I110" t="s">
        <v>91</v>
      </c>
      <c r="J110" t="s">
        <v>91</v>
      </c>
      <c r="K110">
        <v>-1</v>
      </c>
      <c r="L110">
        <v>-1</v>
      </c>
      <c r="M110">
        <v>-1</v>
      </c>
      <c r="O110" s="64"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WayshrineInfo'!$K$3:$N$9994,4,FALSE),"")))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constants'!$B$4:$C$1012,2,FALSE),"")</f>
        <v>Included in base game</v>
      </c>
      <c r="V110" s="33" t="s">
        <v>1533</v>
      </c>
      <c r="Y110" s="64"/>
      <c r="Z110" s="3" t="str">
        <f>IF(AND(G110&lt;&gt;"LIBSETS_SETTYPE_BATTLEGROUND",G110&lt;&gt;"LIBSETS_SETTYPE_SPECIAL"),
IF(AND(Y110&lt;&gt;"",ISNUMBER(Y110),NOT(ISNA(Y110))),Y110,
   IF(AND(L110&lt;&gt;"",ISNUMBER(L110),L110&gt;0,NOT(ISNA(L110))),VLOOKUP(L110,'ESO dumped WayshrineInfo'!$K$3:$L$9994,2,FALSE),"")
),"")</f>
        <v/>
      </c>
      <c r="AA110" t="str">
        <f>IF(AND(Z110&lt;&gt;"",ISNUMBER(Z110),NOT(ISNA(Z110))),VLOOKUP(Z110,'ESO zone constants'!$A$3:$D$9999,4,FALSE),"")</f>
        <v/>
      </c>
      <c r="AC110" s="42" t="str">
        <f>IF(AB110&lt;&gt;"",IF(AB110&lt;&gt;"LIBSETS_DROP_MECHANIC_MONSTER_NAME",VLOOKUP(AB110,'LibSets constants'!$I$4:$L$1012,3,FALSE),""),"")</f>
        <v/>
      </c>
      <c r="AD110" s="42" t="str">
        <f>IF(AB110&lt;&gt;"",IF(AB110&lt;&gt;"LIBSETS_DROP_MECHANIC_MONSTER_NAME",VLOOKUP(AB110,'LibSets constants'!$I$4:$L$1012,4,FALSE),""),"")</f>
        <v/>
      </c>
      <c r="AE110" s="42"/>
      <c r="AF110" s="3" t="str">
        <f>IF(AND(G110&lt;&gt;"LIBSETS_SETTYPE_BATTLEGROUND",G110&lt;&gt;"LIBSETS_SETTYPE_SPECIAL"),
IF(AND(AE110&lt;&gt;"",ISNUMBER(AE110),NOT(ISNA(AE110))),AE110,
   IF(AND(M110&lt;&gt;"",ISNUMBER(M110),M110&gt;0,NOT(ISNA(M110))),VLOOKUP(M110,'ESO dumped WayshrineInfo'!$K$3:$L$9994,2,FALSE),"")
),"")</f>
        <v/>
      </c>
      <c r="AG110" t="str">
        <f>IF(AND(AF110&lt;&gt;"",ISNUMBER(AF110),NOT(ISNA(AF110))),VLOOKUP(AF110,'ESO zone constants'!$A$3:$D$9999,4,FALSE),"")</f>
        <v/>
      </c>
      <c r="AH110" s="43"/>
      <c r="AI110" s="42"/>
      <c r="AJ110" s="42"/>
      <c r="AK110" s="3" t="str">
        <f>IF(AND(G110&lt;&gt;"LIBSETS_SETTYPE_BATTLEGROUND",G110&lt;&gt;"LIBSETS_SETTYPE_SPECIAL"),IF(AL110&lt;&gt;"",VLOOKUP(AL110,'ESO zone constants'!$D$3:$H$4953,5,FALSE),""),"")</f>
        <v/>
      </c>
      <c r="AM110" s="43"/>
      <c r="AN110" s="42"/>
      <c r="AO110" s="42"/>
      <c r="AP110" s="3" t="str">
        <f>IF(AND(G110&lt;&gt;"LIBSETS_SETTYPE_BATTLEGROUND",G110&lt;&gt;"LIBSETS_SETTYPE_SPECIAL"),IF(AQ110&lt;&gt;"",VLOOKUP(AQ110,'ESO zone constants'!$D$3:$H$4953,5,FALSE),""),"")</f>
        <v/>
      </c>
      <c r="AR110" s="43"/>
      <c r="AS110" s="42"/>
      <c r="AT110" s="42"/>
      <c r="AU110" s="3" t="str">
        <f>IF(AND(G110&lt;&gt;"LIBSETS_SETTYPE_BATTLEGROUND",G110&lt;&gt;"LIBSETS_SETTYPE_SPECIAL"),IF(AV110&lt;&gt;"",VLOOKUP(AV110,'ESO zone constants'!$D$3:$H$4953,5,FALSE),""),"")</f>
        <v/>
      </c>
      <c r="AW110" s="43"/>
      <c r="AX110" s="42"/>
      <c r="AY110" s="42"/>
      <c r="AZ110" s="81" t="s">
        <v>2665</v>
      </c>
      <c r="BA110" s="81"/>
      <c r="BB110" s="81"/>
      <c r="BC110" s="21" t="str">
        <f t="shared" si="12"/>
        <v>[129] = {wayshrines={-1,-1,-1,}, dlcId=DLC_BASE_GAME</v>
      </c>
      <c r="BD110" s="21" t="str">
        <f t="shared" si="13"/>
        <v>, zoneIds={181}, veteran=false</v>
      </c>
      <c r="BE110" s="21" t="str">
        <f t="shared" si="14"/>
        <v>, setType=LIBSETS_SETTYPE_CYRODIIL</v>
      </c>
      <c r="BF110" s="21" t="str">
        <f t="shared" si="15"/>
        <v>, dropMechanic={LIBSETS_DROP_MECHANIC_CITY_CYRODIIL_BRUMA}</v>
      </c>
      <c r="BG110" s="21" t="str">
        <f t="shared" si="16"/>
        <v>}, --Vengeance Leech / Saugende Vergeltung   [Cyrodiil]</v>
      </c>
    </row>
    <row r="111" spans="1:59" x14ac:dyDescent="0.25">
      <c r="A111" s="12">
        <v>130</v>
      </c>
      <c r="B111" t="s">
        <v>890</v>
      </c>
      <c r="C111" t="s">
        <v>891</v>
      </c>
      <c r="D111" s="3">
        <f t="shared" si="11"/>
        <v>130</v>
      </c>
      <c r="G111" s="8" t="s">
        <v>1475</v>
      </c>
      <c r="I111" t="s">
        <v>91</v>
      </c>
      <c r="J111" t="s">
        <v>91</v>
      </c>
      <c r="K111">
        <v>-1</v>
      </c>
      <c r="L111">
        <v>-1</v>
      </c>
      <c r="M111">
        <v>-1</v>
      </c>
      <c r="O111" s="64"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WayshrineInfo'!$K$3:$N$9994,4,FALSE),"")))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constants'!$B$4:$C$1012,2,FALSE),"")</f>
        <v>Included in base game</v>
      </c>
      <c r="V111" s="33" t="s">
        <v>1533</v>
      </c>
      <c r="Y111" s="64"/>
      <c r="Z111" s="3" t="str">
        <f>IF(AND(G111&lt;&gt;"LIBSETS_SETTYPE_BATTLEGROUND",G111&lt;&gt;"LIBSETS_SETTYPE_SPECIAL"),
IF(AND(Y111&lt;&gt;"",ISNUMBER(Y111),NOT(ISNA(Y111))),Y111,
   IF(AND(L111&lt;&gt;"",ISNUMBER(L111),L111&gt;0,NOT(ISNA(L111))),VLOOKUP(L111,'ESO dumped WayshrineInfo'!$K$3:$L$9994,2,FALSE),"")
),"")</f>
        <v/>
      </c>
      <c r="AA111" t="str">
        <f>IF(AND(Z111&lt;&gt;"",ISNUMBER(Z111),NOT(ISNA(Z111))),VLOOKUP(Z111,'ESO zone constants'!$A$3:$D$9999,4,FALSE),"")</f>
        <v/>
      </c>
      <c r="AC111" s="3" t="str">
        <f>IF(AB111&lt;&gt;"",IF(AB111&lt;&gt;"LIBSETS_DROP_MECHANIC_MONSTER_NAME",VLOOKUP(AB111,'LibSets constants'!$I$4:$L$1012,3,FALSE),""),"")</f>
        <v/>
      </c>
      <c r="AD111" s="3" t="str">
        <f>IF(AB111&lt;&gt;"",IF(AB111&lt;&gt;"LIBSETS_DROP_MECHANIC_MONSTER_NAME",VLOOKUP(AB111,'LibSets constants'!$I$4:$L$1012,4,FALSE),""),"")</f>
        <v/>
      </c>
      <c r="AF111" s="3" t="str">
        <f>IF(AND(G111&lt;&gt;"LIBSETS_SETTYPE_BATTLEGROUND",G111&lt;&gt;"LIBSETS_SETTYPE_SPECIAL"),
IF(AND(AE111&lt;&gt;"",ISNUMBER(AE111),NOT(ISNA(AE111))),AE111,
   IF(AND(M111&lt;&gt;"",ISNUMBER(M111),M111&gt;0,NOT(ISNA(M111))),VLOOKUP(M111,'ESO dumped WayshrineInfo'!$K$3:$L$9994,2,FALSE),"")
),"")</f>
        <v/>
      </c>
      <c r="AG111" t="str">
        <f>IF(AND(AF111&lt;&gt;"",ISNUMBER(AF111),NOT(ISNA(AF111))),VLOOKUP(AF111,'ESO zone constants'!$A$3:$D$9999,4,FALSE),"")</f>
        <v/>
      </c>
      <c r="AH111" s="43"/>
      <c r="AK111" s="3" t="str">
        <f>IF(AND(G111&lt;&gt;"LIBSETS_SETTYPE_BATTLEGROUND",G111&lt;&gt;"LIBSETS_SETTYPE_SPECIAL"),IF(AL111&lt;&gt;"",VLOOKUP(AL111,'ESO zone constants'!$D$3:$H$4953,5,FALSE),""),"")</f>
        <v/>
      </c>
      <c r="AM111" s="43"/>
      <c r="AP111" s="3" t="str">
        <f>IF(AND(G111&lt;&gt;"LIBSETS_SETTYPE_BATTLEGROUND",G111&lt;&gt;"LIBSETS_SETTYPE_SPECIAL"),IF(AQ111&lt;&gt;"",VLOOKUP(AQ111,'ESO zone constants'!$D$3:$H$4953,5,FALSE),""),"")</f>
        <v/>
      </c>
      <c r="AR111" s="43"/>
      <c r="AU111" s="3" t="str">
        <f>IF(AND(G111&lt;&gt;"LIBSETS_SETTYPE_BATTLEGROUND",G111&lt;&gt;"LIBSETS_SETTYPE_SPECIAL"),IF(AV111&lt;&gt;"",VLOOKUP(AV111,'ESO zone constants'!$D$3:$H$4953,5,FALSE),""),"")</f>
        <v/>
      </c>
      <c r="AW111" s="43"/>
      <c r="AZ111" s="81" t="s">
        <v>2666</v>
      </c>
      <c r="BA111" s="81"/>
      <c r="BB111" s="81"/>
      <c r="BC111" s="21" t="str">
        <f t="shared" si="12"/>
        <v>[130] = {wayshrines={-1,-1,-1,}, dlcId=DLC_BASE_GAME</v>
      </c>
      <c r="BD111" s="21" t="str">
        <f t="shared" si="13"/>
        <v>, zoneIds={181}, veteran=false</v>
      </c>
      <c r="BE111" s="21" t="str">
        <f t="shared" si="14"/>
        <v>, setType=LIBSETS_SETTYPE_CYRODIIL</v>
      </c>
      <c r="BF111" s="21" t="str">
        <f t="shared" si="15"/>
        <v>, isProcSetAllowedInPvP=1, dropMechanic={LIBSETS_DROP_MECHANIC_CITY_CYRODIIL_BRUMA}</v>
      </c>
      <c r="BG111" s="21" t="str">
        <f t="shared" si="16"/>
        <v>}, --Eagle Eye / Adlerauge   [Cyrodiil]</v>
      </c>
    </row>
    <row r="112" spans="1:59" x14ac:dyDescent="0.25">
      <c r="A112" s="12">
        <v>131</v>
      </c>
      <c r="B112" t="s">
        <v>892</v>
      </c>
      <c r="C112" t="s">
        <v>893</v>
      </c>
      <c r="D112" s="3">
        <f t="shared" si="11"/>
        <v>131</v>
      </c>
      <c r="E112" s="41"/>
      <c r="G112" s="8" t="s">
        <v>1475</v>
      </c>
      <c r="I112" t="s">
        <v>91</v>
      </c>
      <c r="J112" t="s">
        <v>91</v>
      </c>
      <c r="K112">
        <v>-1</v>
      </c>
      <c r="L112">
        <v>-1</v>
      </c>
      <c r="M112">
        <v>-1</v>
      </c>
      <c r="O112" s="64"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WayshrineInfo'!$K$3:$N$9994,4,FALSE),"")))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constants'!$B$4:$C$1012,2,FALSE),"")</f>
        <v>Included in base game</v>
      </c>
      <c r="V112" s="33" t="s">
        <v>1535</v>
      </c>
      <c r="Y112" s="64"/>
      <c r="Z112" s="3" t="str">
        <f>IF(AND(G112&lt;&gt;"LIBSETS_SETTYPE_BATTLEGROUND",G112&lt;&gt;"LIBSETS_SETTYPE_SPECIAL"),
IF(AND(Y112&lt;&gt;"",ISNUMBER(Y112),NOT(ISNA(Y112))),Y112,
   IF(AND(L112&lt;&gt;"",ISNUMBER(L112),L112&gt;0,NOT(ISNA(L112))),VLOOKUP(L112,'ESO dumped WayshrineInfo'!$K$3:$L$9994,2,FALSE),"")
),"")</f>
        <v/>
      </c>
      <c r="AA112" t="str">
        <f>IF(AND(Z112&lt;&gt;"",ISNUMBER(Z112),NOT(ISNA(Z112))),VLOOKUP(Z112,'ESO zone constants'!$A$3:$D$9999,4,FALSE),"")</f>
        <v/>
      </c>
      <c r="AC112" s="3" t="str">
        <f>IF(AB112&lt;&gt;"",IF(AB112&lt;&gt;"LIBSETS_DROP_MECHANIC_MONSTER_NAME",VLOOKUP(AB112,'LibSets constants'!$I$4:$L$1012,3,FALSE),""),"")</f>
        <v/>
      </c>
      <c r="AD112" s="3" t="str">
        <f>IF(AB112&lt;&gt;"",IF(AB112&lt;&gt;"LIBSETS_DROP_MECHANIC_MONSTER_NAME",VLOOKUP(AB112,'LibSets constants'!$I$4:$L$1012,4,FALSE),""),"")</f>
        <v/>
      </c>
      <c r="AF112" s="3" t="str">
        <f>IF(AND(G112&lt;&gt;"LIBSETS_SETTYPE_BATTLEGROUND",G112&lt;&gt;"LIBSETS_SETTYPE_SPECIAL"),
IF(AND(AE112&lt;&gt;"",ISNUMBER(AE112),NOT(ISNA(AE112))),AE112,
   IF(AND(M112&lt;&gt;"",ISNUMBER(M112),M112&gt;0,NOT(ISNA(M112))),VLOOKUP(M112,'ESO dumped WayshrineInfo'!$K$3:$L$9994,2,FALSE),"")
),"")</f>
        <v/>
      </c>
      <c r="AG112" t="str">
        <f>IF(AND(AF112&lt;&gt;"",ISNUMBER(AF112),NOT(ISNA(AF112))),VLOOKUP(AF112,'ESO zone constants'!$A$3:$D$9999,4,FALSE),"")</f>
        <v/>
      </c>
      <c r="AH112" s="43"/>
      <c r="AK112" s="3" t="str">
        <f>IF(AND(G112&lt;&gt;"LIBSETS_SETTYPE_BATTLEGROUND",G112&lt;&gt;"LIBSETS_SETTYPE_SPECIAL"),IF(AL112&lt;&gt;"",VLOOKUP(AL112,'ESO zone constants'!$D$3:$H$4953,5,FALSE),""),"")</f>
        <v/>
      </c>
      <c r="AM112" s="43"/>
      <c r="AP112" s="3" t="str">
        <f>IF(AND(G112&lt;&gt;"LIBSETS_SETTYPE_BATTLEGROUND",G112&lt;&gt;"LIBSETS_SETTYPE_SPECIAL"),IF(AQ112&lt;&gt;"",VLOOKUP(AQ112,'ESO zone constants'!$D$3:$H$4953,5,FALSE),""),"")</f>
        <v/>
      </c>
      <c r="AR112" s="43"/>
      <c r="AU112" s="3" t="str">
        <f>IF(AND(G112&lt;&gt;"LIBSETS_SETTYPE_BATTLEGROUND",G112&lt;&gt;"LIBSETS_SETTYPE_SPECIAL"),IF(AV112&lt;&gt;"",VLOOKUP(AV112,'ESO zone constants'!$D$3:$H$4953,5,FALSE),""),"")</f>
        <v/>
      </c>
      <c r="AW112" s="43"/>
      <c r="AZ112" s="81" t="s">
        <v>2666</v>
      </c>
      <c r="BA112" s="81"/>
      <c r="BB112" s="81"/>
      <c r="BC112" s="21" t="str">
        <f t="shared" si="12"/>
        <v>[131] = {wayshrines={-1,-1,-1,}, dlcId=DLC_BASE_GAME</v>
      </c>
      <c r="BD112" s="21" t="str">
        <f t="shared" si="13"/>
        <v>, zoneIds={181}, veteran=false</v>
      </c>
      <c r="BE112" s="21" t="str">
        <f t="shared" si="14"/>
        <v>, setType=LIBSETS_SETTYPE_CYRODIIL</v>
      </c>
      <c r="BF112" s="21" t="str">
        <f t="shared" si="15"/>
        <v>, isProcSetAllowedInPvP=1, dropMechanic={LIBSETS_DROP_MECHANIC_CITY_CYRODIIL_VLASTARUS}</v>
      </c>
      <c r="BG112" s="21" t="str">
        <f t="shared" si="16"/>
        <v>}, --Bastion of the Heartland / Bastion des Herzlandes   [Cyrodiil]</v>
      </c>
    </row>
    <row r="113" spans="1:59" x14ac:dyDescent="0.25">
      <c r="A113" s="12">
        <v>132</v>
      </c>
      <c r="B113" t="s">
        <v>894</v>
      </c>
      <c r="C113" t="s">
        <v>895</v>
      </c>
      <c r="D113" s="3">
        <f t="shared" si="11"/>
        <v>132</v>
      </c>
      <c r="G113" s="8" t="s">
        <v>1475</v>
      </c>
      <c r="I113" t="s">
        <v>91</v>
      </c>
      <c r="J113" t="s">
        <v>91</v>
      </c>
      <c r="K113">
        <v>-1</v>
      </c>
      <c r="L113">
        <v>-1</v>
      </c>
      <c r="M113">
        <v>-1</v>
      </c>
      <c r="O113" s="64"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WayshrineInfo'!$K$3:$N$9994,4,FALSE),"")))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constants'!$B$4:$C$1012,2,FALSE),"")</f>
        <v>Included in base game</v>
      </c>
      <c r="V113" s="33" t="s">
        <v>1533</v>
      </c>
      <c r="Y113" s="64"/>
      <c r="Z113" s="3" t="str">
        <f>IF(AND(G113&lt;&gt;"LIBSETS_SETTYPE_BATTLEGROUND",G113&lt;&gt;"LIBSETS_SETTYPE_SPECIAL"),
IF(AND(Y113&lt;&gt;"",ISNUMBER(Y113),NOT(ISNA(Y113))),Y113,
   IF(AND(L113&lt;&gt;"",ISNUMBER(L113),L113&gt;0,NOT(ISNA(L113))),VLOOKUP(L113,'ESO dumped WayshrineInfo'!$K$3:$L$9994,2,FALSE),"")
),"")</f>
        <v/>
      </c>
      <c r="AA113" t="str">
        <f>IF(AND(Z113&lt;&gt;"",ISNUMBER(Z113),NOT(ISNA(Z113))),VLOOKUP(Z113,'ESO zone constants'!$A$3:$D$9999,4,FALSE),"")</f>
        <v/>
      </c>
      <c r="AC113" s="42" t="str">
        <f>IF(AB113&lt;&gt;"",IF(AB113&lt;&gt;"LIBSETS_DROP_MECHANIC_MONSTER_NAME",VLOOKUP(AB113,'LibSets constants'!$I$4:$L$1012,3,FALSE),""),"")</f>
        <v/>
      </c>
      <c r="AD113" s="42" t="str">
        <f>IF(AB113&lt;&gt;"",IF(AB113&lt;&gt;"LIBSETS_DROP_MECHANIC_MONSTER_NAME",VLOOKUP(AB113,'LibSets constants'!$I$4:$L$1012,4,FALSE),""),"")</f>
        <v/>
      </c>
      <c r="AE113" s="42"/>
      <c r="AF113" s="3" t="str">
        <f>IF(AND(G113&lt;&gt;"LIBSETS_SETTYPE_BATTLEGROUND",G113&lt;&gt;"LIBSETS_SETTYPE_SPECIAL"),
IF(AND(AE113&lt;&gt;"",ISNUMBER(AE113),NOT(ISNA(AE113))),AE113,
   IF(AND(M113&lt;&gt;"",ISNUMBER(M113),M113&gt;0,NOT(ISNA(M113))),VLOOKUP(M113,'ESO dumped WayshrineInfo'!$K$3:$L$9994,2,FALSE),"")
),"")</f>
        <v/>
      </c>
      <c r="AG113" t="str">
        <f>IF(AND(AF113&lt;&gt;"",ISNUMBER(AF113),NOT(ISNA(AF113))),VLOOKUP(AF113,'ESO zone constants'!$A$3:$D$9999,4,FALSE),"")</f>
        <v/>
      </c>
      <c r="AH113" s="43"/>
      <c r="AI113" s="42"/>
      <c r="AJ113" s="42"/>
      <c r="AK113" s="3" t="str">
        <f>IF(AND(G113&lt;&gt;"LIBSETS_SETTYPE_BATTLEGROUND",G113&lt;&gt;"LIBSETS_SETTYPE_SPECIAL"),IF(AL113&lt;&gt;"",VLOOKUP(AL113,'ESO zone constants'!$D$3:$H$4953,5,FALSE),""),"")</f>
        <v/>
      </c>
      <c r="AM113" s="43"/>
      <c r="AN113" s="42"/>
      <c r="AO113" s="42"/>
      <c r="AP113" s="3" t="str">
        <f>IF(AND(G113&lt;&gt;"LIBSETS_SETTYPE_BATTLEGROUND",G113&lt;&gt;"LIBSETS_SETTYPE_SPECIAL"),IF(AQ113&lt;&gt;"",VLOOKUP(AQ113,'ESO zone constants'!$D$3:$H$4953,5,FALSE),""),"")</f>
        <v/>
      </c>
      <c r="AR113" s="43"/>
      <c r="AS113" s="42"/>
      <c r="AT113" s="42"/>
      <c r="AU113" s="3" t="str">
        <f>IF(AND(G113&lt;&gt;"LIBSETS_SETTYPE_BATTLEGROUND",G113&lt;&gt;"LIBSETS_SETTYPE_SPECIAL"),IF(AV113&lt;&gt;"",VLOOKUP(AV113,'ESO zone constants'!$D$3:$H$4953,5,FALSE),""),"")</f>
        <v/>
      </c>
      <c r="AW113" s="43"/>
      <c r="AX113" s="42"/>
      <c r="AY113" s="42"/>
      <c r="AZ113" s="81" t="s">
        <v>2666</v>
      </c>
      <c r="BA113" s="81"/>
      <c r="BB113" s="81"/>
      <c r="BC113" s="21" t="str">
        <f t="shared" si="12"/>
        <v>[132] = {wayshrines={-1,-1,-1,}, dlcId=DLC_BASE_GAME</v>
      </c>
      <c r="BD113" s="21" t="str">
        <f t="shared" si="13"/>
        <v>, zoneIds={181}, veteran=false</v>
      </c>
      <c r="BE113" s="21" t="str">
        <f t="shared" si="14"/>
        <v>, setType=LIBSETS_SETTYPE_CYRODIIL</v>
      </c>
      <c r="BF113" s="21" t="str">
        <f t="shared" si="15"/>
        <v>, isProcSetAllowedInPvP=1, dropMechanic={LIBSETS_DROP_MECHANIC_CITY_CYRODIIL_BRUMA}</v>
      </c>
      <c r="BG113" s="21" t="str">
        <f t="shared" si="16"/>
        <v>}, --Shield of the Valiant / Schild des Tapferen   [Cyrodiil]</v>
      </c>
    </row>
    <row r="114" spans="1:59" x14ac:dyDescent="0.25">
      <c r="A114" s="12">
        <v>133</v>
      </c>
      <c r="B114" t="s">
        <v>896</v>
      </c>
      <c r="C114" t="s">
        <v>897</v>
      </c>
      <c r="D114" s="3">
        <f t="shared" si="11"/>
        <v>133</v>
      </c>
      <c r="E114" s="41"/>
      <c r="G114" s="8" t="s">
        <v>1475</v>
      </c>
      <c r="I114" t="s">
        <v>91</v>
      </c>
      <c r="J114" t="s">
        <v>91</v>
      </c>
      <c r="K114">
        <v>-1</v>
      </c>
      <c r="L114">
        <v>-1</v>
      </c>
      <c r="M114">
        <v>-1</v>
      </c>
      <c r="O114" s="64"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WayshrineInfo'!$K$3:$N$9994,4,FALSE),"")))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constants'!$B$4:$C$1012,2,FALSE),"")</f>
        <v>Included in base game</v>
      </c>
      <c r="V114" s="33" t="s">
        <v>2799</v>
      </c>
      <c r="Y114" s="64"/>
      <c r="Z114" s="3" t="str">
        <f>IF(AND(G114&lt;&gt;"LIBSETS_SETTYPE_BATTLEGROUND",G114&lt;&gt;"LIBSETS_SETTYPE_SPECIAL"),
IF(AND(Y114&lt;&gt;"",ISNUMBER(Y114),NOT(ISNA(Y114))),Y114,
   IF(AND(L114&lt;&gt;"",ISNUMBER(L114),L114&gt;0,NOT(ISNA(L114))),VLOOKUP(L114,'ESO dumped WayshrineInfo'!$K$3:$L$9994,2,FALSE),"")
),"")</f>
        <v/>
      </c>
      <c r="AA114" t="str">
        <f>IF(AND(Z114&lt;&gt;"",ISNUMBER(Z114),NOT(ISNA(Z114))),VLOOKUP(Z114,'ESO zone constants'!$A$3:$D$9999,4,FALSE),"")</f>
        <v/>
      </c>
      <c r="AC114" s="3" t="str">
        <f>IF(AB114&lt;&gt;"",IF(AB114&lt;&gt;"LIBSETS_DROP_MECHANIC_MONSTER_NAME",VLOOKUP(AB114,'LibSets constants'!$I$4:$L$1012,3,FALSE),""),"")</f>
        <v/>
      </c>
      <c r="AD114" s="3" t="str">
        <f>IF(AB114&lt;&gt;"",IF(AB114&lt;&gt;"LIBSETS_DROP_MECHANIC_MONSTER_NAME",VLOOKUP(AB114,'LibSets constants'!$I$4:$L$1012,4,FALSE),""),"")</f>
        <v/>
      </c>
      <c r="AF114" s="3" t="str">
        <f>IF(AND(G114&lt;&gt;"LIBSETS_SETTYPE_BATTLEGROUND",G114&lt;&gt;"LIBSETS_SETTYPE_SPECIAL"),
IF(AND(AE114&lt;&gt;"",ISNUMBER(AE114),NOT(ISNA(AE114))),AE114,
   IF(AND(M114&lt;&gt;"",ISNUMBER(M114),M114&gt;0,NOT(ISNA(M114))),VLOOKUP(M114,'ESO dumped WayshrineInfo'!$K$3:$L$9994,2,FALSE),"")
),"")</f>
        <v/>
      </c>
      <c r="AG114" t="str">
        <f>IF(AND(AF114&lt;&gt;"",ISNUMBER(AF114),NOT(ISNA(AF114))),VLOOKUP(AF114,'ESO zone constants'!$A$3:$D$9999,4,FALSE),"")</f>
        <v/>
      </c>
      <c r="AH114" s="43"/>
      <c r="AK114" s="3" t="str">
        <f>IF(AND(G114&lt;&gt;"LIBSETS_SETTYPE_BATTLEGROUND",G114&lt;&gt;"LIBSETS_SETTYPE_SPECIAL"),IF(AL114&lt;&gt;"",VLOOKUP(AL114,'ESO zone constants'!$D$3:$H$4953,5,FALSE),""),"")</f>
        <v/>
      </c>
      <c r="AM114" s="43"/>
      <c r="AP114" s="3" t="str">
        <f>IF(AND(G114&lt;&gt;"LIBSETS_SETTYPE_BATTLEGROUND",G114&lt;&gt;"LIBSETS_SETTYPE_SPECIAL"),IF(AQ114&lt;&gt;"",VLOOKUP(AQ114,'ESO zone constants'!$D$3:$H$4953,5,FALSE),""),"")</f>
        <v/>
      </c>
      <c r="AR114" s="43"/>
      <c r="AU114" s="3" t="str">
        <f>IF(AND(G114&lt;&gt;"LIBSETS_SETTYPE_BATTLEGROUND",G114&lt;&gt;"LIBSETS_SETTYPE_SPECIAL"),IF(AV114&lt;&gt;"",VLOOKUP(AV114,'ESO zone constants'!$D$3:$H$4953,5,FALSE),""),"")</f>
        <v/>
      </c>
      <c r="AW114" s="43"/>
      <c r="AZ114" s="81" t="s">
        <v>2666</v>
      </c>
      <c r="BA114" s="81"/>
      <c r="BB114" s="81"/>
      <c r="BC114" s="21" t="str">
        <f t="shared" si="12"/>
        <v>[133] = {wayshrines={-1,-1,-1,}, dlcId=DLC_BASE_GAME</v>
      </c>
      <c r="BD114" s="21" t="str">
        <f t="shared" si="13"/>
        <v>, zoneIds={181}, veteran=false</v>
      </c>
      <c r="BE114" s="21" t="str">
        <f t="shared" si="14"/>
        <v>, setType=LIBSETS_SETTYPE_CYRODIIL</v>
      </c>
      <c r="BF114" s="21" t="str">
        <f t="shared" si="15"/>
        <v>, isProcSetAllowedInPvP=1, dropMechanic={LIBSETS_DROP_MECHANIC_CITY_CYRODIIL_CROPSFORD}</v>
      </c>
      <c r="BG114" s="21" t="str">
        <f t="shared" si="16"/>
        <v>}, --Buffer of the Swift / Dämpfer des Geschwinden   [Cyrodiil]</v>
      </c>
    </row>
    <row r="115" spans="1:59" x14ac:dyDescent="0.25">
      <c r="A115" s="12">
        <v>134</v>
      </c>
      <c r="B115" t="s">
        <v>898</v>
      </c>
      <c r="C115" t="s">
        <v>899</v>
      </c>
      <c r="D115" s="3">
        <f t="shared" si="11"/>
        <v>134</v>
      </c>
      <c r="G115" s="8" t="s">
        <v>1477</v>
      </c>
      <c r="I115" t="s">
        <v>91</v>
      </c>
      <c r="J115" t="s">
        <v>91</v>
      </c>
      <c r="K115">
        <v>190</v>
      </c>
      <c r="L115">
        <v>190</v>
      </c>
      <c r="M115">
        <v>190</v>
      </c>
      <c r="O115" s="64"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WayshrineInfo'!$K$3:$N$9994,4,FALSE),"")))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constants'!$B$4:$C$1012,2,FALSE),"")</f>
        <v>Included in base game</v>
      </c>
      <c r="V115" s="33" t="s">
        <v>3354</v>
      </c>
      <c r="Y115" s="64">
        <v>932</v>
      </c>
      <c r="Z115" s="3">
        <f>IF(AND(G115&lt;&gt;"LIBSETS_SETTYPE_BATTLEGROUND",G115&lt;&gt;"LIBSETS_SETTYPE_SPECIAL"),
IF(AND(Y115&lt;&gt;"",ISNUMBER(Y115),NOT(ISNA(Y115))),Y115,
   IF(AND(L115&lt;&gt;"",ISNUMBER(L115),L115&gt;0,NOT(ISNA(L115))),VLOOKUP(L115,'ESO dumped WayshrineInfo'!$K$3:$L$9994,2,FALSE),"")
),"")</f>
        <v>932</v>
      </c>
      <c r="AA115" t="str">
        <f>IF(AND(Z115&lt;&gt;"",ISNUMBER(Z115),NOT(ISNA(Z115))),VLOOKUP(Z115,'ESO zone constants'!$A$3:$D$9999,4,FALSE),"")</f>
        <v>Crypt of Hearts II</v>
      </c>
      <c r="AB115" s="33" t="s">
        <v>3354</v>
      </c>
      <c r="AC115" s="42"/>
      <c r="AD115" s="42"/>
      <c r="AE115" s="42"/>
      <c r="AF115" s="3">
        <f>IF(AND(G115&lt;&gt;"LIBSETS_SETTYPE_BATTLEGROUND",G115&lt;&gt;"LIBSETS_SETTYPE_SPECIAL"),
IF(AND(AE115&lt;&gt;"",ISNUMBER(AE115),NOT(ISNA(AE115))),AE115,
   IF(AND(M115&lt;&gt;"",ISNUMBER(M115),M115&gt;0,NOT(ISNA(M115))),VLOOKUP(M115,'ESO dumped WayshrineInfo'!$K$3:$L$9994,2,FALSE),"")
),"")</f>
        <v>20</v>
      </c>
      <c r="AG115" t="str">
        <f>IF(AND(AF115&lt;&gt;"",ISNUMBER(AF115),NOT(ISNA(AF115))),VLOOKUP(AF115,'ESO zone constants'!$A$3:$D$9999,4,FALSE),"")</f>
        <v>Rivenspire</v>
      </c>
      <c r="AH115" s="94" t="s">
        <v>3354</v>
      </c>
      <c r="AI115" s="42"/>
      <c r="AJ115" s="42"/>
      <c r="AK115" s="3" t="str">
        <f>IF(AND(G115&lt;&gt;"LIBSETS_SETTYPE_BATTLEGROUND",G115&lt;&gt;"LIBSETS_SETTYPE_SPECIAL"),IF(AL115&lt;&gt;"",VLOOKUP(AL115,'ESO zone constants'!$D$3:$H$4953,5,FALSE),""),"")</f>
        <v/>
      </c>
      <c r="AM115" s="43"/>
      <c r="AN115" s="42"/>
      <c r="AO115" s="42"/>
      <c r="AP115" s="3" t="str">
        <f>IF(AND(G115&lt;&gt;"LIBSETS_SETTYPE_BATTLEGROUND",G115&lt;&gt;"LIBSETS_SETTYPE_SPECIAL"),IF(AQ115&lt;&gt;"",VLOOKUP(AQ115,'ESO zone constants'!$D$3:$H$4953,5,FALSE),""),"")</f>
        <v/>
      </c>
      <c r="AR115" s="43"/>
      <c r="AS115" s="42"/>
      <c r="AT115" s="42"/>
      <c r="AU115" s="3" t="str">
        <f>IF(AND(G115&lt;&gt;"LIBSETS_SETTYPE_BATTLEGROUND",G115&lt;&gt;"LIBSETS_SETTYPE_SPECIAL"),IF(AV115&lt;&gt;"",VLOOKUP(AV115,'ESO zone constants'!$D$3:$H$4953,5,FALSE),""),"")</f>
        <v/>
      </c>
      <c r="AW115" s="43"/>
      <c r="AX115" s="42"/>
      <c r="AY115" s="42"/>
      <c r="AZ115" s="81" t="s">
        <v>2665</v>
      </c>
      <c r="BA115" s="81"/>
      <c r="BB115" s="81"/>
      <c r="BC115" s="21" t="str">
        <f t="shared" si="12"/>
        <v>[134] = {wayshrines={190,190,190,}, dlcId=DLC_BASE_GAME</v>
      </c>
      <c r="BD115" s="21" t="str">
        <f t="shared" si="13"/>
        <v>, zoneIds={130,932,20}, veteran=false</v>
      </c>
      <c r="BE115" s="21" t="str">
        <f t="shared" si="14"/>
        <v>, setType=LIBSETS_SETTYPE_DUNGEON</v>
      </c>
      <c r="BF115" s="21" t="str">
        <f t="shared" si="15"/>
        <v>, dropMechanic={LIBSETS_DROP_MECHANIC_GROUP_DUNGEON_BOSS,LIBSETS_DROP_MECHANIC_GROUP_DUNGEON_BOSS,LIBSETS_DROP_MECHANIC_GROUP_DUNGEON_BOSS}</v>
      </c>
      <c r="BG115" s="21" t="str">
        <f t="shared" si="16"/>
        <v>}, --Shroud of the Lich / Tuch des Lich   [Crypt of Hearts I, Crypt of Hearts II, Rivenspire]</v>
      </c>
    </row>
    <row r="116" spans="1:59" s="14" customFormat="1" x14ac:dyDescent="0.25">
      <c r="A116" s="12">
        <v>135</v>
      </c>
      <c r="B116" t="s">
        <v>900</v>
      </c>
      <c r="C116" t="s">
        <v>2592</v>
      </c>
      <c r="D116" s="3">
        <f t="shared" si="11"/>
        <v>135</v>
      </c>
      <c r="E116"/>
      <c r="F116"/>
      <c r="G116" s="8" t="s">
        <v>1480</v>
      </c>
      <c r="H116"/>
      <c r="I116" t="s">
        <v>91</v>
      </c>
      <c r="J116" t="s">
        <v>91</v>
      </c>
      <c r="K116">
        <v>109</v>
      </c>
      <c r="L116">
        <v>109</v>
      </c>
      <c r="M116">
        <v>109</v>
      </c>
      <c r="N116"/>
      <c r="O116" s="64" t="s">
        <v>111</v>
      </c>
      <c r="P116" s="64"/>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WayshrineInfo'!$K$3:$N$9994,4,FALSE),"")))</f>
        <v>The Rift</v>
      </c>
      <c r="S116" s="64"/>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constants'!$B$4:$C$1012,2,FALSE),"")</f>
        <v>Included in base game</v>
      </c>
      <c r="V116" s="33" t="s">
        <v>1560</v>
      </c>
      <c r="W116" s="3"/>
      <c r="X116" s="3"/>
      <c r="Y116" s="64"/>
      <c r="Z116" s="3">
        <f>IF(AND(G116&lt;&gt;"LIBSETS_SETTYPE_BATTLEGROUND",G116&lt;&gt;"LIBSETS_SETTYPE_SPECIAL"),
IF(AND(Y116&lt;&gt;"",ISNUMBER(Y116),NOT(ISNA(Y116))),Y116,
   IF(AND(L116&lt;&gt;"",ISNUMBER(L116),L116&gt;0,NOT(ISNA(L116))),VLOOKUP(L116,'ESO dumped WayshrineInfo'!$K$3:$L$9994,2,FALSE),"")
),"")</f>
        <v>103</v>
      </c>
      <c r="AA116" t="str">
        <f>IF(AND(Z116&lt;&gt;"",ISNUMBER(Z116),NOT(ISNA(Z116))),VLOOKUP(Z116,'ESO zone constants'!$A$3:$D$9999,4,FALSE),"")</f>
        <v>The Rift</v>
      </c>
      <c r="AB116" s="33" t="s">
        <v>1561</v>
      </c>
      <c r="AC116" s="42"/>
      <c r="AD116" s="42"/>
      <c r="AE116" s="42"/>
      <c r="AF116" s="3">
        <f>IF(AND(G116&lt;&gt;"LIBSETS_SETTYPE_BATTLEGROUND",G116&lt;&gt;"LIBSETS_SETTYPE_SPECIAL"),
IF(AND(AE116&lt;&gt;"",ISNUMBER(AE116),NOT(ISNA(AE116))),AE116,
   IF(AND(M116&lt;&gt;"",ISNUMBER(M116),M116&gt;0,NOT(ISNA(M116))),VLOOKUP(M116,'ESO dumped WayshrineInfo'!$K$3:$L$9994,2,FALSE),"")
),"")</f>
        <v>103</v>
      </c>
      <c r="AG116" t="str">
        <f>IF(AND(AF116&lt;&gt;"",ISNUMBER(AF116),NOT(ISNA(AF116))),VLOOKUP(AF116,'ESO zone constants'!$A$3:$D$9999,4,FALSE),"")</f>
        <v>The Rift</v>
      </c>
      <c r="AH116" s="43" t="s">
        <v>1562</v>
      </c>
      <c r="AI116" s="42"/>
      <c r="AJ116" s="42"/>
      <c r="AK116" s="3">
        <f>IF(AND(G116&lt;&gt;"LIBSETS_SETTYPE_BATTLEGROUND",G116&lt;&gt;"LIBSETS_SETTYPE_SPECIAL"),IF(AL116&lt;&gt;"",VLOOKUP(AL116,'ESO zone constants'!$D$3:$H$4953,5,FALSE),""),"")</f>
        <v>103</v>
      </c>
      <c r="AL116" t="s">
        <v>111</v>
      </c>
      <c r="AM116" s="43" t="s">
        <v>1563</v>
      </c>
      <c r="AN116" s="42"/>
      <c r="AO116" s="42"/>
      <c r="AP116" s="3" t="str">
        <f>IF(AND(G116&lt;&gt;"LIBSETS_SETTYPE_BATTLEGROUND",G116&lt;&gt;"LIBSETS_SETTYPE_SPECIAL"),IF(AQ116&lt;&gt;"",VLOOKUP(AQ116,'ESO zone constants'!$D$3:$H$4953,5,FALSE),""),"")</f>
        <v/>
      </c>
      <c r="AQ116"/>
      <c r="AR116" s="43"/>
      <c r="AS116" s="42"/>
      <c r="AT116" s="42"/>
      <c r="AU116" s="3" t="str">
        <f>IF(AND(G116&lt;&gt;"LIBSETS_SETTYPE_BATTLEGROUND",G116&lt;&gt;"LIBSETS_SETTYPE_SPECIAL"),IF(AV116&lt;&gt;"",VLOOKUP(AV116,'ESO zone constants'!$D$3:$H$4953,5,FALSE),""),"")</f>
        <v/>
      </c>
      <c r="AV116"/>
      <c r="AW116" s="43"/>
      <c r="AX116" s="42"/>
      <c r="AY116" s="42"/>
      <c r="AZ116" s="81" t="s">
        <v>2665</v>
      </c>
      <c r="BA116" s="81"/>
      <c r="BB116" s="81"/>
      <c r="BC116" s="21" t="str">
        <f t="shared" si="12"/>
        <v>[135] = {wayshrines={109,109,109,}, dlcId=DLC_BASE_GAME</v>
      </c>
      <c r="BD116" s="21" t="str">
        <f t="shared" si="13"/>
        <v>, zoneIds={103,103,103,103}, veteran=false</v>
      </c>
      <c r="BE116" s="21" t="str">
        <f t="shared" si="14"/>
        <v>, setType=LIBSETS_SETTYPE_OVERLAND</v>
      </c>
      <c r="BF116" s="21" t="str">
        <f t="shared" si="15"/>
        <v>, dropMechanic={LIBSETS_DROP_MECHANIC_OVERLAND_BOSS_DELVE,LIBSETS_DROP_MECHANIC_OVERLAND_WORLDBOSS,LIBSETS_DROP_MECHANIC_OVERLAND_BOSS_PUBLIC_DUNGEON,LIBSETS_DROP_MECHANIC_OVERLAND_CHEST}</v>
      </c>
      <c r="BG116" s="21" t="str">
        <f t="shared" si="16"/>
        <v>}, --Draugr\'s Heritage / Erbe des Draugrs   [The Rift, The Rift, The Rift, The Rift]</v>
      </c>
    </row>
    <row r="117" spans="1:59" x14ac:dyDescent="0.25">
      <c r="A117" s="12">
        <v>136</v>
      </c>
      <c r="B117" t="s">
        <v>901</v>
      </c>
      <c r="C117" t="s">
        <v>902</v>
      </c>
      <c r="D117" s="3">
        <f t="shared" si="11"/>
        <v>136</v>
      </c>
      <c r="G117" s="8" t="s">
        <v>1481</v>
      </c>
      <c r="I117" t="s">
        <v>91</v>
      </c>
      <c r="J117" t="s">
        <v>91</v>
      </c>
      <c r="K117">
        <v>232</v>
      </c>
      <c r="L117">
        <v>232</v>
      </c>
      <c r="M117">
        <v>232</v>
      </c>
      <c r="O117" s="64"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WayshrineInfo'!$K$3:$N$9994,4,FALSE),"")))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constants'!$B$4:$C$1012,2,FALSE),"")</f>
        <v>Included in base game</v>
      </c>
      <c r="V117" s="33" t="s">
        <v>3335</v>
      </c>
      <c r="Y117" s="64"/>
      <c r="Z117" s="3">
        <f>IF(AND(G117&lt;&gt;"LIBSETS_SETTYPE_BATTLEGROUND",G117&lt;&gt;"LIBSETS_SETTYPE_SPECIAL"),
IF(AND(Y117&lt;&gt;"",ISNUMBER(Y117),NOT(ISNA(Y117))),Y117,
   IF(AND(L117&lt;&gt;"",ISNUMBER(L117),L117&gt;0,NOT(ISNA(L117))),VLOOKUP(L117,'ESO dumped WayshrineInfo'!$K$3:$L$9994,2,FALSE),"")
),"")</f>
        <v>888</v>
      </c>
      <c r="AA117" t="str">
        <f>IF(AND(Z117&lt;&gt;"",ISNUMBER(Z117),NOT(ISNA(Z117))),VLOOKUP(Z117,'ESO zone constants'!$A$3:$D$9999,4,FALSE),"")</f>
        <v>Craglorn</v>
      </c>
      <c r="AB117" s="33" t="s">
        <v>3335</v>
      </c>
      <c r="AC117" s="42" t="str">
        <f>IF(AB117&lt;&gt;"",IF(AB117&lt;&gt;"LIBSETS_DROP_MECHANIC_MONSTER_NAME",VLOOKUP(AB117,'LibSets constants'!$I$4:$L$1012,3,FALSE),""),"")</f>
        <v>Bosses in trial dungeons</v>
      </c>
      <c r="AD117" s="42" t="str">
        <f>IF(AB117&lt;&gt;"",IF(AB117&lt;&gt;"LIBSETS_DROP_MECHANIC_MONSTER_NAME",VLOOKUP(AB117,'LibSets constants'!$I$4:$L$1012,4,FALSE),""),"")</f>
        <v>Bosse in Prüfungen</v>
      </c>
      <c r="AE117" s="38"/>
      <c r="AF117" s="3">
        <f>IF(AND(G117&lt;&gt;"LIBSETS_SETTYPE_BATTLEGROUND",G117&lt;&gt;"LIBSETS_SETTYPE_SPECIAL"),
IF(AND(AE117&lt;&gt;"",ISNUMBER(AE117),NOT(ISNA(AE117))),AE117,
   IF(AND(M117&lt;&gt;"",ISNUMBER(M117),M117&gt;0,NOT(ISNA(M117))),VLOOKUP(M117,'ESO dumped WayshrineInfo'!$K$3:$L$9994,2,FALSE),"")
),"")</f>
        <v>888</v>
      </c>
      <c r="AG117" t="str">
        <f>IF(AND(AF117&lt;&gt;"",ISNUMBER(AF117),NOT(ISNA(AF117))),VLOOKUP(AF117,'ESO zone constants'!$A$3:$D$9999,4,FALSE),"")</f>
        <v>Craglorn</v>
      </c>
      <c r="AH117" s="43"/>
      <c r="AI117" s="38"/>
      <c r="AJ117" s="38"/>
      <c r="AK117" s="3" t="str">
        <f>IF(AND(G117&lt;&gt;"LIBSETS_SETTYPE_BATTLEGROUND",G117&lt;&gt;"LIBSETS_SETTYPE_SPECIAL"),IF(AL117&lt;&gt;"",VLOOKUP(AL117,'ESO zone constants'!$D$3:$H$4953,5,FALSE),""),"")</f>
        <v/>
      </c>
      <c r="AM117" s="43"/>
      <c r="AN117" s="38"/>
      <c r="AO117" s="38"/>
      <c r="AP117" s="3" t="str">
        <f>IF(AND(G117&lt;&gt;"LIBSETS_SETTYPE_BATTLEGROUND",G117&lt;&gt;"LIBSETS_SETTYPE_SPECIAL"),IF(AQ117&lt;&gt;"",VLOOKUP(AQ117,'ESO zone constants'!$D$3:$H$4953,5,FALSE),""),"")</f>
        <v/>
      </c>
      <c r="AR117" s="43"/>
      <c r="AS117" s="38"/>
      <c r="AT117" s="38"/>
      <c r="AU117" s="3" t="str">
        <f>IF(AND(G117&lt;&gt;"LIBSETS_SETTYPE_BATTLEGROUND",G117&lt;&gt;"LIBSETS_SETTYPE_SPECIAL"),IF(AV117&lt;&gt;"",VLOOKUP(AV117,'ESO zone constants'!$D$3:$H$4953,5,FALSE),""),"")</f>
        <v/>
      </c>
      <c r="AW117" s="43"/>
      <c r="AX117" s="38"/>
      <c r="AY117" s="38"/>
      <c r="AZ117" s="81" t="s">
        <v>2665</v>
      </c>
      <c r="BA117" s="81"/>
      <c r="BB117" s="81"/>
      <c r="BC117" s="21" t="str">
        <f t="shared" si="12"/>
        <v>[136] = {wayshrines={232,232,232,}, dlcId=DLC_BASE_GAME</v>
      </c>
      <c r="BD117" s="21" t="str">
        <f t="shared" si="13"/>
        <v>, zoneIds={639,888,888}, veteran=false</v>
      </c>
      <c r="BE117" s="21" t="str">
        <f t="shared" si="14"/>
        <v>, setType=LIBSETS_SETTYPE_TRIAL</v>
      </c>
      <c r="BF117" s="21" t="str">
        <f t="shared" si="15"/>
        <v>, dropMechanic={LIBSETS_DROP_MECHANIC_TRIAL_BOSS,LIBSETS_DROP_MECHANIC_TRIAL_BOSS}, dropMechanicDropLocationNames={['en']={'','Bosses in trial dungeons','','','','',},['de']={'','Bosse in Prüfungen','','','','',},}</v>
      </c>
      <c r="BG117" s="21" t="str">
        <f t="shared" si="16"/>
        <v>}, --Immortal Warrior / Unsterblicher Krieger   [Sanctum Ophidia, Craglorn, Craglorn]</v>
      </c>
    </row>
    <row r="118" spans="1:59" x14ac:dyDescent="0.25">
      <c r="A118" s="12">
        <v>137</v>
      </c>
      <c r="B118" t="s">
        <v>903</v>
      </c>
      <c r="C118" t="s">
        <v>904</v>
      </c>
      <c r="D118" s="3">
        <f t="shared" si="11"/>
        <v>137</v>
      </c>
      <c r="E118" s="41"/>
      <c r="G118" s="8" t="s">
        <v>1481</v>
      </c>
      <c r="I118" t="s">
        <v>91</v>
      </c>
      <c r="J118" t="s">
        <v>91</v>
      </c>
      <c r="K118">
        <v>230</v>
      </c>
      <c r="L118">
        <v>230</v>
      </c>
      <c r="M118">
        <v>230</v>
      </c>
      <c r="O118" s="64"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WayshrineInfo'!$K$3:$N$9994,4,FALSE),"")))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constants'!$B$4:$C$1012,2,FALSE),"")</f>
        <v>Included in base game</v>
      </c>
      <c r="V118" s="33" t="s">
        <v>3335</v>
      </c>
      <c r="Y118" s="64"/>
      <c r="Z118" s="3">
        <f>IF(AND(G118&lt;&gt;"LIBSETS_SETTYPE_BATTLEGROUND",G118&lt;&gt;"LIBSETS_SETTYPE_SPECIAL"),
IF(AND(Y118&lt;&gt;"",ISNUMBER(Y118),NOT(ISNA(Y118))),Y118,
   IF(AND(L118&lt;&gt;"",ISNUMBER(L118),L118&gt;0,NOT(ISNA(L118))),VLOOKUP(L118,'ESO dumped WayshrineInfo'!$K$3:$L$9994,2,FALSE),"")
),"")</f>
        <v>888</v>
      </c>
      <c r="AA118" t="str">
        <f>IF(AND(Z118&lt;&gt;"",ISNUMBER(Z118),NOT(ISNA(Z118))),VLOOKUP(Z118,'ESO zone constants'!$A$3:$D$9999,4,FALSE),"")</f>
        <v>Craglorn</v>
      </c>
      <c r="AB118" s="33" t="s">
        <v>3335</v>
      </c>
      <c r="AC118" s="42" t="str">
        <f>IF(AB118&lt;&gt;"",IF(AB118&lt;&gt;"LIBSETS_DROP_MECHANIC_MONSTER_NAME",VLOOKUP(AB118,'LibSets constants'!$I$4:$L$1012,3,FALSE),""),"")</f>
        <v>Bosses in trial dungeons</v>
      </c>
      <c r="AD118" s="42" t="str">
        <f>IF(AB118&lt;&gt;"",IF(AB118&lt;&gt;"LIBSETS_DROP_MECHANIC_MONSTER_NAME",VLOOKUP(AB118,'LibSets constants'!$I$4:$L$1012,4,FALSE),""),"")</f>
        <v>Bosse in Prüfungen</v>
      </c>
      <c r="AE118" s="38"/>
      <c r="AF118" s="3">
        <f>IF(AND(G118&lt;&gt;"LIBSETS_SETTYPE_BATTLEGROUND",G118&lt;&gt;"LIBSETS_SETTYPE_SPECIAL"),
IF(AND(AE118&lt;&gt;"",ISNUMBER(AE118),NOT(ISNA(AE118))),AE118,
   IF(AND(M118&lt;&gt;"",ISNUMBER(M118),M118&gt;0,NOT(ISNA(M118))),VLOOKUP(M118,'ESO dumped WayshrineInfo'!$K$3:$L$9994,2,FALSE),"")
),"")</f>
        <v>888</v>
      </c>
      <c r="AG118" t="str">
        <f>IF(AND(AF118&lt;&gt;"",ISNUMBER(AF118),NOT(ISNA(AF118))),VLOOKUP(AF118,'ESO zone constants'!$A$3:$D$9999,4,FALSE),"")</f>
        <v>Craglorn</v>
      </c>
      <c r="AH118" s="43"/>
      <c r="AI118" s="38"/>
      <c r="AJ118" s="38"/>
      <c r="AK118" s="3" t="str">
        <f>IF(AND(G118&lt;&gt;"LIBSETS_SETTYPE_BATTLEGROUND",G118&lt;&gt;"LIBSETS_SETTYPE_SPECIAL"),IF(AL118&lt;&gt;"",VLOOKUP(AL118,'ESO zone constants'!$D$3:$H$4953,5,FALSE),""),"")</f>
        <v/>
      </c>
      <c r="AM118" s="43"/>
      <c r="AN118" s="38"/>
      <c r="AO118" s="38"/>
      <c r="AP118" s="3" t="str">
        <f>IF(AND(G118&lt;&gt;"LIBSETS_SETTYPE_BATTLEGROUND",G118&lt;&gt;"LIBSETS_SETTYPE_SPECIAL"),IF(AQ118&lt;&gt;"",VLOOKUP(AQ118,'ESO zone constants'!$D$3:$H$4953,5,FALSE),""),"")</f>
        <v/>
      </c>
      <c r="AR118" s="43"/>
      <c r="AS118" s="38"/>
      <c r="AT118" s="38"/>
      <c r="AU118" s="3" t="str">
        <f>IF(AND(G118&lt;&gt;"LIBSETS_SETTYPE_BATTLEGROUND",G118&lt;&gt;"LIBSETS_SETTYPE_SPECIAL"),IF(AV118&lt;&gt;"",VLOOKUP(AV118,'ESO zone constants'!$D$3:$H$4953,5,FALSE),""),"")</f>
        <v/>
      </c>
      <c r="AW118" s="43"/>
      <c r="AX118" s="38"/>
      <c r="AY118" s="38"/>
      <c r="AZ118" s="81" t="s">
        <v>2665</v>
      </c>
      <c r="BA118" s="81"/>
      <c r="BB118" s="81"/>
      <c r="BC118" s="21" t="str">
        <f t="shared" si="12"/>
        <v>[137] = {wayshrines={230,230,230,}, dlcId=DLC_BASE_GAME</v>
      </c>
      <c r="BD118" s="21" t="str">
        <f t="shared" si="13"/>
        <v>, zoneIds={636,888,888}, veteran=false</v>
      </c>
      <c r="BE118" s="21" t="str">
        <f t="shared" si="14"/>
        <v>, setType=LIBSETS_SETTYPE_TRIAL</v>
      </c>
      <c r="BF118" s="21" t="str">
        <f t="shared" si="15"/>
        <v>, dropMechanic={LIBSETS_DROP_MECHANIC_TRIAL_BOSS,LIBSETS_DROP_MECHANIC_TRIAL_BOSS}, dropMechanicDropLocationNames={['en']={'','Bosses in trial dungeons','','','','',},['de']={'','Bosse in Prüfungen','','','','',},}</v>
      </c>
      <c r="BG118" s="21" t="str">
        <f t="shared" si="16"/>
        <v>}, --Berserking Warrior / Tobender Krieger   [Hel Ra Citadel, Craglorn, Craglorn]</v>
      </c>
    </row>
    <row r="119" spans="1:59" x14ac:dyDescent="0.25">
      <c r="A119" s="12">
        <v>138</v>
      </c>
      <c r="B119" t="s">
        <v>905</v>
      </c>
      <c r="C119" t="s">
        <v>906</v>
      </c>
      <c r="D119" s="3">
        <f t="shared" si="11"/>
        <v>138</v>
      </c>
      <c r="G119" s="8" t="s">
        <v>1481</v>
      </c>
      <c r="I119" t="s">
        <v>91</v>
      </c>
      <c r="J119" t="s">
        <v>91</v>
      </c>
      <c r="K119">
        <v>231</v>
      </c>
      <c r="L119">
        <v>231</v>
      </c>
      <c r="M119">
        <v>231</v>
      </c>
      <c r="O119" s="64"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WayshrineInfo'!$K$3:$N$9994,4,FALSE),"")))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constants'!$B$4:$C$1012,2,FALSE),"")</f>
        <v>Included in base game</v>
      </c>
      <c r="V119" s="33" t="s">
        <v>3335</v>
      </c>
      <c r="Y119" s="64"/>
      <c r="Z119" s="3">
        <f>IF(AND(G119&lt;&gt;"LIBSETS_SETTYPE_BATTLEGROUND",G119&lt;&gt;"LIBSETS_SETTYPE_SPECIAL"),
IF(AND(Y119&lt;&gt;"",ISNUMBER(Y119),NOT(ISNA(Y119))),Y119,
   IF(AND(L119&lt;&gt;"",ISNUMBER(L119),L119&gt;0,NOT(ISNA(L119))),VLOOKUP(L119,'ESO dumped WayshrineInfo'!$K$3:$L$9994,2,FALSE),"")
),"")</f>
        <v>888</v>
      </c>
      <c r="AA119" t="str">
        <f>IF(AND(Z119&lt;&gt;"",ISNUMBER(Z119),NOT(ISNA(Z119))),VLOOKUP(Z119,'ESO zone constants'!$A$3:$D$9999,4,FALSE),"")</f>
        <v>Craglorn</v>
      </c>
      <c r="AB119" s="33" t="s">
        <v>3335</v>
      </c>
      <c r="AC119" s="42" t="str">
        <f>IF(AB119&lt;&gt;"",IF(AB119&lt;&gt;"LIBSETS_DROP_MECHANIC_MONSTER_NAME",VLOOKUP(AB119,'LibSets constants'!$I$4:$L$1012,3,FALSE),""),"")</f>
        <v>Bosses in trial dungeons</v>
      </c>
      <c r="AD119" s="42" t="str">
        <f>IF(AB119&lt;&gt;"",IF(AB119&lt;&gt;"LIBSETS_DROP_MECHANIC_MONSTER_NAME",VLOOKUP(AB119,'LibSets constants'!$I$4:$L$1012,4,FALSE),""),"")</f>
        <v>Bosse in Prüfungen</v>
      </c>
      <c r="AE119" s="38"/>
      <c r="AF119" s="3">
        <f>IF(AND(G119&lt;&gt;"LIBSETS_SETTYPE_BATTLEGROUND",G119&lt;&gt;"LIBSETS_SETTYPE_SPECIAL"),
IF(AND(AE119&lt;&gt;"",ISNUMBER(AE119),NOT(ISNA(AE119))),AE119,
   IF(AND(M119&lt;&gt;"",ISNUMBER(M119),M119&gt;0,NOT(ISNA(M119))),VLOOKUP(M119,'ESO dumped WayshrineInfo'!$K$3:$L$9994,2,FALSE),"")
),"")</f>
        <v>888</v>
      </c>
      <c r="AG119" t="str">
        <f>IF(AND(AF119&lt;&gt;"",ISNUMBER(AF119),NOT(ISNA(AF119))),VLOOKUP(AF119,'ESO zone constants'!$A$3:$D$9999,4,FALSE),"")</f>
        <v>Craglorn</v>
      </c>
      <c r="AH119" s="43"/>
      <c r="AI119" s="38"/>
      <c r="AJ119" s="38"/>
      <c r="AK119" s="3" t="str">
        <f>IF(AND(G119&lt;&gt;"LIBSETS_SETTYPE_BATTLEGROUND",G119&lt;&gt;"LIBSETS_SETTYPE_SPECIAL"),IF(AL119&lt;&gt;"",VLOOKUP(AL119,'ESO zone constants'!$D$3:$H$4953,5,FALSE),""),"")</f>
        <v/>
      </c>
      <c r="AM119" s="43"/>
      <c r="AN119" s="38"/>
      <c r="AO119" s="38"/>
      <c r="AP119" s="3" t="str">
        <f>IF(AND(G119&lt;&gt;"LIBSETS_SETTYPE_BATTLEGROUND",G119&lt;&gt;"LIBSETS_SETTYPE_SPECIAL"),IF(AQ119&lt;&gt;"",VLOOKUP(AQ119,'ESO zone constants'!$D$3:$H$4953,5,FALSE),""),"")</f>
        <v/>
      </c>
      <c r="AR119" s="43"/>
      <c r="AS119" s="38"/>
      <c r="AT119" s="38"/>
      <c r="AU119" s="3" t="str">
        <f>IF(AND(G119&lt;&gt;"LIBSETS_SETTYPE_BATTLEGROUND",G119&lt;&gt;"LIBSETS_SETTYPE_SPECIAL"),IF(AV119&lt;&gt;"",VLOOKUP(AV119,'ESO zone constants'!$D$3:$H$4953,5,FALSE),""),"")</f>
        <v/>
      </c>
      <c r="AW119" s="43"/>
      <c r="AX119" s="38"/>
      <c r="AY119" s="38"/>
      <c r="AZ119" s="81" t="s">
        <v>2665</v>
      </c>
      <c r="BA119" s="81"/>
      <c r="BB119" s="81"/>
      <c r="BC119" s="21" t="str">
        <f t="shared" si="12"/>
        <v>[138] = {wayshrines={231,231,231,}, dlcId=DLC_BASE_GAME</v>
      </c>
      <c r="BD119" s="21" t="str">
        <f t="shared" si="13"/>
        <v>, zoneIds={638,888,888}, veteran=false</v>
      </c>
      <c r="BE119" s="21" t="str">
        <f t="shared" si="14"/>
        <v>, setType=LIBSETS_SETTYPE_TRIAL</v>
      </c>
      <c r="BF119" s="21" t="str">
        <f t="shared" si="15"/>
        <v>, dropMechanic={LIBSETS_DROP_MECHANIC_TRIAL_BOSS,LIBSETS_DROP_MECHANIC_TRIAL_BOSS}, dropMechanicDropLocationNames={['en']={'','Bosses in trial dungeons','','','','',},['de']={'','Bosse in Prüfungen','','','','',},}</v>
      </c>
      <c r="BG119" s="21" t="str">
        <f t="shared" si="16"/>
        <v>}, --Defending Warrior / Verteidigender Krieger   [Aetherian Archive, Craglorn, Craglorn]</v>
      </c>
    </row>
    <row r="120" spans="1:59" x14ac:dyDescent="0.25">
      <c r="A120" s="12">
        <v>139</v>
      </c>
      <c r="B120" t="s">
        <v>907</v>
      </c>
      <c r="C120" t="s">
        <v>908</v>
      </c>
      <c r="D120" s="3">
        <f t="shared" si="11"/>
        <v>139</v>
      </c>
      <c r="G120" s="8" t="s">
        <v>1481</v>
      </c>
      <c r="I120" t="s">
        <v>91</v>
      </c>
      <c r="J120" t="s">
        <v>91</v>
      </c>
      <c r="K120">
        <v>232</v>
      </c>
      <c r="L120">
        <v>232</v>
      </c>
      <c r="M120">
        <v>232</v>
      </c>
      <c r="O120" s="64"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WayshrineInfo'!$K$3:$N$9994,4,FALSE),"")))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constants'!$B$4:$C$1012,2,FALSE),"")</f>
        <v>Included in base game</v>
      </c>
      <c r="V120" s="33" t="s">
        <v>3335</v>
      </c>
      <c r="Y120" s="64"/>
      <c r="Z120" s="3">
        <f>IF(AND(G120&lt;&gt;"LIBSETS_SETTYPE_BATTLEGROUND",G120&lt;&gt;"LIBSETS_SETTYPE_SPECIAL"),
IF(AND(Y120&lt;&gt;"",ISNUMBER(Y120),NOT(ISNA(Y120))),Y120,
   IF(AND(L120&lt;&gt;"",ISNUMBER(L120),L120&gt;0,NOT(ISNA(L120))),VLOOKUP(L120,'ESO dumped WayshrineInfo'!$K$3:$L$9994,2,FALSE),"")
),"")</f>
        <v>888</v>
      </c>
      <c r="AA120" t="str">
        <f>IF(AND(Z120&lt;&gt;"",ISNUMBER(Z120),NOT(ISNA(Z120))),VLOOKUP(Z120,'ESO zone constants'!$A$3:$D$9999,4,FALSE),"")</f>
        <v>Craglorn</v>
      </c>
      <c r="AB120" s="33" t="s">
        <v>3335</v>
      </c>
      <c r="AC120" s="42" t="str">
        <f>IF(AB120&lt;&gt;"",IF(AB120&lt;&gt;"LIBSETS_DROP_MECHANIC_MONSTER_NAME",VLOOKUP(AB120,'LibSets constants'!$I$4:$L$1012,3,FALSE),""),"")</f>
        <v>Bosses in trial dungeons</v>
      </c>
      <c r="AD120" s="42" t="str">
        <f>IF(AB120&lt;&gt;"",IF(AB120&lt;&gt;"LIBSETS_DROP_MECHANIC_MONSTER_NAME",VLOOKUP(AB120,'LibSets constants'!$I$4:$L$1012,4,FALSE),""),"")</f>
        <v>Bosse in Prüfungen</v>
      </c>
      <c r="AE120" s="38"/>
      <c r="AF120" s="3">
        <f>IF(AND(G120&lt;&gt;"LIBSETS_SETTYPE_BATTLEGROUND",G120&lt;&gt;"LIBSETS_SETTYPE_SPECIAL"),
IF(AND(AE120&lt;&gt;"",ISNUMBER(AE120),NOT(ISNA(AE120))),AE120,
   IF(AND(M120&lt;&gt;"",ISNUMBER(M120),M120&gt;0,NOT(ISNA(M120))),VLOOKUP(M120,'ESO dumped WayshrineInfo'!$K$3:$L$9994,2,FALSE),"")
),"")</f>
        <v>888</v>
      </c>
      <c r="AG120" t="str">
        <f>IF(AND(AF120&lt;&gt;"",ISNUMBER(AF120),NOT(ISNA(AF120))),VLOOKUP(AF120,'ESO zone constants'!$A$3:$D$9999,4,FALSE),"")</f>
        <v>Craglorn</v>
      </c>
      <c r="AH120" s="43"/>
      <c r="AI120" s="38"/>
      <c r="AJ120" s="38"/>
      <c r="AK120" s="3" t="str">
        <f>IF(AND(G120&lt;&gt;"LIBSETS_SETTYPE_BATTLEGROUND",G120&lt;&gt;"LIBSETS_SETTYPE_SPECIAL"),IF(AL120&lt;&gt;"",VLOOKUP(AL120,'ESO zone constants'!$D$3:$H$4953,5,FALSE),""),"")</f>
        <v/>
      </c>
      <c r="AM120" s="43"/>
      <c r="AN120" s="38"/>
      <c r="AO120" s="38"/>
      <c r="AP120" s="3" t="str">
        <f>IF(AND(G120&lt;&gt;"LIBSETS_SETTYPE_BATTLEGROUND",G120&lt;&gt;"LIBSETS_SETTYPE_SPECIAL"),IF(AQ120&lt;&gt;"",VLOOKUP(AQ120,'ESO zone constants'!$D$3:$H$4953,5,FALSE),""),"")</f>
        <v/>
      </c>
      <c r="AR120" s="43"/>
      <c r="AS120" s="38"/>
      <c r="AT120" s="38"/>
      <c r="AU120" s="3" t="str">
        <f>IF(AND(G120&lt;&gt;"LIBSETS_SETTYPE_BATTLEGROUND",G120&lt;&gt;"LIBSETS_SETTYPE_SPECIAL"),IF(AV120&lt;&gt;"",VLOOKUP(AV120,'ESO zone constants'!$D$3:$H$4953,5,FALSE),""),"")</f>
        <v/>
      </c>
      <c r="AW120" s="43"/>
      <c r="AX120" s="38"/>
      <c r="AY120" s="38"/>
      <c r="AZ120" s="81" t="s">
        <v>2665</v>
      </c>
      <c r="BA120" s="81"/>
      <c r="BB120" s="81"/>
      <c r="BC120" s="21" t="str">
        <f t="shared" si="12"/>
        <v>[139] = {wayshrines={232,232,232,}, dlcId=DLC_BASE_GAME</v>
      </c>
      <c r="BD120" s="21" t="str">
        <f t="shared" si="13"/>
        <v>, zoneIds={639,888,888}, veteran=false</v>
      </c>
      <c r="BE120" s="21" t="str">
        <f t="shared" si="14"/>
        <v>, setType=LIBSETS_SETTYPE_TRIAL</v>
      </c>
      <c r="BF120" s="21" t="str">
        <f t="shared" si="15"/>
        <v>, dropMechanic={LIBSETS_DROP_MECHANIC_TRIAL_BOSS,LIBSETS_DROP_MECHANIC_TRIAL_BOSS}, dropMechanicDropLocationNames={['en']={'','Bosses in trial dungeons','','','','',},['de']={'','Bosse in Prüfungen','','','','',},}</v>
      </c>
      <c r="BG120" s="21" t="str">
        <f t="shared" si="16"/>
        <v>}, --Wise Mage / Weiser Magier   [Sanctum Ophidia, Craglorn, Craglorn]</v>
      </c>
    </row>
    <row r="121" spans="1:59" x14ac:dyDescent="0.25">
      <c r="A121" s="12">
        <v>140</v>
      </c>
      <c r="B121" t="s">
        <v>909</v>
      </c>
      <c r="C121" t="s">
        <v>910</v>
      </c>
      <c r="D121" s="3">
        <f t="shared" si="11"/>
        <v>140</v>
      </c>
      <c r="G121" s="8" t="s">
        <v>1481</v>
      </c>
      <c r="I121" t="s">
        <v>91</v>
      </c>
      <c r="J121" t="s">
        <v>91</v>
      </c>
      <c r="K121">
        <v>230</v>
      </c>
      <c r="L121">
        <v>230</v>
      </c>
      <c r="M121">
        <v>230</v>
      </c>
      <c r="O121" s="64"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WayshrineInfo'!$K$3:$N$9994,4,FALSE),"")))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constants'!$B$4:$C$1012,2,FALSE),"")</f>
        <v>Included in base game</v>
      </c>
      <c r="V121" s="33" t="s">
        <v>3335</v>
      </c>
      <c r="Y121" s="64"/>
      <c r="Z121" s="3">
        <f>IF(AND(G121&lt;&gt;"LIBSETS_SETTYPE_BATTLEGROUND",G121&lt;&gt;"LIBSETS_SETTYPE_SPECIAL"),
IF(AND(Y121&lt;&gt;"",ISNUMBER(Y121),NOT(ISNA(Y121))),Y121,
   IF(AND(L121&lt;&gt;"",ISNUMBER(L121),L121&gt;0,NOT(ISNA(L121))),VLOOKUP(L121,'ESO dumped WayshrineInfo'!$K$3:$L$9994,2,FALSE),"")
),"")</f>
        <v>888</v>
      </c>
      <c r="AA121" t="str">
        <f>IF(AND(Z121&lt;&gt;"",ISNUMBER(Z121),NOT(ISNA(Z121))),VLOOKUP(Z121,'ESO zone constants'!$A$3:$D$9999,4,FALSE),"")</f>
        <v>Craglorn</v>
      </c>
      <c r="AB121" s="33" t="s">
        <v>3335</v>
      </c>
      <c r="AC121" s="42" t="str">
        <f>IF(AB121&lt;&gt;"",IF(AB121&lt;&gt;"LIBSETS_DROP_MECHANIC_MONSTER_NAME",VLOOKUP(AB121,'LibSets constants'!$I$4:$L$1012,3,FALSE),""),"")</f>
        <v>Bosses in trial dungeons</v>
      </c>
      <c r="AD121" s="42" t="str">
        <f>IF(AB121&lt;&gt;"",IF(AB121&lt;&gt;"LIBSETS_DROP_MECHANIC_MONSTER_NAME",VLOOKUP(AB121,'LibSets constants'!$I$4:$L$1012,4,FALSE),""),"")</f>
        <v>Bosse in Prüfungen</v>
      </c>
      <c r="AE121" s="38"/>
      <c r="AF121" s="3">
        <f>IF(AND(G121&lt;&gt;"LIBSETS_SETTYPE_BATTLEGROUND",G121&lt;&gt;"LIBSETS_SETTYPE_SPECIAL"),
IF(AND(AE121&lt;&gt;"",ISNUMBER(AE121),NOT(ISNA(AE121))),AE121,
   IF(AND(M121&lt;&gt;"",ISNUMBER(M121),M121&gt;0,NOT(ISNA(M121))),VLOOKUP(M121,'ESO dumped WayshrineInfo'!$K$3:$L$9994,2,FALSE),"")
),"")</f>
        <v>888</v>
      </c>
      <c r="AG121" t="str">
        <f>IF(AND(AF121&lt;&gt;"",ISNUMBER(AF121),NOT(ISNA(AF121))),VLOOKUP(AF121,'ESO zone constants'!$A$3:$D$9999,4,FALSE),"")</f>
        <v>Craglorn</v>
      </c>
      <c r="AH121" s="43"/>
      <c r="AI121" s="38"/>
      <c r="AJ121" s="38"/>
      <c r="AK121" s="3" t="str">
        <f>IF(AND(G121&lt;&gt;"LIBSETS_SETTYPE_BATTLEGROUND",G121&lt;&gt;"LIBSETS_SETTYPE_SPECIAL"),IF(AL121&lt;&gt;"",VLOOKUP(AL121,'ESO zone constants'!$D$3:$H$4953,5,FALSE),""),"")</f>
        <v/>
      </c>
      <c r="AM121" s="43"/>
      <c r="AN121" s="38"/>
      <c r="AO121" s="38"/>
      <c r="AP121" s="3" t="str">
        <f>IF(AND(G121&lt;&gt;"LIBSETS_SETTYPE_BATTLEGROUND",G121&lt;&gt;"LIBSETS_SETTYPE_SPECIAL"),IF(AQ121&lt;&gt;"",VLOOKUP(AQ121,'ESO zone constants'!$D$3:$H$4953,5,FALSE),""),"")</f>
        <v/>
      </c>
      <c r="AR121" s="43"/>
      <c r="AS121" s="38"/>
      <c r="AT121" s="38"/>
      <c r="AU121" s="3" t="str">
        <f>IF(AND(G121&lt;&gt;"LIBSETS_SETTYPE_BATTLEGROUND",G121&lt;&gt;"LIBSETS_SETTYPE_SPECIAL"),IF(AV121&lt;&gt;"",VLOOKUP(AV121,'ESO zone constants'!$D$3:$H$4953,5,FALSE),""),"")</f>
        <v/>
      </c>
      <c r="AW121" s="43"/>
      <c r="AX121" s="38"/>
      <c r="AY121" s="38"/>
      <c r="AZ121" s="81" t="s">
        <v>2665</v>
      </c>
      <c r="BA121" s="81"/>
      <c r="BB121" s="81"/>
      <c r="BC121" s="21" t="str">
        <f t="shared" si="12"/>
        <v>[140] = {wayshrines={230,230,230,}, dlcId=DLC_BASE_GAME</v>
      </c>
      <c r="BD121" s="21" t="str">
        <f t="shared" si="13"/>
        <v>, zoneIds={636,888,888}, veteran=false</v>
      </c>
      <c r="BE121" s="21" t="str">
        <f t="shared" si="14"/>
        <v>, setType=LIBSETS_SETTYPE_TRIAL</v>
      </c>
      <c r="BF121" s="21" t="str">
        <f t="shared" si="15"/>
        <v>, dropMechanic={LIBSETS_DROP_MECHANIC_TRIAL_BOSS,LIBSETS_DROP_MECHANIC_TRIAL_BOSS}, dropMechanicDropLocationNames={['en']={'','Bosses in trial dungeons','','','','',},['de']={'','Bosse in Prüfungen','','','','',},}</v>
      </c>
      <c r="BG121" s="21" t="str">
        <f t="shared" si="16"/>
        <v>}, --Destructive Mage / Zerstörerischer Magier   [Hel Ra Citadel, Craglorn, Craglorn]</v>
      </c>
    </row>
    <row r="122" spans="1:59" x14ac:dyDescent="0.25">
      <c r="A122" s="12">
        <v>141</v>
      </c>
      <c r="B122" t="s">
        <v>911</v>
      </c>
      <c r="C122" t="s">
        <v>912</v>
      </c>
      <c r="D122" s="3">
        <f t="shared" si="11"/>
        <v>141</v>
      </c>
      <c r="G122" s="8" t="s">
        <v>1481</v>
      </c>
      <c r="I122" t="s">
        <v>91</v>
      </c>
      <c r="J122" t="s">
        <v>91</v>
      </c>
      <c r="K122">
        <v>231</v>
      </c>
      <c r="L122">
        <v>231</v>
      </c>
      <c r="M122">
        <v>231</v>
      </c>
      <c r="O122" s="64"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WayshrineInfo'!$K$3:$N$9994,4,FALSE),"")))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constants'!$B$4:$C$1012,2,FALSE),"")</f>
        <v>Included in base game</v>
      </c>
      <c r="V122" s="33" t="s">
        <v>3335</v>
      </c>
      <c r="Y122" s="64"/>
      <c r="Z122" s="3">
        <f>IF(AND(G122&lt;&gt;"LIBSETS_SETTYPE_BATTLEGROUND",G122&lt;&gt;"LIBSETS_SETTYPE_SPECIAL"),
IF(AND(Y122&lt;&gt;"",ISNUMBER(Y122),NOT(ISNA(Y122))),Y122,
   IF(AND(L122&lt;&gt;"",ISNUMBER(L122),L122&gt;0,NOT(ISNA(L122))),VLOOKUP(L122,'ESO dumped WayshrineInfo'!$K$3:$L$9994,2,FALSE),"")
),"")</f>
        <v>888</v>
      </c>
      <c r="AA122" t="str">
        <f>IF(AND(Z122&lt;&gt;"",ISNUMBER(Z122),NOT(ISNA(Z122))),VLOOKUP(Z122,'ESO zone constants'!$A$3:$D$9999,4,FALSE),"")</f>
        <v>Craglorn</v>
      </c>
      <c r="AB122" s="33" t="s">
        <v>3335</v>
      </c>
      <c r="AC122" s="42" t="str">
        <f>IF(AB122&lt;&gt;"",IF(AB122&lt;&gt;"LIBSETS_DROP_MECHANIC_MONSTER_NAME",VLOOKUP(AB122,'LibSets constants'!$I$4:$L$1012,3,FALSE),""),"")</f>
        <v>Bosses in trial dungeons</v>
      </c>
      <c r="AD122" s="42" t="str">
        <f>IF(AB122&lt;&gt;"",IF(AB122&lt;&gt;"LIBSETS_DROP_MECHANIC_MONSTER_NAME",VLOOKUP(AB122,'LibSets constants'!$I$4:$L$1012,4,FALSE),""),"")</f>
        <v>Bosse in Prüfungen</v>
      </c>
      <c r="AE122" s="38"/>
      <c r="AF122" s="3">
        <f>IF(AND(G122&lt;&gt;"LIBSETS_SETTYPE_BATTLEGROUND",G122&lt;&gt;"LIBSETS_SETTYPE_SPECIAL"),
IF(AND(AE122&lt;&gt;"",ISNUMBER(AE122),NOT(ISNA(AE122))),AE122,
   IF(AND(M122&lt;&gt;"",ISNUMBER(M122),M122&gt;0,NOT(ISNA(M122))),VLOOKUP(M122,'ESO dumped WayshrineInfo'!$K$3:$L$9994,2,FALSE),"")
),"")</f>
        <v>888</v>
      </c>
      <c r="AG122" t="str">
        <f>IF(AND(AF122&lt;&gt;"",ISNUMBER(AF122),NOT(ISNA(AF122))),VLOOKUP(AF122,'ESO zone constants'!$A$3:$D$9999,4,FALSE),"")</f>
        <v>Craglorn</v>
      </c>
      <c r="AH122" s="43"/>
      <c r="AI122" s="38"/>
      <c r="AJ122" s="38"/>
      <c r="AK122" s="3" t="str">
        <f>IF(AND(G122&lt;&gt;"LIBSETS_SETTYPE_BATTLEGROUND",G122&lt;&gt;"LIBSETS_SETTYPE_SPECIAL"),IF(AL122&lt;&gt;"",VLOOKUP(AL122,'ESO zone constants'!$D$3:$H$4953,5,FALSE),""),"")</f>
        <v/>
      </c>
      <c r="AM122" s="43"/>
      <c r="AN122" s="38"/>
      <c r="AO122" s="38"/>
      <c r="AP122" s="3" t="str">
        <f>IF(AND(G122&lt;&gt;"LIBSETS_SETTYPE_BATTLEGROUND",G122&lt;&gt;"LIBSETS_SETTYPE_SPECIAL"),IF(AQ122&lt;&gt;"",VLOOKUP(AQ122,'ESO zone constants'!$D$3:$H$4953,5,FALSE),""),"")</f>
        <v/>
      </c>
      <c r="AR122" s="43"/>
      <c r="AS122" s="38"/>
      <c r="AT122" s="38"/>
      <c r="AU122" s="3" t="str">
        <f>IF(AND(G122&lt;&gt;"LIBSETS_SETTYPE_BATTLEGROUND",G122&lt;&gt;"LIBSETS_SETTYPE_SPECIAL"),IF(AV122&lt;&gt;"",VLOOKUP(AV122,'ESO zone constants'!$D$3:$H$4953,5,FALSE),""),"")</f>
        <v/>
      </c>
      <c r="AW122" s="43"/>
      <c r="AX122" s="38"/>
      <c r="AY122" s="38"/>
      <c r="AZ122" s="81" t="s">
        <v>2665</v>
      </c>
      <c r="BA122" s="81"/>
      <c r="BB122" s="81"/>
      <c r="BC122" s="21" t="str">
        <f t="shared" si="12"/>
        <v>[141] = {wayshrines={231,231,231,}, dlcId=DLC_BASE_GAME</v>
      </c>
      <c r="BD122" s="21" t="str">
        <f t="shared" si="13"/>
        <v>, zoneIds={638,888,888}, veteran=false</v>
      </c>
      <c r="BE122" s="21" t="str">
        <f t="shared" si="14"/>
        <v>, setType=LIBSETS_SETTYPE_TRIAL</v>
      </c>
      <c r="BF122" s="21" t="str">
        <f t="shared" si="15"/>
        <v>, dropMechanic={LIBSETS_DROP_MECHANIC_TRIAL_BOSS,LIBSETS_DROP_MECHANIC_TRIAL_BOSS}, dropMechanicDropLocationNames={['en']={'','Bosses in trial dungeons','','','','',},['de']={'','Bosse in Prüfungen','','','','',},}</v>
      </c>
      <c r="BG122" s="21" t="str">
        <f t="shared" si="16"/>
        <v>}, --Healing Mage / Heilender Magier   [Aetherian Archive, Craglorn, Craglorn]</v>
      </c>
    </row>
    <row r="123" spans="1:59" x14ac:dyDescent="0.25">
      <c r="A123" s="12">
        <v>142</v>
      </c>
      <c r="B123" t="s">
        <v>913</v>
      </c>
      <c r="C123" t="s">
        <v>914</v>
      </c>
      <c r="D123" s="3">
        <f t="shared" si="11"/>
        <v>142</v>
      </c>
      <c r="G123" s="8" t="s">
        <v>1481</v>
      </c>
      <c r="I123" t="s">
        <v>91</v>
      </c>
      <c r="J123" t="s">
        <v>91</v>
      </c>
      <c r="K123">
        <v>231</v>
      </c>
      <c r="L123">
        <v>231</v>
      </c>
      <c r="M123">
        <v>231</v>
      </c>
      <c r="O123" s="64"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WayshrineInfo'!$K$3:$N$9994,4,FALSE),"")))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constants'!$B$4:$C$1012,2,FALSE),"")</f>
        <v>Included in base game</v>
      </c>
      <c r="V123" s="33" t="s">
        <v>3335</v>
      </c>
      <c r="Y123" s="64"/>
      <c r="Z123" s="3">
        <f>IF(AND(G123&lt;&gt;"LIBSETS_SETTYPE_BATTLEGROUND",G123&lt;&gt;"LIBSETS_SETTYPE_SPECIAL"),
IF(AND(Y123&lt;&gt;"",ISNUMBER(Y123),NOT(ISNA(Y123))),Y123,
   IF(AND(L123&lt;&gt;"",ISNUMBER(L123),L123&gt;0,NOT(ISNA(L123))),VLOOKUP(L123,'ESO dumped WayshrineInfo'!$K$3:$L$9994,2,FALSE),"")
),"")</f>
        <v>888</v>
      </c>
      <c r="AA123" t="str">
        <f>IF(AND(Z123&lt;&gt;"",ISNUMBER(Z123),NOT(ISNA(Z123))),VLOOKUP(Z123,'ESO zone constants'!$A$3:$D$9999,4,FALSE),"")</f>
        <v>Craglorn</v>
      </c>
      <c r="AB123" s="33" t="s">
        <v>3335</v>
      </c>
      <c r="AC123" s="42" t="str">
        <f>IF(AB123&lt;&gt;"",IF(AB123&lt;&gt;"LIBSETS_DROP_MECHANIC_MONSTER_NAME",VLOOKUP(AB123,'LibSets constants'!$I$4:$L$1012,3,FALSE),""),"")</f>
        <v>Bosses in trial dungeons</v>
      </c>
      <c r="AD123" s="42" t="str">
        <f>IF(AB123&lt;&gt;"",IF(AB123&lt;&gt;"LIBSETS_DROP_MECHANIC_MONSTER_NAME",VLOOKUP(AB123,'LibSets constants'!$I$4:$L$1012,4,FALSE),""),"")</f>
        <v>Bosse in Prüfungen</v>
      </c>
      <c r="AE123" s="38"/>
      <c r="AF123" s="3">
        <f>IF(AND(G123&lt;&gt;"LIBSETS_SETTYPE_BATTLEGROUND",G123&lt;&gt;"LIBSETS_SETTYPE_SPECIAL"),
IF(AND(AE123&lt;&gt;"",ISNUMBER(AE123),NOT(ISNA(AE123))),AE123,
   IF(AND(M123&lt;&gt;"",ISNUMBER(M123),M123&gt;0,NOT(ISNA(M123))),VLOOKUP(M123,'ESO dumped WayshrineInfo'!$K$3:$L$9994,2,FALSE),"")
),"")</f>
        <v>888</v>
      </c>
      <c r="AG123" t="str">
        <f>IF(AND(AF123&lt;&gt;"",ISNUMBER(AF123),NOT(ISNA(AF123))),VLOOKUP(AF123,'ESO zone constants'!$A$3:$D$9999,4,FALSE),"")</f>
        <v>Craglorn</v>
      </c>
      <c r="AH123" s="43"/>
      <c r="AI123" s="38"/>
      <c r="AJ123" s="38"/>
      <c r="AK123" s="3" t="str">
        <f>IF(AND(G123&lt;&gt;"LIBSETS_SETTYPE_BATTLEGROUND",G123&lt;&gt;"LIBSETS_SETTYPE_SPECIAL"),IF(AL123&lt;&gt;"",VLOOKUP(AL123,'ESO zone constants'!$D$3:$H$4953,5,FALSE),""),"")</f>
        <v/>
      </c>
      <c r="AM123" s="43"/>
      <c r="AN123" s="38"/>
      <c r="AO123" s="38"/>
      <c r="AP123" s="3" t="str">
        <f>IF(AND(G123&lt;&gt;"LIBSETS_SETTYPE_BATTLEGROUND",G123&lt;&gt;"LIBSETS_SETTYPE_SPECIAL"),IF(AQ123&lt;&gt;"",VLOOKUP(AQ123,'ESO zone constants'!$D$3:$H$4953,5,FALSE),""),"")</f>
        <v/>
      </c>
      <c r="AR123" s="43"/>
      <c r="AS123" s="38"/>
      <c r="AT123" s="38"/>
      <c r="AU123" s="3" t="str">
        <f>IF(AND(G123&lt;&gt;"LIBSETS_SETTYPE_BATTLEGROUND",G123&lt;&gt;"LIBSETS_SETTYPE_SPECIAL"),IF(AV123&lt;&gt;"",VLOOKUP(AV123,'ESO zone constants'!$D$3:$H$4953,5,FALSE),""),"")</f>
        <v/>
      </c>
      <c r="AW123" s="43"/>
      <c r="AX123" s="38"/>
      <c r="AY123" s="38"/>
      <c r="AZ123" s="81" t="s">
        <v>2665</v>
      </c>
      <c r="BA123" s="81"/>
      <c r="BB123" s="81"/>
      <c r="BC123" s="21" t="str">
        <f t="shared" si="12"/>
        <v>[142] = {wayshrines={231,231,231,}, dlcId=DLC_BASE_GAME</v>
      </c>
      <c r="BD123" s="21" t="str">
        <f t="shared" si="13"/>
        <v>, zoneIds={638,888,888}, veteran=false</v>
      </c>
      <c r="BE123" s="21" t="str">
        <f t="shared" si="14"/>
        <v>, setType=LIBSETS_SETTYPE_TRIAL</v>
      </c>
      <c r="BF123" s="21" t="str">
        <f t="shared" si="15"/>
        <v>, dropMechanic={LIBSETS_DROP_MECHANIC_TRIAL_BOSS,LIBSETS_DROP_MECHANIC_TRIAL_BOSS}, dropMechanicDropLocationNames={['en']={'','Bosses in trial dungeons','','','','',},['de']={'','Bosse in Prüfungen','','','','',},}</v>
      </c>
      <c r="BG123" s="21" t="str">
        <f t="shared" si="16"/>
        <v>}, --Quick Serpent / Flinke Schlange   [Aetherian Archive, Craglorn, Craglorn]</v>
      </c>
    </row>
    <row r="124" spans="1:59" x14ac:dyDescent="0.25">
      <c r="A124" s="12">
        <v>143</v>
      </c>
      <c r="B124" t="s">
        <v>915</v>
      </c>
      <c r="C124" t="s">
        <v>916</v>
      </c>
      <c r="D124" s="3">
        <f t="shared" si="11"/>
        <v>143</v>
      </c>
      <c r="G124" s="8" t="s">
        <v>1481</v>
      </c>
      <c r="I124" t="s">
        <v>91</v>
      </c>
      <c r="J124" t="s">
        <v>91</v>
      </c>
      <c r="K124">
        <v>230</v>
      </c>
      <c r="L124">
        <v>230</v>
      </c>
      <c r="M124">
        <v>230</v>
      </c>
      <c r="O124" s="64"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WayshrineInfo'!$K$3:$N$9994,4,FALSE),"")))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constants'!$B$4:$C$1012,2,FALSE),"")</f>
        <v>Included in base game</v>
      </c>
      <c r="V124" s="33" t="s">
        <v>3335</v>
      </c>
      <c r="Y124" s="64"/>
      <c r="Z124" s="3">
        <f>IF(AND(G124&lt;&gt;"LIBSETS_SETTYPE_BATTLEGROUND",G124&lt;&gt;"LIBSETS_SETTYPE_SPECIAL"),
IF(AND(Y124&lt;&gt;"",ISNUMBER(Y124),NOT(ISNA(Y124))),Y124,
   IF(AND(L124&lt;&gt;"",ISNUMBER(L124),L124&gt;0,NOT(ISNA(L124))),VLOOKUP(L124,'ESO dumped WayshrineInfo'!$K$3:$L$9994,2,FALSE),"")
),"")</f>
        <v>888</v>
      </c>
      <c r="AA124" t="str">
        <f>IF(AND(Z124&lt;&gt;"",ISNUMBER(Z124),NOT(ISNA(Z124))),VLOOKUP(Z124,'ESO zone constants'!$A$3:$D$9999,4,FALSE),"")</f>
        <v>Craglorn</v>
      </c>
      <c r="AB124" s="33" t="s">
        <v>3335</v>
      </c>
      <c r="AC124" s="42" t="str">
        <f>IF(AB124&lt;&gt;"",IF(AB124&lt;&gt;"LIBSETS_DROP_MECHANIC_MONSTER_NAME",VLOOKUP(AB124,'LibSets constants'!$I$4:$L$1012,3,FALSE),""),"")</f>
        <v>Bosses in trial dungeons</v>
      </c>
      <c r="AD124" s="42" t="str">
        <f>IF(AB124&lt;&gt;"",IF(AB124&lt;&gt;"LIBSETS_DROP_MECHANIC_MONSTER_NAME",VLOOKUP(AB124,'LibSets constants'!$I$4:$L$1012,4,FALSE),""),"")</f>
        <v>Bosse in Prüfungen</v>
      </c>
      <c r="AE124" s="38"/>
      <c r="AF124" s="3">
        <f>IF(AND(G124&lt;&gt;"LIBSETS_SETTYPE_BATTLEGROUND",G124&lt;&gt;"LIBSETS_SETTYPE_SPECIAL"),
IF(AND(AE124&lt;&gt;"",ISNUMBER(AE124),NOT(ISNA(AE124))),AE124,
   IF(AND(M124&lt;&gt;"",ISNUMBER(M124),M124&gt;0,NOT(ISNA(M124))),VLOOKUP(M124,'ESO dumped WayshrineInfo'!$K$3:$L$9994,2,FALSE),"")
),"")</f>
        <v>888</v>
      </c>
      <c r="AG124" t="str">
        <f>IF(AND(AF124&lt;&gt;"",ISNUMBER(AF124),NOT(ISNA(AF124))),VLOOKUP(AF124,'ESO zone constants'!$A$3:$D$9999,4,FALSE),"")</f>
        <v>Craglorn</v>
      </c>
      <c r="AH124" s="43"/>
      <c r="AI124" s="38"/>
      <c r="AJ124" s="38"/>
      <c r="AK124" s="3" t="str">
        <f>IF(AND(G124&lt;&gt;"LIBSETS_SETTYPE_BATTLEGROUND",G124&lt;&gt;"LIBSETS_SETTYPE_SPECIAL"),IF(AL124&lt;&gt;"",VLOOKUP(AL124,'ESO zone constants'!$D$3:$H$4953,5,FALSE),""),"")</f>
        <v/>
      </c>
      <c r="AM124" s="43"/>
      <c r="AN124" s="38"/>
      <c r="AO124" s="38"/>
      <c r="AP124" s="3" t="str">
        <f>IF(AND(G124&lt;&gt;"LIBSETS_SETTYPE_BATTLEGROUND",G124&lt;&gt;"LIBSETS_SETTYPE_SPECIAL"),IF(AQ124&lt;&gt;"",VLOOKUP(AQ124,'ESO zone constants'!$D$3:$H$4953,5,FALSE),""),"")</f>
        <v/>
      </c>
      <c r="AR124" s="43"/>
      <c r="AS124" s="38"/>
      <c r="AT124" s="38"/>
      <c r="AU124" s="3" t="str">
        <f>IF(AND(G124&lt;&gt;"LIBSETS_SETTYPE_BATTLEGROUND",G124&lt;&gt;"LIBSETS_SETTYPE_SPECIAL"),IF(AV124&lt;&gt;"",VLOOKUP(AV124,'ESO zone constants'!$D$3:$H$4953,5,FALSE),""),"")</f>
        <v/>
      </c>
      <c r="AW124" s="43"/>
      <c r="AX124" s="38"/>
      <c r="AY124" s="38"/>
      <c r="AZ124" s="81" t="s">
        <v>2665</v>
      </c>
      <c r="BA124" s="81"/>
      <c r="BB124" s="81"/>
      <c r="BC124" s="21" t="str">
        <f t="shared" si="12"/>
        <v>[143] = {wayshrines={230,230,230,}, dlcId=DLC_BASE_GAME</v>
      </c>
      <c r="BD124" s="21" t="str">
        <f t="shared" si="13"/>
        <v>, zoneIds={636,888,888}, veteran=false</v>
      </c>
      <c r="BE124" s="21" t="str">
        <f t="shared" si="14"/>
        <v>, setType=LIBSETS_SETTYPE_TRIAL</v>
      </c>
      <c r="BF124" s="21" t="str">
        <f t="shared" si="15"/>
        <v>, dropMechanic={LIBSETS_DROP_MECHANIC_TRIAL_BOSS,LIBSETS_DROP_MECHANIC_TRIAL_BOSS}, dropMechanicDropLocationNames={['en']={'','Bosses in trial dungeons','','','','',},['de']={'','Bosse in Prüfungen','','','','',},}</v>
      </c>
      <c r="BG124" s="21" t="str">
        <f t="shared" si="16"/>
        <v>}, --Poisonous Serpent / Giftschlange   [Hel Ra Citadel, Craglorn, Craglorn]</v>
      </c>
    </row>
    <row r="125" spans="1:59" x14ac:dyDescent="0.25">
      <c r="A125" s="12">
        <v>144</v>
      </c>
      <c r="B125" t="s">
        <v>917</v>
      </c>
      <c r="C125" t="s">
        <v>918</v>
      </c>
      <c r="D125" s="3">
        <f t="shared" si="11"/>
        <v>144</v>
      </c>
      <c r="G125" s="8" t="s">
        <v>1481</v>
      </c>
      <c r="I125" t="s">
        <v>91</v>
      </c>
      <c r="J125" t="s">
        <v>91</v>
      </c>
      <c r="K125">
        <v>232</v>
      </c>
      <c r="L125">
        <v>232</v>
      </c>
      <c r="M125">
        <v>232</v>
      </c>
      <c r="O125" s="64"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WayshrineInfo'!$K$3:$N$9994,4,FALSE),"")))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constants'!$B$4:$C$1012,2,FALSE),"")</f>
        <v>Included in base game</v>
      </c>
      <c r="V125" s="33" t="s">
        <v>3335</v>
      </c>
      <c r="Y125" s="64"/>
      <c r="Z125" s="3">
        <f>IF(AND(G125&lt;&gt;"LIBSETS_SETTYPE_BATTLEGROUND",G125&lt;&gt;"LIBSETS_SETTYPE_SPECIAL"),
IF(AND(Y125&lt;&gt;"",ISNUMBER(Y125),NOT(ISNA(Y125))),Y125,
   IF(AND(L125&lt;&gt;"",ISNUMBER(L125),L125&gt;0,NOT(ISNA(L125))),VLOOKUP(L125,'ESO dumped WayshrineInfo'!$K$3:$L$9994,2,FALSE),"")
),"")</f>
        <v>888</v>
      </c>
      <c r="AA125" t="str">
        <f>IF(AND(Z125&lt;&gt;"",ISNUMBER(Z125),NOT(ISNA(Z125))),VLOOKUP(Z125,'ESO zone constants'!$A$3:$D$9999,4,FALSE),"")</f>
        <v>Craglorn</v>
      </c>
      <c r="AB125" s="33" t="s">
        <v>3335</v>
      </c>
      <c r="AC125" s="42" t="str">
        <f>IF(AB125&lt;&gt;"",IF(AB125&lt;&gt;"LIBSETS_DROP_MECHANIC_MONSTER_NAME",VLOOKUP(AB125,'LibSets constants'!$I$4:$L$1012,3,FALSE),""),"")</f>
        <v>Bosses in trial dungeons</v>
      </c>
      <c r="AD125" s="42" t="str">
        <f>IF(AB125&lt;&gt;"",IF(AB125&lt;&gt;"LIBSETS_DROP_MECHANIC_MONSTER_NAME",VLOOKUP(AB125,'LibSets constants'!$I$4:$L$1012,4,FALSE),""),"")</f>
        <v>Bosse in Prüfungen</v>
      </c>
      <c r="AE125" s="38"/>
      <c r="AF125" s="3">
        <f>IF(AND(G125&lt;&gt;"LIBSETS_SETTYPE_BATTLEGROUND",G125&lt;&gt;"LIBSETS_SETTYPE_SPECIAL"),
IF(AND(AE125&lt;&gt;"",ISNUMBER(AE125),NOT(ISNA(AE125))),AE125,
   IF(AND(M125&lt;&gt;"",ISNUMBER(M125),M125&gt;0,NOT(ISNA(M125))),VLOOKUP(M125,'ESO dumped WayshrineInfo'!$K$3:$L$9994,2,FALSE),"")
),"")</f>
        <v>888</v>
      </c>
      <c r="AG125" t="str">
        <f>IF(AND(AF125&lt;&gt;"",ISNUMBER(AF125),NOT(ISNA(AF125))),VLOOKUP(AF125,'ESO zone constants'!$A$3:$D$9999,4,FALSE),"")</f>
        <v>Craglorn</v>
      </c>
      <c r="AH125" s="43"/>
      <c r="AI125" s="38"/>
      <c r="AJ125" s="38"/>
      <c r="AK125" s="3" t="str">
        <f>IF(AND(G125&lt;&gt;"LIBSETS_SETTYPE_BATTLEGROUND",G125&lt;&gt;"LIBSETS_SETTYPE_SPECIAL"),IF(AL125&lt;&gt;"",VLOOKUP(AL125,'ESO zone constants'!$D$3:$H$4953,5,FALSE),""),"")</f>
        <v/>
      </c>
      <c r="AM125" s="43"/>
      <c r="AN125" s="38"/>
      <c r="AO125" s="38"/>
      <c r="AP125" s="3" t="str">
        <f>IF(AND(G125&lt;&gt;"LIBSETS_SETTYPE_BATTLEGROUND",G125&lt;&gt;"LIBSETS_SETTYPE_SPECIAL"),IF(AQ125&lt;&gt;"",VLOOKUP(AQ125,'ESO zone constants'!$D$3:$H$4953,5,FALSE),""),"")</f>
        <v/>
      </c>
      <c r="AR125" s="43"/>
      <c r="AS125" s="38"/>
      <c r="AT125" s="38"/>
      <c r="AU125" s="3" t="str">
        <f>IF(AND(G125&lt;&gt;"LIBSETS_SETTYPE_BATTLEGROUND",G125&lt;&gt;"LIBSETS_SETTYPE_SPECIAL"),IF(AV125&lt;&gt;"",VLOOKUP(AV125,'ESO zone constants'!$D$3:$H$4953,5,FALSE),""),"")</f>
        <v/>
      </c>
      <c r="AW125" s="43"/>
      <c r="AX125" s="38"/>
      <c r="AY125" s="38"/>
      <c r="AZ125" s="81" t="s">
        <v>2665</v>
      </c>
      <c r="BA125" s="81"/>
      <c r="BB125" s="81"/>
      <c r="BC125" s="21" t="str">
        <f t="shared" si="12"/>
        <v>[144] = {wayshrines={232,232,232,}, dlcId=DLC_BASE_GAME</v>
      </c>
      <c r="BD125" s="21" t="str">
        <f t="shared" si="13"/>
        <v>, zoneIds={639,888,888}, veteran=false</v>
      </c>
      <c r="BE125" s="21" t="str">
        <f t="shared" si="14"/>
        <v>, setType=LIBSETS_SETTYPE_TRIAL</v>
      </c>
      <c r="BF125" s="21" t="str">
        <f t="shared" si="15"/>
        <v>, dropMechanic={LIBSETS_DROP_MECHANIC_TRIAL_BOSS,LIBSETS_DROP_MECHANIC_TRIAL_BOSS}, dropMechanicDropLocationNames={['en']={'','Bosses in trial dungeons','','','','',},['de']={'','Bosse in Prüfungen','','','','',},}</v>
      </c>
      <c r="BG125" s="21" t="str">
        <f t="shared" si="16"/>
        <v>}, --Twice-Fanged Serpent / Doppelzüngige Schlange   [Sanctum Ophidia, Craglorn, Craglorn]</v>
      </c>
    </row>
    <row r="126" spans="1:59" x14ac:dyDescent="0.25">
      <c r="A126" s="12">
        <v>145</v>
      </c>
      <c r="B126" t="s">
        <v>919</v>
      </c>
      <c r="C126" t="s">
        <v>920</v>
      </c>
      <c r="D126" s="3">
        <f t="shared" si="11"/>
        <v>145</v>
      </c>
      <c r="E126" s="41"/>
      <c r="G126" s="8" t="s">
        <v>1480</v>
      </c>
      <c r="I126" t="s">
        <v>91</v>
      </c>
      <c r="J126" t="s">
        <v>91</v>
      </c>
      <c r="K126">
        <v>220</v>
      </c>
      <c r="L126">
        <v>220</v>
      </c>
      <c r="M126">
        <v>220</v>
      </c>
      <c r="O126" s="64"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WayshrineInfo'!$K$3:$N$9994,4,FALSE),"")))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constants'!$B$4:$C$1012,2,FALSE),"")</f>
        <v>Included in base game</v>
      </c>
      <c r="V126" s="33" t="s">
        <v>1560</v>
      </c>
      <c r="Y126" s="64"/>
      <c r="Z126" s="3">
        <f>IF(AND(G126&lt;&gt;"LIBSETS_SETTYPE_BATTLEGROUND",G126&lt;&gt;"LIBSETS_SETTYPE_SPECIAL"),
IF(AND(Y126&lt;&gt;"",ISNUMBER(Y126),NOT(ISNA(Y126))),Y126,
   IF(AND(L126&lt;&gt;"",ISNUMBER(L126),L126&gt;0,NOT(ISNA(L126))),VLOOKUP(L126,'ESO dumped WayshrineInfo'!$K$3:$L$9994,2,FALSE),"")
),"")</f>
        <v>888</v>
      </c>
      <c r="AA126" t="str">
        <f>IF(AND(Z126&lt;&gt;"",ISNUMBER(Z126),NOT(ISNA(Z126))),VLOOKUP(Z126,'ESO zone constants'!$A$3:$D$9999,4,FALSE),"")</f>
        <v>Craglorn</v>
      </c>
      <c r="AB126" s="33" t="s">
        <v>1561</v>
      </c>
      <c r="AC126" s="42"/>
      <c r="AD126" s="42"/>
      <c r="AE126" s="42"/>
      <c r="AF126" s="3">
        <f>IF(AND(G126&lt;&gt;"LIBSETS_SETTYPE_BATTLEGROUND",G126&lt;&gt;"LIBSETS_SETTYPE_SPECIAL"),
IF(AND(AE126&lt;&gt;"",ISNUMBER(AE126),NOT(ISNA(AE126))),AE126,
   IF(AND(M126&lt;&gt;"",ISNUMBER(M126),M126&gt;0,NOT(ISNA(M126))),VLOOKUP(M126,'ESO dumped WayshrineInfo'!$K$3:$L$9994,2,FALSE),"")
),"")</f>
        <v>888</v>
      </c>
      <c r="AG126" t="str">
        <f>IF(AND(AF126&lt;&gt;"",ISNUMBER(AF126),NOT(ISNA(AF126))),VLOOKUP(AF126,'ESO zone constants'!$A$3:$D$9999,4,FALSE),"")</f>
        <v>Craglorn</v>
      </c>
      <c r="AH126" s="43" t="s">
        <v>1562</v>
      </c>
      <c r="AI126" s="42"/>
      <c r="AJ126" s="42"/>
      <c r="AK126" s="3">
        <f>IF(AND(G126&lt;&gt;"LIBSETS_SETTYPE_BATTLEGROUND",G126&lt;&gt;"LIBSETS_SETTYPE_SPECIAL"),IF(AL126&lt;&gt;"",VLOOKUP(AL126,'ESO zone constants'!$D$3:$H$4953,5,FALSE),""),"")</f>
        <v>888</v>
      </c>
      <c r="AL126" t="s">
        <v>565</v>
      </c>
      <c r="AM126" s="43" t="s">
        <v>1563</v>
      </c>
      <c r="AN126" s="42"/>
      <c r="AO126" s="42"/>
      <c r="AP126" s="3" t="str">
        <f>IF(AND(G126&lt;&gt;"LIBSETS_SETTYPE_BATTLEGROUND",G126&lt;&gt;"LIBSETS_SETTYPE_SPECIAL"),IF(AQ126&lt;&gt;"",VLOOKUP(AQ126,'ESO zone constants'!$D$3:$H$4953,5,FALSE),""),"")</f>
        <v/>
      </c>
      <c r="AR126" s="43"/>
      <c r="AS126" s="42"/>
      <c r="AT126" s="42"/>
      <c r="AU126" s="3" t="str">
        <f>IF(AND(G126&lt;&gt;"LIBSETS_SETTYPE_BATTLEGROUND",G126&lt;&gt;"LIBSETS_SETTYPE_SPECIAL"),IF(AV126&lt;&gt;"",VLOOKUP(AV126,'ESO zone constants'!$D$3:$H$4953,5,FALSE),""),"")</f>
        <v/>
      </c>
      <c r="AW126" s="43"/>
      <c r="AX126" s="42"/>
      <c r="AY126" s="42"/>
      <c r="AZ126" s="81" t="s">
        <v>2665</v>
      </c>
      <c r="BA126" s="81"/>
      <c r="BB126" s="81"/>
      <c r="BC126" s="21" t="str">
        <f t="shared" si="12"/>
        <v>[145] = {wayshrines={220,220,220,}, dlcId=DLC_BASE_GAME</v>
      </c>
      <c r="BD126" s="21" t="str">
        <f t="shared" si="13"/>
        <v>, zoneIds={888,888,888,888}, veteran=false</v>
      </c>
      <c r="BE126" s="21" t="str">
        <f t="shared" si="14"/>
        <v>, setType=LIBSETS_SETTYPE_OVERLAND</v>
      </c>
      <c r="BF126" s="21" t="str">
        <f t="shared" si="15"/>
        <v>, dropMechanic={LIBSETS_DROP_MECHANIC_OVERLAND_BOSS_DELVE,LIBSETS_DROP_MECHANIC_OVERLAND_WORLDBOSS,LIBSETS_DROP_MECHANIC_OVERLAND_BOSS_PUBLIC_DUNGEON,LIBSETS_DROP_MECHANIC_OVERLAND_CHEST}</v>
      </c>
      <c r="BG126" s="21" t="str">
        <f t="shared" si="16"/>
        <v>}, --Way of Fire / Weg des Feuers   [Craglorn, Craglorn, Craglorn, Craglorn]</v>
      </c>
    </row>
    <row r="127" spans="1:59" x14ac:dyDescent="0.25">
      <c r="A127" s="12">
        <v>146</v>
      </c>
      <c r="B127" t="s">
        <v>921</v>
      </c>
      <c r="C127" t="s">
        <v>922</v>
      </c>
      <c r="D127" s="3">
        <f t="shared" si="11"/>
        <v>146</v>
      </c>
      <c r="E127" s="41"/>
      <c r="G127" s="8" t="s">
        <v>1480</v>
      </c>
      <c r="I127" t="s">
        <v>91</v>
      </c>
      <c r="J127" t="s">
        <v>91</v>
      </c>
      <c r="K127">
        <v>220</v>
      </c>
      <c r="L127">
        <v>220</v>
      </c>
      <c r="M127">
        <v>220</v>
      </c>
      <c r="O127" s="64"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WayshrineInfo'!$K$3:$N$9994,4,FALSE),"")))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constants'!$B$4:$C$1012,2,FALSE),"")</f>
        <v>Included in base game</v>
      </c>
      <c r="V127" s="33" t="s">
        <v>1560</v>
      </c>
      <c r="Y127" s="64"/>
      <c r="Z127" s="3">
        <f>IF(AND(G127&lt;&gt;"LIBSETS_SETTYPE_BATTLEGROUND",G127&lt;&gt;"LIBSETS_SETTYPE_SPECIAL"),
IF(AND(Y127&lt;&gt;"",ISNUMBER(Y127),NOT(ISNA(Y127))),Y127,
   IF(AND(L127&lt;&gt;"",ISNUMBER(L127),L127&gt;0,NOT(ISNA(L127))),VLOOKUP(L127,'ESO dumped WayshrineInfo'!$K$3:$L$9994,2,FALSE),"")
),"")</f>
        <v>888</v>
      </c>
      <c r="AA127" t="str">
        <f>IF(AND(Z127&lt;&gt;"",ISNUMBER(Z127),NOT(ISNA(Z127))),VLOOKUP(Z127,'ESO zone constants'!$A$3:$D$9999,4,FALSE),"")</f>
        <v>Craglorn</v>
      </c>
      <c r="AB127" s="33" t="s">
        <v>1561</v>
      </c>
      <c r="AC127" s="42"/>
      <c r="AD127" s="42"/>
      <c r="AE127" s="42"/>
      <c r="AF127" s="3">
        <f>IF(AND(G127&lt;&gt;"LIBSETS_SETTYPE_BATTLEGROUND",G127&lt;&gt;"LIBSETS_SETTYPE_SPECIAL"),
IF(AND(AE127&lt;&gt;"",ISNUMBER(AE127),NOT(ISNA(AE127))),AE127,
   IF(AND(M127&lt;&gt;"",ISNUMBER(M127),M127&gt;0,NOT(ISNA(M127))),VLOOKUP(M127,'ESO dumped WayshrineInfo'!$K$3:$L$9994,2,FALSE),"")
),"")</f>
        <v>888</v>
      </c>
      <c r="AG127" t="str">
        <f>IF(AND(AF127&lt;&gt;"",ISNUMBER(AF127),NOT(ISNA(AF127))),VLOOKUP(AF127,'ESO zone constants'!$A$3:$D$9999,4,FALSE),"")</f>
        <v>Craglorn</v>
      </c>
      <c r="AH127" s="43" t="s">
        <v>1562</v>
      </c>
      <c r="AI127" s="42"/>
      <c r="AJ127" s="42"/>
      <c r="AK127" s="3">
        <f>IF(AND(G127&lt;&gt;"LIBSETS_SETTYPE_BATTLEGROUND",G127&lt;&gt;"LIBSETS_SETTYPE_SPECIAL"),IF(AL127&lt;&gt;"",VLOOKUP(AL127,'ESO zone constants'!$D$3:$H$4953,5,FALSE),""),"")</f>
        <v>888</v>
      </c>
      <c r="AL127" t="s">
        <v>565</v>
      </c>
      <c r="AM127" s="43" t="s">
        <v>1563</v>
      </c>
      <c r="AN127" s="42"/>
      <c r="AO127" s="42"/>
      <c r="AP127" s="3" t="str">
        <f>IF(AND(G127&lt;&gt;"LIBSETS_SETTYPE_BATTLEGROUND",G127&lt;&gt;"LIBSETS_SETTYPE_SPECIAL"),IF(AQ127&lt;&gt;"",VLOOKUP(AQ127,'ESO zone constants'!$D$3:$H$4953,5,FALSE),""),"")</f>
        <v/>
      </c>
      <c r="AR127" s="43"/>
      <c r="AS127" s="42"/>
      <c r="AT127" s="42"/>
      <c r="AU127" s="3" t="str">
        <f>IF(AND(G127&lt;&gt;"LIBSETS_SETTYPE_BATTLEGROUND",G127&lt;&gt;"LIBSETS_SETTYPE_SPECIAL"),IF(AV127&lt;&gt;"",VLOOKUP(AV127,'ESO zone constants'!$D$3:$H$4953,5,FALSE),""),"")</f>
        <v/>
      </c>
      <c r="AW127" s="43"/>
      <c r="AX127" s="42"/>
      <c r="AY127" s="42"/>
      <c r="AZ127" s="81" t="s">
        <v>2666</v>
      </c>
      <c r="BA127" s="81"/>
      <c r="BB127" s="81"/>
      <c r="BC127" s="21" t="str">
        <f t="shared" si="12"/>
        <v>[146] = {wayshrines={220,220,220,}, dlcId=DLC_BASE_GAME</v>
      </c>
      <c r="BD127" s="21" t="str">
        <f t="shared" si="13"/>
        <v>, zoneIds={888,888,888,888}, veteran=false</v>
      </c>
      <c r="BE127" s="21" t="str">
        <f t="shared" si="14"/>
        <v>, setType=LIBSETS_SETTYPE_OVERLAND</v>
      </c>
      <c r="BF127" s="21" t="str">
        <f t="shared" si="15"/>
        <v>, isProcSetAllowedInPvP=1, dropMechanic={LIBSETS_DROP_MECHANIC_OVERLAND_BOSS_DELVE,LIBSETS_DROP_MECHANIC_OVERLAND_WORLDBOSS,LIBSETS_DROP_MECHANIC_OVERLAND_BOSS_PUBLIC_DUNGEON,LIBSETS_DROP_MECHANIC_OVERLAND_CHEST}</v>
      </c>
      <c r="BG127" s="21" t="str">
        <f t="shared" si="16"/>
        <v>}, --Way of Air / Weg der Luft   [Craglorn, Craglorn, Craglorn, Craglorn]</v>
      </c>
    </row>
    <row r="128" spans="1:59" x14ac:dyDescent="0.25">
      <c r="A128" s="12">
        <v>147</v>
      </c>
      <c r="B128" t="s">
        <v>923</v>
      </c>
      <c r="C128" t="s">
        <v>924</v>
      </c>
      <c r="D128" s="3">
        <f t="shared" si="11"/>
        <v>147</v>
      </c>
      <c r="E128" s="41"/>
      <c r="G128" s="8" t="s">
        <v>1480</v>
      </c>
      <c r="I128" t="s">
        <v>91</v>
      </c>
      <c r="J128" t="s">
        <v>91</v>
      </c>
      <c r="K128">
        <v>220</v>
      </c>
      <c r="L128">
        <v>220</v>
      </c>
      <c r="M128">
        <v>220</v>
      </c>
      <c r="O128" s="64"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WayshrineInfo'!$K$3:$N$9994,4,FALSE),"")))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constants'!$B$4:$C$1012,2,FALSE),"")</f>
        <v>Included in base game</v>
      </c>
      <c r="V128" s="33" t="s">
        <v>1560</v>
      </c>
      <c r="Y128" s="64"/>
      <c r="Z128" s="3">
        <f>IF(AND(G128&lt;&gt;"LIBSETS_SETTYPE_BATTLEGROUND",G128&lt;&gt;"LIBSETS_SETTYPE_SPECIAL"),
IF(AND(Y128&lt;&gt;"",ISNUMBER(Y128),NOT(ISNA(Y128))),Y128,
   IF(AND(L128&lt;&gt;"",ISNUMBER(L128),L128&gt;0,NOT(ISNA(L128))),VLOOKUP(L128,'ESO dumped WayshrineInfo'!$K$3:$L$9994,2,FALSE),"")
),"")</f>
        <v>888</v>
      </c>
      <c r="AA128" t="str">
        <f>IF(AND(Z128&lt;&gt;"",ISNUMBER(Z128),NOT(ISNA(Z128))),VLOOKUP(Z128,'ESO zone constants'!$A$3:$D$9999,4,FALSE),"")</f>
        <v>Craglorn</v>
      </c>
      <c r="AB128" s="33" t="s">
        <v>1561</v>
      </c>
      <c r="AC128" s="42"/>
      <c r="AD128" s="42"/>
      <c r="AE128" s="42"/>
      <c r="AF128" s="3">
        <f>IF(AND(G128&lt;&gt;"LIBSETS_SETTYPE_BATTLEGROUND",G128&lt;&gt;"LIBSETS_SETTYPE_SPECIAL"),
IF(AND(AE128&lt;&gt;"",ISNUMBER(AE128),NOT(ISNA(AE128))),AE128,
   IF(AND(M128&lt;&gt;"",ISNUMBER(M128),M128&gt;0,NOT(ISNA(M128))),VLOOKUP(M128,'ESO dumped WayshrineInfo'!$K$3:$L$9994,2,FALSE),"")
),"")</f>
        <v>888</v>
      </c>
      <c r="AG128" t="str">
        <f>IF(AND(AF128&lt;&gt;"",ISNUMBER(AF128),NOT(ISNA(AF128))),VLOOKUP(AF128,'ESO zone constants'!$A$3:$D$9999,4,FALSE),"")</f>
        <v>Craglorn</v>
      </c>
      <c r="AH128" s="43" t="s">
        <v>1562</v>
      </c>
      <c r="AI128" s="42"/>
      <c r="AJ128" s="42"/>
      <c r="AK128" s="3">
        <f>IF(AND(G128&lt;&gt;"LIBSETS_SETTYPE_BATTLEGROUND",G128&lt;&gt;"LIBSETS_SETTYPE_SPECIAL"),IF(AL128&lt;&gt;"",VLOOKUP(AL128,'ESO zone constants'!$D$3:$H$4953,5,FALSE),""),"")</f>
        <v>888</v>
      </c>
      <c r="AL128" t="s">
        <v>565</v>
      </c>
      <c r="AM128" s="43" t="s">
        <v>1563</v>
      </c>
      <c r="AN128" s="42"/>
      <c r="AO128" s="42"/>
      <c r="AP128" s="3" t="str">
        <f>IF(AND(G128&lt;&gt;"LIBSETS_SETTYPE_BATTLEGROUND",G128&lt;&gt;"LIBSETS_SETTYPE_SPECIAL"),IF(AQ128&lt;&gt;"",VLOOKUP(AQ128,'ESO zone constants'!$D$3:$H$4953,5,FALSE),""),"")</f>
        <v/>
      </c>
      <c r="AR128" s="43"/>
      <c r="AS128" s="42"/>
      <c r="AT128" s="42"/>
      <c r="AU128" s="3" t="str">
        <f>IF(AND(G128&lt;&gt;"LIBSETS_SETTYPE_BATTLEGROUND",G128&lt;&gt;"LIBSETS_SETTYPE_SPECIAL"),IF(AV128&lt;&gt;"",VLOOKUP(AV128,'ESO zone constants'!$D$3:$H$4953,5,FALSE),""),"")</f>
        <v/>
      </c>
      <c r="AW128" s="43"/>
      <c r="AX128" s="42"/>
      <c r="AY128" s="42"/>
      <c r="AZ128" s="81" t="s">
        <v>2665</v>
      </c>
      <c r="BA128" s="81"/>
      <c r="BB128" s="81"/>
      <c r="BC128" s="21" t="str">
        <f t="shared" si="12"/>
        <v>[147] = {wayshrines={220,220,220,}, dlcId=DLC_BASE_GAME</v>
      </c>
      <c r="BD128" s="21" t="str">
        <f t="shared" si="13"/>
        <v>, zoneIds={888,888,888,888}, veteran=false</v>
      </c>
      <c r="BE128" s="21" t="str">
        <f t="shared" si="14"/>
        <v>, setType=LIBSETS_SETTYPE_OVERLAND</v>
      </c>
      <c r="BF128" s="21" t="str">
        <f t="shared" si="15"/>
        <v>, dropMechanic={LIBSETS_DROP_MECHANIC_OVERLAND_BOSS_DELVE,LIBSETS_DROP_MECHANIC_OVERLAND_WORLDBOSS,LIBSETS_DROP_MECHANIC_OVERLAND_BOSS_PUBLIC_DUNGEON,LIBSETS_DROP_MECHANIC_OVERLAND_CHEST}</v>
      </c>
      <c r="BG128" s="21" t="str">
        <f t="shared" si="16"/>
        <v>}, --Way of Martial Knowledge / Weg der Kampfkunst   [Craglorn, Craglorn, Craglorn, Craglorn]</v>
      </c>
    </row>
    <row r="129" spans="1:59" x14ac:dyDescent="0.25">
      <c r="A129" s="5">
        <v>148</v>
      </c>
      <c r="B129" t="s">
        <v>925</v>
      </c>
      <c r="C129" t="s">
        <v>926</v>
      </c>
      <c r="D129" s="3">
        <f t="shared" si="11"/>
        <v>148</v>
      </c>
      <c r="G129" s="8" t="s">
        <v>1474</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WayshrineInfo'!$K$3:$N$9994,4,FALSE),"")))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constants'!$B$4:$C$1012,2,FALSE),"")</f>
        <v>Included in base game</v>
      </c>
      <c r="V129" s="33" t="s">
        <v>3357</v>
      </c>
      <c r="Y129" s="64"/>
      <c r="Z129" s="3">
        <f>IF(AND(G129&lt;&gt;"LIBSETS_SETTYPE_BATTLEGROUND",G129&lt;&gt;"LIBSETS_SETTYPE_SPECIAL"),
IF(AND(Y129&lt;&gt;"",ISNUMBER(Y129),NOT(ISNA(Y129))),Y129,
   IF(AND(L129&lt;&gt;"",ISNUMBER(L129),L129&gt;0,NOT(ISNA(L129))),VLOOKUP(L129,'ESO dumped WayshrineInfo'!$K$3:$L$9994,2,FALSE),"")
),"")</f>
        <v>888</v>
      </c>
      <c r="AA129" t="str">
        <f>IF(AND(Z129&lt;&gt;"",ISNUMBER(Z129),NOT(ISNA(Z129))),VLOOKUP(Z129,'ESO zone constants'!$A$3:$D$9999,4,FALSE),"")</f>
        <v>Craglorn</v>
      </c>
      <c r="AB129" s="33" t="s">
        <v>3357</v>
      </c>
      <c r="AC129" s="42"/>
      <c r="AD129" s="42"/>
      <c r="AE129" s="42"/>
      <c r="AF129" s="3">
        <f>IF(AND(G129&lt;&gt;"LIBSETS_SETTYPE_BATTLEGROUND",G129&lt;&gt;"LIBSETS_SETTYPE_SPECIAL"),
IF(AND(AE129&lt;&gt;"",ISNUMBER(AE129),NOT(ISNA(AE129))),AE129,
   IF(AND(M129&lt;&gt;"",ISNUMBER(M129),M129&gt;0,NOT(ISNA(M129))),VLOOKUP(M129,'ESO dumped WayshrineInfo'!$K$3:$L$9994,2,FALSE),"")
),"")</f>
        <v>888</v>
      </c>
      <c r="AG129" t="str">
        <f>IF(AND(AF129&lt;&gt;"",ISNUMBER(AF129),NOT(ISNA(AF129))),VLOOKUP(AF129,'ESO zone constants'!$A$3:$D$9999,4,FALSE),"")</f>
        <v>Craglorn</v>
      </c>
      <c r="AH129" s="43"/>
      <c r="AI129" s="42"/>
      <c r="AJ129" s="42"/>
      <c r="AK129" s="3" t="str">
        <f>IF(AND(G129&lt;&gt;"LIBSETS_SETTYPE_BATTLEGROUND",G129&lt;&gt;"LIBSETS_SETTYPE_SPECIAL"),IF(AL129&lt;&gt;"",VLOOKUP(AL129,'ESO zone constants'!$D$3:$H$4953,5,FALSE),""),"")</f>
        <v/>
      </c>
      <c r="AM129" s="43"/>
      <c r="AN129" s="42"/>
      <c r="AO129" s="42"/>
      <c r="AP129" s="3" t="str">
        <f>IF(AND(G129&lt;&gt;"LIBSETS_SETTYPE_BATTLEGROUND",G129&lt;&gt;"LIBSETS_SETTYPE_SPECIAL"),IF(AQ129&lt;&gt;"",VLOOKUP(AQ129,'ESO zone constants'!$D$3:$H$4953,5,FALSE),""),"")</f>
        <v/>
      </c>
      <c r="AR129" s="43"/>
      <c r="AS129" s="42"/>
      <c r="AT129" s="42"/>
      <c r="AU129" s="3" t="str">
        <f>IF(AND(G129&lt;&gt;"LIBSETS_SETTYPE_BATTLEGROUND",G129&lt;&gt;"LIBSETS_SETTYPE_SPECIAL"),IF(AV129&lt;&gt;"",VLOOKUP(AV129,'ESO zone constants'!$D$3:$H$4953,5,FALSE),""),"")</f>
        <v/>
      </c>
      <c r="AW129" s="43"/>
      <c r="AX129" s="42"/>
      <c r="AY129" s="42"/>
      <c r="AZ129" s="81" t="s">
        <v>2666</v>
      </c>
      <c r="BA129" s="81"/>
      <c r="BB129" s="81"/>
      <c r="BC129" s="21" t="str">
        <f t="shared" si="12"/>
        <v>[148] = {wayshrines={217,217,217,}, traitsNeeded=8, dlcId=DLC_BASE_GAME</v>
      </c>
      <c r="BD129" s="21" t="str">
        <f t="shared" si="13"/>
        <v>, zoneIds={888,888,888}, veteran=false</v>
      </c>
      <c r="BE129" s="21" t="str">
        <f t="shared" si="14"/>
        <v>, setType=LIBSETS_SETTYPE_CRAFTED</v>
      </c>
      <c r="BF129" s="21" t="str">
        <f t="shared" si="15"/>
        <v>, isProcSetAllowedInPvP=1, dropMechanic={LIBSETS_DROP_MECHANIC_CRAFTED,LIBSETS_DROP_MECHANIC_CRAFTED}</v>
      </c>
      <c r="BG129" s="21" t="str">
        <f t="shared" si="16"/>
        <v>}, --Way of the Arena / Weg der Arena   [Craglorn, Craglorn, Craglorn]</v>
      </c>
    </row>
    <row r="130" spans="1:59" x14ac:dyDescent="0.25">
      <c r="A130" s="12">
        <v>155</v>
      </c>
      <c r="B130" t="s">
        <v>927</v>
      </c>
      <c r="C130" t="s">
        <v>928</v>
      </c>
      <c r="D130" s="3">
        <f t="shared" si="11"/>
        <v>155</v>
      </c>
      <c r="G130" s="8" t="s">
        <v>1477</v>
      </c>
      <c r="I130" t="s">
        <v>91</v>
      </c>
      <c r="J130" t="s">
        <v>91</v>
      </c>
      <c r="K130">
        <v>191</v>
      </c>
      <c r="L130">
        <v>191</v>
      </c>
      <c r="M130">
        <v>191</v>
      </c>
      <c r="O130" s="64"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WayshrineInfo'!$K$3:$N$9994,4,FALSE),"")))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constants'!$B$4:$C$1012,2,FALSE),"")</f>
        <v>Included in base game</v>
      </c>
      <c r="V130" s="33" t="s">
        <v>3354</v>
      </c>
      <c r="Y130" s="64">
        <v>931</v>
      </c>
      <c r="Z130" s="3">
        <f>IF(AND(G130&lt;&gt;"LIBSETS_SETTYPE_BATTLEGROUND",G130&lt;&gt;"LIBSETS_SETTYPE_SPECIAL"),
IF(AND(Y130&lt;&gt;"",ISNUMBER(Y130),NOT(ISNA(Y130))),Y130,
   IF(AND(L130&lt;&gt;"",ISNUMBER(L130),L130&gt;0,NOT(ISNA(L130))),VLOOKUP(L130,'ESO dumped WayshrineInfo'!$K$3:$L$9994,2,FALSE),"")
),"")</f>
        <v>931</v>
      </c>
      <c r="AA130" t="str">
        <f>IF(AND(Z130&lt;&gt;"",ISNUMBER(Z130),NOT(ISNA(Z130))),VLOOKUP(Z130,'ESO zone constants'!$A$3:$D$9999,4,FALSE),"")</f>
        <v>Elden Hollow II</v>
      </c>
      <c r="AB130" s="33" t="s">
        <v>3354</v>
      </c>
      <c r="AC130" s="42"/>
      <c r="AD130" s="42"/>
      <c r="AE130" s="42"/>
      <c r="AF130" s="3">
        <f>IF(AND(G130&lt;&gt;"LIBSETS_SETTYPE_BATTLEGROUND",G130&lt;&gt;"LIBSETS_SETTYPE_SPECIAL"),
IF(AND(AE130&lt;&gt;"",ISNUMBER(AE130),NOT(ISNA(AE130))),AE130,
   IF(AND(M130&lt;&gt;"",ISNUMBER(M130),M130&gt;0,NOT(ISNA(M130))),VLOOKUP(M130,'ESO dumped WayshrineInfo'!$K$3:$L$9994,2,FALSE),"")
),"")</f>
        <v>383</v>
      </c>
      <c r="AG130" t="str">
        <f>IF(AND(AF130&lt;&gt;"",ISNUMBER(AF130),NOT(ISNA(AF130))),VLOOKUP(AF130,'ESO zone constants'!$A$3:$D$9999,4,FALSE),"")</f>
        <v>Grahtwood</v>
      </c>
      <c r="AH130" s="94" t="s">
        <v>3354</v>
      </c>
      <c r="AI130" s="42"/>
      <c r="AJ130" s="42"/>
      <c r="AK130" s="3" t="str">
        <f>IF(AND(G130&lt;&gt;"LIBSETS_SETTYPE_BATTLEGROUND",G130&lt;&gt;"LIBSETS_SETTYPE_SPECIAL"),IF(AL130&lt;&gt;"",VLOOKUP(AL130,'ESO zone constants'!$D$3:$H$4953,5,FALSE),""),"")</f>
        <v/>
      </c>
      <c r="AM130" s="43"/>
      <c r="AN130" s="42"/>
      <c r="AO130" s="42"/>
      <c r="AP130" s="3" t="str">
        <f>IF(AND(G130&lt;&gt;"LIBSETS_SETTYPE_BATTLEGROUND",G130&lt;&gt;"LIBSETS_SETTYPE_SPECIAL"),IF(AQ130&lt;&gt;"",VLOOKUP(AQ130,'ESO zone constants'!$D$3:$H$4953,5,FALSE),""),"")</f>
        <v/>
      </c>
      <c r="AR130" s="43"/>
      <c r="AS130" s="42"/>
      <c r="AT130" s="42"/>
      <c r="AU130" s="3" t="str">
        <f>IF(AND(G130&lt;&gt;"LIBSETS_SETTYPE_BATTLEGROUND",G130&lt;&gt;"LIBSETS_SETTYPE_SPECIAL"),IF(AV130&lt;&gt;"",VLOOKUP(AV130,'ESO zone constants'!$D$3:$H$4953,5,FALSE),""),"")</f>
        <v/>
      </c>
      <c r="AW130" s="43"/>
      <c r="AX130" s="42"/>
      <c r="AY130" s="42"/>
      <c r="AZ130" s="81" t="s">
        <v>2665</v>
      </c>
      <c r="BA130" s="81"/>
      <c r="BB130" s="81"/>
      <c r="BC130" s="21" t="str">
        <f t="shared" si="12"/>
        <v>[155] = {wayshrines={191,191,191,}, dlcId=DLC_BASE_GAME</v>
      </c>
      <c r="BD130" s="21" t="str">
        <f t="shared" si="13"/>
        <v>, zoneIds={126,931,383}, veteran=false</v>
      </c>
      <c r="BE130" s="21" t="str">
        <f t="shared" si="14"/>
        <v>, setType=LIBSETS_SETTYPE_DUNGEON</v>
      </c>
      <c r="BF130" s="21" t="str">
        <f t="shared" si="15"/>
        <v>, dropMechanic={LIBSETS_DROP_MECHANIC_GROUP_DUNGEON_BOSS,LIBSETS_DROP_MECHANIC_GROUP_DUNGEON_BOSS,LIBSETS_DROP_MECHANIC_GROUP_DUNGEON_BOSS}</v>
      </c>
      <c r="BG130" s="21" t="str">
        <f t="shared" si="16"/>
        <v>}, --Undaunted Bastion / Unerschrockenen-Bastion   [Elden Hollow I, Elden Hollow II, Grahtwood]</v>
      </c>
    </row>
    <row r="131" spans="1:59" x14ac:dyDescent="0.25">
      <c r="A131" s="12">
        <v>156</v>
      </c>
      <c r="B131" t="s">
        <v>929</v>
      </c>
      <c r="C131" t="s">
        <v>930</v>
      </c>
      <c r="D131" s="3">
        <f t="shared" ref="D131:D194" si="17">A131</f>
        <v>156</v>
      </c>
      <c r="G131" s="8" t="s">
        <v>1477</v>
      </c>
      <c r="I131" t="s">
        <v>91</v>
      </c>
      <c r="J131" t="s">
        <v>91</v>
      </c>
      <c r="K131">
        <v>192</v>
      </c>
      <c r="L131">
        <v>192</v>
      </c>
      <c r="M131">
        <v>192</v>
      </c>
      <c r="O131" s="64"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WayshrineInfo'!$K$3:$N$9994,4,FALSE),"")))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constants'!$B$4:$C$1012,2,FALSE),"")</f>
        <v>Included in base game</v>
      </c>
      <c r="V131" s="33" t="s">
        <v>3354</v>
      </c>
      <c r="Y131" s="64"/>
      <c r="Z131" s="3">
        <f>IF(AND(G131&lt;&gt;"LIBSETS_SETTYPE_BATTLEGROUND",G131&lt;&gt;"LIBSETS_SETTYPE_SPECIAL"),
IF(AND(Y131&lt;&gt;"",ISNUMBER(Y131),NOT(ISNA(Y131))),Y131,
   IF(AND(L131&lt;&gt;"",ISNUMBER(L131),L131&gt;0,NOT(ISNA(L131))),VLOOKUP(L131,'ESO dumped WayshrineInfo'!$K$3:$L$9994,2,FALSE),"")
),"")</f>
        <v>117</v>
      </c>
      <c r="AA131" t="str">
        <f>IF(AND(Z131&lt;&gt;"",ISNUMBER(Z131),NOT(ISNA(Z131))),VLOOKUP(Z131,'ESO zone constants'!$A$3:$D$9999,4,FALSE),"")</f>
        <v>Shadowfen</v>
      </c>
      <c r="AB131" s="33" t="s">
        <v>3354</v>
      </c>
      <c r="AC131" s="42"/>
      <c r="AD131" s="42"/>
      <c r="AE131" s="42"/>
      <c r="AF131" s="3">
        <f>IF(AND(G131&lt;&gt;"LIBSETS_SETTYPE_BATTLEGROUND",G131&lt;&gt;"LIBSETS_SETTYPE_SPECIAL"),
IF(AND(AE131&lt;&gt;"",ISNUMBER(AE131),NOT(ISNA(AE131))),AE131,
   IF(AND(M131&lt;&gt;"",ISNUMBER(M131),M131&gt;0,NOT(ISNA(M131))),VLOOKUP(M131,'ESO dumped WayshrineInfo'!$K$3:$L$9994,2,FALSE),"")
),"")</f>
        <v>117</v>
      </c>
      <c r="AG131" t="str">
        <f>IF(AND(AF131&lt;&gt;"",ISNUMBER(AF131),NOT(ISNA(AF131))),VLOOKUP(AF131,'ESO zone constants'!$A$3:$D$9999,4,FALSE),"")</f>
        <v>Shadowfen</v>
      </c>
      <c r="AH131" s="43"/>
      <c r="AI131" s="42"/>
      <c r="AJ131" s="42"/>
      <c r="AK131" s="3" t="str">
        <f>IF(AND(G131&lt;&gt;"LIBSETS_SETTYPE_BATTLEGROUND",G131&lt;&gt;"LIBSETS_SETTYPE_SPECIAL"),IF(AL131&lt;&gt;"",VLOOKUP(AL131,'ESO zone constants'!$D$3:$H$4953,5,FALSE),""),"")</f>
        <v/>
      </c>
      <c r="AM131" s="43"/>
      <c r="AN131" s="42"/>
      <c r="AO131" s="42"/>
      <c r="AP131" s="3" t="str">
        <f>IF(AND(G131&lt;&gt;"LIBSETS_SETTYPE_BATTLEGROUND",G131&lt;&gt;"LIBSETS_SETTYPE_SPECIAL"),IF(AQ131&lt;&gt;"",VLOOKUP(AQ131,'ESO zone constants'!$D$3:$H$4953,5,FALSE),""),"")</f>
        <v/>
      </c>
      <c r="AR131" s="43"/>
      <c r="AS131" s="42"/>
      <c r="AT131" s="42"/>
      <c r="AU131" s="3" t="str">
        <f>IF(AND(G131&lt;&gt;"LIBSETS_SETTYPE_BATTLEGROUND",G131&lt;&gt;"LIBSETS_SETTYPE_SPECIAL"),IF(AV131&lt;&gt;"",VLOOKUP(AV131,'ESO zone constants'!$D$3:$H$4953,5,FALSE),""),"")</f>
        <v/>
      </c>
      <c r="AW131" s="43"/>
      <c r="AX131" s="42"/>
      <c r="AY131" s="42"/>
      <c r="AZ131" s="81" t="s">
        <v>2665</v>
      </c>
      <c r="BA131" s="81"/>
      <c r="BB131" s="81"/>
      <c r="BC131" s="21" t="str">
        <f t="shared" si="12"/>
        <v>[156] = {wayshrines={192,192,192,}, dlcId=DLC_BASE_GAME</v>
      </c>
      <c r="BD131" s="21" t="str">
        <f t="shared" si="13"/>
        <v>, zoneIds={148,117,117}, veteran=false</v>
      </c>
      <c r="BE131" s="21" t="str">
        <f t="shared" si="14"/>
        <v>, setType=LIBSETS_SETTYPE_DUNGEON</v>
      </c>
      <c r="BF131" s="21" t="str">
        <f t="shared" si="15"/>
        <v>, dropMechanic={LIBSETS_DROP_MECHANIC_GROUP_DUNGEON_BOSS,LIBSETS_DROP_MECHANIC_GROUP_DUNGEON_BOSS}</v>
      </c>
      <c r="BG131" s="21" t="str">
        <f t="shared" si="16"/>
        <v>}, --Undaunted Infiltrator / Unerschrockener Infiltrator   [Arx Corinium, Shadowfen, Shadowfen]</v>
      </c>
    </row>
    <row r="132" spans="1:59" x14ac:dyDescent="0.25">
      <c r="A132" s="12">
        <v>157</v>
      </c>
      <c r="B132" t="s">
        <v>931</v>
      </c>
      <c r="C132" t="s">
        <v>932</v>
      </c>
      <c r="D132" s="3">
        <f t="shared" si="17"/>
        <v>157</v>
      </c>
      <c r="E132" s="41"/>
      <c r="G132" s="8" t="s">
        <v>1477</v>
      </c>
      <c r="I132" t="s">
        <v>91</v>
      </c>
      <c r="J132" t="s">
        <v>91</v>
      </c>
      <c r="K132">
        <v>186</v>
      </c>
      <c r="L132">
        <v>186</v>
      </c>
      <c r="M132">
        <v>186</v>
      </c>
      <c r="O132" s="64"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WayshrineInfo'!$K$3:$N$9994,4,FALSE),"")))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constants'!$B$4:$C$1012,2,FALSE),"")</f>
        <v>Included in base game</v>
      </c>
      <c r="V132" s="33" t="s">
        <v>3354</v>
      </c>
      <c r="Y132" s="64"/>
      <c r="Z132" s="3">
        <f>IF(AND(G132&lt;&gt;"LIBSETS_SETTYPE_BATTLEGROUND",G132&lt;&gt;"LIBSETS_SETTYPE_SPECIAL"),
IF(AND(Y132&lt;&gt;"",ISNUMBER(Y132),NOT(ISNA(Y132))),Y132,
   IF(AND(L132&lt;&gt;"",ISNUMBER(L132),L132&gt;0,NOT(ISNA(L132))),VLOOKUP(L132,'ESO dumped WayshrineInfo'!$K$3:$L$9994,2,FALSE),"")
),"")</f>
        <v>92</v>
      </c>
      <c r="AA132" t="str">
        <f>IF(AND(Z132&lt;&gt;"",ISNUMBER(Z132),NOT(ISNA(Z132))),VLOOKUP(Z132,'ESO zone constants'!$A$3:$D$9999,4,FALSE),"")</f>
        <v>Bangkorai</v>
      </c>
      <c r="AB132" s="33" t="s">
        <v>3354</v>
      </c>
      <c r="AC132" s="42"/>
      <c r="AD132" s="42"/>
      <c r="AE132" s="42"/>
      <c r="AF132" s="3">
        <f>IF(AND(G132&lt;&gt;"LIBSETS_SETTYPE_BATTLEGROUND",G132&lt;&gt;"LIBSETS_SETTYPE_SPECIAL"),
IF(AND(AE132&lt;&gt;"",ISNUMBER(AE132),NOT(ISNA(AE132))),AE132,
   IF(AND(M132&lt;&gt;"",ISNUMBER(M132),M132&gt;0,NOT(ISNA(M132))),VLOOKUP(M132,'ESO dumped WayshrineInfo'!$K$3:$L$9994,2,FALSE),"")
),"")</f>
        <v>92</v>
      </c>
      <c r="AG132" t="str">
        <f>IF(AND(AF132&lt;&gt;"",ISNUMBER(AF132),NOT(ISNA(AF132))),VLOOKUP(AF132,'ESO zone constants'!$A$3:$D$9999,4,FALSE),"")</f>
        <v>Bangkorai</v>
      </c>
      <c r="AH132" s="43"/>
      <c r="AI132" s="42"/>
      <c r="AJ132" s="42"/>
      <c r="AK132" s="3" t="str">
        <f>IF(AND(G132&lt;&gt;"LIBSETS_SETTYPE_BATTLEGROUND",G132&lt;&gt;"LIBSETS_SETTYPE_SPECIAL"),IF(AL132&lt;&gt;"",VLOOKUP(AL132,'ESO zone constants'!$D$3:$H$4953,5,FALSE),""),"")</f>
        <v/>
      </c>
      <c r="AM132" s="43"/>
      <c r="AN132" s="42"/>
      <c r="AO132" s="42"/>
      <c r="AP132" s="3" t="str">
        <f>IF(AND(G132&lt;&gt;"LIBSETS_SETTYPE_BATTLEGROUND",G132&lt;&gt;"LIBSETS_SETTYPE_SPECIAL"),IF(AQ132&lt;&gt;"",VLOOKUP(AQ132,'ESO zone constants'!$D$3:$H$4953,5,FALSE),""),"")</f>
        <v/>
      </c>
      <c r="AR132" s="43"/>
      <c r="AS132" s="42"/>
      <c r="AT132" s="42"/>
      <c r="AU132" s="3" t="str">
        <f>IF(AND(G132&lt;&gt;"LIBSETS_SETTYPE_BATTLEGROUND",G132&lt;&gt;"LIBSETS_SETTYPE_SPECIAL"),IF(AV132&lt;&gt;"",VLOOKUP(AV132,'ESO zone constants'!$D$3:$H$4953,5,FALSE),""),"")</f>
        <v/>
      </c>
      <c r="AW132" s="43"/>
      <c r="AX132" s="42"/>
      <c r="AY132" s="42"/>
      <c r="AZ132" s="81" t="s">
        <v>2665</v>
      </c>
      <c r="BA132" s="81"/>
      <c r="BB132" s="81"/>
      <c r="BC132" s="21" t="str">
        <f t="shared" ref="BC132:BC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D132" s="21" t="str">
        <f t="shared" ref="BD132:BD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E132" s="21" t="str">
        <f t="shared" ref="BE132:BE195" si="20">IF(A132&lt;&gt;"",IF(F132&lt;&gt;"Not in the game (anymore)",IF(A132&lt;&gt;"",", setType="&amp;G132,"")&amp;IF(J132="true",", multiTrialSet=true",""),"")
&amp; IF(AND(H132&lt;&gt;"",ISNUMBER(H132)),", undauntedChestId=" &amp; H132,""),"")</f>
        <v>, setType=LIBSETS_SETTYPE_DUNGEON</v>
      </c>
      <c r="BF132" s="21" t="str">
        <f t="shared" ref="BF132:BF195" si="21">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G132" s="21" t="str">
        <f t="shared" ref="BG132:BG195" si="22">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59" x14ac:dyDescent="0.25">
      <c r="A133" s="12">
        <v>158</v>
      </c>
      <c r="B133" t="s">
        <v>933</v>
      </c>
      <c r="C133" t="s">
        <v>934</v>
      </c>
      <c r="D133" s="3">
        <f t="shared" si="17"/>
        <v>158</v>
      </c>
      <c r="G133" s="8" t="s">
        <v>1477</v>
      </c>
      <c r="I133" t="s">
        <v>91</v>
      </c>
      <c r="J133" t="s">
        <v>91</v>
      </c>
      <c r="K133">
        <v>197</v>
      </c>
      <c r="L133">
        <v>197</v>
      </c>
      <c r="M133">
        <v>197</v>
      </c>
      <c r="O133" s="64"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WayshrineInfo'!$K$3:$N$9994,4,FALSE),"")))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constants'!$B$4:$C$1012,2,FALSE),"")</f>
        <v>Included in base game</v>
      </c>
      <c r="V133" s="33" t="s">
        <v>3354</v>
      </c>
      <c r="Y133" s="64">
        <v>681</v>
      </c>
      <c r="Z133" s="3">
        <f>IF(AND(G133&lt;&gt;"LIBSETS_SETTYPE_BATTLEGROUND",G133&lt;&gt;"LIBSETS_SETTYPE_SPECIAL"),
IF(AND(Y133&lt;&gt;"",ISNUMBER(Y133),NOT(ISNA(Y133))),Y133,
   IF(AND(L133&lt;&gt;"",ISNUMBER(L133),L133&gt;0,NOT(ISNA(L133))),VLOOKUP(L133,'ESO dumped WayshrineInfo'!$K$3:$L$9994,2,FALSE),"")
),"")</f>
        <v>681</v>
      </c>
      <c r="AA133" t="str">
        <f>IF(AND(Z133&lt;&gt;"",ISNUMBER(Z133),NOT(ISNA(Z133))),VLOOKUP(Z133,'ESO zone constants'!$A$3:$D$9999,4,FALSE),"")</f>
        <v>City of Ash II</v>
      </c>
      <c r="AB133" s="33" t="s">
        <v>3354</v>
      </c>
      <c r="AC133" s="42"/>
      <c r="AD133" s="42"/>
      <c r="AE133" s="42"/>
      <c r="AF133" s="3">
        <f>IF(AND(G133&lt;&gt;"LIBSETS_SETTYPE_BATTLEGROUND",G133&lt;&gt;"LIBSETS_SETTYPE_SPECIAL"),
IF(AND(AE133&lt;&gt;"",ISNUMBER(AE133),NOT(ISNA(AE133))),AE133,
   IF(AND(M133&lt;&gt;"",ISNUMBER(M133),M133&gt;0,NOT(ISNA(M133))),VLOOKUP(M133,'ESO dumped WayshrineInfo'!$K$3:$L$9994,2,FALSE),"")
),"")</f>
        <v>108</v>
      </c>
      <c r="AG133" t="str">
        <f>IF(AND(AF133&lt;&gt;"",ISNUMBER(AF133),NOT(ISNA(AF133))),VLOOKUP(AF133,'ESO zone constants'!$A$3:$D$9999,4,FALSE),"")</f>
        <v>Greenshade</v>
      </c>
      <c r="AH133" s="94" t="s">
        <v>3354</v>
      </c>
      <c r="AI133" s="42"/>
      <c r="AJ133" s="42"/>
      <c r="AK133" s="3" t="str">
        <f>IF(AND(G133&lt;&gt;"LIBSETS_SETTYPE_BATTLEGROUND",G133&lt;&gt;"LIBSETS_SETTYPE_SPECIAL"),IF(AL133&lt;&gt;"",VLOOKUP(AL133,'ESO zone constants'!$D$3:$H$4953,5,FALSE),""),"")</f>
        <v/>
      </c>
      <c r="AM133" s="43"/>
      <c r="AN133" s="42"/>
      <c r="AO133" s="42"/>
      <c r="AP133" s="3" t="str">
        <f>IF(AND(G133&lt;&gt;"LIBSETS_SETTYPE_BATTLEGROUND",G133&lt;&gt;"LIBSETS_SETTYPE_SPECIAL"),IF(AQ133&lt;&gt;"",VLOOKUP(AQ133,'ESO zone constants'!$D$3:$H$4953,5,FALSE),""),"")</f>
        <v/>
      </c>
      <c r="AR133" s="43"/>
      <c r="AS133" s="42"/>
      <c r="AT133" s="42"/>
      <c r="AU133" s="3" t="str">
        <f>IF(AND(G133&lt;&gt;"LIBSETS_SETTYPE_BATTLEGROUND",G133&lt;&gt;"LIBSETS_SETTYPE_SPECIAL"),IF(AV133&lt;&gt;"",VLOOKUP(AV133,'ESO zone constants'!$D$3:$H$4953,5,FALSE),""),"")</f>
        <v/>
      </c>
      <c r="AW133" s="43"/>
      <c r="AX133" s="42"/>
      <c r="AY133" s="42"/>
      <c r="AZ133" s="81" t="s">
        <v>2665</v>
      </c>
      <c r="BA133" s="81"/>
      <c r="BB133" s="81"/>
      <c r="BC133" s="21" t="str">
        <f t="shared" si="18"/>
        <v>[158] = {wayshrines={197,197,197,}, dlcId=DLC_BASE_GAME</v>
      </c>
      <c r="BD133" s="21" t="str">
        <f t="shared" si="19"/>
        <v>, zoneIds={176,681,108}, veteran=false</v>
      </c>
      <c r="BE133" s="21" t="str">
        <f t="shared" si="20"/>
        <v>, setType=LIBSETS_SETTYPE_DUNGEON</v>
      </c>
      <c r="BF133" s="21" t="str">
        <f t="shared" si="21"/>
        <v>, dropMechanic={LIBSETS_DROP_MECHANIC_GROUP_DUNGEON_BOSS,LIBSETS_DROP_MECHANIC_GROUP_DUNGEON_BOSS,LIBSETS_DROP_MECHANIC_GROUP_DUNGEON_BOSS}</v>
      </c>
      <c r="BG133" s="21" t="str">
        <f t="shared" si="22"/>
        <v>}, --Embershield / Glutschild   [City of Ash I, City of Ash II, Greenshade]</v>
      </c>
    </row>
    <row r="134" spans="1:59" x14ac:dyDescent="0.25">
      <c r="A134" s="12">
        <v>159</v>
      </c>
      <c r="B134" t="s">
        <v>935</v>
      </c>
      <c r="C134" t="s">
        <v>936</v>
      </c>
      <c r="D134" s="3">
        <f t="shared" si="17"/>
        <v>159</v>
      </c>
      <c r="G134" s="8" t="s">
        <v>1477</v>
      </c>
      <c r="I134" t="s">
        <v>91</v>
      </c>
      <c r="J134" t="s">
        <v>91</v>
      </c>
      <c r="K134">
        <v>197</v>
      </c>
      <c r="L134">
        <v>197</v>
      </c>
      <c r="M134">
        <v>197</v>
      </c>
      <c r="O134" s="64"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WayshrineInfo'!$K$3:$N$9994,4,FALSE),"")))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constants'!$B$4:$C$1012,2,FALSE),"")</f>
        <v>Included in base game</v>
      </c>
      <c r="V134" s="33" t="s">
        <v>3354</v>
      </c>
      <c r="Y134" s="64">
        <v>681</v>
      </c>
      <c r="Z134" s="3">
        <f>IF(AND(G134&lt;&gt;"LIBSETS_SETTYPE_BATTLEGROUND",G134&lt;&gt;"LIBSETS_SETTYPE_SPECIAL"),
IF(AND(Y134&lt;&gt;"",ISNUMBER(Y134),NOT(ISNA(Y134))),Y134,
   IF(AND(L134&lt;&gt;"",ISNUMBER(L134),L134&gt;0,NOT(ISNA(L134))),VLOOKUP(L134,'ESO dumped WayshrineInfo'!$K$3:$L$9994,2,FALSE),"")
),"")</f>
        <v>681</v>
      </c>
      <c r="AA134" t="str">
        <f>IF(AND(Z134&lt;&gt;"",ISNUMBER(Z134),NOT(ISNA(Z134))),VLOOKUP(Z134,'ESO zone constants'!$A$3:$D$9999,4,FALSE),"")</f>
        <v>City of Ash II</v>
      </c>
      <c r="AB134" s="33" t="s">
        <v>3354</v>
      </c>
      <c r="AC134" s="42"/>
      <c r="AD134" s="42"/>
      <c r="AE134" s="42"/>
      <c r="AF134" s="3">
        <f>IF(AND(G134&lt;&gt;"LIBSETS_SETTYPE_BATTLEGROUND",G134&lt;&gt;"LIBSETS_SETTYPE_SPECIAL"),
IF(AND(AE134&lt;&gt;"",ISNUMBER(AE134),NOT(ISNA(AE134))),AE134,
   IF(AND(M134&lt;&gt;"",ISNUMBER(M134),M134&gt;0,NOT(ISNA(M134))),VLOOKUP(M134,'ESO dumped WayshrineInfo'!$K$3:$L$9994,2,FALSE),"")
),"")</f>
        <v>108</v>
      </c>
      <c r="AG134" t="str">
        <f>IF(AND(AF134&lt;&gt;"",ISNUMBER(AF134),NOT(ISNA(AF134))),VLOOKUP(AF134,'ESO zone constants'!$A$3:$D$9999,4,FALSE),"")</f>
        <v>Greenshade</v>
      </c>
      <c r="AH134" s="94" t="s">
        <v>3354</v>
      </c>
      <c r="AI134" s="42"/>
      <c r="AJ134" s="42"/>
      <c r="AK134" s="3" t="str">
        <f>IF(AND(G134&lt;&gt;"LIBSETS_SETTYPE_BATTLEGROUND",G134&lt;&gt;"LIBSETS_SETTYPE_SPECIAL"),IF(AL134&lt;&gt;"",VLOOKUP(AL134,'ESO zone constants'!$D$3:$H$4953,5,FALSE),""),"")</f>
        <v/>
      </c>
      <c r="AM134" s="43"/>
      <c r="AN134" s="42"/>
      <c r="AO134" s="42"/>
      <c r="AP134" s="3" t="str">
        <f>IF(AND(G134&lt;&gt;"LIBSETS_SETTYPE_BATTLEGROUND",G134&lt;&gt;"LIBSETS_SETTYPE_SPECIAL"),IF(AQ134&lt;&gt;"",VLOOKUP(AQ134,'ESO zone constants'!$D$3:$H$4953,5,FALSE),""),"")</f>
        <v/>
      </c>
      <c r="AR134" s="43"/>
      <c r="AS134" s="42"/>
      <c r="AT134" s="42"/>
      <c r="AU134" s="3" t="str">
        <f>IF(AND(G134&lt;&gt;"LIBSETS_SETTYPE_BATTLEGROUND",G134&lt;&gt;"LIBSETS_SETTYPE_SPECIAL"),IF(AV134&lt;&gt;"",VLOOKUP(AV134,'ESO zone constants'!$D$3:$H$4953,5,FALSE),""),"")</f>
        <v/>
      </c>
      <c r="AW134" s="43"/>
      <c r="AX134" s="42"/>
      <c r="AY134" s="42"/>
      <c r="AZ134" s="81" t="s">
        <v>2665</v>
      </c>
      <c r="BA134" s="81"/>
      <c r="BB134" s="81"/>
      <c r="BC134" s="21" t="str">
        <f t="shared" si="18"/>
        <v>[159] = {wayshrines={197,197,197,}, dlcId=DLC_BASE_GAME</v>
      </c>
      <c r="BD134" s="21" t="str">
        <f t="shared" si="19"/>
        <v>, zoneIds={176,681,108}, veteran=false</v>
      </c>
      <c r="BE134" s="21" t="str">
        <f t="shared" si="20"/>
        <v>, setType=LIBSETS_SETTYPE_DUNGEON</v>
      </c>
      <c r="BF134" s="21" t="str">
        <f t="shared" si="21"/>
        <v>, dropMechanic={LIBSETS_DROP_MECHANIC_GROUP_DUNGEON_BOSS,LIBSETS_DROP_MECHANIC_GROUP_DUNGEON_BOSS,LIBSETS_DROP_MECHANIC_GROUP_DUNGEON_BOSS}</v>
      </c>
      <c r="BG134" s="21" t="str">
        <f t="shared" si="22"/>
        <v>}, --Sunderflame / Trennflamme   [City of Ash I, City of Ash II, Greenshade]</v>
      </c>
    </row>
    <row r="135" spans="1:59" x14ac:dyDescent="0.25">
      <c r="A135" s="12">
        <v>160</v>
      </c>
      <c r="B135" t="s">
        <v>937</v>
      </c>
      <c r="C135" t="s">
        <v>938</v>
      </c>
      <c r="D135" s="3">
        <f t="shared" si="17"/>
        <v>160</v>
      </c>
      <c r="E135" s="41"/>
      <c r="G135" s="8" t="s">
        <v>1477</v>
      </c>
      <c r="I135" t="s">
        <v>91</v>
      </c>
      <c r="J135" t="s">
        <v>91</v>
      </c>
      <c r="K135">
        <v>197</v>
      </c>
      <c r="L135">
        <v>197</v>
      </c>
      <c r="M135">
        <v>197</v>
      </c>
      <c r="O135" s="64"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WayshrineInfo'!$K$3:$N$9994,4,FALSE),"")))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constants'!$B$4:$C$1012,2,FALSE),"")</f>
        <v>Included in base game</v>
      </c>
      <c r="V135" s="33" t="s">
        <v>3354</v>
      </c>
      <c r="Y135" s="64">
        <v>681</v>
      </c>
      <c r="Z135" s="3">
        <f>IF(AND(G135&lt;&gt;"LIBSETS_SETTYPE_BATTLEGROUND",G135&lt;&gt;"LIBSETS_SETTYPE_SPECIAL"),
IF(AND(Y135&lt;&gt;"",ISNUMBER(Y135),NOT(ISNA(Y135))),Y135,
   IF(AND(L135&lt;&gt;"",ISNUMBER(L135),L135&gt;0,NOT(ISNA(L135))),VLOOKUP(L135,'ESO dumped WayshrineInfo'!$K$3:$L$9994,2,FALSE),"")
),"")</f>
        <v>681</v>
      </c>
      <c r="AA135" t="str">
        <f>IF(AND(Z135&lt;&gt;"",ISNUMBER(Z135),NOT(ISNA(Z135))),VLOOKUP(Z135,'ESO zone constants'!$A$3:$D$9999,4,FALSE),"")</f>
        <v>City of Ash II</v>
      </c>
      <c r="AB135" s="33" t="s">
        <v>3354</v>
      </c>
      <c r="AC135" s="42"/>
      <c r="AD135" s="42"/>
      <c r="AE135" s="42"/>
      <c r="AF135" s="3">
        <f>IF(AND(G135&lt;&gt;"LIBSETS_SETTYPE_BATTLEGROUND",G135&lt;&gt;"LIBSETS_SETTYPE_SPECIAL"),
IF(AND(AE135&lt;&gt;"",ISNUMBER(AE135),NOT(ISNA(AE135))),AE135,
   IF(AND(M135&lt;&gt;"",ISNUMBER(M135),M135&gt;0,NOT(ISNA(M135))),VLOOKUP(M135,'ESO dumped WayshrineInfo'!$K$3:$L$9994,2,FALSE),"")
),"")</f>
        <v>108</v>
      </c>
      <c r="AG135" t="str">
        <f>IF(AND(AF135&lt;&gt;"",ISNUMBER(AF135),NOT(ISNA(AF135))),VLOOKUP(AF135,'ESO zone constants'!$A$3:$D$9999,4,FALSE),"")</f>
        <v>Greenshade</v>
      </c>
      <c r="AH135" s="94" t="s">
        <v>3354</v>
      </c>
      <c r="AI135" s="42"/>
      <c r="AJ135" s="42"/>
      <c r="AK135" s="3" t="str">
        <f>IF(AND(G135&lt;&gt;"LIBSETS_SETTYPE_BATTLEGROUND",G135&lt;&gt;"LIBSETS_SETTYPE_SPECIAL"),IF(AL135&lt;&gt;"",VLOOKUP(AL135,'ESO zone constants'!$D$3:$H$4953,5,FALSE),""),"")</f>
        <v/>
      </c>
      <c r="AM135" s="43"/>
      <c r="AN135" s="42"/>
      <c r="AO135" s="42"/>
      <c r="AP135" s="3" t="str">
        <f>IF(AND(G135&lt;&gt;"LIBSETS_SETTYPE_BATTLEGROUND",G135&lt;&gt;"LIBSETS_SETTYPE_SPECIAL"),IF(AQ135&lt;&gt;"",VLOOKUP(AQ135,'ESO zone constants'!$D$3:$H$4953,5,FALSE),""),"")</f>
        <v/>
      </c>
      <c r="AR135" s="43"/>
      <c r="AS135" s="42"/>
      <c r="AT135" s="42"/>
      <c r="AU135" s="3" t="str">
        <f>IF(AND(G135&lt;&gt;"LIBSETS_SETTYPE_BATTLEGROUND",G135&lt;&gt;"LIBSETS_SETTYPE_SPECIAL"),IF(AV135&lt;&gt;"",VLOOKUP(AV135,'ESO zone constants'!$D$3:$H$4953,5,FALSE),""),"")</f>
        <v/>
      </c>
      <c r="AW135" s="43"/>
      <c r="AX135" s="42"/>
      <c r="AY135" s="42"/>
      <c r="AZ135" s="81" t="s">
        <v>2665</v>
      </c>
      <c r="BA135" s="81"/>
      <c r="BB135" s="81"/>
      <c r="BC135" s="21" t="str">
        <f t="shared" si="18"/>
        <v>[160] = {wayshrines={197,197,197,}, dlcId=DLC_BASE_GAME</v>
      </c>
      <c r="BD135" s="21" t="str">
        <f t="shared" si="19"/>
        <v>, zoneIds={176,681,108}, veteran=false</v>
      </c>
      <c r="BE135" s="21" t="str">
        <f t="shared" si="20"/>
        <v>, setType=LIBSETS_SETTYPE_DUNGEON</v>
      </c>
      <c r="BF135" s="21" t="str">
        <f t="shared" si="21"/>
        <v>, dropMechanic={LIBSETS_DROP_MECHANIC_GROUP_DUNGEON_BOSS,LIBSETS_DROP_MECHANIC_GROUP_DUNGEON_BOSS,LIBSETS_DROP_MECHANIC_GROUP_DUNGEON_BOSS}</v>
      </c>
      <c r="BG135" s="21" t="str">
        <f t="shared" si="22"/>
        <v>}, --Burning Spellweave / Branntzauberweber   [City of Ash I, City of Ash II, Greenshade]</v>
      </c>
    </row>
    <row r="136" spans="1:59" x14ac:dyDescent="0.25">
      <c r="A136" s="5">
        <v>161</v>
      </c>
      <c r="B136" t="s">
        <v>939</v>
      </c>
      <c r="C136" t="s">
        <v>940</v>
      </c>
      <c r="D136" s="3">
        <f t="shared" si="17"/>
        <v>161</v>
      </c>
      <c r="G136" s="8" t="s">
        <v>1474</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WayshrineInfo'!$K$3:$N$9994,4,FALSE),"")))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constants'!$B$4:$C$1012,2,FALSE),"")</f>
        <v>Included in base game</v>
      </c>
      <c r="V136" s="33" t="s">
        <v>3357</v>
      </c>
      <c r="Y136" s="64"/>
      <c r="Z136" s="3">
        <f>IF(AND(G136&lt;&gt;"LIBSETS_SETTYPE_BATTLEGROUND",G136&lt;&gt;"LIBSETS_SETTYPE_SPECIAL"),
IF(AND(Y136&lt;&gt;"",ISNUMBER(Y136),NOT(ISNA(Y136))),Y136,
   IF(AND(L136&lt;&gt;"",ISNUMBER(L136),L136&gt;0,NOT(ISNA(L136))),VLOOKUP(L136,'ESO dumped WayshrineInfo'!$K$3:$L$9994,2,FALSE),"")
),"")</f>
        <v>888</v>
      </c>
      <c r="AA136" t="str">
        <f>IF(AND(Z136&lt;&gt;"",ISNUMBER(Z136),NOT(ISNA(Z136))),VLOOKUP(Z136,'ESO zone constants'!$A$3:$D$9999,4,FALSE),"")</f>
        <v>Craglorn</v>
      </c>
      <c r="AB136" s="33" t="s">
        <v>3357</v>
      </c>
      <c r="AC136" s="42"/>
      <c r="AD136" s="42"/>
      <c r="AE136" s="42"/>
      <c r="AF136" s="3">
        <f>IF(AND(G136&lt;&gt;"LIBSETS_SETTYPE_BATTLEGROUND",G136&lt;&gt;"LIBSETS_SETTYPE_SPECIAL"),
IF(AND(AE136&lt;&gt;"",ISNUMBER(AE136),NOT(ISNA(AE136))),AE136,
   IF(AND(M136&lt;&gt;"",ISNUMBER(M136),M136&gt;0,NOT(ISNA(M136))),VLOOKUP(M136,'ESO dumped WayshrineInfo'!$K$3:$L$9994,2,FALSE),"")
),"")</f>
        <v>888</v>
      </c>
      <c r="AG136" t="str">
        <f>IF(AND(AF136&lt;&gt;"",ISNUMBER(AF136),NOT(ISNA(AF136))),VLOOKUP(AF136,'ESO zone constants'!$A$3:$D$9999,4,FALSE),"")</f>
        <v>Craglorn</v>
      </c>
      <c r="AH136" s="43"/>
      <c r="AI136" s="42"/>
      <c r="AJ136" s="42"/>
      <c r="AK136" s="3" t="str">
        <f>IF(AND(G136&lt;&gt;"LIBSETS_SETTYPE_BATTLEGROUND",G136&lt;&gt;"LIBSETS_SETTYPE_SPECIAL"),IF(AL136&lt;&gt;"",VLOOKUP(AL136,'ESO zone constants'!$D$3:$H$4953,5,FALSE),""),"")</f>
        <v/>
      </c>
      <c r="AM136" s="43"/>
      <c r="AN136" s="42"/>
      <c r="AO136" s="42"/>
      <c r="AP136" s="3" t="str">
        <f>IF(AND(G136&lt;&gt;"LIBSETS_SETTYPE_BATTLEGROUND",G136&lt;&gt;"LIBSETS_SETTYPE_SPECIAL"),IF(AQ136&lt;&gt;"",VLOOKUP(AQ136,'ESO zone constants'!$D$3:$H$4953,5,FALSE),""),"")</f>
        <v/>
      </c>
      <c r="AR136" s="43"/>
      <c r="AS136" s="42"/>
      <c r="AT136" s="42"/>
      <c r="AU136" s="3" t="str">
        <f>IF(AND(G136&lt;&gt;"LIBSETS_SETTYPE_BATTLEGROUND",G136&lt;&gt;"LIBSETS_SETTYPE_SPECIAL"),IF(AV136&lt;&gt;"",VLOOKUP(AV136,'ESO zone constants'!$D$3:$H$4953,5,FALSE),""),"")</f>
        <v/>
      </c>
      <c r="AW136" s="43"/>
      <c r="AX136" s="42"/>
      <c r="AY136" s="42"/>
      <c r="AZ136" s="81" t="s">
        <v>2665</v>
      </c>
      <c r="BA136" s="81"/>
      <c r="BB136" s="81"/>
      <c r="BC136" s="21" t="str">
        <f t="shared" si="18"/>
        <v>[161] = {wayshrines={234,234,234,}, traitsNeeded=9, dlcId=DLC_BASE_GAME</v>
      </c>
      <c r="BD136" s="21" t="str">
        <f t="shared" si="19"/>
        <v>, zoneIds={888,888,888}, veteran=false</v>
      </c>
      <c r="BE136" s="21" t="str">
        <f t="shared" si="20"/>
        <v>, setType=LIBSETS_SETTYPE_CRAFTED</v>
      </c>
      <c r="BF136" s="21" t="str">
        <f t="shared" si="21"/>
        <v>, dropMechanic={LIBSETS_DROP_MECHANIC_CRAFTED,LIBSETS_DROP_MECHANIC_CRAFTED}</v>
      </c>
      <c r="BG136" s="21" t="str">
        <f t="shared" si="22"/>
        <v>}, --Twice-Born Star / Doppelstern   [Craglorn, Craglorn, Craglorn]</v>
      </c>
    </row>
    <row r="137" spans="1:59" x14ac:dyDescent="0.25">
      <c r="A137" s="5">
        <v>162</v>
      </c>
      <c r="B137" t="s">
        <v>941</v>
      </c>
      <c r="C137" t="s">
        <v>24</v>
      </c>
      <c r="D137" s="3">
        <f t="shared" si="17"/>
        <v>162</v>
      </c>
      <c r="G137" s="8" t="s">
        <v>1479</v>
      </c>
      <c r="H137" s="91">
        <v>2</v>
      </c>
      <c r="I137" t="s">
        <v>1466</v>
      </c>
      <c r="J137" t="s">
        <v>91</v>
      </c>
      <c r="K137">
        <v>266</v>
      </c>
      <c r="L137">
        <v>266</v>
      </c>
      <c r="M137">
        <v>266</v>
      </c>
      <c r="O137" s="64"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WayshrineInfo'!$K$3:$N$9994,4,FALSE),"")))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constants'!$B$4:$C$1012,2,FALSE),"")</f>
        <v>Included in base game</v>
      </c>
      <c r="V137" s="33" t="s">
        <v>1544</v>
      </c>
      <c r="W137" s="3" t="s">
        <v>1634</v>
      </c>
      <c r="X137" s="3" t="s">
        <v>1634</v>
      </c>
      <c r="Y137" s="64"/>
      <c r="Z137" s="3">
        <f>IF(AND(G137&lt;&gt;"LIBSETS_SETTYPE_BATTLEGROUND",G137&lt;&gt;"LIBSETS_SETTYPE_SPECIAL"),
IF(AND(Y137&lt;&gt;"",ISNUMBER(Y137),NOT(ISNA(Y137))),Y137,
   IF(AND(L137&lt;&gt;"",ISNUMBER(L137),L137&gt;0,NOT(ISNA(L137))),VLOOKUP(L137,'ESO dumped WayshrineInfo'!$K$3:$L$9994,2,FALSE),"")
),"")</f>
        <v>41</v>
      </c>
      <c r="AA137" t="str">
        <f>IF(AND(Z137&lt;&gt;"",ISNUMBER(Z137),NOT(ISNA(Z137))),VLOOKUP(Z137,'ESO zone constants'!$A$3:$D$9999,4,FALSE),"")</f>
        <v>Stonefalls</v>
      </c>
      <c r="AC137" s="38"/>
      <c r="AD137" s="38"/>
      <c r="AE137" s="38"/>
      <c r="AF137" s="3">
        <f>IF(AND(G137&lt;&gt;"LIBSETS_SETTYPE_BATTLEGROUND",G137&lt;&gt;"LIBSETS_SETTYPE_SPECIAL"),
IF(AND(AE137&lt;&gt;"",ISNUMBER(AE137),NOT(ISNA(AE137))),AE137,
   IF(AND(M137&lt;&gt;"",ISNUMBER(M137),M137&gt;0,NOT(ISNA(M137))),VLOOKUP(M137,'ESO dumped WayshrineInfo'!$K$3:$L$9994,2,FALSE),"")
),"")</f>
        <v>41</v>
      </c>
      <c r="AG137" t="str">
        <f>IF(AND(AF137&lt;&gt;"",ISNUMBER(AF137),NOT(ISNA(AF137))),VLOOKUP(AF137,'ESO zone constants'!$A$3:$D$9999,4,FALSE),"")</f>
        <v>Stonefalls</v>
      </c>
      <c r="AH137" s="43"/>
      <c r="AI137" s="38"/>
      <c r="AJ137" s="38"/>
      <c r="AK137" s="3" t="str">
        <f>IF(AND(G137&lt;&gt;"LIBSETS_SETTYPE_BATTLEGROUND",G137&lt;&gt;"LIBSETS_SETTYPE_SPECIAL"),IF(AL137&lt;&gt;"",VLOOKUP(AL137,'ESO zone constants'!$D$3:$H$4953,5,FALSE),""),"")</f>
        <v/>
      </c>
      <c r="AM137" s="43"/>
      <c r="AN137" s="38"/>
      <c r="AO137" s="38"/>
      <c r="AP137" s="3" t="str">
        <f>IF(AND(G137&lt;&gt;"LIBSETS_SETTYPE_BATTLEGROUND",G137&lt;&gt;"LIBSETS_SETTYPE_SPECIAL"),IF(AQ137&lt;&gt;"",VLOOKUP(AQ137,'ESO zone constants'!$D$3:$H$4953,5,FALSE),""),"")</f>
        <v/>
      </c>
      <c r="AR137" s="43"/>
      <c r="AS137" s="38"/>
      <c r="AT137" s="38"/>
      <c r="AU137" s="3" t="str">
        <f>IF(AND(G137&lt;&gt;"LIBSETS_SETTYPE_BATTLEGROUND",G137&lt;&gt;"LIBSETS_SETTYPE_SPECIAL"),IF(AV137&lt;&gt;"",VLOOKUP(AV137,'ESO zone constants'!$D$3:$H$4953,5,FALSE),""),"")</f>
        <v/>
      </c>
      <c r="AW137" s="43"/>
      <c r="AX137" s="38"/>
      <c r="AY137" s="38"/>
      <c r="AZ137" s="81" t="s">
        <v>2665</v>
      </c>
      <c r="BA137" s="81"/>
      <c r="BB137" s="81"/>
      <c r="BC137" s="21" t="str">
        <f t="shared" si="18"/>
        <v>[162] = {wayshrines={266,266,266,}, dlcId=DLC_BASE_GAME</v>
      </c>
      <c r="BD137" s="21" t="str">
        <f t="shared" si="19"/>
        <v>, zoneIds={934,41,41}, veteran={[EQUIP_TYPE_HEAD]=true, [EQUIP_TYPE_SHOULDERS]=false}</v>
      </c>
      <c r="BE137" s="21" t="str">
        <f t="shared" si="20"/>
        <v>, setType=LIBSETS_SETTYPE_MONSTER, undauntedChestId=2</v>
      </c>
      <c r="BF137" s="21" t="str">
        <f t="shared" si="21"/>
        <v>, dropMechanic={LIBSETS_DROP_MECHANIC_MONSTER_NAME}, dropMechanicDropLocationNames={['en']={'Vila Theran','','','','','',},['de']={'Vila Theran','','','','','',},}</v>
      </c>
      <c r="BG137" s="21" t="str">
        <f t="shared" si="22"/>
        <v>}, --Spawn of Mephala / Mephalas Brut   [Fungal Grotto II, Stonefalls, Stonefalls]</v>
      </c>
    </row>
    <row r="138" spans="1:59" x14ac:dyDescent="0.25">
      <c r="A138" s="5">
        <v>163</v>
      </c>
      <c r="B138" t="s">
        <v>942</v>
      </c>
      <c r="C138" t="s">
        <v>1</v>
      </c>
      <c r="D138" s="3">
        <f t="shared" si="17"/>
        <v>163</v>
      </c>
      <c r="E138" s="41"/>
      <c r="G138" s="8" t="s">
        <v>1479</v>
      </c>
      <c r="H138" s="91">
        <v>2</v>
      </c>
      <c r="I138" t="s">
        <v>1466</v>
      </c>
      <c r="J138" t="s">
        <v>91</v>
      </c>
      <c r="K138">
        <v>267</v>
      </c>
      <c r="L138">
        <v>267</v>
      </c>
      <c r="M138">
        <v>267</v>
      </c>
      <c r="O138" s="64"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WayshrineInfo'!$K$3:$N$9994,4,FALSE),"")))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constants'!$B$4:$C$1012,2,FALSE),"")</f>
        <v>Included in base game</v>
      </c>
      <c r="V138" s="33" t="s">
        <v>1544</v>
      </c>
      <c r="W138" s="3" t="s">
        <v>1359</v>
      </c>
      <c r="X138" s="3" t="s">
        <v>1638</v>
      </c>
      <c r="Y138" s="64"/>
      <c r="Z138" s="3">
        <f>IF(AND(G138&lt;&gt;"LIBSETS_SETTYPE_BATTLEGROUND",G138&lt;&gt;"LIBSETS_SETTYPE_SPECIAL"),
IF(AND(Y138&lt;&gt;"",ISNUMBER(Y138),NOT(ISNA(Y138))),Y138,
   IF(AND(L138&lt;&gt;"",ISNUMBER(L138),L138&gt;0,NOT(ISNA(L138))),VLOOKUP(L138,'ESO dumped WayshrineInfo'!$K$3:$L$9994,2,FALSE),"")
),"")</f>
        <v>3</v>
      </c>
      <c r="AA138" t="str">
        <f>IF(AND(Z138&lt;&gt;"",ISNUMBER(Z138),NOT(ISNA(Z138))),VLOOKUP(Z138,'ESO zone constants'!$A$3:$D$9999,4,FALSE),"")</f>
        <v>Glenumbra</v>
      </c>
      <c r="AC138" s="38"/>
      <c r="AD138" s="38"/>
      <c r="AE138" s="38"/>
      <c r="AF138" s="3">
        <f>IF(AND(G138&lt;&gt;"LIBSETS_SETTYPE_BATTLEGROUND",G138&lt;&gt;"LIBSETS_SETTYPE_SPECIAL"),
IF(AND(AE138&lt;&gt;"",ISNUMBER(AE138),NOT(ISNA(AE138))),AE138,
   IF(AND(M138&lt;&gt;"",ISNUMBER(M138),M138&gt;0,NOT(ISNA(M138))),VLOOKUP(M138,'ESO dumped WayshrineInfo'!$K$3:$L$9994,2,FALSE),"")
),"")</f>
        <v>3</v>
      </c>
      <c r="AG138" t="str">
        <f>IF(AND(AF138&lt;&gt;"",ISNUMBER(AF138),NOT(ISNA(AF138))),VLOOKUP(AF138,'ESO zone constants'!$A$3:$D$9999,4,FALSE),"")</f>
        <v>Glenumbra</v>
      </c>
      <c r="AH138" s="43"/>
      <c r="AI138" s="38"/>
      <c r="AJ138" s="38"/>
      <c r="AK138" s="3" t="str">
        <f>IF(AND(G138&lt;&gt;"LIBSETS_SETTYPE_BATTLEGROUND",G138&lt;&gt;"LIBSETS_SETTYPE_SPECIAL"),IF(AL138&lt;&gt;"",VLOOKUP(AL138,'ESO zone constants'!$D$3:$H$4953,5,FALSE),""),"")</f>
        <v/>
      </c>
      <c r="AM138" s="43"/>
      <c r="AN138" s="38"/>
      <c r="AO138" s="38"/>
      <c r="AP138" s="3" t="str">
        <f>IF(AND(G138&lt;&gt;"LIBSETS_SETTYPE_BATTLEGROUND",G138&lt;&gt;"LIBSETS_SETTYPE_SPECIAL"),IF(AQ138&lt;&gt;"",VLOOKUP(AQ138,'ESO zone constants'!$D$3:$H$4953,5,FALSE),""),"")</f>
        <v/>
      </c>
      <c r="AR138" s="43"/>
      <c r="AS138" s="38"/>
      <c r="AT138" s="38"/>
      <c r="AU138" s="3" t="str">
        <f>IF(AND(G138&lt;&gt;"LIBSETS_SETTYPE_BATTLEGROUND",G138&lt;&gt;"LIBSETS_SETTYPE_SPECIAL"),IF(AV138&lt;&gt;"",VLOOKUP(AV138,'ESO zone constants'!$D$3:$H$4953,5,FALSE),""),"")</f>
        <v/>
      </c>
      <c r="AW138" s="43"/>
      <c r="AX138" s="38"/>
      <c r="AY138" s="38"/>
      <c r="AZ138" s="81" t="s">
        <v>2665</v>
      </c>
      <c r="BA138" s="81"/>
      <c r="BB138" s="81"/>
      <c r="BC138" s="21" t="str">
        <f t="shared" si="18"/>
        <v>[163] = {wayshrines={267,267,267,}, dlcId=DLC_BASE_GAME</v>
      </c>
      <c r="BD138" s="21" t="str">
        <f t="shared" si="19"/>
        <v>, zoneIds={936,3,3}, veteran={[EQUIP_TYPE_HEAD]=true, [EQUIP_TYPE_SHOULDERS]=false}</v>
      </c>
      <c r="BE138" s="21" t="str">
        <f t="shared" si="20"/>
        <v>, setType=LIBSETS_SETTYPE_MONSTER, undauntedChestId=2</v>
      </c>
      <c r="BF138" s="21" t="str">
        <f t="shared" si="21"/>
        <v>, dropMechanic={LIBSETS_DROP_MECHANIC_MONSTER_NAME}, dropMechanicDropLocationNames={['en']={'Vorenor Winterbourne','','','','','',},['de']={'Vorenor Winterkind','','','','','',},}</v>
      </c>
      <c r="BG138" s="21" t="str">
        <f t="shared" si="22"/>
        <v>}, --Blood Spawn / Blutbrut   [Spindleclutch II, Glenumbra, Glenumbra]</v>
      </c>
    </row>
    <row r="139" spans="1:59" x14ac:dyDescent="0.25">
      <c r="A139" s="5">
        <v>164</v>
      </c>
      <c r="B139" t="s">
        <v>943</v>
      </c>
      <c r="C139" t="s">
        <v>11</v>
      </c>
      <c r="D139" s="3">
        <f t="shared" si="17"/>
        <v>164</v>
      </c>
      <c r="E139" s="41"/>
      <c r="G139" s="8" t="s">
        <v>1479</v>
      </c>
      <c r="H139" s="91">
        <v>3</v>
      </c>
      <c r="I139" t="s">
        <v>1466</v>
      </c>
      <c r="J139" t="s">
        <v>91</v>
      </c>
      <c r="K139">
        <v>236</v>
      </c>
      <c r="L139">
        <v>236</v>
      </c>
      <c r="M139">
        <v>236</v>
      </c>
      <c r="O139" s="64"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WayshrineInfo'!$K$3:$N$9994,4,FALSE),"")))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constants'!$B$4:$C$1012,2,FALSE),"")</f>
        <v>Imperial City</v>
      </c>
      <c r="V139" s="33" t="s">
        <v>1544</v>
      </c>
      <c r="W139" s="3" t="s">
        <v>1545</v>
      </c>
      <c r="X139" s="3" t="s">
        <v>1622</v>
      </c>
      <c r="Y139" s="64"/>
      <c r="Z139" s="3">
        <f>IF(AND(G139&lt;&gt;"LIBSETS_SETTYPE_BATTLEGROUND",G139&lt;&gt;"LIBSETS_SETTYPE_SPECIAL"),
IF(AND(Y139&lt;&gt;"",ISNUMBER(Y139),NOT(ISNA(Y139))),Y139,
   IF(AND(L139&lt;&gt;"",ISNUMBER(L139),L139&gt;0,NOT(ISNA(L139))),VLOOKUP(L139,'ESO dumped WayshrineInfo'!$K$3:$L$9994,2,FALSE),"")
),"")</f>
        <v>181</v>
      </c>
      <c r="AA139" t="str">
        <f>IF(AND(Z139&lt;&gt;"",ISNUMBER(Z139),NOT(ISNA(Z139))),VLOOKUP(Z139,'ESO zone constants'!$A$3:$D$9999,4,FALSE),"")</f>
        <v>Cyrodiil</v>
      </c>
      <c r="AC139" s="38"/>
      <c r="AD139" s="38"/>
      <c r="AE139" s="38"/>
      <c r="AF139" s="3">
        <f>IF(AND(G139&lt;&gt;"LIBSETS_SETTYPE_BATTLEGROUND",G139&lt;&gt;"LIBSETS_SETTYPE_SPECIAL"),
IF(AND(AE139&lt;&gt;"",ISNUMBER(AE139),NOT(ISNA(AE139))),AE139,
   IF(AND(M139&lt;&gt;"",ISNUMBER(M139),M139&gt;0,NOT(ISNA(M139))),VLOOKUP(M139,'ESO dumped WayshrineInfo'!$K$3:$L$9994,2,FALSE),"")
),"")</f>
        <v>181</v>
      </c>
      <c r="AG139" t="str">
        <f>IF(AND(AF139&lt;&gt;"",ISNUMBER(AF139),NOT(ISNA(AF139))),VLOOKUP(AF139,'ESO zone constants'!$A$3:$D$9999,4,FALSE),"")</f>
        <v>Cyrodiil</v>
      </c>
      <c r="AH139" s="43"/>
      <c r="AI139" s="38"/>
      <c r="AJ139" s="38"/>
      <c r="AK139" s="3" t="str">
        <f>IF(AND(G139&lt;&gt;"LIBSETS_SETTYPE_BATTLEGROUND",G139&lt;&gt;"LIBSETS_SETTYPE_SPECIAL"),IF(AL139&lt;&gt;"",VLOOKUP(AL139,'ESO zone constants'!$D$3:$H$4953,5,FALSE),""),"")</f>
        <v/>
      </c>
      <c r="AM139" s="43"/>
      <c r="AN139" s="38"/>
      <c r="AO139" s="38"/>
      <c r="AP139" s="3" t="str">
        <f>IF(AND(G139&lt;&gt;"LIBSETS_SETTYPE_BATTLEGROUND",G139&lt;&gt;"LIBSETS_SETTYPE_SPECIAL"),IF(AQ139&lt;&gt;"",VLOOKUP(AQ139,'ESO zone constants'!$D$3:$H$4953,5,FALSE),""),"")</f>
        <v/>
      </c>
      <c r="AR139" s="43"/>
      <c r="AS139" s="38"/>
      <c r="AT139" s="38"/>
      <c r="AU139" s="3" t="str">
        <f>IF(AND(G139&lt;&gt;"LIBSETS_SETTYPE_BATTLEGROUND",G139&lt;&gt;"LIBSETS_SETTYPE_SPECIAL"),IF(AV139&lt;&gt;"",VLOOKUP(AV139,'ESO zone constants'!$D$3:$H$4953,5,FALSE),""),"")</f>
        <v/>
      </c>
      <c r="AW139" s="43"/>
      <c r="AX139" s="38"/>
      <c r="AY139" s="38"/>
      <c r="AZ139" s="81" t="s">
        <v>2665</v>
      </c>
      <c r="BA139" s="81"/>
      <c r="BB139" s="81"/>
      <c r="BC139" s="21" t="str">
        <f t="shared" si="18"/>
        <v>[164] = {wayshrines={236,236,236,}, dlcId=DLC_IMPERIAL_CITY</v>
      </c>
      <c r="BD139" s="21" t="str">
        <f t="shared" si="19"/>
        <v>, zoneIds={678,181,181}, veteran={[EQUIP_TYPE_HEAD]=true, [EQUIP_TYPE_SHOULDERS]=false}</v>
      </c>
      <c r="BE139" s="21" t="str">
        <f t="shared" si="20"/>
        <v>, setType=LIBSETS_SETTYPE_MONSTER, undauntedChestId=3</v>
      </c>
      <c r="BF139" s="21" t="str">
        <f t="shared" si="21"/>
        <v>, dropMechanic={LIBSETS_DROP_MECHANIC_MONSTER_NAME}, dropMechanicDropLocationNames={['en']={'Lord Warden Dusk','','','','','',},['de']={'Hochwärter Dämmer','','','','','',},}</v>
      </c>
      <c r="BG139" s="21" t="str">
        <f t="shared" si="22"/>
        <v>}, --Lord Warden / Hochwärter   [Imperial City Prison, Cyrodiil, Cyrodiil]</v>
      </c>
    </row>
    <row r="140" spans="1:59" x14ac:dyDescent="0.25">
      <c r="A140" s="5">
        <v>165</v>
      </c>
      <c r="B140" t="s">
        <v>944</v>
      </c>
      <c r="C140" t="s">
        <v>18</v>
      </c>
      <c r="D140" s="3">
        <f t="shared" si="17"/>
        <v>165</v>
      </c>
      <c r="G140" s="8" t="s">
        <v>1479</v>
      </c>
      <c r="H140" s="91">
        <v>2</v>
      </c>
      <c r="I140" t="s">
        <v>1466</v>
      </c>
      <c r="J140" t="s">
        <v>91</v>
      </c>
      <c r="K140">
        <v>263</v>
      </c>
      <c r="L140">
        <v>263</v>
      </c>
      <c r="M140">
        <v>263</v>
      </c>
      <c r="O140" s="64"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WayshrineInfo'!$K$3:$N$9994,4,FALSE),"")))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constants'!$B$4:$C$1012,2,FALSE),"")</f>
        <v>Included in base game</v>
      </c>
      <c r="V140" s="33" t="s">
        <v>1544</v>
      </c>
      <c r="W140" s="3" t="s">
        <v>1646</v>
      </c>
      <c r="X140" s="3" t="s">
        <v>1647</v>
      </c>
      <c r="Y140" s="64"/>
      <c r="Z140" s="3">
        <f>IF(AND(G140&lt;&gt;"LIBSETS_SETTYPE_BATTLEGROUND",G140&lt;&gt;"LIBSETS_SETTYPE_SPECIAL"),
IF(AND(Y140&lt;&gt;"",ISNUMBER(Y140),NOT(ISNA(Y140))),Y140,
   IF(AND(L140&lt;&gt;"",ISNUMBER(L140),L140&gt;0,NOT(ISNA(L140))),VLOOKUP(L140,'ESO dumped WayshrineInfo'!$K$3:$L$9994,2,FALSE),"")
),"")</f>
        <v>19</v>
      </c>
      <c r="AA140" t="str">
        <f>IF(AND(Z140&lt;&gt;"",ISNUMBER(Z140),NOT(ISNA(Z140))),VLOOKUP(Z140,'ESO zone constants'!$A$3:$D$9999,4,FALSE),"")</f>
        <v>Stormhaven</v>
      </c>
      <c r="AC140" s="38"/>
      <c r="AD140" s="38"/>
      <c r="AE140" s="38"/>
      <c r="AF140" s="3">
        <f>IF(AND(G140&lt;&gt;"LIBSETS_SETTYPE_BATTLEGROUND",G140&lt;&gt;"LIBSETS_SETTYPE_SPECIAL"),
IF(AND(AE140&lt;&gt;"",ISNUMBER(AE140),NOT(ISNA(AE140))),AE140,
   IF(AND(M140&lt;&gt;"",ISNUMBER(M140),M140&gt;0,NOT(ISNA(M140))),VLOOKUP(M140,'ESO dumped WayshrineInfo'!$K$3:$L$9994,2,FALSE),"")
),"")</f>
        <v>19</v>
      </c>
      <c r="AG140" t="str">
        <f>IF(AND(AF140&lt;&gt;"",ISNUMBER(AF140),NOT(ISNA(AF140))),VLOOKUP(AF140,'ESO zone constants'!$A$3:$D$9999,4,FALSE),"")</f>
        <v>Stormhaven</v>
      </c>
      <c r="AH140" s="43"/>
      <c r="AI140" s="38"/>
      <c r="AJ140" s="38"/>
      <c r="AK140" s="3" t="str">
        <f>IF(AND(G140&lt;&gt;"LIBSETS_SETTYPE_BATTLEGROUND",G140&lt;&gt;"LIBSETS_SETTYPE_SPECIAL"),IF(AL140&lt;&gt;"",VLOOKUP(AL140,'ESO zone constants'!$D$3:$H$4953,5,FALSE),""),"")</f>
        <v/>
      </c>
      <c r="AM140" s="43"/>
      <c r="AN140" s="38"/>
      <c r="AO140" s="38"/>
      <c r="AP140" s="3" t="str">
        <f>IF(AND(G140&lt;&gt;"LIBSETS_SETTYPE_BATTLEGROUND",G140&lt;&gt;"LIBSETS_SETTYPE_SPECIAL"),IF(AQ140&lt;&gt;"",VLOOKUP(AQ140,'ESO zone constants'!$D$3:$H$4953,5,FALSE),""),"")</f>
        <v/>
      </c>
      <c r="AR140" s="43"/>
      <c r="AS140" s="38"/>
      <c r="AT140" s="38"/>
      <c r="AU140" s="3" t="str">
        <f>IF(AND(G140&lt;&gt;"LIBSETS_SETTYPE_BATTLEGROUND",G140&lt;&gt;"LIBSETS_SETTYPE_SPECIAL"),IF(AV140&lt;&gt;"",VLOOKUP(AV140,'ESO zone constants'!$D$3:$H$4953,5,FALSE),""),"")</f>
        <v/>
      </c>
      <c r="AW140" s="43"/>
      <c r="AX140" s="38"/>
      <c r="AY140" s="38"/>
      <c r="AZ140" s="81" t="s">
        <v>2665</v>
      </c>
      <c r="BA140" s="81"/>
      <c r="BB140" s="81"/>
      <c r="BC140" s="21" t="str">
        <f t="shared" si="18"/>
        <v>[165] = {wayshrines={263,263,263,}, dlcId=DLC_BASE_GAME</v>
      </c>
      <c r="BD140" s="21" t="str">
        <f t="shared" si="19"/>
        <v>, zoneIds={933,19,19}, veteran={[EQUIP_TYPE_HEAD]=true, [EQUIP_TYPE_SHOULDERS]=false}</v>
      </c>
      <c r="BE140" s="21" t="str">
        <f t="shared" si="20"/>
        <v>, setType=LIBSETS_SETTYPE_MONSTER, undauntedChestId=2</v>
      </c>
      <c r="BF140" s="21" t="str">
        <f t="shared" si="21"/>
        <v>, dropMechanic={LIBSETS_DROP_MECHANIC_MONSTER_NAME}, dropMechanicDropLocationNames={['en']={'Varaine and Allene Pellingare','','','','','',},['de']={'Varaine und Allene Pellingare','','','','','',},}</v>
      </c>
      <c r="BG140" s="21" t="str">
        <f t="shared" si="22"/>
        <v>}, --Scourge Harvester / Geißelernter   [Wayrest Sewers II, Stormhaven, Stormhaven]</v>
      </c>
    </row>
    <row r="141" spans="1:59" x14ac:dyDescent="0.25">
      <c r="A141" s="5">
        <v>166</v>
      </c>
      <c r="B141" t="s">
        <v>945</v>
      </c>
      <c r="C141" t="s">
        <v>5</v>
      </c>
      <c r="D141" s="3">
        <f t="shared" si="17"/>
        <v>166</v>
      </c>
      <c r="G141" s="8" t="s">
        <v>1479</v>
      </c>
      <c r="H141" s="91">
        <v>2</v>
      </c>
      <c r="I141" t="s">
        <v>1466</v>
      </c>
      <c r="J141" t="s">
        <v>91</v>
      </c>
      <c r="K141">
        <v>264</v>
      </c>
      <c r="L141">
        <v>264</v>
      </c>
      <c r="M141">
        <v>264</v>
      </c>
      <c r="O141" s="64"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WayshrineInfo'!$K$3:$N$9994,4,FALSE),"")))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constants'!$B$4:$C$1012,2,FALSE),"")</f>
        <v>Included in base game</v>
      </c>
      <c r="V141" s="33" t="s">
        <v>1544</v>
      </c>
      <c r="W141" s="3" t="s">
        <v>1361</v>
      </c>
      <c r="X141" s="3" t="s">
        <v>1627</v>
      </c>
      <c r="Y141" s="64"/>
      <c r="Z141" s="3">
        <f>IF(AND(G141&lt;&gt;"LIBSETS_SETTYPE_BATTLEGROUND",G141&lt;&gt;"LIBSETS_SETTYPE_SPECIAL"),
IF(AND(Y141&lt;&gt;"",ISNUMBER(Y141),NOT(ISNA(Y141))),Y141,
   IF(AND(L141&lt;&gt;"",ISNUMBER(L141),L141&gt;0,NOT(ISNA(L141))),VLOOKUP(L141,'ESO dumped WayshrineInfo'!$K$3:$L$9994,2,FALSE),"")
),"")</f>
        <v>57</v>
      </c>
      <c r="AA141" t="str">
        <f>IF(AND(Z141&lt;&gt;"",ISNUMBER(Z141),NOT(ISNA(Z141))),VLOOKUP(Z141,'ESO zone constants'!$A$3:$D$9999,4,FALSE),"")</f>
        <v>Deshaan</v>
      </c>
      <c r="AC141" s="38"/>
      <c r="AD141" s="38"/>
      <c r="AE141" s="38"/>
      <c r="AF141" s="3">
        <f>IF(AND(G141&lt;&gt;"LIBSETS_SETTYPE_BATTLEGROUND",G141&lt;&gt;"LIBSETS_SETTYPE_SPECIAL"),
IF(AND(AE141&lt;&gt;"",ISNUMBER(AE141),NOT(ISNA(AE141))),AE141,
   IF(AND(M141&lt;&gt;"",ISNUMBER(M141),M141&gt;0,NOT(ISNA(M141))),VLOOKUP(M141,'ESO dumped WayshrineInfo'!$K$3:$L$9994,2,FALSE),"")
),"")</f>
        <v>57</v>
      </c>
      <c r="AG141" t="str">
        <f>IF(AND(AF141&lt;&gt;"",ISNUMBER(AF141),NOT(ISNA(AF141))),VLOOKUP(AF141,'ESO zone constants'!$A$3:$D$9999,4,FALSE),"")</f>
        <v>Deshaan</v>
      </c>
      <c r="AH141" s="43"/>
      <c r="AI141" s="38"/>
      <c r="AJ141" s="38"/>
      <c r="AK141" s="3" t="str">
        <f>IF(AND(G141&lt;&gt;"LIBSETS_SETTYPE_BATTLEGROUND",G141&lt;&gt;"LIBSETS_SETTYPE_SPECIAL"),IF(AL141&lt;&gt;"",VLOOKUP(AL141,'ESO zone constants'!$D$3:$H$4953,5,FALSE),""),"")</f>
        <v/>
      </c>
      <c r="AM141" s="43"/>
      <c r="AN141" s="38"/>
      <c r="AO141" s="38"/>
      <c r="AP141" s="3" t="str">
        <f>IF(AND(G141&lt;&gt;"LIBSETS_SETTYPE_BATTLEGROUND",G141&lt;&gt;"LIBSETS_SETTYPE_SPECIAL"),IF(AQ141&lt;&gt;"",VLOOKUP(AQ141,'ESO zone constants'!$D$3:$H$4953,5,FALSE),""),"")</f>
        <v/>
      </c>
      <c r="AR141" s="43"/>
      <c r="AS141" s="38"/>
      <c r="AT141" s="38"/>
      <c r="AU141" s="3" t="str">
        <f>IF(AND(G141&lt;&gt;"LIBSETS_SETTYPE_BATTLEGROUND",G141&lt;&gt;"LIBSETS_SETTYPE_SPECIAL"),IF(AV141&lt;&gt;"",VLOOKUP(AV141,'ESO zone constants'!$D$3:$H$4953,5,FALSE),""),"")</f>
        <v/>
      </c>
      <c r="AW141" s="43"/>
      <c r="AX141" s="38"/>
      <c r="AY141" s="38"/>
      <c r="AZ141" s="81" t="s">
        <v>2665</v>
      </c>
      <c r="BA141" s="81"/>
      <c r="BB141" s="81"/>
      <c r="BC141" s="21" t="str">
        <f t="shared" si="18"/>
        <v>[166] = {wayshrines={264,264,264,}, dlcId=DLC_BASE_GAME</v>
      </c>
      <c r="BD141" s="21" t="str">
        <f t="shared" si="19"/>
        <v>, zoneIds={930,57,57}, veteran={[EQUIP_TYPE_HEAD]=true, [EQUIP_TYPE_SHOULDERS]=false}</v>
      </c>
      <c r="BE141" s="21" t="str">
        <f t="shared" si="20"/>
        <v>, setType=LIBSETS_SETTYPE_MONSTER, undauntedChestId=2</v>
      </c>
      <c r="BF141" s="21" t="str">
        <f t="shared" si="21"/>
        <v>, dropMechanic={LIBSETS_DROP_MECHANIC_MONSTER_NAME}, dropMechanicDropLocationNames={['en']={'The Engine Guardian','','','','','',},['de']={'Der Maschinenwächter','','','','','',},}</v>
      </c>
      <c r="BG141" s="21" t="str">
        <f t="shared" si="22"/>
        <v>}, --Engine Guardian / Maschinenwächter   [Darkshade Caverns II, Deshaan, Deshaan]</v>
      </c>
    </row>
    <row r="142" spans="1:59" x14ac:dyDescent="0.25">
      <c r="A142" s="5">
        <v>167</v>
      </c>
      <c r="B142" t="s">
        <v>946</v>
      </c>
      <c r="C142" t="s">
        <v>16</v>
      </c>
      <c r="D142" s="3">
        <f t="shared" si="17"/>
        <v>167</v>
      </c>
      <c r="G142" s="8" t="s">
        <v>1479</v>
      </c>
      <c r="H142" s="91">
        <v>2</v>
      </c>
      <c r="I142" t="s">
        <v>1466</v>
      </c>
      <c r="J142" t="s">
        <v>91</v>
      </c>
      <c r="K142">
        <v>265</v>
      </c>
      <c r="L142">
        <v>265</v>
      </c>
      <c r="M142">
        <v>265</v>
      </c>
      <c r="O142" s="64"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WayshrineInfo'!$K$3:$N$9994,4,FALSE),"")))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constants'!$B$4:$C$1012,2,FALSE),"")</f>
        <v>Included in base game</v>
      </c>
      <c r="V142" s="33" t="s">
        <v>1544</v>
      </c>
      <c r="W142" s="3" t="s">
        <v>1546</v>
      </c>
      <c r="X142" s="3" t="s">
        <v>1628</v>
      </c>
      <c r="Y142" s="64"/>
      <c r="Z142" s="3">
        <f>IF(AND(G142&lt;&gt;"LIBSETS_SETTYPE_BATTLEGROUND",G142&lt;&gt;"LIBSETS_SETTYPE_SPECIAL"),
IF(AND(Y142&lt;&gt;"",ISNUMBER(Y142),NOT(ISNA(Y142))),Y142,
   IF(AND(L142&lt;&gt;"",ISNUMBER(L142),L142&gt;0,NOT(ISNA(L142))),VLOOKUP(L142,'ESO dumped WayshrineInfo'!$K$3:$L$9994,2,FALSE),"")
),"")</f>
        <v>383</v>
      </c>
      <c r="AA142" t="str">
        <f>IF(AND(Z142&lt;&gt;"",ISNUMBER(Z142),NOT(ISNA(Z142))),VLOOKUP(Z142,'ESO zone constants'!$A$3:$D$9999,4,FALSE),"")</f>
        <v>Grahtwood</v>
      </c>
      <c r="AC142" s="38"/>
      <c r="AD142" s="38"/>
      <c r="AE142" s="38"/>
      <c r="AF142" s="3">
        <f>IF(AND(G142&lt;&gt;"LIBSETS_SETTYPE_BATTLEGROUND",G142&lt;&gt;"LIBSETS_SETTYPE_SPECIAL"),
IF(AND(AE142&lt;&gt;"",ISNUMBER(AE142),NOT(ISNA(AE142))),AE142,
   IF(AND(M142&lt;&gt;"",ISNUMBER(M142),M142&gt;0,NOT(ISNA(M142))),VLOOKUP(M142,'ESO dumped WayshrineInfo'!$K$3:$L$9994,2,FALSE),"")
),"")</f>
        <v>383</v>
      </c>
      <c r="AG142" t="str">
        <f>IF(AND(AF142&lt;&gt;"",ISNUMBER(AF142),NOT(ISNA(AF142))),VLOOKUP(AF142,'ESO zone constants'!$A$3:$D$9999,4,FALSE),"")</f>
        <v>Grahtwood</v>
      </c>
      <c r="AH142" s="43"/>
      <c r="AI142" s="38"/>
      <c r="AJ142" s="38"/>
      <c r="AK142" s="3" t="str">
        <f>IF(AND(G142&lt;&gt;"LIBSETS_SETTYPE_BATTLEGROUND",G142&lt;&gt;"LIBSETS_SETTYPE_SPECIAL"),IF(AL142&lt;&gt;"",VLOOKUP(AL142,'ESO zone constants'!$D$3:$H$4953,5,FALSE),""),"")</f>
        <v/>
      </c>
      <c r="AM142" s="43"/>
      <c r="AN142" s="38"/>
      <c r="AO142" s="38"/>
      <c r="AP142" s="3" t="str">
        <f>IF(AND(G142&lt;&gt;"LIBSETS_SETTYPE_BATTLEGROUND",G142&lt;&gt;"LIBSETS_SETTYPE_SPECIAL"),IF(AQ142&lt;&gt;"",VLOOKUP(AQ142,'ESO zone constants'!$D$3:$H$4953,5,FALSE),""),"")</f>
        <v/>
      </c>
      <c r="AR142" s="43"/>
      <c r="AS142" s="38"/>
      <c r="AT142" s="38"/>
      <c r="AU142" s="3" t="str">
        <f>IF(AND(G142&lt;&gt;"LIBSETS_SETTYPE_BATTLEGROUND",G142&lt;&gt;"LIBSETS_SETTYPE_SPECIAL"),IF(AV142&lt;&gt;"",VLOOKUP(AV142,'ESO zone constants'!$D$3:$H$4953,5,FALSE),""),"")</f>
        <v/>
      </c>
      <c r="AW142" s="43"/>
      <c r="AX142" s="38"/>
      <c r="AY142" s="38"/>
      <c r="AZ142" s="81" t="s">
        <v>2665</v>
      </c>
      <c r="BA142" s="81"/>
      <c r="BB142" s="81"/>
      <c r="BC142" s="21" t="str">
        <f t="shared" si="18"/>
        <v>[167] = {wayshrines={265,265,265,}, dlcId=DLC_BASE_GAME</v>
      </c>
      <c r="BD142" s="21" t="str">
        <f t="shared" si="19"/>
        <v>, zoneIds={931,383,383}, veteran={[EQUIP_TYPE_HEAD]=true, [EQUIP_TYPE_SHOULDERS]=false}</v>
      </c>
      <c r="BE142" s="21" t="str">
        <f t="shared" si="20"/>
        <v>, setType=LIBSETS_SETTYPE_MONSTER, undauntedChestId=2</v>
      </c>
      <c r="BF142" s="21" t="str">
        <f t="shared" si="21"/>
        <v>, dropMechanic={LIBSETS_DROP_MECHANIC_MONSTER_NAME}, dropMechanicDropLocationNames={['en']={'Bogdan the Nightflame','','','','','',},['de']={'Bogdan die Nachtflamme','','','','','',},}</v>
      </c>
      <c r="BG142" s="21" t="str">
        <f t="shared" si="22"/>
        <v>}, --Nightflame / Nachtflamme   [Elden Hollow II, Grahtwood, Grahtwood]</v>
      </c>
    </row>
    <row r="143" spans="1:59" x14ac:dyDescent="0.25">
      <c r="A143" s="5">
        <v>168</v>
      </c>
      <c r="B143" t="s">
        <v>15</v>
      </c>
      <c r="C143" t="s">
        <v>1559</v>
      </c>
      <c r="D143" s="3">
        <f t="shared" si="17"/>
        <v>168</v>
      </c>
      <c r="G143" s="8" t="s">
        <v>1479</v>
      </c>
      <c r="H143" s="91">
        <v>1</v>
      </c>
      <c r="I143" t="s">
        <v>1466</v>
      </c>
      <c r="J143" t="s">
        <v>91</v>
      </c>
      <c r="K143">
        <v>269</v>
      </c>
      <c r="L143">
        <v>269</v>
      </c>
      <c r="M143">
        <v>269</v>
      </c>
      <c r="O143" s="64"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WayshrineInfo'!$K$3:$N$9994,4,FALSE),"")))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constants'!$B$4:$C$1012,2,FALSE),"")</f>
        <v>Included in base game</v>
      </c>
      <c r="V143" s="33" t="s">
        <v>1544</v>
      </c>
      <c r="W143" s="3" t="s">
        <v>1559</v>
      </c>
      <c r="X143" s="3" t="s">
        <v>1632</v>
      </c>
      <c r="Y143" s="64"/>
      <c r="Z143" s="3">
        <f>IF(AND(G143&lt;&gt;"LIBSETS_SETTYPE_BATTLEGROUND",G143&lt;&gt;"LIBSETS_SETTYPE_SPECIAL"),
IF(AND(Y143&lt;&gt;"",ISNUMBER(Y143),NOT(ISNA(Y143))),Y143,
   IF(AND(L143&lt;&gt;"",ISNUMBER(L143),L143&gt;0,NOT(ISNA(L143))),VLOOKUP(L143,'ESO dumped WayshrineInfo'!$K$3:$L$9994,2,FALSE),"")
),"")</f>
        <v>20</v>
      </c>
      <c r="AA143" t="str">
        <f>IF(AND(Z143&lt;&gt;"",ISNUMBER(Z143),NOT(ISNA(Z143))),VLOOKUP(Z143,'ESO zone constants'!$A$3:$D$9999,4,FALSE),"")</f>
        <v>Rivenspire</v>
      </c>
      <c r="AC143" s="38"/>
      <c r="AD143" s="38"/>
      <c r="AE143" s="38"/>
      <c r="AF143" s="3">
        <f>IF(AND(G143&lt;&gt;"LIBSETS_SETTYPE_BATTLEGROUND",G143&lt;&gt;"LIBSETS_SETTYPE_SPECIAL"),
IF(AND(AE143&lt;&gt;"",ISNUMBER(AE143),NOT(ISNA(AE143))),AE143,
   IF(AND(M143&lt;&gt;"",ISNUMBER(M143),M143&gt;0,NOT(ISNA(M143))),VLOOKUP(M143,'ESO dumped WayshrineInfo'!$K$3:$L$9994,2,FALSE),"")
),"")</f>
        <v>20</v>
      </c>
      <c r="AG143" t="str">
        <f>IF(AND(AF143&lt;&gt;"",ISNUMBER(AF143),NOT(ISNA(AF143))),VLOOKUP(AF143,'ESO zone constants'!$A$3:$D$9999,4,FALSE),"")</f>
        <v>Rivenspire</v>
      </c>
      <c r="AH143" s="43"/>
      <c r="AI143" s="38"/>
      <c r="AJ143" s="38"/>
      <c r="AK143" s="3" t="str">
        <f>IF(AND(G143&lt;&gt;"LIBSETS_SETTYPE_BATTLEGROUND",G143&lt;&gt;"LIBSETS_SETTYPE_SPECIAL"),IF(AL143&lt;&gt;"",VLOOKUP(AL143,'ESO zone constants'!$D$3:$H$4953,5,FALSE),""),"")</f>
        <v/>
      </c>
      <c r="AM143" s="43"/>
      <c r="AN143" s="38"/>
      <c r="AO143" s="38"/>
      <c r="AP143" s="3" t="str">
        <f>IF(AND(G143&lt;&gt;"LIBSETS_SETTYPE_BATTLEGROUND",G143&lt;&gt;"LIBSETS_SETTYPE_SPECIAL"),IF(AQ143&lt;&gt;"",VLOOKUP(AQ143,'ESO zone constants'!$D$3:$H$4953,5,FALSE),""),"")</f>
        <v/>
      </c>
      <c r="AR143" s="43"/>
      <c r="AS143" s="38"/>
      <c r="AT143" s="38"/>
      <c r="AU143" s="3" t="str">
        <f>IF(AND(G143&lt;&gt;"LIBSETS_SETTYPE_BATTLEGROUND",G143&lt;&gt;"LIBSETS_SETTYPE_SPECIAL"),IF(AV143&lt;&gt;"",VLOOKUP(AV143,'ESO zone constants'!$D$3:$H$4953,5,FALSE),""),"")</f>
        <v/>
      </c>
      <c r="AW143" s="43"/>
      <c r="AX143" s="38"/>
      <c r="AY143" s="38"/>
      <c r="AZ143" s="81" t="s">
        <v>2665</v>
      </c>
      <c r="BA143" s="81"/>
      <c r="BB143" s="81"/>
      <c r="BC143" s="21" t="str">
        <f t="shared" si="18"/>
        <v>[168] = {wayshrines={269,269,269,}, dlcId=DLC_BASE_GAME</v>
      </c>
      <c r="BD143" s="21" t="str">
        <f t="shared" si="19"/>
        <v>, zoneIds={932,20,20}, veteran={[EQUIP_TYPE_HEAD]=true, [EQUIP_TYPE_SHOULDERS]=false}</v>
      </c>
      <c r="BE143" s="21" t="str">
        <f t="shared" si="20"/>
        <v>, setType=LIBSETS_SETTYPE_MONSTER, undauntedChestId=1</v>
      </c>
      <c r="BF143" s="21" t="str">
        <f t="shared" si="21"/>
        <v>, dropMechanic={LIBSETS_DROP_MECHANIC_MONSTER_NAME}, dropMechanicDropLocationNames={['en']={'Nerien\'eth','','','','','',},['de']={'Nerien\’eth','','','','','',},}</v>
      </c>
      <c r="BG143" s="21" t="str">
        <f t="shared" si="22"/>
        <v>}, --Nerien\'eth / Nerien'eth   [Crypt of Hearts II, Rivenspire, Rivenspire]</v>
      </c>
    </row>
    <row r="144" spans="1:59" x14ac:dyDescent="0.25">
      <c r="A144" s="5">
        <v>169</v>
      </c>
      <c r="B144" t="s">
        <v>31</v>
      </c>
      <c r="C144" t="s">
        <v>31</v>
      </c>
      <c r="D144" s="3">
        <f t="shared" si="17"/>
        <v>169</v>
      </c>
      <c r="G144" s="8" t="s">
        <v>1479</v>
      </c>
      <c r="H144" s="91">
        <v>1</v>
      </c>
      <c r="I144" t="s">
        <v>1466</v>
      </c>
      <c r="J144" t="s">
        <v>91</v>
      </c>
      <c r="K144">
        <v>268</v>
      </c>
      <c r="L144">
        <v>268</v>
      </c>
      <c r="M144">
        <v>268</v>
      </c>
      <c r="O144" s="64"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WayshrineInfo'!$K$3:$N$9994,4,FALSE),"")))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constants'!$B$4:$C$1012,2,FALSE),"")</f>
        <v>Included in base game</v>
      </c>
      <c r="V144" s="33" t="s">
        <v>1544</v>
      </c>
      <c r="W144" s="3" t="s">
        <v>31</v>
      </c>
      <c r="X144" s="3" t="s">
        <v>31</v>
      </c>
      <c r="Y144" s="64"/>
      <c r="Z144" s="3">
        <f>IF(AND(G144&lt;&gt;"LIBSETS_SETTYPE_BATTLEGROUND",G144&lt;&gt;"LIBSETS_SETTYPE_SPECIAL"),
IF(AND(Y144&lt;&gt;"",ISNUMBER(Y144),NOT(ISNA(Y144))),Y144,
   IF(AND(L144&lt;&gt;"",ISNUMBER(L144),L144&gt;0,NOT(ISNA(L144))),VLOOKUP(L144,'ESO dumped WayshrineInfo'!$K$3:$L$9994,2,FALSE),"")
),"")</f>
        <v>108</v>
      </c>
      <c r="AA144" t="str">
        <f>IF(AND(Z144&lt;&gt;"",ISNUMBER(Z144),NOT(ISNA(Z144))),VLOOKUP(Z144,'ESO zone constants'!$A$3:$D$9999,4,FALSE),"")</f>
        <v>Greenshade</v>
      </c>
      <c r="AC144" s="38"/>
      <c r="AD144" s="38"/>
      <c r="AE144" s="38"/>
      <c r="AF144" s="3">
        <f>IF(AND(G144&lt;&gt;"LIBSETS_SETTYPE_BATTLEGROUND",G144&lt;&gt;"LIBSETS_SETTYPE_SPECIAL"),
IF(AND(AE144&lt;&gt;"",ISNUMBER(AE144),NOT(ISNA(AE144))),AE144,
   IF(AND(M144&lt;&gt;"",ISNUMBER(M144),M144&gt;0,NOT(ISNA(M144))),VLOOKUP(M144,'ESO dumped WayshrineInfo'!$K$3:$L$9994,2,FALSE),"")
),"")</f>
        <v>108</v>
      </c>
      <c r="AG144" t="str">
        <f>IF(AND(AF144&lt;&gt;"",ISNUMBER(AF144),NOT(ISNA(AF144))),VLOOKUP(AF144,'ESO zone constants'!$A$3:$D$9999,4,FALSE),"")</f>
        <v>Greenshade</v>
      </c>
      <c r="AH144" s="43"/>
      <c r="AI144" s="38"/>
      <c r="AJ144" s="38"/>
      <c r="AK144" s="3" t="str">
        <f>IF(AND(G144&lt;&gt;"LIBSETS_SETTYPE_BATTLEGROUND",G144&lt;&gt;"LIBSETS_SETTYPE_SPECIAL"),IF(AL144&lt;&gt;"",VLOOKUP(AL144,'ESO zone constants'!$D$3:$H$4953,5,FALSE),""),"")</f>
        <v/>
      </c>
      <c r="AM144" s="43"/>
      <c r="AN144" s="38"/>
      <c r="AO144" s="38"/>
      <c r="AP144" s="3" t="str">
        <f>IF(AND(G144&lt;&gt;"LIBSETS_SETTYPE_BATTLEGROUND",G144&lt;&gt;"LIBSETS_SETTYPE_SPECIAL"),IF(AQ144&lt;&gt;"",VLOOKUP(AQ144,'ESO zone constants'!$D$3:$H$4953,5,FALSE),""),"")</f>
        <v/>
      </c>
      <c r="AR144" s="43"/>
      <c r="AS144" s="38"/>
      <c r="AT144" s="38"/>
      <c r="AU144" s="3" t="str">
        <f>IF(AND(G144&lt;&gt;"LIBSETS_SETTYPE_BATTLEGROUND",G144&lt;&gt;"LIBSETS_SETTYPE_SPECIAL"),IF(AV144&lt;&gt;"",VLOOKUP(AV144,'ESO zone constants'!$D$3:$H$4953,5,FALSE),""),"")</f>
        <v/>
      </c>
      <c r="AW144" s="43"/>
      <c r="AX144" s="38"/>
      <c r="AY144" s="38"/>
      <c r="AZ144" s="81" t="s">
        <v>2665</v>
      </c>
      <c r="BA144" s="81"/>
      <c r="BB144" s="81"/>
      <c r="BC144" s="21" t="str">
        <f t="shared" si="18"/>
        <v>[169] = {wayshrines={268,268,268,}, dlcId=DLC_BASE_GAME</v>
      </c>
      <c r="BD144" s="21" t="str">
        <f t="shared" si="19"/>
        <v>, zoneIds={681,108,108}, veteran={[EQUIP_TYPE_HEAD]=true, [EQUIP_TYPE_SHOULDERS]=false}</v>
      </c>
      <c r="BE144" s="21" t="str">
        <f t="shared" si="20"/>
        <v>, setType=LIBSETS_SETTYPE_MONSTER, undauntedChestId=1</v>
      </c>
      <c r="BF144" s="21" t="str">
        <f t="shared" si="21"/>
        <v>, dropMechanic={LIBSETS_DROP_MECHANIC_MONSTER_NAME}, dropMechanicDropLocationNames={['en']={'Valkyn Skoria','','','','','',},['de']={'Valkyn Skoria','','','','','',},}</v>
      </c>
      <c r="BG144" s="21" t="str">
        <f t="shared" si="22"/>
        <v>}, --Valkyn Skoria / Valkyn Skoria   [City of Ash II, Greenshade, Greenshade]</v>
      </c>
    </row>
    <row r="145" spans="1:59" x14ac:dyDescent="0.25">
      <c r="A145" s="5">
        <v>170</v>
      </c>
      <c r="B145" t="s">
        <v>947</v>
      </c>
      <c r="C145" t="s">
        <v>12</v>
      </c>
      <c r="D145" s="3">
        <f t="shared" si="17"/>
        <v>170</v>
      </c>
      <c r="G145" s="8" t="s">
        <v>1479</v>
      </c>
      <c r="H145" s="91">
        <v>2</v>
      </c>
      <c r="I145" t="s">
        <v>1466</v>
      </c>
      <c r="J145" t="s">
        <v>91</v>
      </c>
      <c r="K145">
        <v>262</v>
      </c>
      <c r="L145">
        <v>262</v>
      </c>
      <c r="M145">
        <v>262</v>
      </c>
      <c r="O145" s="64"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WayshrineInfo'!$K$3:$N$9994,4,FALSE),"")))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constants'!$B$4:$C$1012,2,FALSE),"")</f>
        <v>Included in base game</v>
      </c>
      <c r="V145" s="33" t="s">
        <v>1544</v>
      </c>
      <c r="W145" s="3" t="s">
        <v>1362</v>
      </c>
      <c r="X145" s="3" t="s">
        <v>1640</v>
      </c>
      <c r="Y145" s="64"/>
      <c r="Z145" s="3">
        <f>IF(AND(G145&lt;&gt;"LIBSETS_SETTYPE_BATTLEGROUND",G145&lt;&gt;"LIBSETS_SETTYPE_SPECIAL"),
IF(AND(Y145&lt;&gt;"",ISNUMBER(Y145),NOT(ISNA(Y145))),Y145,
   IF(AND(L145&lt;&gt;"",ISNUMBER(L145),L145&gt;0,NOT(ISNA(L145))),VLOOKUP(L145,'ESO dumped WayshrineInfo'!$K$3:$L$9994,2,FALSE),"")
),"")</f>
        <v>381</v>
      </c>
      <c r="AA145" t="str">
        <f>IF(AND(Z145&lt;&gt;"",ISNUMBER(Z145),NOT(ISNA(Z145))),VLOOKUP(Z145,'ESO zone constants'!$A$3:$D$9999,4,FALSE),"")</f>
        <v>Auridon</v>
      </c>
      <c r="AC145" s="38"/>
      <c r="AD145" s="38"/>
      <c r="AE145" s="38"/>
      <c r="AF145" s="3">
        <f>IF(AND(G145&lt;&gt;"LIBSETS_SETTYPE_BATTLEGROUND",G145&lt;&gt;"LIBSETS_SETTYPE_SPECIAL"),
IF(AND(AE145&lt;&gt;"",ISNUMBER(AE145),NOT(ISNA(AE145))),AE145,
   IF(AND(M145&lt;&gt;"",ISNUMBER(M145),M145&gt;0,NOT(ISNA(M145))),VLOOKUP(M145,'ESO dumped WayshrineInfo'!$K$3:$L$9994,2,FALSE),"")
),"")</f>
        <v>381</v>
      </c>
      <c r="AG145" t="str">
        <f>IF(AND(AF145&lt;&gt;"",ISNUMBER(AF145),NOT(ISNA(AF145))),VLOOKUP(AF145,'ESO zone constants'!$A$3:$D$9999,4,FALSE),"")</f>
        <v>Auridon</v>
      </c>
      <c r="AH145" s="43"/>
      <c r="AI145" s="38"/>
      <c r="AJ145" s="38"/>
      <c r="AK145" s="3" t="str">
        <f>IF(AND(G145&lt;&gt;"LIBSETS_SETTYPE_BATTLEGROUND",G145&lt;&gt;"LIBSETS_SETTYPE_SPECIAL"),IF(AL145&lt;&gt;"",VLOOKUP(AL145,'ESO zone constants'!$D$3:$H$4953,5,FALSE),""),"")</f>
        <v/>
      </c>
      <c r="AM145" s="43"/>
      <c r="AN145" s="38"/>
      <c r="AO145" s="38"/>
      <c r="AP145" s="3" t="str">
        <f>IF(AND(G145&lt;&gt;"LIBSETS_SETTYPE_BATTLEGROUND",G145&lt;&gt;"LIBSETS_SETTYPE_SPECIAL"),IF(AQ145&lt;&gt;"",VLOOKUP(AQ145,'ESO zone constants'!$D$3:$H$4953,5,FALSE),""),"")</f>
        <v/>
      </c>
      <c r="AR145" s="43"/>
      <c r="AS145" s="38"/>
      <c r="AT145" s="38"/>
      <c r="AU145" s="3" t="str">
        <f>IF(AND(G145&lt;&gt;"LIBSETS_SETTYPE_BATTLEGROUND",G145&lt;&gt;"LIBSETS_SETTYPE_SPECIAL"),IF(AV145&lt;&gt;"",VLOOKUP(AV145,'ESO zone constants'!$D$3:$H$4953,5,FALSE),""),"")</f>
        <v/>
      </c>
      <c r="AW145" s="43"/>
      <c r="AX145" s="38"/>
      <c r="AY145" s="38"/>
      <c r="AZ145" s="81" t="s">
        <v>2665</v>
      </c>
      <c r="BA145" s="81"/>
      <c r="BB145" s="81"/>
      <c r="BC145" s="21" t="str">
        <f t="shared" si="18"/>
        <v>[170] = {wayshrines={262,262,262,}, dlcId=DLC_BASE_GAME</v>
      </c>
      <c r="BD145" s="21" t="str">
        <f t="shared" si="19"/>
        <v>, zoneIds={935,381,381}, veteran={[EQUIP_TYPE_HEAD]=true, [EQUIP_TYPE_SHOULDERS]=false}</v>
      </c>
      <c r="BE145" s="21" t="str">
        <f t="shared" si="20"/>
        <v>, setType=LIBSETS_SETTYPE_MONSTER, undauntedChestId=2</v>
      </c>
      <c r="BF145" s="21" t="str">
        <f t="shared" si="21"/>
        <v>, dropMechanic={LIBSETS_DROP_MECHANIC_MONSTER_NAME}, dropMechanicDropLocationNames={['en']={'High Kinlord Rilis','','','','','',},['de']={'Sippenhochfürst Rilis','','','','','',},}</v>
      </c>
      <c r="BG145" s="21" t="str">
        <f t="shared" si="22"/>
        <v>}, --Maw of the Infernal / Schlund des Infernalen   [The Banished Cells II, Auridon, Auridon]</v>
      </c>
    </row>
    <row r="146" spans="1:59" x14ac:dyDescent="0.25">
      <c r="A146" s="12">
        <v>171</v>
      </c>
      <c r="B146" t="s">
        <v>948</v>
      </c>
      <c r="C146" t="s">
        <v>949</v>
      </c>
      <c r="D146" s="3">
        <f t="shared" si="17"/>
        <v>171</v>
      </c>
      <c r="F146" t="s">
        <v>1428</v>
      </c>
      <c r="G146" s="8" t="s">
        <v>1481</v>
      </c>
      <c r="I146" t="s">
        <v>91</v>
      </c>
      <c r="J146" t="s">
        <v>92</v>
      </c>
      <c r="K146">
        <v>230</v>
      </c>
      <c r="L146">
        <v>230</v>
      </c>
      <c r="M146">
        <v>230</v>
      </c>
      <c r="O146" s="64"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WayshrineInfo'!$K$3:$N$9994,4,FALSE),"")))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constants'!$B$4:$C$1012,2,FALSE),"")</f>
        <v>Included in base game</v>
      </c>
      <c r="V146" s="33" t="s">
        <v>3335</v>
      </c>
      <c r="Y146" s="64"/>
      <c r="Z146" s="3">
        <f>IF(AND(G146&lt;&gt;"LIBSETS_SETTYPE_BATTLEGROUND",G146&lt;&gt;"LIBSETS_SETTYPE_SPECIAL"),
IF(AND(Y146&lt;&gt;"",ISNUMBER(Y146),NOT(ISNA(Y146))),Y146,
   IF(AND(L146&lt;&gt;"",ISNUMBER(L146),L146&gt;0,NOT(ISNA(L146))),VLOOKUP(L146,'ESO dumped WayshrineInfo'!$K$3:$L$9994,2,FALSE),"")
),"")</f>
        <v>888</v>
      </c>
      <c r="AA146" t="str">
        <f>IF(AND(Z146&lt;&gt;"",ISNUMBER(Z146),NOT(ISNA(Z146))),VLOOKUP(Z146,'ESO zone constants'!$A$3:$D$9999,4,FALSE),"")</f>
        <v>Craglorn</v>
      </c>
      <c r="AB146" s="33" t="s">
        <v>3335</v>
      </c>
      <c r="AC146" s="42" t="str">
        <f>IF(AB146&lt;&gt;"",IF(AB146&lt;&gt;"LIBSETS_DROP_MECHANIC_MONSTER_NAME",VLOOKUP(AB146,'LibSets constants'!$I$4:$L$1012,3,FALSE),""),"")</f>
        <v>Bosses in trial dungeons</v>
      </c>
      <c r="AD146" s="42" t="str">
        <f>IF(AB146&lt;&gt;"",IF(AB146&lt;&gt;"LIBSETS_DROP_MECHANIC_MONSTER_NAME",VLOOKUP(AB146,'LibSets constants'!$I$4:$L$1012,4,FALSE),""),"")</f>
        <v>Bosse in Prüfungen</v>
      </c>
      <c r="AE146" s="38"/>
      <c r="AF146" s="3">
        <f>IF(AND(G146&lt;&gt;"LIBSETS_SETTYPE_BATTLEGROUND",G146&lt;&gt;"LIBSETS_SETTYPE_SPECIAL"),
IF(AND(AE146&lt;&gt;"",ISNUMBER(AE146),NOT(ISNA(AE146))),AE146,
   IF(AND(M146&lt;&gt;"",ISNUMBER(M146),M146&gt;0,NOT(ISNA(M146))),VLOOKUP(M146,'ESO dumped WayshrineInfo'!$K$3:$L$9994,2,FALSE),"")
),"")</f>
        <v>888</v>
      </c>
      <c r="AG146" t="str">
        <f>IF(AND(AF146&lt;&gt;"",ISNUMBER(AF146),NOT(ISNA(AF146))),VLOOKUP(AF146,'ESO zone constants'!$A$3:$D$9999,4,FALSE),"")</f>
        <v>Craglorn</v>
      </c>
      <c r="AH146" s="43"/>
      <c r="AI146" s="38"/>
      <c r="AJ146" s="38"/>
      <c r="AK146" s="3" t="str">
        <f>IF(AND(G146&lt;&gt;"LIBSETS_SETTYPE_BATTLEGROUND",G146&lt;&gt;"LIBSETS_SETTYPE_SPECIAL"),IF(AL146&lt;&gt;"",VLOOKUP(AL146,'ESO zone constants'!$D$3:$H$4953,5,FALSE),""),"")</f>
        <v/>
      </c>
      <c r="AM146" s="43"/>
      <c r="AN146" s="38"/>
      <c r="AO146" s="38"/>
      <c r="AP146" s="3" t="str">
        <f>IF(AND(G146&lt;&gt;"LIBSETS_SETTYPE_BATTLEGROUND",G146&lt;&gt;"LIBSETS_SETTYPE_SPECIAL"),IF(AQ146&lt;&gt;"",VLOOKUP(AQ146,'ESO zone constants'!$D$3:$H$4953,5,FALSE),""),"")</f>
        <v/>
      </c>
      <c r="AR146" s="43"/>
      <c r="AS146" s="38"/>
      <c r="AT146" s="38"/>
      <c r="AU146" s="3" t="str">
        <f>IF(AND(G146&lt;&gt;"LIBSETS_SETTYPE_BATTLEGROUND",G146&lt;&gt;"LIBSETS_SETTYPE_SPECIAL"),IF(AV146&lt;&gt;"",VLOOKUP(AV146,'ESO zone constants'!$D$3:$H$4953,5,FALSE),""),"")</f>
        <v/>
      </c>
      <c r="AW146" s="43"/>
      <c r="AX146" s="38"/>
      <c r="AY146" s="38"/>
      <c r="AZ146" s="81" t="s">
        <v>2665</v>
      </c>
      <c r="BA146" s="81"/>
      <c r="BB146" s="81"/>
      <c r="BC146" s="21" t="str">
        <f t="shared" si="18"/>
        <v>[171] = {wayshrines={230,230,230,}, dlcId=DLC_BASE_GAME</v>
      </c>
      <c r="BD146" s="21" t="str">
        <f t="shared" si="19"/>
        <v>, zoneIds={636,888,888}, veteran=false</v>
      </c>
      <c r="BE146" s="21" t="str">
        <f t="shared" si="20"/>
        <v>, setType=LIBSETS_SETTYPE_TRIAL, multiTrialSet=true</v>
      </c>
      <c r="BF146" s="21" t="str">
        <f t="shared" si="21"/>
        <v>, dropMechanic={LIBSETS_DROP_MECHANIC_TRIAL_BOSS,LIBSETS_DROP_MECHANIC_TRIAL_BOSS}, dropMechanicDropLocationNames={['en']={'','Bosses in trial dungeons','','','','',},['de']={'','Bosse in Prüfungen','','','','',},}</v>
      </c>
      <c r="BG146" s="21" t="str">
        <f t="shared" si="22"/>
        <v>}, --Eternal Warrior / Ewiger Krieger   [Hel Ra Citadel, Craglorn, Craglorn]</v>
      </c>
    </row>
    <row r="147" spans="1:59" x14ac:dyDescent="0.25">
      <c r="A147" s="12">
        <v>172</v>
      </c>
      <c r="B147" t="s">
        <v>950</v>
      </c>
      <c r="C147" t="s">
        <v>951</v>
      </c>
      <c r="D147" s="3">
        <f t="shared" si="17"/>
        <v>172</v>
      </c>
      <c r="F147" t="s">
        <v>1428</v>
      </c>
      <c r="G147" s="8" t="s">
        <v>1481</v>
      </c>
      <c r="I147" t="s">
        <v>91</v>
      </c>
      <c r="J147" t="s">
        <v>92</v>
      </c>
      <c r="K147">
        <v>230</v>
      </c>
      <c r="L147">
        <v>230</v>
      </c>
      <c r="M147">
        <v>230</v>
      </c>
      <c r="O147" s="64"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WayshrineInfo'!$K$3:$N$9994,4,FALSE),"")))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constants'!$B$4:$C$1012,2,FALSE),"")</f>
        <v>Included in base game</v>
      </c>
      <c r="V147" s="33" t="s">
        <v>3335</v>
      </c>
      <c r="Y147" s="64"/>
      <c r="Z147" s="3">
        <f>IF(AND(G147&lt;&gt;"LIBSETS_SETTYPE_BATTLEGROUND",G147&lt;&gt;"LIBSETS_SETTYPE_SPECIAL"),
IF(AND(Y147&lt;&gt;"",ISNUMBER(Y147),NOT(ISNA(Y147))),Y147,
   IF(AND(L147&lt;&gt;"",ISNUMBER(L147),L147&gt;0,NOT(ISNA(L147))),VLOOKUP(L147,'ESO dumped WayshrineInfo'!$K$3:$L$9994,2,FALSE),"")
),"")</f>
        <v>888</v>
      </c>
      <c r="AA147" t="str">
        <f>IF(AND(Z147&lt;&gt;"",ISNUMBER(Z147),NOT(ISNA(Z147))),VLOOKUP(Z147,'ESO zone constants'!$A$3:$D$9999,4,FALSE),"")</f>
        <v>Craglorn</v>
      </c>
      <c r="AB147" s="33" t="s">
        <v>3335</v>
      </c>
      <c r="AC147" s="42" t="str">
        <f>IF(AB147&lt;&gt;"",IF(AB147&lt;&gt;"LIBSETS_DROP_MECHANIC_MONSTER_NAME",VLOOKUP(AB147,'LibSets constants'!$I$4:$L$1012,3,FALSE),""),"")</f>
        <v>Bosses in trial dungeons</v>
      </c>
      <c r="AD147" s="42" t="str">
        <f>IF(AB147&lt;&gt;"",IF(AB147&lt;&gt;"LIBSETS_DROP_MECHANIC_MONSTER_NAME",VLOOKUP(AB147,'LibSets constants'!$I$4:$L$1012,4,FALSE),""),"")</f>
        <v>Bosse in Prüfungen</v>
      </c>
      <c r="AE147" s="38"/>
      <c r="AF147" s="3">
        <f>IF(AND(G147&lt;&gt;"LIBSETS_SETTYPE_BATTLEGROUND",G147&lt;&gt;"LIBSETS_SETTYPE_SPECIAL"),
IF(AND(AE147&lt;&gt;"",ISNUMBER(AE147),NOT(ISNA(AE147))),AE147,
   IF(AND(M147&lt;&gt;"",ISNUMBER(M147),M147&gt;0,NOT(ISNA(M147))),VLOOKUP(M147,'ESO dumped WayshrineInfo'!$K$3:$L$9994,2,FALSE),"")
),"")</f>
        <v>888</v>
      </c>
      <c r="AG147" t="str">
        <f>IF(AND(AF147&lt;&gt;"",ISNUMBER(AF147),NOT(ISNA(AF147))),VLOOKUP(AF147,'ESO zone constants'!$A$3:$D$9999,4,FALSE),"")</f>
        <v>Craglorn</v>
      </c>
      <c r="AH147" s="43"/>
      <c r="AI147" s="38"/>
      <c r="AJ147" s="38"/>
      <c r="AK147" s="3" t="str">
        <f>IF(AND(G147&lt;&gt;"LIBSETS_SETTYPE_BATTLEGROUND",G147&lt;&gt;"LIBSETS_SETTYPE_SPECIAL"),IF(AL147&lt;&gt;"",VLOOKUP(AL147,'ESO zone constants'!$D$3:$H$4953,5,FALSE),""),"")</f>
        <v/>
      </c>
      <c r="AM147" s="43"/>
      <c r="AN147" s="38"/>
      <c r="AO147" s="38"/>
      <c r="AP147" s="3" t="str">
        <f>IF(AND(G147&lt;&gt;"LIBSETS_SETTYPE_BATTLEGROUND",G147&lt;&gt;"LIBSETS_SETTYPE_SPECIAL"),IF(AQ147&lt;&gt;"",VLOOKUP(AQ147,'ESO zone constants'!$D$3:$H$4953,5,FALSE),""),"")</f>
        <v/>
      </c>
      <c r="AR147" s="43"/>
      <c r="AS147" s="38"/>
      <c r="AT147" s="38"/>
      <c r="AU147" s="3" t="str">
        <f>IF(AND(G147&lt;&gt;"LIBSETS_SETTYPE_BATTLEGROUND",G147&lt;&gt;"LIBSETS_SETTYPE_SPECIAL"),IF(AV147&lt;&gt;"",VLOOKUP(AV147,'ESO zone constants'!$D$3:$H$4953,5,FALSE),""),"")</f>
        <v/>
      </c>
      <c r="AW147" s="43"/>
      <c r="AX147" s="38"/>
      <c r="AY147" s="38"/>
      <c r="AZ147" s="81" t="s">
        <v>2665</v>
      </c>
      <c r="BA147" s="81"/>
      <c r="BB147" s="81"/>
      <c r="BC147" s="21" t="str">
        <f t="shared" si="18"/>
        <v>[172] = {wayshrines={230,230,230,}, dlcId=DLC_BASE_GAME</v>
      </c>
      <c r="BD147" s="21" t="str">
        <f t="shared" si="19"/>
        <v>, zoneIds={636,888,888}, veteran=false</v>
      </c>
      <c r="BE147" s="21" t="str">
        <f t="shared" si="20"/>
        <v>, setType=LIBSETS_SETTYPE_TRIAL, multiTrialSet=true</v>
      </c>
      <c r="BF147" s="21" t="str">
        <f t="shared" si="21"/>
        <v>, dropMechanic={LIBSETS_DROP_MECHANIC_TRIAL_BOSS,LIBSETS_DROP_MECHANIC_TRIAL_BOSS}, dropMechanicDropLocationNames={['en']={'','Bosses in trial dungeons','','','','',},['de']={'','Bosse in Prüfungen','','','','',},}</v>
      </c>
      <c r="BG147" s="21" t="str">
        <f t="shared" si="22"/>
        <v>}, --Infallible Mage / Unfehlbare Magierin   [Hel Ra Citadel, Craglorn, Craglorn]</v>
      </c>
    </row>
    <row r="148" spans="1:59" x14ac:dyDescent="0.25">
      <c r="A148" s="12">
        <v>173</v>
      </c>
      <c r="B148" t="s">
        <v>952</v>
      </c>
      <c r="C148" t="s">
        <v>953</v>
      </c>
      <c r="D148" s="3">
        <f t="shared" si="17"/>
        <v>173</v>
      </c>
      <c r="F148" t="s">
        <v>1428</v>
      </c>
      <c r="G148" s="8" t="s">
        <v>1481</v>
      </c>
      <c r="I148" t="s">
        <v>91</v>
      </c>
      <c r="J148" t="s">
        <v>92</v>
      </c>
      <c r="K148">
        <v>230</v>
      </c>
      <c r="L148">
        <v>230</v>
      </c>
      <c r="M148">
        <v>230</v>
      </c>
      <c r="O148" s="64"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WayshrineInfo'!$K$3:$N$9994,4,FALSE),"")))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constants'!$B$4:$C$1012,2,FALSE),"")</f>
        <v>Included in base game</v>
      </c>
      <c r="V148" s="33" t="s">
        <v>3335</v>
      </c>
      <c r="Y148" s="64"/>
      <c r="Z148" s="3">
        <f>IF(AND(G148&lt;&gt;"LIBSETS_SETTYPE_BATTLEGROUND",G148&lt;&gt;"LIBSETS_SETTYPE_SPECIAL"),
IF(AND(Y148&lt;&gt;"",ISNUMBER(Y148),NOT(ISNA(Y148))),Y148,
   IF(AND(L148&lt;&gt;"",ISNUMBER(L148),L148&gt;0,NOT(ISNA(L148))),VLOOKUP(L148,'ESO dumped WayshrineInfo'!$K$3:$L$9994,2,FALSE),"")
),"")</f>
        <v>888</v>
      </c>
      <c r="AA148" t="str">
        <f>IF(AND(Z148&lt;&gt;"",ISNUMBER(Z148),NOT(ISNA(Z148))),VLOOKUP(Z148,'ESO zone constants'!$A$3:$D$9999,4,FALSE),"")</f>
        <v>Craglorn</v>
      </c>
      <c r="AB148" s="33" t="s">
        <v>3335</v>
      </c>
      <c r="AC148" s="42" t="str">
        <f>IF(AB148&lt;&gt;"",IF(AB148&lt;&gt;"LIBSETS_DROP_MECHANIC_MONSTER_NAME",VLOOKUP(AB148,'LibSets constants'!$I$4:$L$1012,3,FALSE),""),"")</f>
        <v>Bosses in trial dungeons</v>
      </c>
      <c r="AD148" s="42" t="str">
        <f>IF(AB148&lt;&gt;"",IF(AB148&lt;&gt;"LIBSETS_DROP_MECHANIC_MONSTER_NAME",VLOOKUP(AB148,'LibSets constants'!$I$4:$L$1012,4,FALSE),""),"")</f>
        <v>Bosse in Prüfungen</v>
      </c>
      <c r="AE148" s="38"/>
      <c r="AF148" s="3">
        <f>IF(AND(G148&lt;&gt;"LIBSETS_SETTYPE_BATTLEGROUND",G148&lt;&gt;"LIBSETS_SETTYPE_SPECIAL"),
IF(AND(AE148&lt;&gt;"",ISNUMBER(AE148),NOT(ISNA(AE148))),AE148,
   IF(AND(M148&lt;&gt;"",ISNUMBER(M148),M148&gt;0,NOT(ISNA(M148))),VLOOKUP(M148,'ESO dumped WayshrineInfo'!$K$3:$L$9994,2,FALSE),"")
),"")</f>
        <v>888</v>
      </c>
      <c r="AG148" t="str">
        <f>IF(AND(AF148&lt;&gt;"",ISNUMBER(AF148),NOT(ISNA(AF148))),VLOOKUP(AF148,'ESO zone constants'!$A$3:$D$9999,4,FALSE),"")</f>
        <v>Craglorn</v>
      </c>
      <c r="AH148" s="43"/>
      <c r="AI148" s="38"/>
      <c r="AJ148" s="38"/>
      <c r="AK148" s="3" t="str">
        <f>IF(AND(G148&lt;&gt;"LIBSETS_SETTYPE_BATTLEGROUND",G148&lt;&gt;"LIBSETS_SETTYPE_SPECIAL"),IF(AL148&lt;&gt;"",VLOOKUP(AL148,'ESO zone constants'!$D$3:$H$4953,5,FALSE),""),"")</f>
        <v/>
      </c>
      <c r="AM148" s="43"/>
      <c r="AN148" s="38"/>
      <c r="AO148" s="38"/>
      <c r="AP148" s="3" t="str">
        <f>IF(AND(G148&lt;&gt;"LIBSETS_SETTYPE_BATTLEGROUND",G148&lt;&gt;"LIBSETS_SETTYPE_SPECIAL"),IF(AQ148&lt;&gt;"",VLOOKUP(AQ148,'ESO zone constants'!$D$3:$H$4953,5,FALSE),""),"")</f>
        <v/>
      </c>
      <c r="AR148" s="43"/>
      <c r="AS148" s="38"/>
      <c r="AT148" s="38"/>
      <c r="AU148" s="3" t="str">
        <f>IF(AND(G148&lt;&gt;"LIBSETS_SETTYPE_BATTLEGROUND",G148&lt;&gt;"LIBSETS_SETTYPE_SPECIAL"),IF(AV148&lt;&gt;"",VLOOKUP(AV148,'ESO zone constants'!$D$3:$H$4953,5,FALSE),""),"")</f>
        <v/>
      </c>
      <c r="AW148" s="43"/>
      <c r="AX148" s="38"/>
      <c r="AY148" s="38"/>
      <c r="AZ148" s="81" t="s">
        <v>2665</v>
      </c>
      <c r="BA148" s="81"/>
      <c r="BB148" s="81"/>
      <c r="BC148" s="21" t="str">
        <f t="shared" si="18"/>
        <v>[173] = {wayshrines={230,230,230,}, dlcId=DLC_BASE_GAME</v>
      </c>
      <c r="BD148" s="21" t="str">
        <f t="shared" si="19"/>
        <v>, zoneIds={636,888,888}, veteran=false</v>
      </c>
      <c r="BE148" s="21" t="str">
        <f t="shared" si="20"/>
        <v>, setType=LIBSETS_SETTYPE_TRIAL, multiTrialSet=true</v>
      </c>
      <c r="BF148" s="21" t="str">
        <f t="shared" si="21"/>
        <v>, dropMechanic={LIBSETS_DROP_MECHANIC_TRIAL_BOSS,LIBSETS_DROP_MECHANIC_TRIAL_BOSS}, dropMechanicDropLocationNames={['en']={'','Bosses in trial dungeons','','','','',},['de']={'','Bosse in Prüfungen','','','','',},}</v>
      </c>
      <c r="BG148" s="21" t="str">
        <f t="shared" si="22"/>
        <v>}, --Vicious Serpent / Boshafte Schlange   [Hel Ra Citadel, Craglorn, Craglorn]</v>
      </c>
    </row>
    <row r="149" spans="1:59" x14ac:dyDescent="0.25">
      <c r="A149" s="5">
        <v>176</v>
      </c>
      <c r="B149" t="s">
        <v>954</v>
      </c>
      <c r="C149" t="s">
        <v>2593</v>
      </c>
      <c r="D149" s="3">
        <f t="shared" si="17"/>
        <v>176</v>
      </c>
      <c r="G149" s="8" t="s">
        <v>1474</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WayshrineInfo'!$K$3:$N$9994,4,FALSE),"")))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constants'!$B$4:$C$1012,2,FALSE),"")</f>
        <v>Included in base game</v>
      </c>
      <c r="V149" s="33" t="s">
        <v>3357</v>
      </c>
      <c r="Y149" s="64"/>
      <c r="Z149" s="3">
        <f>IF(AND(G149&lt;&gt;"LIBSETS_SETTYPE_BATTLEGROUND",G149&lt;&gt;"LIBSETS_SETTYPE_SPECIAL"),
IF(AND(Y149&lt;&gt;"",ISNUMBER(Y149),NOT(ISNA(Y149))),Y149,
   IF(AND(L149&lt;&gt;"",ISNUMBER(L149),L149&gt;0,NOT(ISNA(L149))),VLOOKUP(L149,'ESO dumped WayshrineInfo'!$K$3:$L$9994,2,FALSE),"")
),"")</f>
        <v>181</v>
      </c>
      <c r="AA149" t="str">
        <f>IF(AND(Z149&lt;&gt;"",ISNUMBER(Z149),NOT(ISNA(Z149))),VLOOKUP(Z149,'ESO zone constants'!$A$3:$D$9999,4,FALSE),"")</f>
        <v>Cyrodiil</v>
      </c>
      <c r="AB149" s="33" t="s">
        <v>3357</v>
      </c>
      <c r="AC149" s="42"/>
      <c r="AD149" s="42"/>
      <c r="AE149" s="42"/>
      <c r="AF149" s="3">
        <f>IF(AND(G149&lt;&gt;"LIBSETS_SETTYPE_BATTLEGROUND",G149&lt;&gt;"LIBSETS_SETTYPE_SPECIAL"),
IF(AND(AE149&lt;&gt;"",ISNUMBER(AE149),NOT(ISNA(AE149))),AE149,
   IF(AND(M149&lt;&gt;"",ISNUMBER(M149),M149&gt;0,NOT(ISNA(M149))),VLOOKUP(M149,'ESO dumped WayshrineInfo'!$K$3:$L$9994,2,FALSE),"")
),"")</f>
        <v>181</v>
      </c>
      <c r="AG149" t="str">
        <f>IF(AND(AF149&lt;&gt;"",ISNUMBER(AF149),NOT(ISNA(AF149))),VLOOKUP(AF149,'ESO zone constants'!$A$3:$D$9999,4,FALSE),"")</f>
        <v>Cyrodiil</v>
      </c>
      <c r="AH149" s="43"/>
      <c r="AI149" s="42"/>
      <c r="AJ149" s="42"/>
      <c r="AK149" s="3" t="str">
        <f>IF(AND(G149&lt;&gt;"LIBSETS_SETTYPE_BATTLEGROUND",G149&lt;&gt;"LIBSETS_SETTYPE_SPECIAL"),IF(AL149&lt;&gt;"",VLOOKUP(AL149,'ESO zone constants'!$D$3:$H$4953,5,FALSE),""),"")</f>
        <v/>
      </c>
      <c r="AM149" s="43"/>
      <c r="AN149" s="42"/>
      <c r="AO149" s="42"/>
      <c r="AP149" s="3" t="str">
        <f>IF(AND(G149&lt;&gt;"LIBSETS_SETTYPE_BATTLEGROUND",G149&lt;&gt;"LIBSETS_SETTYPE_SPECIAL"),IF(AQ149&lt;&gt;"",VLOOKUP(AQ149,'ESO zone constants'!$D$3:$H$4953,5,FALSE),""),"")</f>
        <v/>
      </c>
      <c r="AR149" s="43"/>
      <c r="AS149" s="42"/>
      <c r="AT149" s="42"/>
      <c r="AU149" s="3" t="str">
        <f>IF(AND(G149&lt;&gt;"LIBSETS_SETTYPE_BATTLEGROUND",G149&lt;&gt;"LIBSETS_SETTYPE_SPECIAL"),IF(AV149&lt;&gt;"",VLOOKUP(AV149,'ESO zone constants'!$D$3:$H$4953,5,FALSE),""),"")</f>
        <v/>
      </c>
      <c r="AW149" s="43"/>
      <c r="AX149" s="42"/>
      <c r="AY149" s="42"/>
      <c r="AZ149" s="81" t="s">
        <v>2665</v>
      </c>
      <c r="BA149" s="81"/>
      <c r="BB149" s="81"/>
      <c r="BC149" s="21" t="str">
        <f t="shared" si="18"/>
        <v>[176] = {wayshrines={199,201,203,}, traitsNeeded=5, dlcId=DLC_BASE_GAME</v>
      </c>
      <c r="BD149" s="21" t="str">
        <f t="shared" si="19"/>
        <v>, zoneIds={181,181,181}, veteran=false</v>
      </c>
      <c r="BE149" s="21" t="str">
        <f t="shared" si="20"/>
        <v>, setType=LIBSETS_SETTYPE_CRAFTED</v>
      </c>
      <c r="BF149" s="21" t="str">
        <f t="shared" si="21"/>
        <v>, dropMechanic={LIBSETS_DROP_MECHANIC_CRAFTED,LIBSETS_DROP_MECHANIC_CRAFTED}</v>
      </c>
      <c r="BG149" s="21" t="str">
        <f t="shared" si="22"/>
        <v>}, --Noble\'s Conquest / Adelssieg   [Cyrodiil, Cyrodiil, Cyrodiil]</v>
      </c>
    </row>
    <row r="150" spans="1:59" x14ac:dyDescent="0.25">
      <c r="A150" s="5">
        <v>177</v>
      </c>
      <c r="B150" t="s">
        <v>955</v>
      </c>
      <c r="C150" t="s">
        <v>956</v>
      </c>
      <c r="D150" s="3">
        <f t="shared" si="17"/>
        <v>177</v>
      </c>
      <c r="G150" s="8" t="s">
        <v>1474</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WayshrineInfo'!$K$3:$N$9994,4,FALSE),"")))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constants'!$B$4:$C$1012,2,FALSE),"")</f>
        <v>Included in base game</v>
      </c>
      <c r="V150" s="33" t="s">
        <v>3357</v>
      </c>
      <c r="Y150" s="64"/>
      <c r="Z150" s="3">
        <f>IF(AND(G150&lt;&gt;"LIBSETS_SETTYPE_BATTLEGROUND",G150&lt;&gt;"LIBSETS_SETTYPE_SPECIAL"),
IF(AND(Y150&lt;&gt;"",ISNUMBER(Y150),NOT(ISNA(Y150))),Y150,
   IF(AND(L150&lt;&gt;"",ISNUMBER(L150),L150&gt;0,NOT(ISNA(L150))),VLOOKUP(L150,'ESO dumped WayshrineInfo'!$K$3:$L$9994,2,FALSE),"")
),"")</f>
        <v>181</v>
      </c>
      <c r="AA150" t="str">
        <f>IF(AND(Z150&lt;&gt;"",ISNUMBER(Z150),NOT(ISNA(Z150))),VLOOKUP(Z150,'ESO zone constants'!$A$3:$D$9999,4,FALSE),"")</f>
        <v>Cyrodiil</v>
      </c>
      <c r="AB150" s="33" t="s">
        <v>3357</v>
      </c>
      <c r="AF150" s="3">
        <f>IF(AND(G150&lt;&gt;"LIBSETS_SETTYPE_BATTLEGROUND",G150&lt;&gt;"LIBSETS_SETTYPE_SPECIAL"),
IF(AND(AE150&lt;&gt;"",ISNUMBER(AE150),NOT(ISNA(AE150))),AE150,
   IF(AND(M150&lt;&gt;"",ISNUMBER(M150),M150&gt;0,NOT(ISNA(M150))),VLOOKUP(M150,'ESO dumped WayshrineInfo'!$K$3:$L$9994,2,FALSE),"")
),"")</f>
        <v>181</v>
      </c>
      <c r="AG150" t="str">
        <f>IF(AND(AF150&lt;&gt;"",ISNUMBER(AF150),NOT(ISNA(AF150))),VLOOKUP(AF150,'ESO zone constants'!$A$3:$D$9999,4,FALSE),"")</f>
        <v>Cyrodiil</v>
      </c>
      <c r="AH150" s="43"/>
      <c r="AK150" s="3" t="str">
        <f>IF(AND(G150&lt;&gt;"LIBSETS_SETTYPE_BATTLEGROUND",G150&lt;&gt;"LIBSETS_SETTYPE_SPECIAL"),IF(AL150&lt;&gt;"",VLOOKUP(AL150,'ESO zone constants'!$D$3:$H$4953,5,FALSE),""),"")</f>
        <v/>
      </c>
      <c r="AM150" s="43"/>
      <c r="AP150" s="3" t="str">
        <f>IF(AND(G150&lt;&gt;"LIBSETS_SETTYPE_BATTLEGROUND",G150&lt;&gt;"LIBSETS_SETTYPE_SPECIAL"),IF(AQ150&lt;&gt;"",VLOOKUP(AQ150,'ESO zone constants'!$D$3:$H$4953,5,FALSE),""),"")</f>
        <v/>
      </c>
      <c r="AR150" s="43"/>
      <c r="AU150" s="3" t="str">
        <f>IF(AND(G150&lt;&gt;"LIBSETS_SETTYPE_BATTLEGROUND",G150&lt;&gt;"LIBSETS_SETTYPE_SPECIAL"),IF(AV150&lt;&gt;"",VLOOKUP(AV150,'ESO zone constants'!$D$3:$H$4953,5,FALSE),""),"")</f>
        <v/>
      </c>
      <c r="AW150" s="43"/>
      <c r="AZ150" s="81" t="s">
        <v>2665</v>
      </c>
      <c r="BA150" s="81"/>
      <c r="BB150" s="81"/>
      <c r="BC150" s="21" t="str">
        <f t="shared" si="18"/>
        <v>[177] = {wayshrines={199,201,203,}, traitsNeeded=7, dlcId=DLC_BASE_GAME</v>
      </c>
      <c r="BD150" s="21" t="str">
        <f t="shared" si="19"/>
        <v>, zoneIds={181,181,181}, veteran=false</v>
      </c>
      <c r="BE150" s="21" t="str">
        <f t="shared" si="20"/>
        <v>, setType=LIBSETS_SETTYPE_CRAFTED</v>
      </c>
      <c r="BF150" s="21" t="str">
        <f t="shared" si="21"/>
        <v>, dropMechanic={LIBSETS_DROP_MECHANIC_CRAFTED,LIBSETS_DROP_MECHANIC_CRAFTED}</v>
      </c>
      <c r="BG150" s="21" t="str">
        <f t="shared" si="22"/>
        <v>}, --Redistributor / Umverteilung   [Cyrodiil, Cyrodiil, Cyrodiil]</v>
      </c>
    </row>
    <row r="151" spans="1:59" x14ac:dyDescent="0.25">
      <c r="A151" s="5">
        <v>178</v>
      </c>
      <c r="B151" t="s">
        <v>957</v>
      </c>
      <c r="C151" t="s">
        <v>958</v>
      </c>
      <c r="D151" s="3">
        <f t="shared" si="17"/>
        <v>178</v>
      </c>
      <c r="G151" s="8" t="s">
        <v>1474</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WayshrineInfo'!$K$3:$N$9994,4,FALSE),"")))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constants'!$B$4:$C$1012,2,FALSE),"")</f>
        <v>Included in base game</v>
      </c>
      <c r="V151" s="33" t="s">
        <v>3357</v>
      </c>
      <c r="Y151" s="64"/>
      <c r="Z151" s="3">
        <f>IF(AND(G151&lt;&gt;"LIBSETS_SETTYPE_BATTLEGROUND",G151&lt;&gt;"LIBSETS_SETTYPE_SPECIAL"),
IF(AND(Y151&lt;&gt;"",ISNUMBER(Y151),NOT(ISNA(Y151))),Y151,
   IF(AND(L151&lt;&gt;"",ISNUMBER(L151),L151&gt;0,NOT(ISNA(L151))),VLOOKUP(L151,'ESO dumped WayshrineInfo'!$K$3:$L$9994,2,FALSE),"")
),"")</f>
        <v>181</v>
      </c>
      <c r="AA151" t="str">
        <f>IF(AND(Z151&lt;&gt;"",ISNUMBER(Z151),NOT(ISNA(Z151))),VLOOKUP(Z151,'ESO zone constants'!$A$3:$D$9999,4,FALSE),"")</f>
        <v>Cyrodiil</v>
      </c>
      <c r="AB151" s="33" t="s">
        <v>3357</v>
      </c>
      <c r="AF151" s="3">
        <f>IF(AND(G151&lt;&gt;"LIBSETS_SETTYPE_BATTLEGROUND",G151&lt;&gt;"LIBSETS_SETTYPE_SPECIAL"),
IF(AND(AE151&lt;&gt;"",ISNUMBER(AE151),NOT(ISNA(AE151))),AE151,
   IF(AND(M151&lt;&gt;"",ISNUMBER(M151),M151&gt;0,NOT(ISNA(M151))),VLOOKUP(M151,'ESO dumped WayshrineInfo'!$K$3:$L$9994,2,FALSE),"")
),"")</f>
        <v>181</v>
      </c>
      <c r="AG151" t="str">
        <f>IF(AND(AF151&lt;&gt;"",ISNUMBER(AF151),NOT(ISNA(AF151))),VLOOKUP(AF151,'ESO zone constants'!$A$3:$D$9999,4,FALSE),"")</f>
        <v>Cyrodiil</v>
      </c>
      <c r="AH151" s="43"/>
      <c r="AK151" s="3" t="str">
        <f>IF(AND(G151&lt;&gt;"LIBSETS_SETTYPE_BATTLEGROUND",G151&lt;&gt;"LIBSETS_SETTYPE_SPECIAL"),IF(AL151&lt;&gt;"",VLOOKUP(AL151,'ESO zone constants'!$D$3:$H$4953,5,FALSE),""),"")</f>
        <v/>
      </c>
      <c r="AM151" s="43"/>
      <c r="AP151" s="3" t="str">
        <f>IF(AND(G151&lt;&gt;"LIBSETS_SETTYPE_BATTLEGROUND",G151&lt;&gt;"LIBSETS_SETTYPE_SPECIAL"),IF(AQ151&lt;&gt;"",VLOOKUP(AQ151,'ESO zone constants'!$D$3:$H$4953,5,FALSE),""),"")</f>
        <v/>
      </c>
      <c r="AR151" s="43"/>
      <c r="AU151" s="3" t="str">
        <f>IF(AND(G151&lt;&gt;"LIBSETS_SETTYPE_BATTLEGROUND",G151&lt;&gt;"LIBSETS_SETTYPE_SPECIAL"),IF(AV151&lt;&gt;"",VLOOKUP(AV151,'ESO zone constants'!$D$3:$H$4953,5,FALSE),""),"")</f>
        <v/>
      </c>
      <c r="AW151" s="43"/>
      <c r="AZ151" s="81" t="s">
        <v>2665</v>
      </c>
      <c r="BA151" s="81"/>
      <c r="BB151" s="81"/>
      <c r="BC151" s="21" t="str">
        <f t="shared" si="18"/>
        <v>[178] = {wayshrines={199,201,203,}, traitsNeeded=9, dlcId=DLC_BASE_GAME</v>
      </c>
      <c r="BD151" s="21" t="str">
        <f t="shared" si="19"/>
        <v>, zoneIds={181,181,181}, veteran=false</v>
      </c>
      <c r="BE151" s="21" t="str">
        <f t="shared" si="20"/>
        <v>, setType=LIBSETS_SETTYPE_CRAFTED</v>
      </c>
      <c r="BF151" s="21" t="str">
        <f t="shared" si="21"/>
        <v>, dropMechanic={LIBSETS_DROP_MECHANIC_CRAFTED,LIBSETS_DROP_MECHANIC_CRAFTED}</v>
      </c>
      <c r="BG151" s="21" t="str">
        <f t="shared" si="22"/>
        <v>}, --Armor Master / Rüstungsmeister   [Cyrodiil, Cyrodiil, Cyrodiil]</v>
      </c>
    </row>
    <row r="152" spans="1:59" x14ac:dyDescent="0.25">
      <c r="A152" s="12">
        <v>179</v>
      </c>
      <c r="B152" t="s">
        <v>959</v>
      </c>
      <c r="C152" t="s">
        <v>960</v>
      </c>
      <c r="D152" s="3">
        <f t="shared" si="17"/>
        <v>179</v>
      </c>
      <c r="E152" s="41"/>
      <c r="G152" s="8" t="s">
        <v>1478</v>
      </c>
      <c r="I152" t="s">
        <v>91</v>
      </c>
      <c r="J152" t="s">
        <v>91</v>
      </c>
      <c r="K152">
        <v>-1</v>
      </c>
      <c r="L152">
        <v>-1</v>
      </c>
      <c r="M152">
        <v>-1</v>
      </c>
      <c r="O152" s="64"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WayshrineInfo'!$K$3:$N$9994,4,FALSE),"")))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constants'!$B$4:$C$1012,2,FALSE),"")</f>
        <v>Imperial City</v>
      </c>
      <c r="V152" s="33" t="s">
        <v>2790</v>
      </c>
      <c r="Y152" s="64"/>
      <c r="Z152" s="3" t="str">
        <f>IF(AND(G152&lt;&gt;"LIBSETS_SETTYPE_BATTLEGROUND",G152&lt;&gt;"LIBSETS_SETTYPE_SPECIAL"),
IF(AND(Y152&lt;&gt;"",ISNUMBER(Y152),NOT(ISNA(Y152))),Y152,
   IF(AND(L152&lt;&gt;"",ISNUMBER(L152),L152&gt;0,NOT(ISNA(L152))),VLOOKUP(L152,'ESO dumped WayshrineInfo'!$K$3:$L$9994,2,FALSE),"")
),"")</f>
        <v/>
      </c>
      <c r="AA152" t="str">
        <f>IF(AND(Z152&lt;&gt;"",ISNUMBER(Z152),NOT(ISNA(Z152))),VLOOKUP(Z152,'ESO zone constants'!$A$3:$D$9999,4,FALSE),"")</f>
        <v/>
      </c>
      <c r="AC152" s="42" t="str">
        <f>IF(AB152&lt;&gt;"",IF(AB152&lt;&gt;"LIBSETS_DROP_MECHANIC_MONSTER_NAME",VLOOKUP(AB152,'LibSets constants'!$I$4:$L$1012,3,FALSE),""),"")</f>
        <v/>
      </c>
      <c r="AD152" s="42" t="str">
        <f>IF(AB152&lt;&gt;"",IF(AB152&lt;&gt;"LIBSETS_DROP_MECHANIC_MONSTER_NAME",VLOOKUP(AB152,'LibSets constants'!$I$4:$L$1012,4,FALSE),""),"")</f>
        <v/>
      </c>
      <c r="AE152" s="42"/>
      <c r="AF152" s="3" t="str">
        <f>IF(AND(G152&lt;&gt;"LIBSETS_SETTYPE_BATTLEGROUND",G152&lt;&gt;"LIBSETS_SETTYPE_SPECIAL"),
IF(AND(AE152&lt;&gt;"",ISNUMBER(AE152),NOT(ISNA(AE152))),AE152,
   IF(AND(M152&lt;&gt;"",ISNUMBER(M152),M152&gt;0,NOT(ISNA(M152))),VLOOKUP(M152,'ESO dumped WayshrineInfo'!$K$3:$L$9994,2,FALSE),"")
),"")</f>
        <v/>
      </c>
      <c r="AG152" t="str">
        <f>IF(AND(AF152&lt;&gt;"",ISNUMBER(AF152),NOT(ISNA(AF152))),VLOOKUP(AF152,'ESO zone constants'!$A$3:$D$9999,4,FALSE),"")</f>
        <v/>
      </c>
      <c r="AH152" s="43"/>
      <c r="AI152" s="42"/>
      <c r="AJ152" s="42"/>
      <c r="AK152" s="3" t="str">
        <f>IF(AND(G152&lt;&gt;"LIBSETS_SETTYPE_BATTLEGROUND",G152&lt;&gt;"LIBSETS_SETTYPE_SPECIAL"),IF(AL152&lt;&gt;"",VLOOKUP(AL152,'ESO zone constants'!$D$3:$H$4953,5,FALSE),""),"")</f>
        <v/>
      </c>
      <c r="AM152" s="43"/>
      <c r="AN152" s="42"/>
      <c r="AO152" s="42"/>
      <c r="AP152" s="3" t="str">
        <f>IF(AND(G152&lt;&gt;"LIBSETS_SETTYPE_BATTLEGROUND",G152&lt;&gt;"LIBSETS_SETTYPE_SPECIAL"),IF(AQ152&lt;&gt;"",VLOOKUP(AQ152,'ESO zone constants'!$D$3:$H$4953,5,FALSE),""),"")</f>
        <v/>
      </c>
      <c r="AR152" s="43"/>
      <c r="AS152" s="42"/>
      <c r="AT152" s="42"/>
      <c r="AU152" s="3" t="str">
        <f>IF(AND(G152&lt;&gt;"LIBSETS_SETTYPE_BATTLEGROUND",G152&lt;&gt;"LIBSETS_SETTYPE_SPECIAL"),IF(AV152&lt;&gt;"",VLOOKUP(AV152,'ESO zone constants'!$D$3:$H$4953,5,FALSE),""),"")</f>
        <v/>
      </c>
      <c r="AW152" s="43"/>
      <c r="AX152" s="42"/>
      <c r="AY152" s="42"/>
      <c r="AZ152" s="81" t="s">
        <v>2666</v>
      </c>
      <c r="BA152" s="81"/>
      <c r="BB152" s="81"/>
      <c r="BC152" s="21" t="str">
        <f t="shared" si="18"/>
        <v>[179] = {wayshrines={-1,-1,-1,}, dlcId=DLC_IMPERIAL_CITY</v>
      </c>
      <c r="BD152" s="21" t="str">
        <f t="shared" si="19"/>
        <v>, zoneIds={643}, veteran=false</v>
      </c>
      <c r="BE152" s="21" t="str">
        <f t="shared" si="20"/>
        <v>, setType=LIBSETS_SETTYPE_IMPERIALCITY</v>
      </c>
      <c r="BF152" s="21" t="str">
        <f t="shared" si="21"/>
        <v>, isProcSetAllowedInPvP=1, dropMechanic={LIBSETS_DROP_MECHANIC_TELVAR_EQUIPMENT_LOCKBOX_MERCHANT}</v>
      </c>
      <c r="BG152" s="21" t="str">
        <f t="shared" si="22"/>
        <v>}, --Black Rose / Schwarze Rose   [Imperial Sewers]</v>
      </c>
    </row>
    <row r="153" spans="1:59" x14ac:dyDescent="0.25">
      <c r="A153" s="12">
        <v>180</v>
      </c>
      <c r="B153" t="s">
        <v>961</v>
      </c>
      <c r="C153" t="s">
        <v>962</v>
      </c>
      <c r="D153" s="3">
        <f t="shared" si="17"/>
        <v>180</v>
      </c>
      <c r="G153" s="8" t="s">
        <v>1478</v>
      </c>
      <c r="I153" t="s">
        <v>91</v>
      </c>
      <c r="J153" t="s">
        <v>91</v>
      </c>
      <c r="K153">
        <v>-1</v>
      </c>
      <c r="L153">
        <v>-1</v>
      </c>
      <c r="M153">
        <v>-1</v>
      </c>
      <c r="O153" s="64"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WayshrineInfo'!$K$3:$N$9994,4,FALSE),"")))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constants'!$B$4:$C$1012,2,FALSE),"")</f>
        <v>Imperial City</v>
      </c>
      <c r="V153" s="33" t="s">
        <v>2790</v>
      </c>
      <c r="Y153" s="64"/>
      <c r="Z153" s="3" t="str">
        <f>IF(AND(G153&lt;&gt;"LIBSETS_SETTYPE_BATTLEGROUND",G153&lt;&gt;"LIBSETS_SETTYPE_SPECIAL"),
IF(AND(Y153&lt;&gt;"",ISNUMBER(Y153),NOT(ISNA(Y153))),Y153,
   IF(AND(L153&lt;&gt;"",ISNUMBER(L153),L153&gt;0,NOT(ISNA(L153))),VLOOKUP(L153,'ESO dumped WayshrineInfo'!$K$3:$L$9994,2,FALSE),"")
),"")</f>
        <v/>
      </c>
      <c r="AA153" t="str">
        <f>IF(AND(Z153&lt;&gt;"",ISNUMBER(Z153),NOT(ISNA(Z153))),VLOOKUP(Z153,'ESO zone constants'!$A$3:$D$9999,4,FALSE),"")</f>
        <v/>
      </c>
      <c r="AC153" s="3" t="str">
        <f>IF(AB153&lt;&gt;"",IF(AB153&lt;&gt;"LIBSETS_DROP_MECHANIC_MONSTER_NAME",VLOOKUP(AB153,'LibSets constants'!$I$4:$L$1012,3,FALSE),""),"")</f>
        <v/>
      </c>
      <c r="AD153" s="3" t="str">
        <f>IF(AB153&lt;&gt;"",IF(AB153&lt;&gt;"LIBSETS_DROP_MECHANIC_MONSTER_NAME",VLOOKUP(AB153,'LibSets constants'!$I$4:$L$1012,4,FALSE),""),"")</f>
        <v/>
      </c>
      <c r="AF153" s="3" t="str">
        <f>IF(AND(G153&lt;&gt;"LIBSETS_SETTYPE_BATTLEGROUND",G153&lt;&gt;"LIBSETS_SETTYPE_SPECIAL"),
IF(AND(AE153&lt;&gt;"",ISNUMBER(AE153),NOT(ISNA(AE153))),AE153,
   IF(AND(M153&lt;&gt;"",ISNUMBER(M153),M153&gt;0,NOT(ISNA(M153))),VLOOKUP(M153,'ESO dumped WayshrineInfo'!$K$3:$L$9994,2,FALSE),"")
),"")</f>
        <v/>
      </c>
      <c r="AG153" t="str">
        <f>IF(AND(AF153&lt;&gt;"",ISNUMBER(AF153),NOT(ISNA(AF153))),VLOOKUP(AF153,'ESO zone constants'!$A$3:$D$9999,4,FALSE),"")</f>
        <v/>
      </c>
      <c r="AH153" s="43"/>
      <c r="AK153" s="3" t="str">
        <f>IF(AND(G153&lt;&gt;"LIBSETS_SETTYPE_BATTLEGROUND",G153&lt;&gt;"LIBSETS_SETTYPE_SPECIAL"),IF(AL153&lt;&gt;"",VLOOKUP(AL153,'ESO zone constants'!$D$3:$H$4953,5,FALSE),""),"")</f>
        <v/>
      </c>
      <c r="AM153" s="43"/>
      <c r="AP153" s="3" t="str">
        <f>IF(AND(G153&lt;&gt;"LIBSETS_SETTYPE_BATTLEGROUND",G153&lt;&gt;"LIBSETS_SETTYPE_SPECIAL"),IF(AQ153&lt;&gt;"",VLOOKUP(AQ153,'ESO zone constants'!$D$3:$H$4953,5,FALSE),""),"")</f>
        <v/>
      </c>
      <c r="AR153" s="43"/>
      <c r="AU153" s="3" t="str">
        <f>IF(AND(G153&lt;&gt;"LIBSETS_SETTYPE_BATTLEGROUND",G153&lt;&gt;"LIBSETS_SETTYPE_SPECIAL"),IF(AV153&lt;&gt;"",VLOOKUP(AV153,'ESO zone constants'!$D$3:$H$4953,5,FALSE),""),"")</f>
        <v/>
      </c>
      <c r="AW153" s="43"/>
      <c r="AZ153" s="81" t="s">
        <v>2665</v>
      </c>
      <c r="BA153" s="81"/>
      <c r="BB153" s="81"/>
      <c r="BC153" s="21" t="str">
        <f t="shared" si="18"/>
        <v>[180] = {wayshrines={-1,-1,-1,}, dlcId=DLC_IMPERIAL_CITY</v>
      </c>
      <c r="BD153" s="21" t="str">
        <f t="shared" si="19"/>
        <v>, zoneIds={643}, veteran=false</v>
      </c>
      <c r="BE153" s="21" t="str">
        <f t="shared" si="20"/>
        <v>, setType=LIBSETS_SETTYPE_IMPERIALCITY</v>
      </c>
      <c r="BF153" s="21" t="str">
        <f t="shared" si="21"/>
        <v>, dropMechanic={LIBSETS_DROP_MECHANIC_TELVAR_EQUIPMENT_LOCKBOX_MERCHANT}</v>
      </c>
      <c r="BG153" s="21" t="str">
        <f t="shared" si="22"/>
        <v>}, --Powerful Assault / Kraftvoller Ansturm   [Imperial Sewers]</v>
      </c>
    </row>
    <row r="154" spans="1:59" x14ac:dyDescent="0.25">
      <c r="A154" s="12">
        <v>181</v>
      </c>
      <c r="B154" t="s">
        <v>963</v>
      </c>
      <c r="C154" t="s">
        <v>964</v>
      </c>
      <c r="D154" s="3">
        <f t="shared" si="17"/>
        <v>181</v>
      </c>
      <c r="G154" s="8" t="s">
        <v>1478</v>
      </c>
      <c r="I154" t="s">
        <v>91</v>
      </c>
      <c r="J154" t="s">
        <v>91</v>
      </c>
      <c r="K154">
        <v>-1</v>
      </c>
      <c r="L154">
        <v>-1</v>
      </c>
      <c r="M154">
        <v>-1</v>
      </c>
      <c r="O154" s="64"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WayshrineInfo'!$K$3:$N$9994,4,FALSE),"")))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constants'!$B$4:$C$1012,2,FALSE),"")</f>
        <v>Imperial City</v>
      </c>
      <c r="V154" s="33" t="s">
        <v>2790</v>
      </c>
      <c r="Y154" s="64"/>
      <c r="Z154" s="3" t="str">
        <f>IF(AND(G154&lt;&gt;"LIBSETS_SETTYPE_BATTLEGROUND",G154&lt;&gt;"LIBSETS_SETTYPE_SPECIAL"),
IF(AND(Y154&lt;&gt;"",ISNUMBER(Y154),NOT(ISNA(Y154))),Y154,
   IF(AND(L154&lt;&gt;"",ISNUMBER(L154),L154&gt;0,NOT(ISNA(L154))),VLOOKUP(L154,'ESO dumped WayshrineInfo'!$K$3:$L$9994,2,FALSE),"")
),"")</f>
        <v/>
      </c>
      <c r="AA154" t="str">
        <f>IF(AND(Z154&lt;&gt;"",ISNUMBER(Z154),NOT(ISNA(Z154))),VLOOKUP(Z154,'ESO zone constants'!$A$3:$D$9999,4,FALSE),"")</f>
        <v/>
      </c>
      <c r="AC154" s="42" t="str">
        <f>IF(AB154&lt;&gt;"",IF(AB154&lt;&gt;"LIBSETS_DROP_MECHANIC_MONSTER_NAME",VLOOKUP(AB154,'LibSets constants'!$I$4:$L$1012,3,FALSE),""),"")</f>
        <v/>
      </c>
      <c r="AD154" s="42" t="str">
        <f>IF(AB154&lt;&gt;"",IF(AB154&lt;&gt;"LIBSETS_DROP_MECHANIC_MONSTER_NAME",VLOOKUP(AB154,'LibSets constants'!$I$4:$L$1012,4,FALSE),""),"")</f>
        <v/>
      </c>
      <c r="AE154" s="42"/>
      <c r="AF154" s="3" t="str">
        <f>IF(AND(G154&lt;&gt;"LIBSETS_SETTYPE_BATTLEGROUND",G154&lt;&gt;"LIBSETS_SETTYPE_SPECIAL"),
IF(AND(AE154&lt;&gt;"",ISNUMBER(AE154),NOT(ISNA(AE154))),AE154,
   IF(AND(M154&lt;&gt;"",ISNUMBER(M154),M154&gt;0,NOT(ISNA(M154))),VLOOKUP(M154,'ESO dumped WayshrineInfo'!$K$3:$L$9994,2,FALSE),"")
),"")</f>
        <v/>
      </c>
      <c r="AG154" t="str">
        <f>IF(AND(AF154&lt;&gt;"",ISNUMBER(AF154),NOT(ISNA(AF154))),VLOOKUP(AF154,'ESO zone constants'!$A$3:$D$9999,4,FALSE),"")</f>
        <v/>
      </c>
      <c r="AH154" s="43"/>
      <c r="AI154" s="42"/>
      <c r="AJ154" s="42"/>
      <c r="AK154" s="3" t="str">
        <f>IF(AND(G154&lt;&gt;"LIBSETS_SETTYPE_BATTLEGROUND",G154&lt;&gt;"LIBSETS_SETTYPE_SPECIAL"),IF(AL154&lt;&gt;"",VLOOKUP(AL154,'ESO zone constants'!$D$3:$H$4953,5,FALSE),""),"")</f>
        <v/>
      </c>
      <c r="AM154" s="43"/>
      <c r="AN154" s="42"/>
      <c r="AO154" s="42"/>
      <c r="AP154" s="3" t="str">
        <f>IF(AND(G154&lt;&gt;"LIBSETS_SETTYPE_BATTLEGROUND",G154&lt;&gt;"LIBSETS_SETTYPE_SPECIAL"),IF(AQ154&lt;&gt;"",VLOOKUP(AQ154,'ESO zone constants'!$D$3:$H$4953,5,FALSE),""),"")</f>
        <v/>
      </c>
      <c r="AR154" s="43"/>
      <c r="AS154" s="42"/>
      <c r="AT154" s="42"/>
      <c r="AU154" s="3" t="str">
        <f>IF(AND(G154&lt;&gt;"LIBSETS_SETTYPE_BATTLEGROUND",G154&lt;&gt;"LIBSETS_SETTYPE_SPECIAL"),IF(AV154&lt;&gt;"",VLOOKUP(AV154,'ESO zone constants'!$D$3:$H$4953,5,FALSE),""),"")</f>
        <v/>
      </c>
      <c r="AW154" s="43"/>
      <c r="AX154" s="42"/>
      <c r="AY154" s="42"/>
      <c r="AZ154" s="81" t="s">
        <v>2665</v>
      </c>
      <c r="BA154" s="81"/>
      <c r="BB154" s="81"/>
      <c r="BC154" s="21" t="str">
        <f t="shared" si="18"/>
        <v>[181] = {wayshrines={-1,-1,-1,}, dlcId=DLC_IMPERIAL_CITY</v>
      </c>
      <c r="BD154" s="21" t="str">
        <f t="shared" si="19"/>
        <v>, zoneIds={643}, veteran=false</v>
      </c>
      <c r="BE154" s="21" t="str">
        <f t="shared" si="20"/>
        <v>, setType=LIBSETS_SETTYPE_IMPERIALCITY</v>
      </c>
      <c r="BF154" s="21" t="str">
        <f t="shared" si="21"/>
        <v>, dropMechanic={LIBSETS_DROP_MECHANIC_TELVAR_EQUIPMENT_LOCKBOX_MERCHANT}</v>
      </c>
      <c r="BG154" s="21" t="str">
        <f t="shared" si="22"/>
        <v>}, --Meritorious Service / Meritorischer Dienst   [Imperial Sewers]</v>
      </c>
    </row>
    <row r="155" spans="1:59" x14ac:dyDescent="0.25">
      <c r="A155" s="5">
        <v>183</v>
      </c>
      <c r="B155" t="s">
        <v>14</v>
      </c>
      <c r="C155" t="s">
        <v>14</v>
      </c>
      <c r="D155" s="3">
        <f t="shared" si="17"/>
        <v>183</v>
      </c>
      <c r="G155" s="8" t="s">
        <v>1479</v>
      </c>
      <c r="H155" s="91">
        <v>3</v>
      </c>
      <c r="I155" t="s">
        <v>1466</v>
      </c>
      <c r="J155" t="s">
        <v>91</v>
      </c>
      <c r="K155">
        <v>247</v>
      </c>
      <c r="L155">
        <v>247</v>
      </c>
      <c r="M155">
        <v>247</v>
      </c>
      <c r="O155" s="64"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WayshrineInfo'!$K$3:$N$9994,4,FALSE),"")))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constants'!$B$4:$C$1012,2,FALSE),"")</f>
        <v>Imperial City</v>
      </c>
      <c r="V155" s="33" t="s">
        <v>1544</v>
      </c>
      <c r="W155" s="3" t="s">
        <v>14</v>
      </c>
      <c r="X155" s="3" t="s">
        <v>14</v>
      </c>
      <c r="Y155" s="64"/>
      <c r="Z155" s="3">
        <f>IF(AND(G155&lt;&gt;"LIBSETS_SETTYPE_BATTLEGROUND",G155&lt;&gt;"LIBSETS_SETTYPE_SPECIAL"),
IF(AND(Y155&lt;&gt;"",ISNUMBER(Y155),NOT(ISNA(Y155))),Y155,
   IF(AND(L155&lt;&gt;"",ISNUMBER(L155),L155&gt;0,NOT(ISNA(L155))),VLOOKUP(L155,'ESO dumped WayshrineInfo'!$K$3:$L$9994,2,FALSE),"")
),"")</f>
        <v>181</v>
      </c>
      <c r="AA155" t="str">
        <f>IF(AND(Z155&lt;&gt;"",ISNUMBER(Z155),NOT(ISNA(Z155))),VLOOKUP(Z155,'ESO zone constants'!$A$3:$D$9999,4,FALSE),"")</f>
        <v>Cyrodiil</v>
      </c>
      <c r="AC155" s="38"/>
      <c r="AD155" s="38"/>
      <c r="AE155" s="38"/>
      <c r="AF155" s="3">
        <f>IF(AND(G155&lt;&gt;"LIBSETS_SETTYPE_BATTLEGROUND",G155&lt;&gt;"LIBSETS_SETTYPE_SPECIAL"),
IF(AND(AE155&lt;&gt;"",ISNUMBER(AE155),NOT(ISNA(AE155))),AE155,
   IF(AND(M155&lt;&gt;"",ISNUMBER(M155),M155&gt;0,NOT(ISNA(M155))),VLOOKUP(M155,'ESO dumped WayshrineInfo'!$K$3:$L$9994,2,FALSE),"")
),"")</f>
        <v>181</v>
      </c>
      <c r="AG155" t="str">
        <f>IF(AND(AF155&lt;&gt;"",ISNUMBER(AF155),NOT(ISNA(AF155))),VLOOKUP(AF155,'ESO zone constants'!$A$3:$D$9999,4,FALSE),"")</f>
        <v>Cyrodiil</v>
      </c>
      <c r="AH155" s="43"/>
      <c r="AI155" s="38"/>
      <c r="AJ155" s="38"/>
      <c r="AK155" s="3" t="str">
        <f>IF(AND(G155&lt;&gt;"LIBSETS_SETTYPE_BATTLEGROUND",G155&lt;&gt;"LIBSETS_SETTYPE_SPECIAL"),IF(AL155&lt;&gt;"",VLOOKUP(AL155,'ESO zone constants'!$D$3:$H$4953,5,FALSE),""),"")</f>
        <v/>
      </c>
      <c r="AM155" s="43"/>
      <c r="AN155" s="38"/>
      <c r="AO155" s="38"/>
      <c r="AP155" s="3" t="str">
        <f>IF(AND(G155&lt;&gt;"LIBSETS_SETTYPE_BATTLEGROUND",G155&lt;&gt;"LIBSETS_SETTYPE_SPECIAL"),IF(AQ155&lt;&gt;"",VLOOKUP(AQ155,'ESO zone constants'!$D$3:$H$4953,5,FALSE),""),"")</f>
        <v/>
      </c>
      <c r="AR155" s="43"/>
      <c r="AS155" s="38"/>
      <c r="AT155" s="38"/>
      <c r="AU155" s="3" t="str">
        <f>IF(AND(G155&lt;&gt;"LIBSETS_SETTYPE_BATTLEGROUND",G155&lt;&gt;"LIBSETS_SETTYPE_SPECIAL"),IF(AV155&lt;&gt;"",VLOOKUP(AV155,'ESO zone constants'!$D$3:$H$4953,5,FALSE),""),"")</f>
        <v/>
      </c>
      <c r="AW155" s="43"/>
      <c r="AX155" s="38"/>
      <c r="AY155" s="38"/>
      <c r="AZ155" s="81" t="s">
        <v>2665</v>
      </c>
      <c r="BA155" s="81"/>
      <c r="BB155" s="81"/>
      <c r="BC155" s="21" t="str">
        <f t="shared" si="18"/>
        <v>[183] = {wayshrines={247,247,247,}, dlcId=DLC_IMPERIAL_CITY</v>
      </c>
      <c r="BD155" s="21" t="str">
        <f t="shared" si="19"/>
        <v>, zoneIds={688,181,181}, veteran={[EQUIP_TYPE_HEAD]=true, [EQUIP_TYPE_SHOULDERS]=false}</v>
      </c>
      <c r="BE155" s="21" t="str">
        <f t="shared" si="20"/>
        <v>, setType=LIBSETS_SETTYPE_MONSTER, undauntedChestId=3</v>
      </c>
      <c r="BF155" s="21" t="str">
        <f t="shared" si="21"/>
        <v>, dropMechanic={LIBSETS_DROP_MECHANIC_MONSTER_NAME}, dropMechanicDropLocationNames={['en']={'Molag Kena','','','','','',},['de']={'Molag Kena','','','','','',},}</v>
      </c>
      <c r="BG155" s="21" t="str">
        <f t="shared" si="22"/>
        <v>}, --Molag Kena / Molag Kena   [White-Gold Tower, Cyrodiil, Cyrodiil]</v>
      </c>
    </row>
    <row r="156" spans="1:59" x14ac:dyDescent="0.25">
      <c r="A156" s="12">
        <v>184</v>
      </c>
      <c r="B156" t="s">
        <v>965</v>
      </c>
      <c r="C156" t="s">
        <v>966</v>
      </c>
      <c r="D156" s="3">
        <f t="shared" si="17"/>
        <v>184</v>
      </c>
      <c r="E156" s="41"/>
      <c r="G156" s="8" t="s">
        <v>1477</v>
      </c>
      <c r="I156" t="s">
        <v>91</v>
      </c>
      <c r="J156" t="s">
        <v>91</v>
      </c>
      <c r="K156">
        <v>247</v>
      </c>
      <c r="L156">
        <v>247</v>
      </c>
      <c r="M156">
        <v>247</v>
      </c>
      <c r="O156" s="64"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WayshrineInfo'!$K$3:$N$9994,4,FALSE),"")))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constants'!$B$4:$C$1012,2,FALSE),"")</f>
        <v>Imperial City</v>
      </c>
      <c r="V156" s="33" t="s">
        <v>3354</v>
      </c>
      <c r="Y156" s="64">
        <v>584</v>
      </c>
      <c r="Z156" s="3">
        <f>IF(AND(G156&lt;&gt;"LIBSETS_SETTYPE_BATTLEGROUND",G156&lt;&gt;"LIBSETS_SETTYPE_SPECIAL"),
IF(AND(Y156&lt;&gt;"",ISNUMBER(Y156),NOT(ISNA(Y156))),Y156,
   IF(AND(L156&lt;&gt;"",ISNUMBER(L156),L156&gt;0,NOT(ISNA(L156))),VLOOKUP(L156,'ESO dumped WayshrineInfo'!$K$3:$L$9994,2,FALSE),"")
),"")</f>
        <v>584</v>
      </c>
      <c r="AA156" t="str">
        <f>IF(AND(Z156&lt;&gt;"",ISNUMBER(Z156),NOT(ISNA(Z156))),VLOOKUP(Z156,'ESO zone constants'!$A$3:$D$9999,4,FALSE),"")</f>
        <v>Imperial City</v>
      </c>
      <c r="AB156" s="33" t="s">
        <v>1581</v>
      </c>
      <c r="AC156" s="42"/>
      <c r="AD156" s="42"/>
      <c r="AF156" s="3"/>
      <c r="AG156" t="str">
        <f>IF(AND(AF156&lt;&gt;"",ISNUMBER(AF156),NOT(ISNA(AF156))),VLOOKUP(AF156,'ESO zone constants'!$A$3:$D$9999,4,FALSE),"")</f>
        <v/>
      </c>
      <c r="AH156" s="94"/>
      <c r="AK156" s="3" t="str">
        <f>IF(AND(G156&lt;&gt;"LIBSETS_SETTYPE_BATTLEGROUND",G156&lt;&gt;"LIBSETS_SETTYPE_SPECIAL"),IF(AL156&lt;&gt;"",VLOOKUP(AL156,'ESO zone constants'!$D$3:$H$4953,5,FALSE),""),"")</f>
        <v/>
      </c>
      <c r="AM156" s="43"/>
      <c r="AP156" s="3" t="str">
        <f>IF(AND(G156&lt;&gt;"LIBSETS_SETTYPE_BATTLEGROUND",G156&lt;&gt;"LIBSETS_SETTYPE_SPECIAL"),IF(AQ156&lt;&gt;"",VLOOKUP(AQ156,'ESO zone constants'!$D$3:$H$4953,5,FALSE),""),"")</f>
        <v/>
      </c>
      <c r="AR156" s="43"/>
      <c r="AU156" s="3" t="str">
        <f>IF(AND(G156&lt;&gt;"LIBSETS_SETTYPE_BATTLEGROUND",G156&lt;&gt;"LIBSETS_SETTYPE_SPECIAL"),IF(AV156&lt;&gt;"",VLOOKUP(AV156,'ESO zone constants'!$D$3:$H$4953,5,FALSE),""),"")</f>
        <v/>
      </c>
      <c r="AW156" s="43"/>
      <c r="AZ156" s="81" t="s">
        <v>2665</v>
      </c>
      <c r="BA156" s="81"/>
      <c r="BB156" s="81"/>
      <c r="BC156" s="21" t="str">
        <f t="shared" si="18"/>
        <v>[184] = {wayshrines={247,247,247,}, dlcId=DLC_IMPERIAL_CITY</v>
      </c>
      <c r="BD156" s="21" t="str">
        <f t="shared" si="19"/>
        <v>, zoneIds={688,584}, veteran=false</v>
      </c>
      <c r="BE156" s="21" t="str">
        <f t="shared" si="20"/>
        <v>, setType=LIBSETS_SETTYPE_DUNGEON</v>
      </c>
      <c r="BF156" s="21" t="str">
        <f t="shared" si="21"/>
        <v>, dropMechanic={LIBSETS_DROP_MECHANIC_GROUP_DUNGEON_BOSS,LIBSETS_DROP_MECHANIC_IMPERIAL_CITY_VAULTS}</v>
      </c>
      <c r="BG156" s="21" t="str">
        <f t="shared" si="22"/>
        <v>}, --Brands of Imperium / Male des Kaiserreichs   [White-Gold Tower, Imperial City]</v>
      </c>
    </row>
    <row r="157" spans="1:59" x14ac:dyDescent="0.25">
      <c r="A157" s="12">
        <v>185</v>
      </c>
      <c r="B157" t="s">
        <v>967</v>
      </c>
      <c r="C157" t="s">
        <v>968</v>
      </c>
      <c r="D157" s="3">
        <f t="shared" si="17"/>
        <v>185</v>
      </c>
      <c r="G157" s="8" t="s">
        <v>1477</v>
      </c>
      <c r="I157" t="s">
        <v>91</v>
      </c>
      <c r="J157" t="s">
        <v>91</v>
      </c>
      <c r="K157">
        <v>247</v>
      </c>
      <c r="L157">
        <v>247</v>
      </c>
      <c r="M157">
        <v>247</v>
      </c>
      <c r="O157" s="64"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WayshrineInfo'!$K$3:$N$9994,4,FALSE),"")))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constants'!$B$4:$C$1012,2,FALSE),"")</f>
        <v>Imperial City</v>
      </c>
      <c r="V157" s="33" t="s">
        <v>3354</v>
      </c>
      <c r="Y157" s="64">
        <v>584</v>
      </c>
      <c r="Z157" s="3">
        <f>IF(AND(G157&lt;&gt;"LIBSETS_SETTYPE_BATTLEGROUND",G157&lt;&gt;"LIBSETS_SETTYPE_SPECIAL"),
IF(AND(Y157&lt;&gt;"",ISNUMBER(Y157),NOT(ISNA(Y157))),Y157,
   IF(AND(L157&lt;&gt;"",ISNUMBER(L157),L157&gt;0,NOT(ISNA(L157))),VLOOKUP(L157,'ESO dumped WayshrineInfo'!$K$3:$L$9994,2,FALSE),"")
),"")</f>
        <v>584</v>
      </c>
      <c r="AA157" t="str">
        <f>IF(AND(Z157&lt;&gt;"",ISNUMBER(Z157),NOT(ISNA(Z157))),VLOOKUP(Z157,'ESO zone constants'!$A$3:$D$9999,4,FALSE),"")</f>
        <v>Imperial City</v>
      </c>
      <c r="AB157" s="33" t="s">
        <v>1581</v>
      </c>
      <c r="AC157" s="42"/>
      <c r="AD157" s="42"/>
      <c r="AF157" s="3"/>
      <c r="AG157" t="str">
        <f>IF(AND(AF157&lt;&gt;"",ISNUMBER(AF157),NOT(ISNA(AF157))),VLOOKUP(AF157,'ESO zone constants'!$A$3:$D$9999,4,FALSE),"")</f>
        <v/>
      </c>
      <c r="AH157" s="94"/>
      <c r="AK157" s="3" t="str">
        <f>IF(AND(G157&lt;&gt;"LIBSETS_SETTYPE_BATTLEGROUND",G157&lt;&gt;"LIBSETS_SETTYPE_SPECIAL"),IF(AL157&lt;&gt;"",VLOOKUP(AL157,'ESO zone constants'!$D$3:$H$4953,5,FALSE),""),"")</f>
        <v/>
      </c>
      <c r="AM157" s="43"/>
      <c r="AP157" s="3" t="str">
        <f>IF(AND(G157&lt;&gt;"LIBSETS_SETTYPE_BATTLEGROUND",G157&lt;&gt;"LIBSETS_SETTYPE_SPECIAL"),IF(AQ157&lt;&gt;"",VLOOKUP(AQ157,'ESO zone constants'!$D$3:$H$4953,5,FALSE),""),"")</f>
        <v/>
      </c>
      <c r="AR157" s="43"/>
      <c r="AU157" s="3" t="str">
        <f>IF(AND(G157&lt;&gt;"LIBSETS_SETTYPE_BATTLEGROUND",G157&lt;&gt;"LIBSETS_SETTYPE_SPECIAL"),IF(AV157&lt;&gt;"",VLOOKUP(AV157,'ESO zone constants'!$D$3:$H$4953,5,FALSE),""),"")</f>
        <v/>
      </c>
      <c r="AW157" s="43"/>
      <c r="AY157" s="42"/>
      <c r="AZ157" s="81" t="s">
        <v>2665</v>
      </c>
      <c r="BA157" s="81"/>
      <c r="BB157" s="81"/>
      <c r="BC157" s="21" t="str">
        <f t="shared" si="18"/>
        <v>[185] = {wayshrines={247,247,247,}, dlcId=DLC_IMPERIAL_CITY</v>
      </c>
      <c r="BD157" s="21" t="str">
        <f t="shared" si="19"/>
        <v>, zoneIds={688,584}, veteran=false</v>
      </c>
      <c r="BE157" s="21" t="str">
        <f t="shared" si="20"/>
        <v>, setType=LIBSETS_SETTYPE_DUNGEON</v>
      </c>
      <c r="BF157" s="21" t="str">
        <f t="shared" si="21"/>
        <v>, dropMechanic={LIBSETS_DROP_MECHANIC_GROUP_DUNGEON_BOSS,LIBSETS_DROP_MECHANIC_IMPERIAL_CITY_VAULTS}</v>
      </c>
      <c r="BG157" s="21" t="str">
        <f t="shared" si="22"/>
        <v>}, --Spell Power Cure / Magiekraftheilung   [White-Gold Tower, Imperial City]</v>
      </c>
    </row>
    <row r="158" spans="1:59" x14ac:dyDescent="0.25">
      <c r="A158" s="12">
        <v>186</v>
      </c>
      <c r="B158" t="s">
        <v>969</v>
      </c>
      <c r="C158" t="s">
        <v>970</v>
      </c>
      <c r="D158" s="3">
        <f t="shared" si="17"/>
        <v>186</v>
      </c>
      <c r="G158" s="8" t="s">
        <v>1477</v>
      </c>
      <c r="I158" t="s">
        <v>91</v>
      </c>
      <c r="J158" t="s">
        <v>91</v>
      </c>
      <c r="K158">
        <v>188</v>
      </c>
      <c r="L158">
        <v>188</v>
      </c>
      <c r="M158">
        <v>188</v>
      </c>
      <c r="O158" s="64"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WayshrineInfo'!$K$3:$N$9994,4,FALSE),"")))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constants'!$B$4:$C$1012,2,FALSE),"")</f>
        <v>Included in base game</v>
      </c>
      <c r="V158" s="33" t="s">
        <v>3354</v>
      </c>
      <c r="Y158" s="64"/>
      <c r="Z158" s="3">
        <f>IF(AND(G158&lt;&gt;"LIBSETS_SETTYPE_BATTLEGROUND",G158&lt;&gt;"LIBSETS_SETTYPE_SPECIAL"),
IF(AND(Y158&lt;&gt;"",ISNUMBER(Y158),NOT(ISNA(Y158))),Y158,
   IF(AND(L158&lt;&gt;"",ISNUMBER(L158),L158&gt;0,NOT(ISNA(L158))),VLOOKUP(L158,'ESO dumped WayshrineInfo'!$K$3:$L$9994,2,FALSE),"")
),"")</f>
        <v>58</v>
      </c>
      <c r="AA158" t="str">
        <f>IF(AND(Z158&lt;&gt;"",ISNUMBER(Z158),NOT(ISNA(Z158))),VLOOKUP(Z158,'ESO zone constants'!$A$3:$D$9999,4,FALSE),"")</f>
        <v>Malabal Tor</v>
      </c>
      <c r="AB158" s="33" t="s">
        <v>3354</v>
      </c>
      <c r="AC158" s="42"/>
      <c r="AD158" s="42"/>
      <c r="AE158" s="42"/>
      <c r="AF158" s="3">
        <f>IF(AND(G158&lt;&gt;"LIBSETS_SETTYPE_BATTLEGROUND",G158&lt;&gt;"LIBSETS_SETTYPE_SPECIAL"),
IF(AND(AE158&lt;&gt;"",ISNUMBER(AE158),NOT(ISNA(AE158))),AE158,
   IF(AND(M158&lt;&gt;"",ISNUMBER(M158),M158&gt;0,NOT(ISNA(M158))),VLOOKUP(M158,'ESO dumped WayshrineInfo'!$K$3:$L$9994,2,FALSE),"")
),"")</f>
        <v>58</v>
      </c>
      <c r="AG158" t="str">
        <f>IF(AND(AF158&lt;&gt;"",ISNUMBER(AF158),NOT(ISNA(AF158))),VLOOKUP(AF158,'ESO zone constants'!$A$3:$D$9999,4,FALSE),"")</f>
        <v>Malabal Tor</v>
      </c>
      <c r="AH158" s="43"/>
      <c r="AI158" s="42"/>
      <c r="AJ158" s="42"/>
      <c r="AK158" s="3" t="str">
        <f>IF(AND(G158&lt;&gt;"LIBSETS_SETTYPE_BATTLEGROUND",G158&lt;&gt;"LIBSETS_SETTYPE_SPECIAL"),IF(AL158&lt;&gt;"",VLOOKUP(AL158,'ESO zone constants'!$D$3:$H$4953,5,FALSE),""),"")</f>
        <v/>
      </c>
      <c r="AM158" s="43"/>
      <c r="AN158" s="42"/>
      <c r="AO158" s="42"/>
      <c r="AP158" s="3" t="str">
        <f>IF(AND(G158&lt;&gt;"LIBSETS_SETTYPE_BATTLEGROUND",G158&lt;&gt;"LIBSETS_SETTYPE_SPECIAL"),IF(AQ158&lt;&gt;"",VLOOKUP(AQ158,'ESO zone constants'!$D$3:$H$4953,5,FALSE),""),"")</f>
        <v/>
      </c>
      <c r="AR158" s="43"/>
      <c r="AS158" s="42"/>
      <c r="AT158" s="42"/>
      <c r="AU158" s="3" t="str">
        <f>IF(AND(G158&lt;&gt;"LIBSETS_SETTYPE_BATTLEGROUND",G158&lt;&gt;"LIBSETS_SETTYPE_SPECIAL"),IF(AV158&lt;&gt;"",VLOOKUP(AV158,'ESO zone constants'!$D$3:$H$4953,5,FALSE),""),"")</f>
        <v/>
      </c>
      <c r="AW158" s="43"/>
      <c r="AX158" s="42"/>
      <c r="AY158" s="42"/>
      <c r="AZ158" s="81" t="s">
        <v>2665</v>
      </c>
      <c r="BA158" s="81"/>
      <c r="BB158" s="81"/>
      <c r="BC158" s="21" t="str">
        <f t="shared" si="18"/>
        <v>[186] = {wayshrines={188,188,188,}, dlcId=DLC_BASE_GAME</v>
      </c>
      <c r="BD158" s="21" t="str">
        <f t="shared" si="19"/>
        <v>, zoneIds={131,58,58}, veteran=false</v>
      </c>
      <c r="BE158" s="21" t="str">
        <f t="shared" si="20"/>
        <v>, setType=LIBSETS_SETTYPE_DUNGEON</v>
      </c>
      <c r="BF158" s="21" t="str">
        <f t="shared" si="21"/>
        <v>, dropMechanic={LIBSETS_DROP_MECHANIC_GROUP_DUNGEON_BOSS,LIBSETS_DROP_MECHANIC_GROUP_DUNGEON_BOSS}</v>
      </c>
      <c r="BG158" s="21" t="str">
        <f t="shared" si="22"/>
        <v>}, --Jolting Arms / Rüttelnde Rüstung   [Tempest Island, Malabal Tor, Malabal Tor]</v>
      </c>
    </row>
    <row r="159" spans="1:59" x14ac:dyDescent="0.25">
      <c r="A159" s="12">
        <v>187</v>
      </c>
      <c r="B159" t="s">
        <v>971</v>
      </c>
      <c r="C159" t="s">
        <v>972</v>
      </c>
      <c r="D159" s="3">
        <f t="shared" si="17"/>
        <v>187</v>
      </c>
      <c r="G159" s="8" t="s">
        <v>1480</v>
      </c>
      <c r="I159" t="s">
        <v>91</v>
      </c>
      <c r="J159" t="s">
        <v>91</v>
      </c>
      <c r="K159">
        <v>48</v>
      </c>
      <c r="L159">
        <v>48</v>
      </c>
      <c r="M159">
        <v>48</v>
      </c>
      <c r="O159" s="64"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WayshrineInfo'!$K$3:$N$9994,4,FALSE),"")))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constants'!$B$4:$C$1012,2,FALSE),"")</f>
        <v>Included in base game</v>
      </c>
      <c r="V159" s="33" t="s">
        <v>1560</v>
      </c>
      <c r="Y159" s="64"/>
      <c r="Z159" s="3">
        <f>IF(AND(G159&lt;&gt;"LIBSETS_SETTYPE_BATTLEGROUND",G159&lt;&gt;"LIBSETS_SETTYPE_SPECIAL"),
IF(AND(Y159&lt;&gt;"",ISNUMBER(Y159),NOT(ISNA(Y159))),Y159,
   IF(AND(L159&lt;&gt;"",ISNUMBER(L159),L159&gt;0,NOT(ISNA(L159))),VLOOKUP(L159,'ESO dumped WayshrineInfo'!$K$3:$L$9994,2,FALSE),"")
),"")</f>
        <v>117</v>
      </c>
      <c r="AA159" t="str">
        <f>IF(AND(Z159&lt;&gt;"",ISNUMBER(Z159),NOT(ISNA(Z159))),VLOOKUP(Z159,'ESO zone constants'!$A$3:$D$9999,4,FALSE),"")</f>
        <v>Shadowfen</v>
      </c>
      <c r="AB159" s="33" t="s">
        <v>1561</v>
      </c>
      <c r="AC159" s="42"/>
      <c r="AD159" s="42"/>
      <c r="AE159" s="42"/>
      <c r="AF159" s="3">
        <f>IF(AND(G159&lt;&gt;"LIBSETS_SETTYPE_BATTLEGROUND",G159&lt;&gt;"LIBSETS_SETTYPE_SPECIAL"),
IF(AND(AE159&lt;&gt;"",ISNUMBER(AE159),NOT(ISNA(AE159))),AE159,
   IF(AND(M159&lt;&gt;"",ISNUMBER(M159),M159&gt;0,NOT(ISNA(M159))),VLOOKUP(M159,'ESO dumped WayshrineInfo'!$K$3:$L$9994,2,FALSE),"")
),"")</f>
        <v>117</v>
      </c>
      <c r="AG159" t="str">
        <f>IF(AND(AF159&lt;&gt;"",ISNUMBER(AF159),NOT(ISNA(AF159))),VLOOKUP(AF159,'ESO zone constants'!$A$3:$D$9999,4,FALSE),"")</f>
        <v>Shadowfen</v>
      </c>
      <c r="AH159" s="43" t="s">
        <v>1562</v>
      </c>
      <c r="AI159" s="42"/>
      <c r="AJ159" s="42"/>
      <c r="AK159" s="3">
        <f>IF(AND(G159&lt;&gt;"LIBSETS_SETTYPE_BATTLEGROUND",G159&lt;&gt;"LIBSETS_SETTYPE_SPECIAL"),IF(AL159&lt;&gt;"",VLOOKUP(AL159,'ESO zone constants'!$D$3:$H$4953,5,FALSE),""),"")</f>
        <v>117</v>
      </c>
      <c r="AL159" t="s">
        <v>114</v>
      </c>
      <c r="AM159" s="43" t="s">
        <v>1563</v>
      </c>
      <c r="AN159" s="42"/>
      <c r="AO159" s="42"/>
      <c r="AP159" s="3" t="str">
        <f>IF(AND(G159&lt;&gt;"LIBSETS_SETTYPE_BATTLEGROUND",G159&lt;&gt;"LIBSETS_SETTYPE_SPECIAL"),IF(AQ159&lt;&gt;"",VLOOKUP(AQ159,'ESO zone constants'!$D$3:$H$4953,5,FALSE),""),"")</f>
        <v/>
      </c>
      <c r="AR159" s="43"/>
      <c r="AS159" s="42"/>
      <c r="AT159" s="42"/>
      <c r="AU159" s="3" t="str">
        <f>IF(AND(G159&lt;&gt;"LIBSETS_SETTYPE_BATTLEGROUND",G159&lt;&gt;"LIBSETS_SETTYPE_SPECIAL"),IF(AV159&lt;&gt;"",VLOOKUP(AV159,'ESO zone constants'!$D$3:$H$4953,5,FALSE),""),"")</f>
        <v/>
      </c>
      <c r="AW159" s="43"/>
      <c r="AX159" s="42"/>
      <c r="AY159" s="42"/>
      <c r="AZ159" s="81" t="s">
        <v>2666</v>
      </c>
      <c r="BA159" s="81"/>
      <c r="BB159" s="81"/>
      <c r="BC159" s="21" t="str">
        <f t="shared" si="18"/>
        <v>[187] = {wayshrines={48,48,48,}, dlcId=DLC_BASE_GAME</v>
      </c>
      <c r="BD159" s="21" t="str">
        <f t="shared" si="19"/>
        <v>, zoneIds={117,117,117,117}, veteran=false</v>
      </c>
      <c r="BE159" s="21" t="str">
        <f t="shared" si="20"/>
        <v>, setType=LIBSETS_SETTYPE_OVERLAND</v>
      </c>
      <c r="BF159" s="21" t="str">
        <f t="shared" si="21"/>
        <v>, isProcSetAllowedInPvP=1, dropMechanic={LIBSETS_DROP_MECHANIC_OVERLAND_BOSS_DELVE,LIBSETS_DROP_MECHANIC_OVERLAND_WORLDBOSS,LIBSETS_DROP_MECHANIC_OVERLAND_BOSS_PUBLIC_DUNGEON,LIBSETS_DROP_MECHANIC_OVERLAND_CHEST}</v>
      </c>
      <c r="BG159" s="21" t="str">
        <f t="shared" si="22"/>
        <v>}, --Swamp Raider / Sumpfräuber   [Shadowfen, Shadowfen, Shadowfen, Shadowfen]</v>
      </c>
    </row>
    <row r="160" spans="1:59" x14ac:dyDescent="0.25">
      <c r="A160" s="12">
        <v>188</v>
      </c>
      <c r="B160" t="s">
        <v>973</v>
      </c>
      <c r="C160" t="s">
        <v>974</v>
      </c>
      <c r="D160" s="3">
        <f t="shared" si="17"/>
        <v>188</v>
      </c>
      <c r="G160" s="8" t="s">
        <v>1477</v>
      </c>
      <c r="I160" t="s">
        <v>91</v>
      </c>
      <c r="J160" t="s">
        <v>91</v>
      </c>
      <c r="K160">
        <v>188</v>
      </c>
      <c r="L160">
        <v>188</v>
      </c>
      <c r="M160">
        <v>188</v>
      </c>
      <c r="O160" s="64"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WayshrineInfo'!$K$3:$N$9994,4,FALSE),"")))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constants'!$B$4:$C$1012,2,FALSE),"")</f>
        <v>Included in base game</v>
      </c>
      <c r="V160" s="33" t="s">
        <v>3354</v>
      </c>
      <c r="Y160" s="64"/>
      <c r="Z160" s="3">
        <f>IF(AND(G160&lt;&gt;"LIBSETS_SETTYPE_BATTLEGROUND",G160&lt;&gt;"LIBSETS_SETTYPE_SPECIAL"),
IF(AND(Y160&lt;&gt;"",ISNUMBER(Y160),NOT(ISNA(Y160))),Y160,
   IF(AND(L160&lt;&gt;"",ISNUMBER(L160),L160&gt;0,NOT(ISNA(L160))),VLOOKUP(L160,'ESO dumped WayshrineInfo'!$K$3:$L$9994,2,FALSE),"")
),"")</f>
        <v>58</v>
      </c>
      <c r="AA160" t="str">
        <f>IF(AND(Z160&lt;&gt;"",ISNUMBER(Z160),NOT(ISNA(Z160))),VLOOKUP(Z160,'ESO zone constants'!$A$3:$D$9999,4,FALSE),"")</f>
        <v>Malabal Tor</v>
      </c>
      <c r="AB160" s="33" t="s">
        <v>3354</v>
      </c>
      <c r="AC160" s="42"/>
      <c r="AD160" s="42"/>
      <c r="AE160" s="42"/>
      <c r="AF160" s="3">
        <f>IF(AND(G160&lt;&gt;"LIBSETS_SETTYPE_BATTLEGROUND",G160&lt;&gt;"LIBSETS_SETTYPE_SPECIAL"),
IF(AND(AE160&lt;&gt;"",ISNUMBER(AE160),NOT(ISNA(AE160))),AE160,
   IF(AND(M160&lt;&gt;"",ISNUMBER(M160),M160&gt;0,NOT(ISNA(M160))),VLOOKUP(M160,'ESO dumped WayshrineInfo'!$K$3:$L$9994,2,FALSE),"")
),"")</f>
        <v>58</v>
      </c>
      <c r="AG160" t="str">
        <f>IF(AND(AF160&lt;&gt;"",ISNUMBER(AF160),NOT(ISNA(AF160))),VLOOKUP(AF160,'ESO zone constants'!$A$3:$D$9999,4,FALSE),"")</f>
        <v>Malabal Tor</v>
      </c>
      <c r="AH160" s="43"/>
      <c r="AI160" s="42"/>
      <c r="AJ160" s="42"/>
      <c r="AK160" s="3" t="str">
        <f>IF(AND(G160&lt;&gt;"LIBSETS_SETTYPE_BATTLEGROUND",G160&lt;&gt;"LIBSETS_SETTYPE_SPECIAL"),IF(AL160&lt;&gt;"",VLOOKUP(AL160,'ESO zone constants'!$D$3:$H$4953,5,FALSE),""),"")</f>
        <v/>
      </c>
      <c r="AM160" s="43"/>
      <c r="AN160" s="42"/>
      <c r="AO160" s="42"/>
      <c r="AP160" s="3" t="str">
        <f>IF(AND(G160&lt;&gt;"LIBSETS_SETTYPE_BATTLEGROUND",G160&lt;&gt;"LIBSETS_SETTYPE_SPECIAL"),IF(AQ160&lt;&gt;"",VLOOKUP(AQ160,'ESO zone constants'!$D$3:$H$4953,5,FALSE),""),"")</f>
        <v/>
      </c>
      <c r="AR160" s="43"/>
      <c r="AS160" s="42"/>
      <c r="AT160" s="42"/>
      <c r="AU160" s="3" t="str">
        <f>IF(AND(G160&lt;&gt;"LIBSETS_SETTYPE_BATTLEGROUND",G160&lt;&gt;"LIBSETS_SETTYPE_SPECIAL"),IF(AV160&lt;&gt;"",VLOOKUP(AV160,'ESO zone constants'!$D$3:$H$4953,5,FALSE),""),"")</f>
        <v/>
      </c>
      <c r="AW160" s="43"/>
      <c r="AX160" s="42"/>
      <c r="AY160" s="42"/>
      <c r="AZ160" s="81" t="s">
        <v>2665</v>
      </c>
      <c r="BA160" s="81"/>
      <c r="BB160" s="81"/>
      <c r="BC160" s="21" t="str">
        <f t="shared" si="18"/>
        <v>[188] = {wayshrines={188,188,188,}, dlcId=DLC_BASE_GAME</v>
      </c>
      <c r="BD160" s="21" t="str">
        <f t="shared" si="19"/>
        <v>, zoneIds={131,58,58}, veteran=false</v>
      </c>
      <c r="BE160" s="21" t="str">
        <f t="shared" si="20"/>
        <v>, setType=LIBSETS_SETTYPE_DUNGEON</v>
      </c>
      <c r="BF160" s="21" t="str">
        <f t="shared" si="21"/>
        <v>, dropMechanic={LIBSETS_DROP_MECHANIC_GROUP_DUNGEON_BOSS,LIBSETS_DROP_MECHANIC_GROUP_DUNGEON_BOSS}</v>
      </c>
      <c r="BG160" s="21" t="str">
        <f t="shared" si="22"/>
        <v>}, --Storm Master / Sturmmeister   [Tempest Island, Malabal Tor, Malabal Tor]</v>
      </c>
    </row>
    <row r="161" spans="1:59" x14ac:dyDescent="0.25">
      <c r="A161" s="12">
        <v>190</v>
      </c>
      <c r="B161" t="s">
        <v>975</v>
      </c>
      <c r="C161" t="s">
        <v>976</v>
      </c>
      <c r="D161" s="3">
        <f t="shared" si="17"/>
        <v>190</v>
      </c>
      <c r="G161" s="8" t="s">
        <v>1477</v>
      </c>
      <c r="I161" t="s">
        <v>91</v>
      </c>
      <c r="J161" t="s">
        <v>91</v>
      </c>
      <c r="K161">
        <v>236</v>
      </c>
      <c r="L161">
        <v>236</v>
      </c>
      <c r="M161">
        <v>236</v>
      </c>
      <c r="O161" s="64"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WayshrineInfo'!$K$3:$N$9994,4,FALSE),"")))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constants'!$B$4:$C$1012,2,FALSE),"")</f>
        <v>Imperial City</v>
      </c>
      <c r="V161" s="33" t="s">
        <v>3354</v>
      </c>
      <c r="Y161" s="64">
        <v>584</v>
      </c>
      <c r="Z161" s="3">
        <f>IF(AND(G161&lt;&gt;"LIBSETS_SETTYPE_BATTLEGROUND",G161&lt;&gt;"LIBSETS_SETTYPE_SPECIAL"),
IF(AND(Y161&lt;&gt;"",ISNUMBER(Y161),NOT(ISNA(Y161))),Y161,
   IF(AND(L161&lt;&gt;"",ISNUMBER(L161),L161&gt;0,NOT(ISNA(L161))),VLOOKUP(L161,'ESO dumped WayshrineInfo'!$K$3:$L$9994,2,FALSE),"")
),"")</f>
        <v>584</v>
      </c>
      <c r="AA161" t="str">
        <f>IF(AND(Z161&lt;&gt;"",ISNUMBER(Z161),NOT(ISNA(Z161))),VLOOKUP(Z161,'ESO zone constants'!$A$3:$D$9999,4,FALSE),"")</f>
        <v>Imperial City</v>
      </c>
      <c r="AB161" s="33" t="s">
        <v>1581</v>
      </c>
      <c r="AC161" s="42"/>
      <c r="AD161" s="42"/>
      <c r="AE161" s="42"/>
      <c r="AF161" s="3"/>
      <c r="AG161" t="str">
        <f>IF(AND(AF161&lt;&gt;"",ISNUMBER(AF161),NOT(ISNA(AF161))),VLOOKUP(AF161,'ESO zone constants'!$A$3:$D$9999,4,FALSE),"")</f>
        <v/>
      </c>
      <c r="AH161" s="94"/>
      <c r="AI161" s="42"/>
      <c r="AJ161" s="42"/>
      <c r="AK161" s="3" t="str">
        <f>IF(AND(G161&lt;&gt;"LIBSETS_SETTYPE_BATTLEGROUND",G161&lt;&gt;"LIBSETS_SETTYPE_SPECIAL"),IF(AL161&lt;&gt;"",VLOOKUP(AL161,'ESO zone constants'!$D$3:$H$4953,5,FALSE),""),"")</f>
        <v/>
      </c>
      <c r="AM161" s="43"/>
      <c r="AN161" s="42"/>
      <c r="AO161" s="42"/>
      <c r="AP161" s="3" t="str">
        <f>IF(AND(G161&lt;&gt;"LIBSETS_SETTYPE_BATTLEGROUND",G161&lt;&gt;"LIBSETS_SETTYPE_SPECIAL"),IF(AQ161&lt;&gt;"",VLOOKUP(AQ161,'ESO zone constants'!$D$3:$H$4953,5,FALSE),""),"")</f>
        <v/>
      </c>
      <c r="AR161" s="43"/>
      <c r="AS161" s="42"/>
      <c r="AT161" s="42"/>
      <c r="AU161" s="3" t="str">
        <f>IF(AND(G161&lt;&gt;"LIBSETS_SETTYPE_BATTLEGROUND",G161&lt;&gt;"LIBSETS_SETTYPE_SPECIAL"),IF(AV161&lt;&gt;"",VLOOKUP(AV161,'ESO zone constants'!$D$3:$H$4953,5,FALSE),""),"")</f>
        <v/>
      </c>
      <c r="AW161" s="43"/>
      <c r="AX161" s="42"/>
      <c r="AY161" s="42"/>
      <c r="AZ161" s="81" t="s">
        <v>2665</v>
      </c>
      <c r="BA161" s="81"/>
      <c r="BB161" s="81"/>
      <c r="BC161" s="21" t="str">
        <f t="shared" si="18"/>
        <v>[190] = {wayshrines={236,236,236,}, dlcId=DLC_IMPERIAL_CITY</v>
      </c>
      <c r="BD161" s="21" t="str">
        <f t="shared" si="19"/>
        <v>, zoneIds={678,584}, veteran=false</v>
      </c>
      <c r="BE161" s="21" t="str">
        <f t="shared" si="20"/>
        <v>, setType=LIBSETS_SETTYPE_DUNGEON</v>
      </c>
      <c r="BF161" s="21" t="str">
        <f t="shared" si="21"/>
        <v>, dropMechanic={LIBSETS_DROP_MECHANIC_GROUP_DUNGEON_BOSS,LIBSETS_DROP_MECHANIC_IMPERIAL_CITY_VAULTS}</v>
      </c>
      <c r="BG161" s="21" t="str">
        <f t="shared" si="22"/>
        <v>}, --Scathing Mage / Verletzender Magier   [Imperial City Prison, Imperial City]</v>
      </c>
    </row>
    <row r="162" spans="1:59" x14ac:dyDescent="0.25">
      <c r="A162" s="12">
        <v>193</v>
      </c>
      <c r="B162" t="s">
        <v>977</v>
      </c>
      <c r="C162" t="s">
        <v>978</v>
      </c>
      <c r="D162" s="3">
        <f t="shared" si="17"/>
        <v>193</v>
      </c>
      <c r="G162" s="8" t="s">
        <v>1477</v>
      </c>
      <c r="I162" t="s">
        <v>91</v>
      </c>
      <c r="J162" t="s">
        <v>91</v>
      </c>
      <c r="K162">
        <v>188</v>
      </c>
      <c r="L162">
        <v>188</v>
      </c>
      <c r="M162">
        <v>188</v>
      </c>
      <c r="O162" s="64"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WayshrineInfo'!$K$3:$N$9994,4,FALSE),"")))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constants'!$B$4:$C$1012,2,FALSE),"")</f>
        <v>Included in base game</v>
      </c>
      <c r="V162" s="33" t="s">
        <v>3354</v>
      </c>
      <c r="Y162" s="64"/>
      <c r="Z162" s="3">
        <f>IF(AND(G162&lt;&gt;"LIBSETS_SETTYPE_BATTLEGROUND",G162&lt;&gt;"LIBSETS_SETTYPE_SPECIAL"),
IF(AND(Y162&lt;&gt;"",ISNUMBER(Y162),NOT(ISNA(Y162))),Y162,
   IF(AND(L162&lt;&gt;"",ISNUMBER(L162),L162&gt;0,NOT(ISNA(L162))),VLOOKUP(L162,'ESO dumped WayshrineInfo'!$K$3:$L$9994,2,FALSE),"")
),"")</f>
        <v>58</v>
      </c>
      <c r="AA162" t="str">
        <f>IF(AND(Z162&lt;&gt;"",ISNUMBER(Z162),NOT(ISNA(Z162))),VLOOKUP(Z162,'ESO zone constants'!$A$3:$D$9999,4,FALSE),"")</f>
        <v>Malabal Tor</v>
      </c>
      <c r="AB162" s="33" t="s">
        <v>3354</v>
      </c>
      <c r="AC162" s="42"/>
      <c r="AD162" s="42"/>
      <c r="AE162" s="42"/>
      <c r="AF162" s="3">
        <f>IF(AND(G162&lt;&gt;"LIBSETS_SETTYPE_BATTLEGROUND",G162&lt;&gt;"LIBSETS_SETTYPE_SPECIAL"),
IF(AND(AE162&lt;&gt;"",ISNUMBER(AE162),NOT(ISNA(AE162))),AE162,
   IF(AND(M162&lt;&gt;"",ISNUMBER(M162),M162&gt;0,NOT(ISNA(M162))),VLOOKUP(M162,'ESO dumped WayshrineInfo'!$K$3:$L$9994,2,FALSE),"")
),"")</f>
        <v>58</v>
      </c>
      <c r="AG162" t="str">
        <f>IF(AND(AF162&lt;&gt;"",ISNUMBER(AF162),NOT(ISNA(AF162))),VLOOKUP(AF162,'ESO zone constants'!$A$3:$D$9999,4,FALSE),"")</f>
        <v>Malabal Tor</v>
      </c>
      <c r="AH162" s="43"/>
      <c r="AI162" s="42"/>
      <c r="AJ162" s="42"/>
      <c r="AK162" s="3" t="str">
        <f>IF(AND(G162&lt;&gt;"LIBSETS_SETTYPE_BATTLEGROUND",G162&lt;&gt;"LIBSETS_SETTYPE_SPECIAL"),IF(AL162&lt;&gt;"",VLOOKUP(AL162,'ESO zone constants'!$D$3:$H$4953,5,FALSE),""),"")</f>
        <v/>
      </c>
      <c r="AM162" s="43"/>
      <c r="AN162" s="42"/>
      <c r="AO162" s="42"/>
      <c r="AP162" s="3" t="str">
        <f>IF(AND(G162&lt;&gt;"LIBSETS_SETTYPE_BATTLEGROUND",G162&lt;&gt;"LIBSETS_SETTYPE_SPECIAL"),IF(AQ162&lt;&gt;"",VLOOKUP(AQ162,'ESO zone constants'!$D$3:$H$4953,5,FALSE),""),"")</f>
        <v/>
      </c>
      <c r="AR162" s="43"/>
      <c r="AS162" s="42"/>
      <c r="AT162" s="42"/>
      <c r="AU162" s="3" t="str">
        <f>IF(AND(G162&lt;&gt;"LIBSETS_SETTYPE_BATTLEGROUND",G162&lt;&gt;"LIBSETS_SETTYPE_SPECIAL"),IF(AV162&lt;&gt;"",VLOOKUP(AV162,'ESO zone constants'!$D$3:$H$4953,5,FALSE),""),"")</f>
        <v/>
      </c>
      <c r="AW162" s="43"/>
      <c r="AX162" s="42"/>
      <c r="AY162" s="42"/>
      <c r="AZ162" s="81" t="s">
        <v>2665</v>
      </c>
      <c r="BA162" s="81"/>
      <c r="BB162" s="81"/>
      <c r="BC162" s="21" t="str">
        <f t="shared" si="18"/>
        <v>[193] = {wayshrines={188,188,188,}, dlcId=DLC_BASE_GAME</v>
      </c>
      <c r="BD162" s="21" t="str">
        <f t="shared" si="19"/>
        <v>, zoneIds={131,58,58}, veteran=false</v>
      </c>
      <c r="BE162" s="21" t="str">
        <f t="shared" si="20"/>
        <v>, setType=LIBSETS_SETTYPE_DUNGEON</v>
      </c>
      <c r="BF162" s="21" t="str">
        <f t="shared" si="21"/>
        <v>, dropMechanic={LIBSETS_DROP_MECHANIC_GROUP_DUNGEON_BOSS,LIBSETS_DROP_MECHANIC_GROUP_DUNGEON_BOSS}</v>
      </c>
      <c r="BG162" s="21" t="str">
        <f t="shared" si="22"/>
        <v>}, --Overwhelming Surge / Überwältigende Woge   [Tempest Island, Malabal Tor, Malabal Tor]</v>
      </c>
    </row>
    <row r="163" spans="1:59" x14ac:dyDescent="0.25">
      <c r="A163" s="12">
        <v>194</v>
      </c>
      <c r="B163" t="s">
        <v>979</v>
      </c>
      <c r="C163" t="s">
        <v>980</v>
      </c>
      <c r="D163" s="3">
        <f t="shared" si="17"/>
        <v>194</v>
      </c>
      <c r="G163" s="8" t="s">
        <v>1477</v>
      </c>
      <c r="I163" t="s">
        <v>91</v>
      </c>
      <c r="J163" t="s">
        <v>91</v>
      </c>
      <c r="K163">
        <v>189</v>
      </c>
      <c r="L163">
        <v>189</v>
      </c>
      <c r="M163">
        <v>189</v>
      </c>
      <c r="O163" s="64"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WayshrineInfo'!$K$3:$N$9994,4,FALSE),"")))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constants'!$B$4:$C$1012,2,FALSE),"")</f>
        <v>Included in base game</v>
      </c>
      <c r="V163" s="33" t="s">
        <v>3354</v>
      </c>
      <c r="Y163" s="64">
        <v>933</v>
      </c>
      <c r="Z163" s="3">
        <f>IF(AND(G163&lt;&gt;"LIBSETS_SETTYPE_BATTLEGROUND",G163&lt;&gt;"LIBSETS_SETTYPE_SPECIAL"),
IF(AND(Y163&lt;&gt;"",ISNUMBER(Y163),NOT(ISNA(Y163))),Y163,
   IF(AND(L163&lt;&gt;"",ISNUMBER(L163),L163&gt;0,NOT(ISNA(L163))),VLOOKUP(L163,'ESO dumped WayshrineInfo'!$K$3:$L$9994,2,FALSE),"")
),"")</f>
        <v>933</v>
      </c>
      <c r="AA163" t="str">
        <f>IF(AND(Z163&lt;&gt;"",ISNUMBER(Z163),NOT(ISNA(Z163))),VLOOKUP(Z163,'ESO zone constants'!$A$3:$D$9999,4,FALSE),"")</f>
        <v>Wayrest Sewers II</v>
      </c>
      <c r="AB163" s="33" t="s">
        <v>3354</v>
      </c>
      <c r="AC163" s="42"/>
      <c r="AD163" s="42"/>
      <c r="AE163" s="42"/>
      <c r="AF163" s="3">
        <f>IF(AND(G163&lt;&gt;"LIBSETS_SETTYPE_BATTLEGROUND",G163&lt;&gt;"LIBSETS_SETTYPE_SPECIAL"),
IF(AND(AE163&lt;&gt;"",ISNUMBER(AE163),NOT(ISNA(AE163))),AE163,
   IF(AND(M163&lt;&gt;"",ISNUMBER(M163),M163&gt;0,NOT(ISNA(M163))),VLOOKUP(M163,'ESO dumped WayshrineInfo'!$K$3:$L$9994,2,FALSE),"")
),"")</f>
        <v>19</v>
      </c>
      <c r="AG163" t="str">
        <f>IF(AND(AF163&lt;&gt;"",ISNUMBER(AF163),NOT(ISNA(AF163))),VLOOKUP(AF163,'ESO zone constants'!$A$3:$D$9999,4,FALSE),"")</f>
        <v>Stormhaven</v>
      </c>
      <c r="AH163" s="94" t="s">
        <v>3354</v>
      </c>
      <c r="AI163" s="42"/>
      <c r="AJ163" s="42"/>
      <c r="AK163" s="3" t="str">
        <f>IF(AND(G163&lt;&gt;"LIBSETS_SETTYPE_BATTLEGROUND",G163&lt;&gt;"LIBSETS_SETTYPE_SPECIAL"),IF(AL163&lt;&gt;"",VLOOKUP(AL163,'ESO zone constants'!$D$3:$H$4953,5,FALSE),""),"")</f>
        <v/>
      </c>
      <c r="AM163" s="43"/>
      <c r="AN163" s="42"/>
      <c r="AO163" s="42"/>
      <c r="AP163" s="3" t="str">
        <f>IF(AND(G163&lt;&gt;"LIBSETS_SETTYPE_BATTLEGROUND",G163&lt;&gt;"LIBSETS_SETTYPE_SPECIAL"),IF(AQ163&lt;&gt;"",VLOOKUP(AQ163,'ESO zone constants'!$D$3:$H$4953,5,FALSE),""),"")</f>
        <v/>
      </c>
      <c r="AR163" s="43"/>
      <c r="AS163" s="42"/>
      <c r="AT163" s="42"/>
      <c r="AU163" s="3" t="str">
        <f>IF(AND(G163&lt;&gt;"LIBSETS_SETTYPE_BATTLEGROUND",G163&lt;&gt;"LIBSETS_SETTYPE_SPECIAL"),IF(AV163&lt;&gt;"",VLOOKUP(AV163,'ESO zone constants'!$D$3:$H$4953,5,FALSE),""),"")</f>
        <v/>
      </c>
      <c r="AW163" s="43"/>
      <c r="AX163" s="42"/>
      <c r="AY163" s="42"/>
      <c r="AZ163" s="81" t="s">
        <v>2665</v>
      </c>
      <c r="BA163" s="81"/>
      <c r="BB163" s="81"/>
      <c r="BC163" s="21" t="str">
        <f t="shared" si="18"/>
        <v>[194] = {wayshrines={189,189,189,}, dlcId=DLC_BASE_GAME</v>
      </c>
      <c r="BD163" s="21" t="str">
        <f t="shared" si="19"/>
        <v>, zoneIds={146,933,19}, veteran=false</v>
      </c>
      <c r="BE163" s="21" t="str">
        <f t="shared" si="20"/>
        <v>, setType=LIBSETS_SETTYPE_DUNGEON</v>
      </c>
      <c r="BF163" s="21" t="str">
        <f t="shared" si="21"/>
        <v>, dropMechanic={LIBSETS_DROP_MECHANIC_GROUP_DUNGEON_BOSS,LIBSETS_DROP_MECHANIC_GROUP_DUNGEON_BOSS,LIBSETS_DROP_MECHANIC_GROUP_DUNGEON_BOSS}</v>
      </c>
      <c r="BG163" s="21" t="str">
        <f t="shared" si="22"/>
        <v>}, --Combat Physician / Feldarzt   [Wayrest Sewers I, Wayrest Sewers II, Stormhaven]</v>
      </c>
    </row>
    <row r="164" spans="1:59" x14ac:dyDescent="0.25">
      <c r="A164" s="12">
        <v>195</v>
      </c>
      <c r="B164" t="s">
        <v>981</v>
      </c>
      <c r="C164" t="s">
        <v>982</v>
      </c>
      <c r="D164" s="3">
        <f t="shared" si="17"/>
        <v>195</v>
      </c>
      <c r="G164" s="8" t="s">
        <v>1477</v>
      </c>
      <c r="I164" t="s">
        <v>91</v>
      </c>
      <c r="J164" t="s">
        <v>91</v>
      </c>
      <c r="K164">
        <v>236</v>
      </c>
      <c r="L164">
        <v>236</v>
      </c>
      <c r="M164">
        <v>236</v>
      </c>
      <c r="O164" s="64"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WayshrineInfo'!$K$3:$N$9994,4,FALSE),"")))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constants'!$B$4:$C$1012,2,FALSE),"")</f>
        <v>Imperial City</v>
      </c>
      <c r="V164" s="33" t="s">
        <v>3354</v>
      </c>
      <c r="Y164" s="64">
        <v>584</v>
      </c>
      <c r="Z164" s="3">
        <f>IF(AND(G164&lt;&gt;"LIBSETS_SETTYPE_BATTLEGROUND",G164&lt;&gt;"LIBSETS_SETTYPE_SPECIAL"),
IF(AND(Y164&lt;&gt;"",ISNUMBER(Y164),NOT(ISNA(Y164))),Y164,
   IF(AND(L164&lt;&gt;"",ISNUMBER(L164),L164&gt;0,NOT(ISNA(L164))),VLOOKUP(L164,'ESO dumped WayshrineInfo'!$K$3:$L$9994,2,FALSE),"")
),"")</f>
        <v>584</v>
      </c>
      <c r="AA164" t="str">
        <f>IF(AND(Z164&lt;&gt;"",ISNUMBER(Z164),NOT(ISNA(Z164))),VLOOKUP(Z164,'ESO zone constants'!$A$3:$D$9999,4,FALSE),"")</f>
        <v>Imperial City</v>
      </c>
      <c r="AB164" s="33" t="s">
        <v>1581</v>
      </c>
      <c r="AC164" s="42"/>
      <c r="AD164" s="42"/>
      <c r="AE164" s="42"/>
      <c r="AF164" s="3"/>
      <c r="AG164" t="str">
        <f>IF(AND(AF164&lt;&gt;"",ISNUMBER(AF164),NOT(ISNA(AF164))),VLOOKUP(AF164,'ESO zone constants'!$A$3:$D$9999,4,FALSE),"")</f>
        <v/>
      </c>
      <c r="AH164" s="43"/>
      <c r="AI164" s="42"/>
      <c r="AJ164" s="42"/>
      <c r="AK164" s="3" t="str">
        <f>IF(AND(G164&lt;&gt;"LIBSETS_SETTYPE_BATTLEGROUND",G164&lt;&gt;"LIBSETS_SETTYPE_SPECIAL"),IF(AL164&lt;&gt;"",VLOOKUP(AL164,'ESO zone constants'!$D$3:$H$4953,5,FALSE),""),"")</f>
        <v/>
      </c>
      <c r="AM164" s="43"/>
      <c r="AN164" s="42"/>
      <c r="AO164" s="42"/>
      <c r="AP164" s="3" t="str">
        <f>IF(AND(G164&lt;&gt;"LIBSETS_SETTYPE_BATTLEGROUND",G164&lt;&gt;"LIBSETS_SETTYPE_SPECIAL"),IF(AQ164&lt;&gt;"",VLOOKUP(AQ164,'ESO zone constants'!$D$3:$H$4953,5,FALSE),""),"")</f>
        <v/>
      </c>
      <c r="AR164" s="43"/>
      <c r="AS164" s="42"/>
      <c r="AT164" s="42"/>
      <c r="AU164" s="3" t="str">
        <f>IF(AND(G164&lt;&gt;"LIBSETS_SETTYPE_BATTLEGROUND",G164&lt;&gt;"LIBSETS_SETTYPE_SPECIAL"),IF(AV164&lt;&gt;"",VLOOKUP(AV164,'ESO zone constants'!$D$3:$H$4953,5,FALSE),""),"")</f>
        <v/>
      </c>
      <c r="AW164" s="43"/>
      <c r="AX164" s="42"/>
      <c r="AY164" s="42"/>
      <c r="AZ164" s="81" t="s">
        <v>2665</v>
      </c>
      <c r="BA164" s="81"/>
      <c r="BB164" s="81"/>
      <c r="BC164" s="21" t="str">
        <f t="shared" si="18"/>
        <v>[195] = {wayshrines={236,236,236,}, dlcId=DLC_IMPERIAL_CITY</v>
      </c>
      <c r="BD164" s="21" t="str">
        <f t="shared" si="19"/>
        <v>, zoneIds={678,584}, veteran=false</v>
      </c>
      <c r="BE164" s="21" t="str">
        <f t="shared" si="20"/>
        <v>, setType=LIBSETS_SETTYPE_DUNGEON</v>
      </c>
      <c r="BF164" s="21" t="str">
        <f t="shared" si="21"/>
        <v>, dropMechanic={LIBSETS_DROP_MECHANIC_GROUP_DUNGEON_BOSS,LIBSETS_DROP_MECHANIC_IMPERIAL_CITY_VAULTS}</v>
      </c>
      <c r="BG164" s="21" t="str">
        <f t="shared" si="22"/>
        <v>}, --Sheer Venom / Reingift   [Imperial City Prison, Imperial City]</v>
      </c>
    </row>
    <row r="165" spans="1:59" x14ac:dyDescent="0.25">
      <c r="A165" s="12">
        <v>196</v>
      </c>
      <c r="B165" t="s">
        <v>983</v>
      </c>
      <c r="C165" t="s">
        <v>984</v>
      </c>
      <c r="D165" s="3">
        <f t="shared" si="17"/>
        <v>196</v>
      </c>
      <c r="G165" s="8" t="s">
        <v>1477</v>
      </c>
      <c r="I165" t="s">
        <v>91</v>
      </c>
      <c r="J165" t="s">
        <v>91</v>
      </c>
      <c r="K165">
        <v>236</v>
      </c>
      <c r="L165">
        <v>236</v>
      </c>
      <c r="M165">
        <v>236</v>
      </c>
      <c r="O165" s="64"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WayshrineInfo'!$K$3:$N$9994,4,FALSE),"")))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constants'!$B$4:$C$1012,2,FALSE),"")</f>
        <v>Imperial City</v>
      </c>
      <c r="V165" s="33" t="s">
        <v>3354</v>
      </c>
      <c r="Y165" s="64">
        <v>584</v>
      </c>
      <c r="Z165" s="3">
        <f>IF(AND(G165&lt;&gt;"LIBSETS_SETTYPE_BATTLEGROUND",G165&lt;&gt;"LIBSETS_SETTYPE_SPECIAL"),
IF(AND(Y165&lt;&gt;"",ISNUMBER(Y165),NOT(ISNA(Y165))),Y165,
   IF(AND(L165&lt;&gt;"",ISNUMBER(L165),L165&gt;0,NOT(ISNA(L165))),VLOOKUP(L165,'ESO dumped WayshrineInfo'!$K$3:$L$9994,2,FALSE),"")
),"")</f>
        <v>584</v>
      </c>
      <c r="AA165" t="str">
        <f>IF(AND(Z165&lt;&gt;"",ISNUMBER(Z165),NOT(ISNA(Z165))),VLOOKUP(Z165,'ESO zone constants'!$A$3:$D$9999,4,FALSE),"")</f>
        <v>Imperial City</v>
      </c>
      <c r="AB165" s="33" t="s">
        <v>1581</v>
      </c>
      <c r="AC165" s="42"/>
      <c r="AD165" s="42"/>
      <c r="AE165" s="42"/>
      <c r="AF165" s="3"/>
      <c r="AG165" t="str">
        <f>IF(AND(AF165&lt;&gt;"",ISNUMBER(AF165),NOT(ISNA(AF165))),VLOOKUP(AF165,'ESO zone constants'!$A$3:$D$9999,4,FALSE),"")</f>
        <v/>
      </c>
      <c r="AH165" s="43"/>
      <c r="AI165" s="42"/>
      <c r="AJ165" s="42"/>
      <c r="AK165" s="3" t="str">
        <f>IF(AND(G165&lt;&gt;"LIBSETS_SETTYPE_BATTLEGROUND",G165&lt;&gt;"LIBSETS_SETTYPE_SPECIAL"),IF(AL165&lt;&gt;"",VLOOKUP(AL165,'ESO zone constants'!$D$3:$H$4953,5,FALSE),""),"")</f>
        <v/>
      </c>
      <c r="AM165" s="43"/>
      <c r="AN165" s="42"/>
      <c r="AO165" s="42"/>
      <c r="AP165" s="3" t="str">
        <f>IF(AND(G165&lt;&gt;"LIBSETS_SETTYPE_BATTLEGROUND",G165&lt;&gt;"LIBSETS_SETTYPE_SPECIAL"),IF(AQ165&lt;&gt;"",VLOOKUP(AQ165,'ESO zone constants'!$D$3:$H$4953,5,FALSE),""),"")</f>
        <v/>
      </c>
      <c r="AR165" s="43"/>
      <c r="AS165" s="42"/>
      <c r="AT165" s="42"/>
      <c r="AU165" s="3" t="str">
        <f>IF(AND(G165&lt;&gt;"LIBSETS_SETTYPE_BATTLEGROUND",G165&lt;&gt;"LIBSETS_SETTYPE_SPECIAL"),IF(AV165&lt;&gt;"",VLOOKUP(AV165,'ESO zone constants'!$D$3:$H$4953,5,FALSE),""),"")</f>
        <v/>
      </c>
      <c r="AW165" s="43"/>
      <c r="AX165" s="42"/>
      <c r="AY165" s="42"/>
      <c r="AZ165" s="81" t="s">
        <v>2665</v>
      </c>
      <c r="BA165" s="81"/>
      <c r="BB165" s="81"/>
      <c r="BC165" s="21" t="str">
        <f t="shared" si="18"/>
        <v>[196] = {wayshrines={236,236,236,}, dlcId=DLC_IMPERIAL_CITY</v>
      </c>
      <c r="BD165" s="21" t="str">
        <f t="shared" si="19"/>
        <v>, zoneIds={678,584}, veteran=false</v>
      </c>
      <c r="BE165" s="21" t="str">
        <f t="shared" si="20"/>
        <v>, setType=LIBSETS_SETTYPE_DUNGEON</v>
      </c>
      <c r="BF165" s="21" t="str">
        <f t="shared" si="21"/>
        <v>, dropMechanic={LIBSETS_DROP_MECHANIC_GROUP_DUNGEON_BOSS,LIBSETS_DROP_MECHANIC_IMPERIAL_CITY_VAULTS}</v>
      </c>
      <c r="BG165" s="21" t="str">
        <f t="shared" si="22"/>
        <v>}, --Leeching Plate / Auslaugende Rüstung   [Imperial City Prison, Imperial City]</v>
      </c>
    </row>
    <row r="166" spans="1:59" x14ac:dyDescent="0.25">
      <c r="A166" s="12">
        <v>197</v>
      </c>
      <c r="B166" t="s">
        <v>985</v>
      </c>
      <c r="C166" t="s">
        <v>986</v>
      </c>
      <c r="D166" s="3">
        <f t="shared" si="17"/>
        <v>197</v>
      </c>
      <c r="G166" s="8" t="s">
        <v>1477</v>
      </c>
      <c r="I166" t="s">
        <v>91</v>
      </c>
      <c r="J166" t="s">
        <v>91</v>
      </c>
      <c r="K166">
        <v>194</v>
      </c>
      <c r="L166">
        <v>194</v>
      </c>
      <c r="M166">
        <v>194</v>
      </c>
      <c r="O166" s="64"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WayshrineInfo'!$K$3:$N$9994,4,FALSE),"")))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constants'!$B$4:$C$1012,2,FALSE),"")</f>
        <v>Included in base game</v>
      </c>
      <c r="V166" s="33" t="s">
        <v>3354</v>
      </c>
      <c r="Y166" s="64">
        <v>935</v>
      </c>
      <c r="Z166" s="3">
        <f>IF(AND(G166&lt;&gt;"LIBSETS_SETTYPE_BATTLEGROUND",G166&lt;&gt;"LIBSETS_SETTYPE_SPECIAL"),
IF(AND(Y166&lt;&gt;"",ISNUMBER(Y166),NOT(ISNA(Y166))),Y166,
   IF(AND(L166&lt;&gt;"",ISNUMBER(L166),L166&gt;0,NOT(ISNA(L166))),VLOOKUP(L166,'ESO dumped WayshrineInfo'!$K$3:$L$9994,2,FALSE),"")
),"")</f>
        <v>935</v>
      </c>
      <c r="AA166" t="str">
        <f>IF(AND(Z166&lt;&gt;"",ISNUMBER(Z166),NOT(ISNA(Z166))),VLOOKUP(Z166,'ESO zone constants'!$A$3:$D$9999,4,FALSE),"")</f>
        <v>The Banished Cells II</v>
      </c>
      <c r="AB166" s="33" t="s">
        <v>3354</v>
      </c>
      <c r="AC166" s="42"/>
      <c r="AD166" s="42"/>
      <c r="AE166" s="42"/>
      <c r="AF166" s="3">
        <f>IF(AND(G166&lt;&gt;"LIBSETS_SETTYPE_BATTLEGROUND",G166&lt;&gt;"LIBSETS_SETTYPE_SPECIAL"),
IF(AND(AE166&lt;&gt;"",ISNUMBER(AE166),NOT(ISNA(AE166))),AE166,
   IF(AND(M166&lt;&gt;"",ISNUMBER(M166),M166&gt;0,NOT(ISNA(M166))),VLOOKUP(M166,'ESO dumped WayshrineInfo'!$K$3:$L$9994,2,FALSE),"")
),"")</f>
        <v>381</v>
      </c>
      <c r="AG166" t="str">
        <f>IF(AND(AF166&lt;&gt;"",ISNUMBER(AF166),NOT(ISNA(AF166))),VLOOKUP(AF166,'ESO zone constants'!$A$3:$D$9999,4,FALSE),"")</f>
        <v>Auridon</v>
      </c>
      <c r="AH166" s="94" t="s">
        <v>3354</v>
      </c>
      <c r="AI166" s="42"/>
      <c r="AJ166" s="42"/>
      <c r="AK166" s="3" t="str">
        <f>IF(AND(G166&lt;&gt;"LIBSETS_SETTYPE_BATTLEGROUND",G166&lt;&gt;"LIBSETS_SETTYPE_SPECIAL"),IF(AL166&lt;&gt;"",VLOOKUP(AL166,'ESO zone constants'!$D$3:$H$4953,5,FALSE),""),"")</f>
        <v/>
      </c>
      <c r="AM166" s="43"/>
      <c r="AN166" s="42"/>
      <c r="AO166" s="42"/>
      <c r="AP166" s="3" t="str">
        <f>IF(AND(G166&lt;&gt;"LIBSETS_SETTYPE_BATTLEGROUND",G166&lt;&gt;"LIBSETS_SETTYPE_SPECIAL"),IF(AQ166&lt;&gt;"",VLOOKUP(AQ166,'ESO zone constants'!$D$3:$H$4953,5,FALSE),""),"")</f>
        <v/>
      </c>
      <c r="AR166" s="43"/>
      <c r="AS166" s="42"/>
      <c r="AT166" s="42"/>
      <c r="AU166" s="3" t="str">
        <f>IF(AND(G166&lt;&gt;"LIBSETS_SETTYPE_BATTLEGROUND",G166&lt;&gt;"LIBSETS_SETTYPE_SPECIAL"),IF(AV166&lt;&gt;"",VLOOKUP(AV166,'ESO zone constants'!$D$3:$H$4953,5,FALSE),""),"")</f>
        <v/>
      </c>
      <c r="AW166" s="43"/>
      <c r="AX166" s="42"/>
      <c r="AY166" s="42"/>
      <c r="AZ166" s="81" t="s">
        <v>2665</v>
      </c>
      <c r="BA166" s="81"/>
      <c r="BB166" s="81"/>
      <c r="BC166" s="21" t="str">
        <f t="shared" si="18"/>
        <v>[197] = {wayshrines={194,194,194,}, dlcId=DLC_BASE_GAME</v>
      </c>
      <c r="BD166" s="21" t="str">
        <f t="shared" si="19"/>
        <v>, zoneIds={380,935,381}, veteran=false</v>
      </c>
      <c r="BE166" s="21" t="str">
        <f t="shared" si="20"/>
        <v>, setType=LIBSETS_SETTYPE_DUNGEON</v>
      </c>
      <c r="BF166" s="21" t="str">
        <f t="shared" si="21"/>
        <v>, dropMechanic={LIBSETS_DROP_MECHANIC_GROUP_DUNGEON_BOSS,LIBSETS_DROP_MECHANIC_GROUP_DUNGEON_BOSS,LIBSETS_DROP_MECHANIC_GROUP_DUNGEON_BOSS}</v>
      </c>
      <c r="BG166" s="21" t="str">
        <f t="shared" si="22"/>
        <v>}, --Tormentor / Quälender   [The Banished Cells I, The Banished Cells II, Auridon]</v>
      </c>
    </row>
    <row r="167" spans="1:59" x14ac:dyDescent="0.25">
      <c r="A167" s="12">
        <v>198</v>
      </c>
      <c r="B167" t="s">
        <v>987</v>
      </c>
      <c r="C167" t="s">
        <v>988</v>
      </c>
      <c r="D167" s="3">
        <f t="shared" si="17"/>
        <v>198</v>
      </c>
      <c r="G167" s="8" t="s">
        <v>1477</v>
      </c>
      <c r="I167" t="s">
        <v>91</v>
      </c>
      <c r="J167" t="s">
        <v>91</v>
      </c>
      <c r="K167">
        <v>247</v>
      </c>
      <c r="L167">
        <v>247</v>
      </c>
      <c r="M167">
        <v>247</v>
      </c>
      <c r="O167" s="64"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WayshrineInfo'!$K$3:$N$9994,4,FALSE),"")))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constants'!$B$4:$C$1012,2,FALSE),"")</f>
        <v>Imperial City</v>
      </c>
      <c r="V167" s="33" t="s">
        <v>3354</v>
      </c>
      <c r="Y167" s="64">
        <v>584</v>
      </c>
      <c r="Z167" s="3">
        <f>IF(AND(G167&lt;&gt;"LIBSETS_SETTYPE_BATTLEGROUND",G167&lt;&gt;"LIBSETS_SETTYPE_SPECIAL"),
IF(AND(Y167&lt;&gt;"",ISNUMBER(Y167),NOT(ISNA(Y167))),Y167,
   IF(AND(L167&lt;&gt;"",ISNUMBER(L167),L167&gt;0,NOT(ISNA(L167))),VLOOKUP(L167,'ESO dumped WayshrineInfo'!$K$3:$L$9994,2,FALSE),"")
),"")</f>
        <v>584</v>
      </c>
      <c r="AA167" t="str">
        <f>IF(AND(Z167&lt;&gt;"",ISNUMBER(Z167),NOT(ISNA(Z167))),VLOOKUP(Z167,'ESO zone constants'!$A$3:$D$9999,4,FALSE),"")</f>
        <v>Imperial City</v>
      </c>
      <c r="AB167" s="33" t="s">
        <v>1581</v>
      </c>
      <c r="AC167" s="42"/>
      <c r="AD167" s="42"/>
      <c r="AE167" s="42"/>
      <c r="AF167" s="3"/>
      <c r="AG167" t="str">
        <f>IF(AND(AF167&lt;&gt;"",ISNUMBER(AF167),NOT(ISNA(AF167))),VLOOKUP(AF167,'ESO zone constants'!$A$3:$D$9999,4,FALSE),"")</f>
        <v/>
      </c>
      <c r="AH167" s="43"/>
      <c r="AI167" s="42"/>
      <c r="AJ167" s="42"/>
      <c r="AK167" s="3" t="str">
        <f>IF(AND(G167&lt;&gt;"LIBSETS_SETTYPE_BATTLEGROUND",G167&lt;&gt;"LIBSETS_SETTYPE_SPECIAL"),IF(AL167&lt;&gt;"",VLOOKUP(AL167,'ESO zone constants'!$D$3:$H$4953,5,FALSE),""),"")</f>
        <v/>
      </c>
      <c r="AM167" s="43"/>
      <c r="AN167" s="42"/>
      <c r="AO167" s="42"/>
      <c r="AP167" s="3" t="str">
        <f>IF(AND(G167&lt;&gt;"LIBSETS_SETTYPE_BATTLEGROUND",G167&lt;&gt;"LIBSETS_SETTYPE_SPECIAL"),IF(AQ167&lt;&gt;"",VLOOKUP(AQ167,'ESO zone constants'!$D$3:$H$4953,5,FALSE),""),"")</f>
        <v/>
      </c>
      <c r="AR167" s="43"/>
      <c r="AS167" s="42"/>
      <c r="AT167" s="42"/>
      <c r="AU167" s="3" t="str">
        <f>IF(AND(G167&lt;&gt;"LIBSETS_SETTYPE_BATTLEGROUND",G167&lt;&gt;"LIBSETS_SETTYPE_SPECIAL"),IF(AV167&lt;&gt;"",VLOOKUP(AV167,'ESO zone constants'!$D$3:$H$4953,5,FALSE),""),"")</f>
        <v/>
      </c>
      <c r="AW167" s="43"/>
      <c r="AX167" s="42"/>
      <c r="AY167" s="42"/>
      <c r="AZ167" s="81" t="s">
        <v>2665</v>
      </c>
      <c r="BA167" s="81"/>
      <c r="BB167" s="81"/>
      <c r="BC167" s="21" t="str">
        <f t="shared" si="18"/>
        <v>[198] = {wayshrines={247,247,247,}, dlcId=DLC_IMPERIAL_CITY</v>
      </c>
      <c r="BD167" s="21" t="str">
        <f t="shared" si="19"/>
        <v>, zoneIds={688,584}, veteran=false</v>
      </c>
      <c r="BE167" s="21" t="str">
        <f t="shared" si="20"/>
        <v>, setType=LIBSETS_SETTYPE_DUNGEON</v>
      </c>
      <c r="BF167" s="21" t="str">
        <f t="shared" si="21"/>
        <v>, dropMechanic={LIBSETS_DROP_MECHANIC_GROUP_DUNGEON_BOSS,LIBSETS_DROP_MECHANIC_IMPERIAL_CITY_VAULTS}</v>
      </c>
      <c r="BG167" s="21" t="str">
        <f t="shared" si="22"/>
        <v>}, --Essence Thief / Essenzdieb   [White-Gold Tower, Imperial City]</v>
      </c>
    </row>
    <row r="168" spans="1:59" x14ac:dyDescent="0.25">
      <c r="A168" s="12">
        <v>199</v>
      </c>
      <c r="B168" t="s">
        <v>989</v>
      </c>
      <c r="C168" t="s">
        <v>990</v>
      </c>
      <c r="D168" s="3">
        <f t="shared" si="17"/>
        <v>199</v>
      </c>
      <c r="G168" s="8" t="s">
        <v>1478</v>
      </c>
      <c r="I168" t="s">
        <v>91</v>
      </c>
      <c r="J168" t="s">
        <v>91</v>
      </c>
      <c r="K168">
        <v>-1</v>
      </c>
      <c r="L168">
        <v>-1</v>
      </c>
      <c r="M168">
        <v>-1</v>
      </c>
      <c r="O168" s="64"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WayshrineInfo'!$K$3:$N$9994,4,FALSE),"")))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constants'!$B$4:$C$1012,2,FALSE),"")</f>
        <v>Imperial City</v>
      </c>
      <c r="V168" s="33" t="s">
        <v>2790</v>
      </c>
      <c r="Y168" s="64"/>
      <c r="Z168" s="3" t="str">
        <f>IF(AND(G168&lt;&gt;"LIBSETS_SETTYPE_BATTLEGROUND",G168&lt;&gt;"LIBSETS_SETTYPE_SPECIAL"),
IF(AND(Y168&lt;&gt;"",ISNUMBER(Y168),NOT(ISNA(Y168))),Y168,
   IF(AND(L168&lt;&gt;"",ISNUMBER(L168),L168&gt;0,NOT(ISNA(L168))),VLOOKUP(L168,'ESO dumped WayshrineInfo'!$K$3:$L$9994,2,FALSE),"")
),"")</f>
        <v/>
      </c>
      <c r="AA168" t="str">
        <f>IF(AND(Z168&lt;&gt;"",ISNUMBER(Z168),NOT(ISNA(Z168))),VLOOKUP(Z168,'ESO zone constants'!$A$3:$D$9999,4,FALSE),"")</f>
        <v/>
      </c>
      <c r="AC168" s="42" t="str">
        <f>IF(AB168&lt;&gt;"",IF(AB168&lt;&gt;"LIBSETS_DROP_MECHANIC_MONSTER_NAME",VLOOKUP(AB168,'LibSets constants'!$I$4:$L$1012,3,FALSE),""),"")</f>
        <v/>
      </c>
      <c r="AD168" s="42" t="str">
        <f>IF(AB168&lt;&gt;"",IF(AB168&lt;&gt;"LIBSETS_DROP_MECHANIC_MONSTER_NAME",VLOOKUP(AB168,'LibSets constants'!$I$4:$L$1012,4,FALSE),""),"")</f>
        <v/>
      </c>
      <c r="AE168" s="42"/>
      <c r="AF168" s="3" t="str">
        <f>IF(AND(G168&lt;&gt;"LIBSETS_SETTYPE_BATTLEGROUND",G168&lt;&gt;"LIBSETS_SETTYPE_SPECIAL"),
IF(AND(AE168&lt;&gt;"",ISNUMBER(AE168),NOT(ISNA(AE168))),AE168,
   IF(AND(M168&lt;&gt;"",ISNUMBER(M168),M168&gt;0,NOT(ISNA(M168))),VLOOKUP(M168,'ESO dumped WayshrineInfo'!$K$3:$L$9994,2,FALSE),"")
),"")</f>
        <v/>
      </c>
      <c r="AG168" t="str">
        <f>IF(AND(AF168&lt;&gt;"",ISNUMBER(AF168),NOT(ISNA(AF168))),VLOOKUP(AF168,'ESO zone constants'!$A$3:$D$9999,4,FALSE),"")</f>
        <v/>
      </c>
      <c r="AH168" s="43"/>
      <c r="AI168" s="42"/>
      <c r="AJ168" s="42"/>
      <c r="AK168" s="3" t="str">
        <f>IF(AND(G168&lt;&gt;"LIBSETS_SETTYPE_BATTLEGROUND",G168&lt;&gt;"LIBSETS_SETTYPE_SPECIAL"),IF(AL168&lt;&gt;"",VLOOKUP(AL168,'ESO zone constants'!$D$3:$H$4953,5,FALSE),""),"")</f>
        <v/>
      </c>
      <c r="AM168" s="43"/>
      <c r="AN168" s="42"/>
      <c r="AO168" s="42"/>
      <c r="AP168" s="3" t="str">
        <f>IF(AND(G168&lt;&gt;"LIBSETS_SETTYPE_BATTLEGROUND",G168&lt;&gt;"LIBSETS_SETTYPE_SPECIAL"),IF(AQ168&lt;&gt;"",VLOOKUP(AQ168,'ESO zone constants'!$D$3:$H$4953,5,FALSE),""),"")</f>
        <v/>
      </c>
      <c r="AR168" s="43"/>
      <c r="AS168" s="42"/>
      <c r="AT168" s="42"/>
      <c r="AU168" s="3" t="str">
        <f>IF(AND(G168&lt;&gt;"LIBSETS_SETTYPE_BATTLEGROUND",G168&lt;&gt;"LIBSETS_SETTYPE_SPECIAL"),IF(AV168&lt;&gt;"",VLOOKUP(AV168,'ESO zone constants'!$D$3:$H$4953,5,FALSE),""),"")</f>
        <v/>
      </c>
      <c r="AW168" s="43"/>
      <c r="AX168" s="42"/>
      <c r="AY168" s="42"/>
      <c r="AZ168" s="81" t="s">
        <v>2666</v>
      </c>
      <c r="BA168" s="81"/>
      <c r="BB168" s="81"/>
      <c r="BC168" s="21" t="str">
        <f t="shared" si="18"/>
        <v>[199] = {wayshrines={-1,-1,-1,}, dlcId=DLC_IMPERIAL_CITY</v>
      </c>
      <c r="BD168" s="21" t="str">
        <f t="shared" si="19"/>
        <v>, zoneIds={643}, veteran=false</v>
      </c>
      <c r="BE168" s="21" t="str">
        <f t="shared" si="20"/>
        <v>, setType=LIBSETS_SETTYPE_IMPERIALCITY</v>
      </c>
      <c r="BF168" s="21" t="str">
        <f t="shared" si="21"/>
        <v>, isProcSetAllowedInPvP=1, dropMechanic={LIBSETS_DROP_MECHANIC_TELVAR_EQUIPMENT_LOCKBOX_MERCHANT}</v>
      </c>
      <c r="BG168" s="21" t="str">
        <f t="shared" si="22"/>
        <v>}, --Shield Breaker / Schildbrecher   [Imperial Sewers]</v>
      </c>
    </row>
    <row r="169" spans="1:59" x14ac:dyDescent="0.25">
      <c r="A169" s="12">
        <v>200</v>
      </c>
      <c r="B169" t="s">
        <v>991</v>
      </c>
      <c r="C169" t="s">
        <v>992</v>
      </c>
      <c r="D169" s="3">
        <f t="shared" si="17"/>
        <v>200</v>
      </c>
      <c r="G169" s="8" t="s">
        <v>1478</v>
      </c>
      <c r="I169" t="s">
        <v>91</v>
      </c>
      <c r="J169" t="s">
        <v>91</v>
      </c>
      <c r="K169">
        <v>-1</v>
      </c>
      <c r="L169">
        <v>-1</v>
      </c>
      <c r="M169">
        <v>-1</v>
      </c>
      <c r="O169" s="64"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WayshrineInfo'!$K$3:$N$9994,4,FALSE),"")))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constants'!$B$4:$C$1012,2,FALSE),"")</f>
        <v>Imperial City</v>
      </c>
      <c r="V169" s="33" t="s">
        <v>2790</v>
      </c>
      <c r="Y169" s="64"/>
      <c r="Z169" s="3" t="str">
        <f>IF(AND(G169&lt;&gt;"LIBSETS_SETTYPE_BATTLEGROUND",G169&lt;&gt;"LIBSETS_SETTYPE_SPECIAL"),
IF(AND(Y169&lt;&gt;"",ISNUMBER(Y169),NOT(ISNA(Y169))),Y169,
   IF(AND(L169&lt;&gt;"",ISNUMBER(L169),L169&gt;0,NOT(ISNA(L169))),VLOOKUP(L169,'ESO dumped WayshrineInfo'!$K$3:$L$9994,2,FALSE),"")
),"")</f>
        <v/>
      </c>
      <c r="AA169" t="str">
        <f>IF(AND(Z169&lt;&gt;"",ISNUMBER(Z169),NOT(ISNA(Z169))),VLOOKUP(Z169,'ESO zone constants'!$A$3:$D$9999,4,FALSE),"")</f>
        <v/>
      </c>
      <c r="AC169" s="42" t="str">
        <f>IF(AB169&lt;&gt;"",IF(AB169&lt;&gt;"LIBSETS_DROP_MECHANIC_MONSTER_NAME",VLOOKUP(AB169,'LibSets constants'!$I$4:$L$1012,3,FALSE),""),"")</f>
        <v/>
      </c>
      <c r="AD169" s="42" t="str">
        <f>IF(AB169&lt;&gt;"",IF(AB169&lt;&gt;"LIBSETS_DROP_MECHANIC_MONSTER_NAME",VLOOKUP(AB169,'LibSets constants'!$I$4:$L$1012,4,FALSE),""),"")</f>
        <v/>
      </c>
      <c r="AE169" s="42"/>
      <c r="AF169" s="3" t="str">
        <f>IF(AND(G169&lt;&gt;"LIBSETS_SETTYPE_BATTLEGROUND",G169&lt;&gt;"LIBSETS_SETTYPE_SPECIAL"),
IF(AND(AE169&lt;&gt;"",ISNUMBER(AE169),NOT(ISNA(AE169))),AE169,
   IF(AND(M169&lt;&gt;"",ISNUMBER(M169),M169&gt;0,NOT(ISNA(M169))),VLOOKUP(M169,'ESO dumped WayshrineInfo'!$K$3:$L$9994,2,FALSE),"")
),"")</f>
        <v/>
      </c>
      <c r="AG169" t="str">
        <f>IF(AND(AF169&lt;&gt;"",ISNUMBER(AF169),NOT(ISNA(AF169))),VLOOKUP(AF169,'ESO zone constants'!$A$3:$D$9999,4,FALSE),"")</f>
        <v/>
      </c>
      <c r="AH169" s="43"/>
      <c r="AI169" s="42"/>
      <c r="AJ169" s="42"/>
      <c r="AK169" s="3" t="str">
        <f>IF(AND(G169&lt;&gt;"LIBSETS_SETTYPE_BATTLEGROUND",G169&lt;&gt;"LIBSETS_SETTYPE_SPECIAL"),IF(AL169&lt;&gt;"",VLOOKUP(AL169,'ESO zone constants'!$D$3:$H$4953,5,FALSE),""),"")</f>
        <v/>
      </c>
      <c r="AM169" s="43"/>
      <c r="AN169" s="42"/>
      <c r="AO169" s="42"/>
      <c r="AP169" s="3" t="str">
        <f>IF(AND(G169&lt;&gt;"LIBSETS_SETTYPE_BATTLEGROUND",G169&lt;&gt;"LIBSETS_SETTYPE_SPECIAL"),IF(AQ169&lt;&gt;"",VLOOKUP(AQ169,'ESO zone constants'!$D$3:$H$4953,5,FALSE),""),"")</f>
        <v/>
      </c>
      <c r="AR169" s="43"/>
      <c r="AS169" s="42"/>
      <c r="AT169" s="42"/>
      <c r="AU169" s="3" t="str">
        <f>IF(AND(G169&lt;&gt;"LIBSETS_SETTYPE_BATTLEGROUND",G169&lt;&gt;"LIBSETS_SETTYPE_SPECIAL"),IF(AV169&lt;&gt;"",VLOOKUP(AV169,'ESO zone constants'!$D$3:$H$4953,5,FALSE),""),"")</f>
        <v/>
      </c>
      <c r="AW169" s="43"/>
      <c r="AX169" s="42"/>
      <c r="AY169" s="42"/>
      <c r="AZ169" s="81" t="s">
        <v>2665</v>
      </c>
      <c r="BA169" s="81"/>
      <c r="BB169" s="81"/>
      <c r="BC169" s="21" t="str">
        <f t="shared" si="18"/>
        <v>[200] = {wayshrines={-1,-1,-1,}, dlcId=DLC_IMPERIAL_CITY</v>
      </c>
      <c r="BD169" s="21" t="str">
        <f t="shared" si="19"/>
        <v>, zoneIds={643}, veteran=false</v>
      </c>
      <c r="BE169" s="21" t="str">
        <f t="shared" si="20"/>
        <v>, setType=LIBSETS_SETTYPE_IMPERIALCITY</v>
      </c>
      <c r="BF169" s="21" t="str">
        <f t="shared" si="21"/>
        <v>, dropMechanic={LIBSETS_DROP_MECHANIC_TELVAR_EQUIPMENT_LOCKBOX_MERCHANT}</v>
      </c>
      <c r="BG169" s="21" t="str">
        <f t="shared" si="22"/>
        <v>}, --Phoenix / Phönix   [Imperial Sewers]</v>
      </c>
    </row>
    <row r="170" spans="1:59" x14ac:dyDescent="0.25">
      <c r="A170" s="12">
        <v>201</v>
      </c>
      <c r="B170" t="s">
        <v>993</v>
      </c>
      <c r="C170" t="s">
        <v>994</v>
      </c>
      <c r="D170" s="3">
        <f t="shared" si="17"/>
        <v>201</v>
      </c>
      <c r="G170" s="8" t="s">
        <v>1478</v>
      </c>
      <c r="I170" t="s">
        <v>91</v>
      </c>
      <c r="J170" t="s">
        <v>91</v>
      </c>
      <c r="K170">
        <v>-1</v>
      </c>
      <c r="L170">
        <v>-1</v>
      </c>
      <c r="M170">
        <v>-1</v>
      </c>
      <c r="O170" s="64"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WayshrineInfo'!$K$3:$N$9994,4,FALSE),"")))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constants'!$B$4:$C$1012,2,FALSE),"")</f>
        <v>Imperial City</v>
      </c>
      <c r="V170" s="33" t="s">
        <v>2790</v>
      </c>
      <c r="Y170" s="64"/>
      <c r="Z170" s="3" t="str">
        <f>IF(AND(G170&lt;&gt;"LIBSETS_SETTYPE_BATTLEGROUND",G170&lt;&gt;"LIBSETS_SETTYPE_SPECIAL"),
IF(AND(Y170&lt;&gt;"",ISNUMBER(Y170),NOT(ISNA(Y170))),Y170,
   IF(AND(L170&lt;&gt;"",ISNUMBER(L170),L170&gt;0,NOT(ISNA(L170))),VLOOKUP(L170,'ESO dumped WayshrineInfo'!$K$3:$L$9994,2,FALSE),"")
),"")</f>
        <v/>
      </c>
      <c r="AA170" t="str">
        <f>IF(AND(Z170&lt;&gt;"",ISNUMBER(Z170),NOT(ISNA(Z170))),VLOOKUP(Z170,'ESO zone constants'!$A$3:$D$9999,4,FALSE),"")</f>
        <v/>
      </c>
      <c r="AC170" s="3" t="str">
        <f>IF(AB171&lt;&gt;"",IF(AB171&lt;&gt;"LIBSETS_DROP_MECHANIC_MONSTER_NAME",VLOOKUP(AB171,'LibSets constants'!$I$4:$L$1012,3,FALSE),""),"")</f>
        <v>Daily random dungeon reward mail</v>
      </c>
      <c r="AD170" s="3" t="str">
        <f>IF(AB171&lt;&gt;"",IF(AB171&lt;&gt;"LIBSETS_DROP_MECHANIC_MONSTER_NAME",VLOOKUP(AB171,'LibSets constants'!$I$4:$L$1012,4,FALSE),""),"")</f>
        <v>Tägliches Zufallsverlies Belohnungsemail</v>
      </c>
      <c r="AF170" s="3" t="str">
        <f>IF(AND(G170&lt;&gt;"LIBSETS_SETTYPE_BATTLEGROUND",G170&lt;&gt;"LIBSETS_SETTYPE_SPECIAL"),
IF(AND(AE170&lt;&gt;"",ISNUMBER(AE170),NOT(ISNA(AE170))),AE170,
   IF(AND(M170&lt;&gt;"",ISNUMBER(M170),M170&gt;0,NOT(ISNA(M170))),VLOOKUP(M170,'ESO dumped WayshrineInfo'!$K$3:$L$9994,2,FALSE),"")
),"")</f>
        <v/>
      </c>
      <c r="AG170" t="str">
        <f>IF(AND(AF170&lt;&gt;"",ISNUMBER(AF170),NOT(ISNA(AF170))),VLOOKUP(AF170,'ESO zone constants'!$A$3:$D$9999,4,FALSE),"")</f>
        <v/>
      </c>
      <c r="AH170" s="43"/>
      <c r="AK170" s="3" t="str">
        <f>IF(AND(G170&lt;&gt;"LIBSETS_SETTYPE_BATTLEGROUND",G170&lt;&gt;"LIBSETS_SETTYPE_SPECIAL"),IF(AL170&lt;&gt;"",VLOOKUP(AL170,'ESO zone constants'!$D$3:$H$4953,5,FALSE),""),"")</f>
        <v/>
      </c>
      <c r="AM170" s="43"/>
      <c r="AP170" s="3" t="str">
        <f>IF(AND(G170&lt;&gt;"LIBSETS_SETTYPE_BATTLEGROUND",G170&lt;&gt;"LIBSETS_SETTYPE_SPECIAL"),IF(AQ170&lt;&gt;"",VLOOKUP(AQ170,'ESO zone constants'!$D$3:$H$4953,5,FALSE),""),"")</f>
        <v/>
      </c>
      <c r="AR170" s="43"/>
      <c r="AU170" s="3" t="str">
        <f>IF(AND(G170&lt;&gt;"LIBSETS_SETTYPE_BATTLEGROUND",G170&lt;&gt;"LIBSETS_SETTYPE_SPECIAL"),IF(AV170&lt;&gt;"",VLOOKUP(AV170,'ESO zone constants'!$D$3:$H$4953,5,FALSE),""),"")</f>
        <v/>
      </c>
      <c r="AW170" s="43"/>
      <c r="AZ170" s="81" t="s">
        <v>2665</v>
      </c>
      <c r="BA170" s="81"/>
      <c r="BB170" s="81"/>
      <c r="BC170" s="21" t="str">
        <f t="shared" si="18"/>
        <v>[201] = {wayshrines={-1,-1,-1,}, dlcId=DLC_IMPERIAL_CITY</v>
      </c>
      <c r="BD170" s="21" t="str">
        <f t="shared" si="19"/>
        <v>, zoneIds={643}, veteran=false</v>
      </c>
      <c r="BE170" s="21" t="str">
        <f t="shared" si="20"/>
        <v>, setType=LIBSETS_SETTYPE_IMPERIALCITY</v>
      </c>
      <c r="BF170" s="21" t="str">
        <f t="shared" si="21"/>
        <v>, dropMechanic={LIBSETS_DROP_MECHANIC_TELVAR_EQUIPMENT_LOCKBOX_MERCHANT}, dropMechanicDropLocationNames={['en']={'','Daily random dungeon reward mail','','','','',},['de']={'','Tägliches Zufallsverlies Belohnungsemail','','','','',},}</v>
      </c>
      <c r="BG170" s="21" t="str">
        <f t="shared" si="22"/>
        <v>}, --Reactive Armor / Reaktive Rüstung   [Imperial Sewers]</v>
      </c>
    </row>
    <row r="171" spans="1:59" x14ac:dyDescent="0.25">
      <c r="A171" s="12">
        <v>204</v>
      </c>
      <c r="B171" t="s">
        <v>995</v>
      </c>
      <c r="C171" t="s">
        <v>996</v>
      </c>
      <c r="D171" s="3">
        <f t="shared" si="17"/>
        <v>204</v>
      </c>
      <c r="G171" s="8" t="s">
        <v>1476</v>
      </c>
      <c r="I171" t="s">
        <v>91</v>
      </c>
      <c r="J171" t="s">
        <v>91</v>
      </c>
      <c r="K171">
        <v>-1</v>
      </c>
      <c r="L171">
        <v>-1</v>
      </c>
      <c r="M171">
        <v>-1</v>
      </c>
      <c r="P171" s="64">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WayshrineInfo'!$K$3:$N$9994,4,FALSE),"")))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constants'!$B$4:$C$1012,2,FALSE),"")</f>
        <v>Included in base game</v>
      </c>
      <c r="V171" s="33" t="s">
        <v>1581</v>
      </c>
      <c r="Y171" s="64"/>
      <c r="Z171" s="3" t="str">
        <f>IF(AND(G171&lt;&gt;"LIBSETS_SETTYPE_BATTLEGROUND",G171&lt;&gt;"LIBSETS_SETTYPE_SPECIAL"),
IF(AND(Y171&lt;&gt;"",ISNUMBER(Y171),NOT(ISNA(Y171))),Y171,
   IF(AND(L171&lt;&gt;"",ISNUMBER(L171),L171&gt;0,NOT(ISNA(L171))),VLOOKUP(L171,'ESO dumped WayshrineInfo'!$K$3:$L$9994,2,FALSE),"")
),"")</f>
        <v/>
      </c>
      <c r="AA171" t="str">
        <f>IF(AND(Z171&lt;&gt;"",ISNUMBER(Z171),NOT(ISNA(Z171))),VLOOKUP(Z171,'ESO zone constants'!$A$3:$D$9999,4,FALSE),"")</f>
        <v/>
      </c>
      <c r="AB171" s="33" t="s">
        <v>1578</v>
      </c>
      <c r="AC171" s="3" t="s">
        <v>3359</v>
      </c>
      <c r="AD171" s="3" t="s">
        <v>3360</v>
      </c>
      <c r="AE171" s="42"/>
      <c r="AF171" s="3" t="str">
        <f>IF(AND(G171&lt;&gt;"LIBSETS_SETTYPE_BATTLEGROUND",G171&lt;&gt;"LIBSETS_SETTYPE_SPECIAL"),
IF(AND(AE171&lt;&gt;"",ISNUMBER(AE171),NOT(ISNA(AE171))),AE171,
   IF(AND(M171&lt;&gt;"",ISNUMBER(M171),M171&gt;0,NOT(ISNA(M171))),VLOOKUP(M171,'ESO dumped WayshrineInfo'!$K$3:$L$9994,2,FALSE),"")
),"")</f>
        <v/>
      </c>
      <c r="AG171" t="str">
        <f>IF(AND(AF171&lt;&gt;"",ISNUMBER(AF171),NOT(ISNA(AF171))),VLOOKUP(AF171,'ESO zone constants'!$A$3:$D$9999,4,FALSE),"")</f>
        <v/>
      </c>
      <c r="AH171" s="43"/>
      <c r="AI171" s="42"/>
      <c r="AJ171" s="42"/>
      <c r="AK171" s="3" t="str">
        <f>IF(AND(G171&lt;&gt;"LIBSETS_SETTYPE_BATTLEGROUND",G171&lt;&gt;"LIBSETS_SETTYPE_SPECIAL"),IF(AL171&lt;&gt;"",VLOOKUP(AL171,'ESO zone constants'!$D$3:$H$4953,5,FALSE),""),"")</f>
        <v/>
      </c>
      <c r="AM171" s="43"/>
      <c r="AN171" s="42"/>
      <c r="AO171" s="42"/>
      <c r="AP171" s="3" t="str">
        <f>IF(AND(G171&lt;&gt;"LIBSETS_SETTYPE_BATTLEGROUND",G171&lt;&gt;"LIBSETS_SETTYPE_SPECIAL"),IF(AQ171&lt;&gt;"",VLOOKUP(AQ171,'ESO zone constants'!$D$3:$H$4953,5,FALSE),""),"")</f>
        <v/>
      </c>
      <c r="AR171" s="43"/>
      <c r="AS171" s="42"/>
      <c r="AT171" s="42"/>
      <c r="AU171" s="3" t="str">
        <f>IF(AND(G171&lt;&gt;"LIBSETS_SETTYPE_BATTLEGROUND",G171&lt;&gt;"LIBSETS_SETTYPE_SPECIAL"),IF(AV171&lt;&gt;"",VLOOKUP(AV171,'ESO zone constants'!$D$3:$H$4953,5,FALSE),""),"")</f>
        <v/>
      </c>
      <c r="AW171" s="43"/>
      <c r="AX171" s="42"/>
      <c r="AY171" s="42"/>
      <c r="AZ171" s="81" t="s">
        <v>2666</v>
      </c>
      <c r="BA171" s="81"/>
      <c r="BB171" s="81"/>
      <c r="BC171" s="21" t="str">
        <f t="shared" si="18"/>
        <v>[204] = {wayshrines={-1,-1,-1,}, dlcId=DLC_BASE_GAME</v>
      </c>
      <c r="BD171" s="21" t="str">
        <f t="shared" si="19"/>
        <v>, zoneIds={584}, veteran=false</v>
      </c>
      <c r="BE171" s="21" t="str">
        <f t="shared" si="20"/>
        <v>, setType=LIBSETS_SETTYPE_DAILYRANDOMDUNGEONANDICREWARD</v>
      </c>
      <c r="BF171" s="21" t="str">
        <f t="shared" si="21"/>
        <v>, isProcSetAllowedInPvP=1, dropMechanic={LIBSETS_DROP_MECHANIC_IMPERIAL_CITY_VAULTS,LIBSETS_DROP_MECHANIC_MAIL_DAILY_RANDOM_DUNGEON_REWARD}, dropMechanicDropLocationNames={['en']={'','By mail','','','','',},['de']={'','Durch Nachricht','','','','',},}</v>
      </c>
      <c r="BG171" s="21" t="str">
        <f t="shared" si="22"/>
        <v>}, --Endurance / Beständigkeit   [Imperial City]</v>
      </c>
    </row>
    <row r="172" spans="1:59" x14ac:dyDescent="0.25">
      <c r="A172" s="12">
        <v>205</v>
      </c>
      <c r="B172" t="s">
        <v>997</v>
      </c>
      <c r="C172" t="s">
        <v>998</v>
      </c>
      <c r="D172" s="3">
        <f t="shared" si="17"/>
        <v>205</v>
      </c>
      <c r="G172" s="8" t="s">
        <v>1476</v>
      </c>
      <c r="I172" t="s">
        <v>91</v>
      </c>
      <c r="J172" t="s">
        <v>91</v>
      </c>
      <c r="K172">
        <v>-1</v>
      </c>
      <c r="L172">
        <v>-1</v>
      </c>
      <c r="M172">
        <v>-1</v>
      </c>
      <c r="P172" s="64">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WayshrineInfo'!$K$3:$N$9994,4,FALSE),"")))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constants'!$B$4:$C$1012,2,FALSE),"")</f>
        <v>Included in base game</v>
      </c>
      <c r="V172" s="33" t="s">
        <v>1581</v>
      </c>
      <c r="Y172" s="64"/>
      <c r="Z172" s="3" t="str">
        <f>IF(AND(G172&lt;&gt;"LIBSETS_SETTYPE_BATTLEGROUND",G172&lt;&gt;"LIBSETS_SETTYPE_SPECIAL"),
IF(AND(Y172&lt;&gt;"",ISNUMBER(Y172),NOT(ISNA(Y172))),Y172,
   IF(AND(L172&lt;&gt;"",ISNUMBER(L172),L172&gt;0,NOT(ISNA(L172))),VLOOKUP(L172,'ESO dumped WayshrineInfo'!$K$3:$L$9994,2,FALSE),"")
),"")</f>
        <v/>
      </c>
      <c r="AA172" t="str">
        <f>IF(AND(Z172&lt;&gt;"",ISNUMBER(Z172),NOT(ISNA(Z172))),VLOOKUP(Z172,'ESO zone constants'!$A$3:$D$9999,4,FALSE),"")</f>
        <v/>
      </c>
      <c r="AB172" s="33" t="s">
        <v>1578</v>
      </c>
      <c r="AC172" s="3" t="s">
        <v>3359</v>
      </c>
      <c r="AD172" s="3" t="s">
        <v>3360</v>
      </c>
      <c r="AE172" s="42"/>
      <c r="AF172" s="3" t="str">
        <f>IF(AND(G172&lt;&gt;"LIBSETS_SETTYPE_BATTLEGROUND",G172&lt;&gt;"LIBSETS_SETTYPE_SPECIAL"),
IF(AND(AE172&lt;&gt;"",ISNUMBER(AE172),NOT(ISNA(AE172))),AE172,
   IF(AND(M172&lt;&gt;"",ISNUMBER(M172),M172&gt;0,NOT(ISNA(M172))),VLOOKUP(M172,'ESO dumped WayshrineInfo'!$K$3:$L$9994,2,FALSE),"")
),"")</f>
        <v/>
      </c>
      <c r="AG172" t="str">
        <f>IF(AND(AF172&lt;&gt;"",ISNUMBER(AF172),NOT(ISNA(AF172))),VLOOKUP(AF172,'ESO zone constants'!$A$3:$D$9999,4,FALSE),"")</f>
        <v/>
      </c>
      <c r="AH172" s="43"/>
      <c r="AI172" s="42"/>
      <c r="AJ172" s="42"/>
      <c r="AK172" s="3" t="str">
        <f>IF(AND(G172&lt;&gt;"LIBSETS_SETTYPE_BATTLEGROUND",G172&lt;&gt;"LIBSETS_SETTYPE_SPECIAL"),IF(AL172&lt;&gt;"",VLOOKUP(AL172,'ESO zone constants'!$D$3:$H$4953,5,FALSE),""),"")</f>
        <v/>
      </c>
      <c r="AM172" s="43"/>
      <c r="AN172" s="42"/>
      <c r="AO172" s="42"/>
      <c r="AP172" s="3" t="str">
        <f>IF(AND(G172&lt;&gt;"LIBSETS_SETTYPE_BATTLEGROUND",G172&lt;&gt;"LIBSETS_SETTYPE_SPECIAL"),IF(AQ172&lt;&gt;"",VLOOKUP(AQ172,'ESO zone constants'!$D$3:$H$4953,5,FALSE),""),"")</f>
        <v/>
      </c>
      <c r="AR172" s="43"/>
      <c r="AS172" s="42"/>
      <c r="AT172" s="42"/>
      <c r="AU172" s="3" t="str">
        <f>IF(AND(G172&lt;&gt;"LIBSETS_SETTYPE_BATTLEGROUND",G172&lt;&gt;"LIBSETS_SETTYPE_SPECIAL"),IF(AV172&lt;&gt;"",VLOOKUP(AV172,'ESO zone constants'!$D$3:$H$4953,5,FALSE),""),"")</f>
        <v/>
      </c>
      <c r="AW172" s="43"/>
      <c r="AX172" s="42"/>
      <c r="AY172" s="42"/>
      <c r="AZ172" s="81" t="s">
        <v>2666</v>
      </c>
      <c r="BA172" s="81"/>
      <c r="BB172" s="81"/>
      <c r="BC172" s="21" t="str">
        <f t="shared" si="18"/>
        <v>[205] = {wayshrines={-1,-1,-1,}, dlcId=DLC_BASE_GAME</v>
      </c>
      <c r="BD172" s="21" t="str">
        <f t="shared" si="19"/>
        <v>, zoneIds={584}, veteran=false</v>
      </c>
      <c r="BE172" s="21" t="str">
        <f t="shared" si="20"/>
        <v>, setType=LIBSETS_SETTYPE_DAILYRANDOMDUNGEONANDICREWARD</v>
      </c>
      <c r="BF172" s="21" t="str">
        <f t="shared" si="21"/>
        <v>, isProcSetAllowedInPvP=1, dropMechanic={LIBSETS_DROP_MECHANIC_IMPERIAL_CITY_VAULTS,LIBSETS_DROP_MECHANIC_MAIL_DAILY_RANDOM_DUNGEON_REWARD}, dropMechanicDropLocationNames={['en']={'','By mail','','','','',},['de']={'','Durch Nachricht','','','','',},}</v>
      </c>
      <c r="BG172" s="21" t="str">
        <f t="shared" si="22"/>
        <v>}, --Willpower / Willenskraft   [Imperial City]</v>
      </c>
    </row>
    <row r="173" spans="1:59" x14ac:dyDescent="0.25">
      <c r="A173" s="12">
        <v>206</v>
      </c>
      <c r="B173" t="s">
        <v>999</v>
      </c>
      <c r="C173" t="s">
        <v>1000</v>
      </c>
      <c r="D173" s="3">
        <f t="shared" si="17"/>
        <v>206</v>
      </c>
      <c r="G173" s="8" t="s">
        <v>1476</v>
      </c>
      <c r="I173" t="s">
        <v>91</v>
      </c>
      <c r="J173" t="s">
        <v>91</v>
      </c>
      <c r="K173">
        <v>-1</v>
      </c>
      <c r="L173">
        <v>-1</v>
      </c>
      <c r="M173">
        <v>-1</v>
      </c>
      <c r="P173" s="64">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WayshrineInfo'!$K$3:$N$9994,4,FALSE),"")))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constants'!$B$4:$C$1012,2,FALSE),"")</f>
        <v>Included in base game</v>
      </c>
      <c r="V173" s="33" t="s">
        <v>1581</v>
      </c>
      <c r="Y173" s="64"/>
      <c r="Z173" s="3" t="str">
        <f>IF(AND(G173&lt;&gt;"LIBSETS_SETTYPE_BATTLEGROUND",G173&lt;&gt;"LIBSETS_SETTYPE_SPECIAL"),
IF(AND(Y173&lt;&gt;"",ISNUMBER(Y173),NOT(ISNA(Y173))),Y173,
   IF(AND(L173&lt;&gt;"",ISNUMBER(L173),L173&gt;0,NOT(ISNA(L173))),VLOOKUP(L173,'ESO dumped WayshrineInfo'!$K$3:$L$9994,2,FALSE),"")
),"")</f>
        <v/>
      </c>
      <c r="AA173" t="str">
        <f>IF(AND(Z173&lt;&gt;"",ISNUMBER(Z173),NOT(ISNA(Z173))),VLOOKUP(Z173,'ESO zone constants'!$A$3:$D$9999,4,FALSE),"")</f>
        <v/>
      </c>
      <c r="AB173" s="33" t="s">
        <v>1578</v>
      </c>
      <c r="AC173" s="3" t="s">
        <v>3359</v>
      </c>
      <c r="AD173" s="3" t="s">
        <v>3360</v>
      </c>
      <c r="AE173" s="42"/>
      <c r="AF173" s="3" t="str">
        <f>IF(AND(G173&lt;&gt;"LIBSETS_SETTYPE_BATTLEGROUND",G173&lt;&gt;"LIBSETS_SETTYPE_SPECIAL"),
IF(AND(AE173&lt;&gt;"",ISNUMBER(AE173),NOT(ISNA(AE173))),AE173,
   IF(AND(M173&lt;&gt;"",ISNUMBER(M173),M173&gt;0,NOT(ISNA(M173))),VLOOKUP(M173,'ESO dumped WayshrineInfo'!$K$3:$L$9994,2,FALSE),"")
),"")</f>
        <v/>
      </c>
      <c r="AG173" t="str">
        <f>IF(AND(AF173&lt;&gt;"",ISNUMBER(AF173),NOT(ISNA(AF173))),VLOOKUP(AF173,'ESO zone constants'!$A$3:$D$9999,4,FALSE),"")</f>
        <v/>
      </c>
      <c r="AH173" s="43"/>
      <c r="AI173" s="42"/>
      <c r="AJ173" s="42"/>
      <c r="AK173" s="3" t="str">
        <f>IF(AND(G173&lt;&gt;"LIBSETS_SETTYPE_BATTLEGROUND",G173&lt;&gt;"LIBSETS_SETTYPE_SPECIAL"),IF(AL173&lt;&gt;"",VLOOKUP(AL173,'ESO zone constants'!$D$3:$H$4953,5,FALSE),""),"")</f>
        <v/>
      </c>
      <c r="AM173" s="43"/>
      <c r="AN173" s="42"/>
      <c r="AO173" s="42"/>
      <c r="AP173" s="3" t="str">
        <f>IF(AND(G173&lt;&gt;"LIBSETS_SETTYPE_BATTLEGROUND",G173&lt;&gt;"LIBSETS_SETTYPE_SPECIAL"),IF(AQ173&lt;&gt;"",VLOOKUP(AQ173,'ESO zone constants'!$D$3:$H$4953,5,FALSE),""),"")</f>
        <v/>
      </c>
      <c r="AR173" s="43"/>
      <c r="AS173" s="42"/>
      <c r="AT173" s="42"/>
      <c r="AU173" s="3" t="str">
        <f>IF(AND(G173&lt;&gt;"LIBSETS_SETTYPE_BATTLEGROUND",G173&lt;&gt;"LIBSETS_SETTYPE_SPECIAL"),IF(AV173&lt;&gt;"",VLOOKUP(AV173,'ESO zone constants'!$D$3:$H$4953,5,FALSE),""),"")</f>
        <v/>
      </c>
      <c r="AW173" s="43"/>
      <c r="AX173" s="42"/>
      <c r="AY173" s="42"/>
      <c r="AZ173" s="81" t="s">
        <v>2666</v>
      </c>
      <c r="BA173" s="81"/>
      <c r="BB173" s="81"/>
      <c r="BC173" s="21" t="str">
        <f t="shared" si="18"/>
        <v>[206] = {wayshrines={-1,-1,-1,}, dlcId=DLC_BASE_GAME</v>
      </c>
      <c r="BD173" s="21" t="str">
        <f t="shared" si="19"/>
        <v>, zoneIds={584}, veteran=false</v>
      </c>
      <c r="BE173" s="21" t="str">
        <f t="shared" si="20"/>
        <v>, setType=LIBSETS_SETTYPE_DAILYRANDOMDUNGEONANDICREWARD</v>
      </c>
      <c r="BF173" s="21" t="str">
        <f t="shared" si="21"/>
        <v>, isProcSetAllowedInPvP=1, dropMechanic={LIBSETS_DROP_MECHANIC_IMPERIAL_CITY_VAULTS,LIBSETS_DROP_MECHANIC_MAIL_DAILY_RANDOM_DUNGEON_REWARD}, dropMechanicDropLocationNames={['en']={'','By mail','','','','',},['de']={'','Durch Nachricht','','','','',},}</v>
      </c>
      <c r="BG173" s="21" t="str">
        <f t="shared" si="22"/>
        <v>}, --Agility / Agilität   [Imperial City]</v>
      </c>
    </row>
    <row r="174" spans="1:59" x14ac:dyDescent="0.25">
      <c r="A174" s="5">
        <v>207</v>
      </c>
      <c r="B174" t="s">
        <v>1001</v>
      </c>
      <c r="C174" t="s">
        <v>1002</v>
      </c>
      <c r="D174" s="3">
        <f t="shared" si="17"/>
        <v>207</v>
      </c>
      <c r="G174" s="8" t="s">
        <v>1474</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WayshrineInfo'!$K$3:$N$9994,4,FALSE),"")))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constants'!$B$4:$C$1012,2,FALSE),"")</f>
        <v>Orsinium</v>
      </c>
      <c r="V174" s="33" t="s">
        <v>3357</v>
      </c>
      <c r="Y174" s="64"/>
      <c r="Z174" s="3">
        <f>IF(AND(G174&lt;&gt;"LIBSETS_SETTYPE_BATTLEGROUND",G174&lt;&gt;"LIBSETS_SETTYPE_SPECIAL"),
IF(AND(Y174&lt;&gt;"",ISNUMBER(Y174),NOT(ISNA(Y174))),Y174,
   IF(AND(L174&lt;&gt;"",ISNUMBER(L174),L174&gt;0,NOT(ISNA(L174))),VLOOKUP(L174,'ESO dumped WayshrineInfo'!$K$3:$L$9994,2,FALSE),"")
),"")</f>
        <v>684</v>
      </c>
      <c r="AA174" t="str">
        <f>IF(AND(Z174&lt;&gt;"",ISNUMBER(Z174),NOT(ISNA(Z174))),VLOOKUP(Z174,'ESO zone constants'!$A$3:$D$9999,4,FALSE),"")</f>
        <v>Wrothgar</v>
      </c>
      <c r="AB174" s="33" t="s">
        <v>3357</v>
      </c>
      <c r="AC174" s="42"/>
      <c r="AD174" s="42"/>
      <c r="AE174" s="42"/>
      <c r="AF174" s="3">
        <f>IF(AND(G174&lt;&gt;"LIBSETS_SETTYPE_BATTLEGROUND",G174&lt;&gt;"LIBSETS_SETTYPE_SPECIAL"),
IF(AND(AE174&lt;&gt;"",ISNUMBER(AE174),NOT(ISNA(AE174))),AE174,
   IF(AND(M174&lt;&gt;"",ISNUMBER(M174),M174&gt;0,NOT(ISNA(M174))),VLOOKUP(M174,'ESO dumped WayshrineInfo'!$K$3:$L$9994,2,FALSE),"")
),"")</f>
        <v>684</v>
      </c>
      <c r="AG174" t="str">
        <f>IF(AND(AF174&lt;&gt;"",ISNUMBER(AF174),NOT(ISNA(AF174))),VLOOKUP(AF174,'ESO zone constants'!$A$3:$D$9999,4,FALSE),"")</f>
        <v>Wrothgar</v>
      </c>
      <c r="AH174" s="43"/>
      <c r="AI174" s="42"/>
      <c r="AJ174" s="42"/>
      <c r="AK174" s="3" t="str">
        <f>IF(AND(G174&lt;&gt;"LIBSETS_SETTYPE_BATTLEGROUND",G174&lt;&gt;"LIBSETS_SETTYPE_SPECIAL"),IF(AL174&lt;&gt;"",VLOOKUP(AL174,'ESO zone constants'!$D$3:$H$4953,5,FALSE),""),"")</f>
        <v/>
      </c>
      <c r="AM174" s="43"/>
      <c r="AN174" s="42"/>
      <c r="AO174" s="42"/>
      <c r="AP174" s="3" t="str">
        <f>IF(AND(G174&lt;&gt;"LIBSETS_SETTYPE_BATTLEGROUND",G174&lt;&gt;"LIBSETS_SETTYPE_SPECIAL"),IF(AQ174&lt;&gt;"",VLOOKUP(AQ174,'ESO zone constants'!$D$3:$H$4953,5,FALSE),""),"")</f>
        <v/>
      </c>
      <c r="AR174" s="43"/>
      <c r="AS174" s="42"/>
      <c r="AT174" s="42"/>
      <c r="AU174" s="3" t="str">
        <f>IF(AND(G174&lt;&gt;"LIBSETS_SETTYPE_BATTLEGROUND",G174&lt;&gt;"LIBSETS_SETTYPE_SPECIAL"),IF(AV174&lt;&gt;"",VLOOKUP(AV174,'ESO zone constants'!$D$3:$H$4953,5,FALSE),""),"")</f>
        <v/>
      </c>
      <c r="AW174" s="43"/>
      <c r="AX174" s="42"/>
      <c r="AY174" s="42"/>
      <c r="AZ174" s="81" t="s">
        <v>2666</v>
      </c>
      <c r="BA174" s="81"/>
      <c r="BB174" s="81"/>
      <c r="BC174" s="21" t="str">
        <f t="shared" si="18"/>
        <v>[207] = {wayshrines={241,241,241,}, traitsNeeded=6, dlcId=DLC_ORSINIUM</v>
      </c>
      <c r="BD174" s="21" t="str">
        <f t="shared" si="19"/>
        <v>, zoneIds={684,684,684}, veteran=false</v>
      </c>
      <c r="BE174" s="21" t="str">
        <f t="shared" si="20"/>
        <v>, setType=LIBSETS_SETTYPE_CRAFTED</v>
      </c>
      <c r="BF174" s="21" t="str">
        <f t="shared" si="21"/>
        <v>, isProcSetAllowedInPvP=1, dropMechanic={LIBSETS_DROP_MECHANIC_CRAFTED,LIBSETS_DROP_MECHANIC_CRAFTED}</v>
      </c>
      <c r="BG174" s="21" t="str">
        <f t="shared" si="22"/>
        <v>}, --Law of Julianos / Gesetz von Julianos   [Wrothgar, Wrothgar, Wrothgar]</v>
      </c>
    </row>
    <row r="175" spans="1:59" x14ac:dyDescent="0.25">
      <c r="A175" s="5">
        <v>208</v>
      </c>
      <c r="B175" t="s">
        <v>1003</v>
      </c>
      <c r="C175" t="s">
        <v>1004</v>
      </c>
      <c r="D175" s="3">
        <f t="shared" si="17"/>
        <v>208</v>
      </c>
      <c r="G175" s="8" t="s">
        <v>1474</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WayshrineInfo'!$K$3:$N$9994,4,FALSE),"")))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constants'!$B$4:$C$1012,2,FALSE),"")</f>
        <v>Orsinium</v>
      </c>
      <c r="V175" s="33" t="s">
        <v>3357</v>
      </c>
      <c r="Y175" s="64"/>
      <c r="Z175" s="3">
        <f>IF(AND(G175&lt;&gt;"LIBSETS_SETTYPE_BATTLEGROUND",G175&lt;&gt;"LIBSETS_SETTYPE_SPECIAL"),
IF(AND(Y175&lt;&gt;"",ISNUMBER(Y175),NOT(ISNA(Y175))),Y175,
   IF(AND(L175&lt;&gt;"",ISNUMBER(L175),L175&gt;0,NOT(ISNA(L175))),VLOOKUP(L175,'ESO dumped WayshrineInfo'!$K$3:$L$9994,2,FALSE),"")
),"")</f>
        <v>684</v>
      </c>
      <c r="AA175" t="str">
        <f>IF(AND(Z175&lt;&gt;"",ISNUMBER(Z175),NOT(ISNA(Z175))),VLOOKUP(Z175,'ESO zone constants'!$A$3:$D$9999,4,FALSE),"")</f>
        <v>Wrothgar</v>
      </c>
      <c r="AB175" s="33" t="s">
        <v>3357</v>
      </c>
      <c r="AC175" s="42"/>
      <c r="AD175" s="42"/>
      <c r="AE175" s="42"/>
      <c r="AF175" s="3">
        <f>IF(AND(G175&lt;&gt;"LIBSETS_SETTYPE_BATTLEGROUND",G175&lt;&gt;"LIBSETS_SETTYPE_SPECIAL"),
IF(AND(AE175&lt;&gt;"",ISNUMBER(AE175),NOT(ISNA(AE175))),AE175,
   IF(AND(M175&lt;&gt;"",ISNUMBER(M175),M175&gt;0,NOT(ISNA(M175))),VLOOKUP(M175,'ESO dumped WayshrineInfo'!$K$3:$L$9994,2,FALSE),"")
),"")</f>
        <v>684</v>
      </c>
      <c r="AG175" t="str">
        <f>IF(AND(AF175&lt;&gt;"",ISNUMBER(AF175),NOT(ISNA(AF175))),VLOOKUP(AF175,'ESO zone constants'!$A$3:$D$9999,4,FALSE),"")</f>
        <v>Wrothgar</v>
      </c>
      <c r="AH175" s="43"/>
      <c r="AI175" s="42"/>
      <c r="AJ175" s="42"/>
      <c r="AK175" s="3" t="str">
        <f>IF(AND(G175&lt;&gt;"LIBSETS_SETTYPE_BATTLEGROUND",G175&lt;&gt;"LIBSETS_SETTYPE_SPECIAL"),IF(AL175&lt;&gt;"",VLOOKUP(AL175,'ESO zone constants'!$D$3:$H$4953,5,FALSE),""),"")</f>
        <v/>
      </c>
      <c r="AM175" s="43"/>
      <c r="AN175" s="42"/>
      <c r="AO175" s="42"/>
      <c r="AP175" s="3" t="str">
        <f>IF(AND(G175&lt;&gt;"LIBSETS_SETTYPE_BATTLEGROUND",G175&lt;&gt;"LIBSETS_SETTYPE_SPECIAL"),IF(AQ175&lt;&gt;"",VLOOKUP(AQ175,'ESO zone constants'!$D$3:$H$4953,5,FALSE),""),"")</f>
        <v/>
      </c>
      <c r="AR175" s="43"/>
      <c r="AS175" s="42"/>
      <c r="AT175" s="42"/>
      <c r="AU175" s="3" t="str">
        <f>IF(AND(G175&lt;&gt;"LIBSETS_SETTYPE_BATTLEGROUND",G175&lt;&gt;"LIBSETS_SETTYPE_SPECIAL"),IF(AV175&lt;&gt;"",VLOOKUP(AV175,'ESO zone constants'!$D$3:$H$4953,5,FALSE),""),"")</f>
        <v/>
      </c>
      <c r="AW175" s="43"/>
      <c r="AX175" s="42"/>
      <c r="AY175" s="42"/>
      <c r="AZ175" s="81" t="s">
        <v>2666</v>
      </c>
      <c r="BA175" s="81"/>
      <c r="BB175" s="81"/>
      <c r="BC175" s="21" t="str">
        <f t="shared" si="18"/>
        <v>[208] = {wayshrines={237,237,237,}, traitsNeeded=3, dlcId=DLC_ORSINIUM</v>
      </c>
      <c r="BD175" s="21" t="str">
        <f t="shared" si="19"/>
        <v>, zoneIds={684,684,684}, veteran=false</v>
      </c>
      <c r="BE175" s="21" t="str">
        <f t="shared" si="20"/>
        <v>, setType=LIBSETS_SETTYPE_CRAFTED</v>
      </c>
      <c r="BF175" s="21" t="str">
        <f t="shared" si="21"/>
        <v>, isProcSetAllowedInPvP=1, dropMechanic={LIBSETS_DROP_MECHANIC_CRAFTED,LIBSETS_DROP_MECHANIC_CRAFTED}</v>
      </c>
      <c r="BG175" s="21" t="str">
        <f t="shared" si="22"/>
        <v>}, --Trial by Fire / Feuertaufe   [Wrothgar, Wrothgar, Wrothgar]</v>
      </c>
    </row>
    <row r="176" spans="1:59" s="14" customFormat="1" x14ac:dyDescent="0.25">
      <c r="A176" s="24">
        <v>209</v>
      </c>
      <c r="B176" s="14" t="s">
        <v>1005</v>
      </c>
      <c r="C176" t="s">
        <v>1005</v>
      </c>
      <c r="D176" s="25">
        <f t="shared" si="17"/>
        <v>209</v>
      </c>
      <c r="E176" s="95" t="s">
        <v>1464</v>
      </c>
      <c r="F176" s="14" t="s">
        <v>1464</v>
      </c>
      <c r="G176" s="27" t="s">
        <v>1474</v>
      </c>
      <c r="I176" s="14" t="s">
        <v>91</v>
      </c>
      <c r="J176" s="14" t="s">
        <v>91</v>
      </c>
      <c r="K176" s="14">
        <v>-1</v>
      </c>
      <c r="L176" s="14">
        <v>-1</v>
      </c>
      <c r="M176" s="14">
        <v>-1</v>
      </c>
      <c r="N176" s="14">
        <v>0</v>
      </c>
      <c r="O176" s="64"/>
      <c r="P176" s="64"/>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WayshrineInfo'!$K$3:$N$9994,4,FALSE),"")))</f>
        <v/>
      </c>
      <c r="S176" s="64"/>
      <c r="T176" s="19" t="str">
        <f>IF(AND(S176&lt;&gt;"",NOT(ISERROR(S176))),S176,IF(Q176&lt;&gt;"",IF(NOT(ISERROR(VLOOKUP(Q176,'ESO Dungeon constants'!$D$3:$H$9999,5,FALSE))),VLOOKUP(Q176,'ESO Dungeon constants'!$D$3:$I$9999,6,FALSE),VLOOKUP(Q176,'ESO zone constants'!$H$3:$K$9987,4,FALSE)),""))</f>
        <v/>
      </c>
      <c r="U176" s="3" t="str">
        <f>IF(T176&lt;&gt;"",VLOOKUP(T176,'LibSets constants'!$B$4:$C$1012,2,FALSE),"")</f>
        <v/>
      </c>
      <c r="V176" s="33"/>
      <c r="W176" s="3"/>
      <c r="X176" s="3"/>
      <c r="Y176" s="64"/>
      <c r="Z176" s="3" t="str">
        <f>IF(AND(G176&lt;&gt;"LIBSETS_SETTYPE_BATTLEGROUND",G176&lt;&gt;"LIBSETS_SETTYPE_SPECIAL"),
IF(AND(Y176&lt;&gt;"",ISNUMBER(Y176),NOT(ISNA(Y176))),Y176,
   IF(AND(L176&lt;&gt;"",ISNUMBER(L176),L176&gt;0,NOT(ISNA(L176))),VLOOKUP(L176,'ESO dumped WayshrineInfo'!$K$3:$L$9994,2,FALSE),"")
),"")</f>
        <v/>
      </c>
      <c r="AA176" t="str">
        <f>IF(AND(Z176&lt;&gt;"",ISNUMBER(Z176),NOT(ISNA(Z176))),VLOOKUP(Z176,'ESO zone constants'!$A$3:$D$9999,4,FALSE),"")</f>
        <v/>
      </c>
      <c r="AB176" s="33"/>
      <c r="AC176" s="42"/>
      <c r="AD176" s="42"/>
      <c r="AE176" s="42"/>
      <c r="AF176" s="3" t="str">
        <f>IF(AND(G176&lt;&gt;"LIBSETS_SETTYPE_BATTLEGROUND",G176&lt;&gt;"LIBSETS_SETTYPE_SPECIAL"),
IF(AND(AE176&lt;&gt;"",ISNUMBER(AE176),NOT(ISNA(AE176))),AE176,
   IF(AND(M176&lt;&gt;"",ISNUMBER(M176),M176&gt;0,NOT(ISNA(M176))),VLOOKUP(M176,'ESO dumped WayshrineInfo'!$K$3:$L$9994,2,FALSE),"")
),"")</f>
        <v/>
      </c>
      <c r="AG176" t="str">
        <f>IF(AND(AF176&lt;&gt;"",ISNUMBER(AF176),NOT(ISNA(AF176))),VLOOKUP(AF176,'ESO zone constants'!$A$3:$D$9999,4,FALSE),"")</f>
        <v/>
      </c>
      <c r="AH176" s="43"/>
      <c r="AI176" s="42"/>
      <c r="AJ176" s="42"/>
      <c r="AK176" s="3" t="str">
        <f>IF(AND(G176&lt;&gt;"LIBSETS_SETTYPE_BATTLEGROUND",G176&lt;&gt;"LIBSETS_SETTYPE_SPECIAL"),IF(AL176&lt;&gt;"",VLOOKUP(AL176,'ESO zone constants'!$D$3:$H$4953,5,FALSE),""),"")</f>
        <v/>
      </c>
      <c r="AL176"/>
      <c r="AM176" s="43"/>
      <c r="AN176" s="42"/>
      <c r="AO176" s="42"/>
      <c r="AP176" s="3" t="str">
        <f>IF(AND(G176&lt;&gt;"LIBSETS_SETTYPE_BATTLEGROUND",G176&lt;&gt;"LIBSETS_SETTYPE_SPECIAL"),IF(AQ176&lt;&gt;"",VLOOKUP(AQ176,'ESO zone constants'!$D$3:$H$4953,5,FALSE),""),"")</f>
        <v/>
      </c>
      <c r="AR176" s="43"/>
      <c r="AS176" s="42"/>
      <c r="AT176" s="42"/>
      <c r="AU176" s="3" t="str">
        <f>IF(AND(G176&lt;&gt;"LIBSETS_SETTYPE_BATTLEGROUND",G176&lt;&gt;"LIBSETS_SETTYPE_SPECIAL"),IF(AV176&lt;&gt;"",VLOOKUP(AV176,'ESO zone constants'!$D$3:$H$4953,5,FALSE),""),"")</f>
        <v/>
      </c>
      <c r="AW176" s="43"/>
      <c r="AX176" s="42"/>
      <c r="AY176" s="42"/>
      <c r="AZ176" s="81" t="s">
        <v>2665</v>
      </c>
      <c r="BA176" s="81"/>
      <c r="BB176" s="81"/>
      <c r="BC176" s="21" t="str">
        <f t="shared" si="18"/>
        <v/>
      </c>
      <c r="BD176" s="21" t="str">
        <f t="shared" si="19"/>
        <v/>
      </c>
      <c r="BE176" s="21" t="str">
        <f t="shared" si="20"/>
        <v/>
      </c>
      <c r="BF176" s="21" t="str">
        <f t="shared" si="21"/>
        <v/>
      </c>
      <c r="BG176" s="21" t="str">
        <f t="shared" si="22"/>
        <v/>
      </c>
    </row>
    <row r="177" spans="1:59" x14ac:dyDescent="0.25">
      <c r="A177" s="12">
        <v>210</v>
      </c>
      <c r="B177" t="s">
        <v>1006</v>
      </c>
      <c r="C177" t="s">
        <v>1007</v>
      </c>
      <c r="D177" s="3">
        <f t="shared" si="17"/>
        <v>210</v>
      </c>
      <c r="G177" s="8" t="s">
        <v>1480</v>
      </c>
      <c r="I177" t="s">
        <v>91</v>
      </c>
      <c r="J177" t="s">
        <v>91</v>
      </c>
      <c r="K177">
        <v>244</v>
      </c>
      <c r="L177">
        <v>244</v>
      </c>
      <c r="M177">
        <v>244</v>
      </c>
      <c r="O177" s="64"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WayshrineInfo'!$K$3:$N$9994,4,FALSE),"")))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constants'!$B$4:$C$1012,2,FALSE),"")</f>
        <v>Orsinium</v>
      </c>
      <c r="V177" s="33" t="s">
        <v>1560</v>
      </c>
      <c r="Y177" s="64"/>
      <c r="Z177" s="3">
        <f>IF(AND(G177&lt;&gt;"LIBSETS_SETTYPE_BATTLEGROUND",G177&lt;&gt;"LIBSETS_SETTYPE_SPECIAL"),
IF(AND(Y177&lt;&gt;"",ISNUMBER(Y177),NOT(ISNA(Y177))),Y177,
   IF(AND(L177&lt;&gt;"",ISNUMBER(L177),L177&gt;0,NOT(ISNA(L177))),VLOOKUP(L177,'ESO dumped WayshrineInfo'!$K$3:$L$9994,2,FALSE),"")
),"")</f>
        <v>684</v>
      </c>
      <c r="AA177" t="str">
        <f>IF(AND(Z177&lt;&gt;"",ISNUMBER(Z177),NOT(ISNA(Z177))),VLOOKUP(Z177,'ESO zone constants'!$A$3:$D$9999,4,FALSE),"")</f>
        <v>Wrothgar</v>
      </c>
      <c r="AB177" s="33" t="s">
        <v>1561</v>
      </c>
      <c r="AC177" s="42"/>
      <c r="AD177" s="42"/>
      <c r="AE177" s="42"/>
      <c r="AF177" s="3">
        <f>IF(AND(G177&lt;&gt;"LIBSETS_SETTYPE_BATTLEGROUND",G177&lt;&gt;"LIBSETS_SETTYPE_SPECIAL"),
IF(AND(AE177&lt;&gt;"",ISNUMBER(AE177),NOT(ISNA(AE177))),AE177,
   IF(AND(M177&lt;&gt;"",ISNUMBER(M177),M177&gt;0,NOT(ISNA(M177))),VLOOKUP(M177,'ESO dumped WayshrineInfo'!$K$3:$L$9994,2,FALSE),"")
),"")</f>
        <v>684</v>
      </c>
      <c r="AG177" t="str">
        <f>IF(AND(AF177&lt;&gt;"",ISNUMBER(AF177),NOT(ISNA(AF177))),VLOOKUP(AF177,'ESO zone constants'!$A$3:$D$9999,4,FALSE),"")</f>
        <v>Wrothgar</v>
      </c>
      <c r="AH177" s="43" t="s">
        <v>1562</v>
      </c>
      <c r="AI177" s="42"/>
      <c r="AJ177" s="42"/>
      <c r="AK177" s="3">
        <f>IF(AND(G177&lt;&gt;"LIBSETS_SETTYPE_BATTLEGROUND",G177&lt;&gt;"LIBSETS_SETTYPE_SPECIAL"),IF(AL177&lt;&gt;"",VLOOKUP(AL177,'ESO zone constants'!$D$3:$H$4953,5,FALSE),""),"")</f>
        <v>684</v>
      </c>
      <c r="AL177" t="s">
        <v>452</v>
      </c>
      <c r="AM177" s="43" t="s">
        <v>1563</v>
      </c>
      <c r="AN177" s="42"/>
      <c r="AO177" s="42"/>
      <c r="AP177" s="3" t="str">
        <f>IF(AND(G177&lt;&gt;"LIBSETS_SETTYPE_BATTLEGROUND",G177&lt;&gt;"LIBSETS_SETTYPE_SPECIAL"),IF(AQ177&lt;&gt;"",VLOOKUP(AQ177,'ESO zone constants'!$D$3:$H$4953,5,FALSE),""),"")</f>
        <v/>
      </c>
      <c r="AR177" s="43"/>
      <c r="AS177" s="42"/>
      <c r="AT177" s="42"/>
      <c r="AU177" s="3" t="str">
        <f>IF(AND(G177&lt;&gt;"LIBSETS_SETTYPE_BATTLEGROUND",G177&lt;&gt;"LIBSETS_SETTYPE_SPECIAL"),IF(AV177&lt;&gt;"",VLOOKUP(AV177,'ESO zone constants'!$D$3:$H$4953,5,FALSE),""),"")</f>
        <v/>
      </c>
      <c r="AW177" s="43"/>
      <c r="AX177" s="42"/>
      <c r="AY177" s="42"/>
      <c r="AZ177" s="81" t="s">
        <v>2666</v>
      </c>
      <c r="BA177" s="81"/>
      <c r="BB177" s="81"/>
      <c r="BC177" s="21" t="str">
        <f t="shared" si="18"/>
        <v>[210] = {wayshrines={244,244,244,}, dlcId=DLC_ORSINIUM</v>
      </c>
      <c r="BD177" s="21" t="str">
        <f t="shared" si="19"/>
        <v>, zoneIds={684,684,684,684}, veteran=false</v>
      </c>
      <c r="BE177" s="21" t="str">
        <f t="shared" si="20"/>
        <v>, setType=LIBSETS_SETTYPE_OVERLAND</v>
      </c>
      <c r="BF177" s="21" t="str">
        <f t="shared" si="21"/>
        <v>, isProcSetAllowedInPvP=1, dropMechanic={LIBSETS_DROP_MECHANIC_OVERLAND_BOSS_DELVE,LIBSETS_DROP_MECHANIC_OVERLAND_WORLDBOSS,LIBSETS_DROP_MECHANIC_OVERLAND_BOSS_PUBLIC_DUNGEON,LIBSETS_DROP_MECHANIC_OVERLAND_CHEST}</v>
      </c>
      <c r="BG177" s="21" t="str">
        <f t="shared" si="22"/>
        <v>}, --Mark of the Pariah / Zeichen des Ausgestoßenen   [Wrothgar, Wrothgar, Wrothgar, Wrothgar]</v>
      </c>
    </row>
    <row r="178" spans="1:59" x14ac:dyDescent="0.25">
      <c r="A178" s="12">
        <v>211</v>
      </c>
      <c r="B178" t="s">
        <v>1008</v>
      </c>
      <c r="C178" t="s">
        <v>1008</v>
      </c>
      <c r="D178" s="3">
        <f t="shared" si="17"/>
        <v>211</v>
      </c>
      <c r="G178" s="8" t="s">
        <v>1472</v>
      </c>
      <c r="I178" t="s">
        <v>91</v>
      </c>
      <c r="J178" t="s">
        <v>91</v>
      </c>
      <c r="K178">
        <v>249</v>
      </c>
      <c r="L178">
        <v>249</v>
      </c>
      <c r="M178">
        <v>249</v>
      </c>
      <c r="O178" s="64"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WayshrineInfo'!$K$3:$N$9994,4,FALSE),"")))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constants'!$B$4:$C$1012,2,FALSE),"")</f>
        <v>Orsinium</v>
      </c>
      <c r="V178" s="33" t="s">
        <v>1556</v>
      </c>
      <c r="Y178" s="64"/>
      <c r="Z178" s="3">
        <f>IF(AND(G178&lt;&gt;"LIBSETS_SETTYPE_BATTLEGROUND",G178&lt;&gt;"LIBSETS_SETTYPE_SPECIAL"),
IF(AND(Y178&lt;&gt;"",ISNUMBER(Y178),NOT(ISNA(Y178))),Y178,
   IF(AND(L178&lt;&gt;"",ISNUMBER(L178),L178&gt;0,NOT(ISNA(L178))),VLOOKUP(L178,'ESO dumped WayshrineInfo'!$K$3:$L$9994,2,FALSE),"")
),"")</f>
        <v>684</v>
      </c>
      <c r="AA178" t="str">
        <f>IF(AND(Z178&lt;&gt;"",ISNUMBER(Z178),NOT(ISNA(Z178))),VLOOKUP(Z178,'ESO zone constants'!$A$3:$D$9999,4,FALSE),"")</f>
        <v>Wrothgar</v>
      </c>
      <c r="AB178" s="33" t="s">
        <v>1556</v>
      </c>
      <c r="AC178" s="42" t="str">
        <f>IF(AB178&lt;&gt;"",IF(AB178&lt;&gt;"LIBSETS_DROP_MECHANIC_MONSTER_NAME",VLOOKUP(AB178,'LibSets constants'!$I$4:$L$1012,3,FALSE),""),"")</f>
        <v>Arena stage chest</v>
      </c>
      <c r="AD178" s="42" t="str">
        <f>IF(AB178&lt;&gt;"",IF(AB178&lt;&gt;"LIBSETS_DROP_MECHANIC_MONSTER_NAME",VLOOKUP(AB178,'LibSets constants'!$I$4:$L$1012,4,FALSE),""),"")</f>
        <v>Arena-Phasen Schatztruhe</v>
      </c>
      <c r="AE178" s="42"/>
      <c r="AF178" s="3">
        <f>IF(AND(G178&lt;&gt;"LIBSETS_SETTYPE_BATTLEGROUND",G178&lt;&gt;"LIBSETS_SETTYPE_SPECIAL"),
IF(AND(AE178&lt;&gt;"",ISNUMBER(AE178),NOT(ISNA(AE178))),AE178,
   IF(AND(M178&lt;&gt;"",ISNUMBER(M178),M178&gt;0,NOT(ISNA(M178))),VLOOKUP(M178,'ESO dumped WayshrineInfo'!$K$3:$L$9994,2,FALSE),"")
),"")</f>
        <v>684</v>
      </c>
      <c r="AG178" t="str">
        <f>IF(AND(AF178&lt;&gt;"",ISNUMBER(AF178),NOT(ISNA(AF178))),VLOOKUP(AF178,'ESO zone constants'!$A$3:$D$9999,4,FALSE),"")</f>
        <v>Wrothgar</v>
      </c>
      <c r="AH178" s="43"/>
      <c r="AI178" s="42"/>
      <c r="AJ178" s="42"/>
      <c r="AK178" s="3" t="str">
        <f>IF(AND(G178&lt;&gt;"LIBSETS_SETTYPE_BATTLEGROUND",G178&lt;&gt;"LIBSETS_SETTYPE_SPECIAL"),IF(AL178&lt;&gt;"",VLOOKUP(AL178,'ESO zone constants'!$D$3:$H$4953,5,FALSE),""),"")</f>
        <v/>
      </c>
      <c r="AM178" s="43"/>
      <c r="AN178" s="42"/>
      <c r="AO178" s="42"/>
      <c r="AP178" s="3" t="str">
        <f>IF(AND(G178&lt;&gt;"LIBSETS_SETTYPE_BATTLEGROUND",G178&lt;&gt;"LIBSETS_SETTYPE_SPECIAL"),IF(AQ178&lt;&gt;"",VLOOKUP(AQ178,'ESO zone constants'!$D$3:$H$4953,5,FALSE),""),"")</f>
        <v/>
      </c>
      <c r="AR178" s="43"/>
      <c r="AS178" s="42"/>
      <c r="AT178" s="42"/>
      <c r="AU178" s="3" t="str">
        <f>IF(AND(G178&lt;&gt;"LIBSETS_SETTYPE_BATTLEGROUND",G178&lt;&gt;"LIBSETS_SETTYPE_SPECIAL"),IF(AV178&lt;&gt;"",VLOOKUP(AV178,'ESO zone constants'!$D$3:$H$4953,5,FALSE),""),"")</f>
        <v/>
      </c>
      <c r="AW178" s="43"/>
      <c r="AX178" s="42"/>
      <c r="AY178" s="42"/>
      <c r="AZ178" s="81" t="s">
        <v>2666</v>
      </c>
      <c r="BA178" s="81"/>
      <c r="BB178" s="81"/>
      <c r="BC178" s="21" t="str">
        <f t="shared" si="18"/>
        <v>[211] = {wayshrines={249,249,249,}, dlcId=DLC_ORSINIUM</v>
      </c>
      <c r="BD178" s="21" t="str">
        <f t="shared" si="19"/>
        <v>, zoneIds={677,684,684}, veteran=false</v>
      </c>
      <c r="BE178" s="21" t="str">
        <f t="shared" si="20"/>
        <v>, setType=LIBSETS_SETTYPE_ARENA</v>
      </c>
      <c r="BF178" s="21" t="str">
        <f t="shared" si="21"/>
        <v>, isProcSetAllowedInPvP=1, dropMechanic={LIBSETS_DROP_MECHANIC_ARENA_STAGE_CHEST,LIBSETS_DROP_MECHANIC_ARENA_STAGE_CHEST}, dropMechanicDropLocationNames={['en']={'','Arena stage chest','','','','',},['de']={'','Arena-Phasen Schatztruhe','','','','',},}</v>
      </c>
      <c r="BG178" s="21" t="str">
        <f t="shared" si="22"/>
        <v>}, --Permafrost / Permafrost   [Maelstrom Arena, Wrothgar, Wrothgar]</v>
      </c>
    </row>
    <row r="179" spans="1:59" x14ac:dyDescent="0.25">
      <c r="A179" s="12">
        <v>212</v>
      </c>
      <c r="B179" t="s">
        <v>1009</v>
      </c>
      <c r="C179" t="s">
        <v>1010</v>
      </c>
      <c r="D179" s="3">
        <f t="shared" si="17"/>
        <v>212</v>
      </c>
      <c r="E179" s="41"/>
      <c r="G179" s="8" t="s">
        <v>1480</v>
      </c>
      <c r="I179" t="s">
        <v>91</v>
      </c>
      <c r="J179" t="s">
        <v>91</v>
      </c>
      <c r="K179">
        <v>244</v>
      </c>
      <c r="L179">
        <v>244</v>
      </c>
      <c r="M179">
        <v>244</v>
      </c>
      <c r="O179" s="64"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WayshrineInfo'!$K$3:$N$9994,4,FALSE),"")))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constants'!$B$4:$C$1012,2,FALSE),"")</f>
        <v>Orsinium</v>
      </c>
      <c r="V179" s="33" t="s">
        <v>1560</v>
      </c>
      <c r="Y179" s="64"/>
      <c r="Z179" s="3">
        <f>IF(AND(G179&lt;&gt;"LIBSETS_SETTYPE_BATTLEGROUND",G179&lt;&gt;"LIBSETS_SETTYPE_SPECIAL"),
IF(AND(Y179&lt;&gt;"",ISNUMBER(Y179),NOT(ISNA(Y179))),Y179,
   IF(AND(L179&lt;&gt;"",ISNUMBER(L179),L179&gt;0,NOT(ISNA(L179))),VLOOKUP(L179,'ESO dumped WayshrineInfo'!$K$3:$L$9994,2,FALSE),"")
),"")</f>
        <v>684</v>
      </c>
      <c r="AA179" t="str">
        <f>IF(AND(Z179&lt;&gt;"",ISNUMBER(Z179),NOT(ISNA(Z179))),VLOOKUP(Z179,'ESO zone constants'!$A$3:$D$9999,4,FALSE),"")</f>
        <v>Wrothgar</v>
      </c>
      <c r="AB179" s="33" t="s">
        <v>1561</v>
      </c>
      <c r="AC179" s="42"/>
      <c r="AD179" s="42"/>
      <c r="AE179" s="42"/>
      <c r="AF179" s="3">
        <f>IF(AND(G179&lt;&gt;"LIBSETS_SETTYPE_BATTLEGROUND",G179&lt;&gt;"LIBSETS_SETTYPE_SPECIAL"),
IF(AND(AE179&lt;&gt;"",ISNUMBER(AE179),NOT(ISNA(AE179))),AE179,
   IF(AND(M179&lt;&gt;"",ISNUMBER(M179),M179&gt;0,NOT(ISNA(M179))),VLOOKUP(M179,'ESO dumped WayshrineInfo'!$K$3:$L$9994,2,FALSE),"")
),"")</f>
        <v>684</v>
      </c>
      <c r="AG179" t="str">
        <f>IF(AND(AF179&lt;&gt;"",ISNUMBER(AF179),NOT(ISNA(AF179))),VLOOKUP(AF179,'ESO zone constants'!$A$3:$D$9999,4,FALSE),"")</f>
        <v>Wrothgar</v>
      </c>
      <c r="AH179" s="43" t="s">
        <v>1562</v>
      </c>
      <c r="AI179" s="42"/>
      <c r="AJ179" s="42"/>
      <c r="AK179" s="3">
        <f>IF(AND(G179&lt;&gt;"LIBSETS_SETTYPE_BATTLEGROUND",G179&lt;&gt;"LIBSETS_SETTYPE_SPECIAL"),IF(AL179&lt;&gt;"",VLOOKUP(AL179,'ESO zone constants'!$D$3:$H$4953,5,FALSE),""),"")</f>
        <v>684</v>
      </c>
      <c r="AL179" t="s">
        <v>452</v>
      </c>
      <c r="AM179" s="43" t="s">
        <v>1563</v>
      </c>
      <c r="AN179" s="42"/>
      <c r="AO179" s="42"/>
      <c r="AP179" s="3" t="str">
        <f>IF(AND(G179&lt;&gt;"LIBSETS_SETTYPE_BATTLEGROUND",G179&lt;&gt;"LIBSETS_SETTYPE_SPECIAL"),IF(AQ179&lt;&gt;"",VLOOKUP(AQ179,'ESO zone constants'!$D$3:$H$4953,5,FALSE),""),"")</f>
        <v/>
      </c>
      <c r="AR179" s="43"/>
      <c r="AS179" s="42"/>
      <c r="AT179" s="42"/>
      <c r="AU179" s="3" t="str">
        <f>IF(AND(G179&lt;&gt;"LIBSETS_SETTYPE_BATTLEGROUND",G179&lt;&gt;"LIBSETS_SETTYPE_SPECIAL"),IF(AV179&lt;&gt;"",VLOOKUP(AV179,'ESO zone constants'!$D$3:$H$4953,5,FALSE),""),"")</f>
        <v/>
      </c>
      <c r="AW179" s="43"/>
      <c r="AX179" s="42"/>
      <c r="AY179" s="42"/>
      <c r="AZ179" s="81" t="s">
        <v>2665</v>
      </c>
      <c r="BA179" s="81"/>
      <c r="BB179" s="81"/>
      <c r="BC179" s="21" t="str">
        <f t="shared" si="18"/>
        <v>[212] = {wayshrines={244,244,244,}, dlcId=DLC_ORSINIUM</v>
      </c>
      <c r="BD179" s="21" t="str">
        <f t="shared" si="19"/>
        <v>, zoneIds={684,684,684,684}, veteran=false</v>
      </c>
      <c r="BE179" s="21" t="str">
        <f t="shared" si="20"/>
        <v>, setType=LIBSETS_SETTYPE_OVERLAND</v>
      </c>
      <c r="BF179" s="21" t="str">
        <f t="shared" si="21"/>
        <v>, dropMechanic={LIBSETS_DROP_MECHANIC_OVERLAND_BOSS_DELVE,LIBSETS_DROP_MECHANIC_OVERLAND_WORLDBOSS,LIBSETS_DROP_MECHANIC_OVERLAND_BOSS_PUBLIC_DUNGEON,LIBSETS_DROP_MECHANIC_OVERLAND_CHEST}</v>
      </c>
      <c r="BG179" s="21" t="str">
        <f t="shared" si="22"/>
        <v>}, --Briarheart / Dornenherz   [Wrothgar, Wrothgar, Wrothgar, Wrothgar]</v>
      </c>
    </row>
    <row r="180" spans="1:59" x14ac:dyDescent="0.25">
      <c r="A180" s="12">
        <v>213</v>
      </c>
      <c r="B180" t="s">
        <v>1011</v>
      </c>
      <c r="C180" t="s">
        <v>1012</v>
      </c>
      <c r="D180" s="3">
        <f t="shared" si="17"/>
        <v>213</v>
      </c>
      <c r="G180" s="8" t="s">
        <v>1472</v>
      </c>
      <c r="I180" t="s">
        <v>91</v>
      </c>
      <c r="J180" t="s">
        <v>91</v>
      </c>
      <c r="K180">
        <v>249</v>
      </c>
      <c r="L180">
        <v>249</v>
      </c>
      <c r="M180">
        <v>249</v>
      </c>
      <c r="O180" s="64"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WayshrineInfo'!$K$3:$N$9994,4,FALSE),"")))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constants'!$B$4:$C$1012,2,FALSE),"")</f>
        <v>Orsinium</v>
      </c>
      <c r="V180" s="33" t="s">
        <v>1556</v>
      </c>
      <c r="Y180" s="64"/>
      <c r="Z180" s="3">
        <f>IF(AND(G180&lt;&gt;"LIBSETS_SETTYPE_BATTLEGROUND",G180&lt;&gt;"LIBSETS_SETTYPE_SPECIAL"),
IF(AND(Y180&lt;&gt;"",ISNUMBER(Y180),NOT(ISNA(Y180))),Y180,
   IF(AND(L180&lt;&gt;"",ISNUMBER(L180),L180&gt;0,NOT(ISNA(L180))),VLOOKUP(L180,'ESO dumped WayshrineInfo'!$K$3:$L$9994,2,FALSE),"")
),"")</f>
        <v>684</v>
      </c>
      <c r="AA180" t="str">
        <f>IF(AND(Z180&lt;&gt;"",ISNUMBER(Z180),NOT(ISNA(Z180))),VLOOKUP(Z180,'ESO zone constants'!$A$3:$D$9999,4,FALSE),"")</f>
        <v>Wrothgar</v>
      </c>
      <c r="AB180" s="33" t="s">
        <v>1556</v>
      </c>
      <c r="AC180" s="3" t="str">
        <f>IF(AB180&lt;&gt;"",IF(AB180&lt;&gt;"LIBSETS_DROP_MECHANIC_MONSTER_NAME",VLOOKUP(AB180,'LibSets constants'!$I$4:$L$1012,3,FALSE),""),"")</f>
        <v>Arena stage chest</v>
      </c>
      <c r="AD180" s="3" t="str">
        <f>IF(AB180&lt;&gt;"",IF(AB180&lt;&gt;"LIBSETS_DROP_MECHANIC_MONSTER_NAME",VLOOKUP(AB180,'LibSets constants'!$I$4:$L$1012,4,FALSE),""),"")</f>
        <v>Arena-Phasen Schatztruhe</v>
      </c>
      <c r="AF180" s="3">
        <f>IF(AND(G180&lt;&gt;"LIBSETS_SETTYPE_BATTLEGROUND",G180&lt;&gt;"LIBSETS_SETTYPE_SPECIAL"),
IF(AND(AE180&lt;&gt;"",ISNUMBER(AE180),NOT(ISNA(AE180))),AE180,
   IF(AND(M180&lt;&gt;"",ISNUMBER(M180),M180&gt;0,NOT(ISNA(M180))),VLOOKUP(M180,'ESO dumped WayshrineInfo'!$K$3:$L$9994,2,FALSE),"")
),"")</f>
        <v>684</v>
      </c>
      <c r="AG180" t="str">
        <f>IF(AND(AF180&lt;&gt;"",ISNUMBER(AF180),NOT(ISNA(AF180))),VLOOKUP(AF180,'ESO zone constants'!$A$3:$D$9999,4,FALSE),"")</f>
        <v>Wrothgar</v>
      </c>
      <c r="AH180" s="43"/>
      <c r="AK180" s="3" t="str">
        <f>IF(AND(G180&lt;&gt;"LIBSETS_SETTYPE_BATTLEGROUND",G180&lt;&gt;"LIBSETS_SETTYPE_SPECIAL"),IF(AL180&lt;&gt;"",VLOOKUP(AL180,'ESO zone constants'!$D$3:$H$4953,5,FALSE),""),"")</f>
        <v/>
      </c>
      <c r="AM180" s="43"/>
      <c r="AP180" s="3" t="str">
        <f>IF(AND(G180&lt;&gt;"LIBSETS_SETTYPE_BATTLEGROUND",G180&lt;&gt;"LIBSETS_SETTYPE_SPECIAL"),IF(AQ180&lt;&gt;"",VLOOKUP(AQ180,'ESO zone constants'!$D$3:$H$4953,5,FALSE),""),"")</f>
        <v/>
      </c>
      <c r="AR180" s="43"/>
      <c r="AU180" s="3" t="str">
        <f>IF(AND(G180&lt;&gt;"LIBSETS_SETTYPE_BATTLEGROUND",G180&lt;&gt;"LIBSETS_SETTYPE_SPECIAL"),IF(AV180&lt;&gt;"",VLOOKUP(AV180,'ESO zone constants'!$D$3:$H$4953,5,FALSE),""),"")</f>
        <v/>
      </c>
      <c r="AW180" s="43"/>
      <c r="AZ180" s="81" t="s">
        <v>2665</v>
      </c>
      <c r="BA180" s="81"/>
      <c r="BB180" s="81"/>
      <c r="BC180" s="21" t="str">
        <f t="shared" si="18"/>
        <v>[213] = {wayshrines={249,249,249,}, dlcId=DLC_ORSINIUM</v>
      </c>
      <c r="BD180" s="21" t="str">
        <f t="shared" si="19"/>
        <v>, zoneIds={677,684,684}, veteran=false</v>
      </c>
      <c r="BE180" s="21" t="str">
        <f t="shared" si="20"/>
        <v>, setType=LIBSETS_SETTYPE_ARENA</v>
      </c>
      <c r="BF180" s="21" t="str">
        <f t="shared" si="21"/>
        <v>, dropMechanic={LIBSETS_DROP_MECHANIC_ARENA_STAGE_CHEST,LIBSETS_DROP_MECHANIC_ARENA_STAGE_CHEST}, dropMechanicDropLocationNames={['en']={'','Arena stage chest','','','','',},['de']={'','Arena-Phasen Schatztruhe','','','','',},}</v>
      </c>
      <c r="BG180" s="21" t="str">
        <f t="shared" si="22"/>
        <v>}, --Glorious Defender / Ruhmreicher Verteidiger   [Maelstrom Arena, Wrothgar, Wrothgar]</v>
      </c>
    </row>
    <row r="181" spans="1:59" x14ac:dyDescent="0.25">
      <c r="A181" s="12">
        <v>214</v>
      </c>
      <c r="B181" t="s">
        <v>1013</v>
      </c>
      <c r="C181" t="s">
        <v>1013</v>
      </c>
      <c r="D181" s="3">
        <f t="shared" si="17"/>
        <v>214</v>
      </c>
      <c r="G181" s="8" t="s">
        <v>1472</v>
      </c>
      <c r="I181" t="s">
        <v>91</v>
      </c>
      <c r="J181" t="s">
        <v>91</v>
      </c>
      <c r="K181">
        <v>249</v>
      </c>
      <c r="L181">
        <v>249</v>
      </c>
      <c r="M181">
        <v>249</v>
      </c>
      <c r="O181" s="64"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WayshrineInfo'!$K$3:$N$9994,4,FALSE),"")))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constants'!$B$4:$C$1012,2,FALSE),"")</f>
        <v>Orsinium</v>
      </c>
      <c r="V181" s="33" t="s">
        <v>1556</v>
      </c>
      <c r="Y181" s="64"/>
      <c r="Z181" s="3">
        <f>IF(AND(G181&lt;&gt;"LIBSETS_SETTYPE_BATTLEGROUND",G181&lt;&gt;"LIBSETS_SETTYPE_SPECIAL"),
IF(AND(Y181&lt;&gt;"",ISNUMBER(Y181),NOT(ISNA(Y181))),Y181,
   IF(AND(L181&lt;&gt;"",ISNUMBER(L181),L181&gt;0,NOT(ISNA(L181))),VLOOKUP(L181,'ESO dumped WayshrineInfo'!$K$3:$L$9994,2,FALSE),"")
),"")</f>
        <v>684</v>
      </c>
      <c r="AA181" t="str">
        <f>IF(AND(Z181&lt;&gt;"",ISNUMBER(Z181),NOT(ISNA(Z181))),VLOOKUP(Z181,'ESO zone constants'!$A$3:$D$9999,4,FALSE),"")</f>
        <v>Wrothgar</v>
      </c>
      <c r="AB181" s="33" t="s">
        <v>1556</v>
      </c>
      <c r="AC181" s="42" t="str">
        <f>IF(AB181&lt;&gt;"",IF(AB181&lt;&gt;"LIBSETS_DROP_MECHANIC_MONSTER_NAME",VLOOKUP(AB181,'LibSets constants'!$I$4:$L$1012,3,FALSE),""),"")</f>
        <v>Arena stage chest</v>
      </c>
      <c r="AD181" s="42" t="str">
        <f>IF(AB181&lt;&gt;"",IF(AB181&lt;&gt;"LIBSETS_DROP_MECHANIC_MONSTER_NAME",VLOOKUP(AB181,'LibSets constants'!$I$4:$L$1012,4,FALSE),""),"")</f>
        <v>Arena-Phasen Schatztruhe</v>
      </c>
      <c r="AE181" s="42"/>
      <c r="AF181" s="3">
        <f>IF(AND(G181&lt;&gt;"LIBSETS_SETTYPE_BATTLEGROUND",G181&lt;&gt;"LIBSETS_SETTYPE_SPECIAL"),
IF(AND(AE181&lt;&gt;"",ISNUMBER(AE181),NOT(ISNA(AE181))),AE181,
   IF(AND(M181&lt;&gt;"",ISNUMBER(M181),M181&gt;0,NOT(ISNA(M181))),VLOOKUP(M181,'ESO dumped WayshrineInfo'!$K$3:$L$9994,2,FALSE),"")
),"")</f>
        <v>684</v>
      </c>
      <c r="AG181" t="str">
        <f>IF(AND(AF181&lt;&gt;"",ISNUMBER(AF181),NOT(ISNA(AF181))),VLOOKUP(AF181,'ESO zone constants'!$A$3:$D$9999,4,FALSE),"")</f>
        <v>Wrothgar</v>
      </c>
      <c r="AH181" s="43"/>
      <c r="AI181" s="42"/>
      <c r="AJ181" s="42"/>
      <c r="AK181" s="3" t="str">
        <f>IF(AND(G181&lt;&gt;"LIBSETS_SETTYPE_BATTLEGROUND",G181&lt;&gt;"LIBSETS_SETTYPE_SPECIAL"),IF(AL181&lt;&gt;"",VLOOKUP(AL181,'ESO zone constants'!$D$3:$H$4953,5,FALSE),""),"")</f>
        <v/>
      </c>
      <c r="AM181" s="43"/>
      <c r="AN181" s="42"/>
      <c r="AO181" s="42"/>
      <c r="AP181" s="3" t="str">
        <f>IF(AND(G181&lt;&gt;"LIBSETS_SETTYPE_BATTLEGROUND",G181&lt;&gt;"LIBSETS_SETTYPE_SPECIAL"),IF(AQ181&lt;&gt;"",VLOOKUP(AQ181,'ESO zone constants'!$D$3:$H$4953,5,FALSE),""),"")</f>
        <v/>
      </c>
      <c r="AR181" s="43"/>
      <c r="AS181" s="42"/>
      <c r="AT181" s="42"/>
      <c r="AU181" s="3" t="str">
        <f>IF(AND(G181&lt;&gt;"LIBSETS_SETTYPE_BATTLEGROUND",G181&lt;&gt;"LIBSETS_SETTYPE_SPECIAL"),IF(AV181&lt;&gt;"",VLOOKUP(AV181,'ESO zone constants'!$D$3:$H$4953,5,FALSE),""),"")</f>
        <v/>
      </c>
      <c r="AW181" s="43"/>
      <c r="AX181" s="42"/>
      <c r="AY181" s="42"/>
      <c r="AZ181" s="81" t="s">
        <v>2665</v>
      </c>
      <c r="BA181" s="81"/>
      <c r="BB181" s="81"/>
      <c r="BC181" s="21" t="str">
        <f t="shared" si="18"/>
        <v>[214] = {wayshrines={249,249,249,}, dlcId=DLC_ORSINIUM</v>
      </c>
      <c r="BD181" s="21" t="str">
        <f t="shared" si="19"/>
        <v>, zoneIds={677,684,684}, veteran=false</v>
      </c>
      <c r="BE181" s="21" t="str">
        <f t="shared" si="20"/>
        <v>, setType=LIBSETS_SETTYPE_ARENA</v>
      </c>
      <c r="BF181" s="21" t="str">
        <f t="shared" si="21"/>
        <v>, dropMechanic={LIBSETS_DROP_MECHANIC_ARENA_STAGE_CHEST,LIBSETS_DROP_MECHANIC_ARENA_STAGE_CHEST}, dropMechanicDropLocationNames={['en']={'','Arena stage chest','','','','',},['de']={'','Arena-Phasen Schatztruhe','','','','',},}</v>
      </c>
      <c r="BG181" s="21" t="str">
        <f t="shared" si="22"/>
        <v>}, --Para Bellum / Para Bellum   [Maelstrom Arena, Wrothgar, Wrothgar]</v>
      </c>
    </row>
    <row r="182" spans="1:59" x14ac:dyDescent="0.25">
      <c r="A182" s="12">
        <v>215</v>
      </c>
      <c r="B182" t="s">
        <v>1014</v>
      </c>
      <c r="C182" t="s">
        <v>1015</v>
      </c>
      <c r="D182" s="3">
        <f t="shared" si="17"/>
        <v>215</v>
      </c>
      <c r="G182" s="8" t="s">
        <v>1472</v>
      </c>
      <c r="I182" t="s">
        <v>91</v>
      </c>
      <c r="J182" t="s">
        <v>91</v>
      </c>
      <c r="K182">
        <v>249</v>
      </c>
      <c r="L182">
        <v>249</v>
      </c>
      <c r="M182">
        <v>249</v>
      </c>
      <c r="O182" s="64"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WayshrineInfo'!$K$3:$N$9994,4,FALSE),"")))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constants'!$B$4:$C$1012,2,FALSE),"")</f>
        <v>Orsinium</v>
      </c>
      <c r="V182" s="33" t="s">
        <v>1556</v>
      </c>
      <c r="Y182" s="64"/>
      <c r="Z182" s="3">
        <f>IF(AND(G182&lt;&gt;"LIBSETS_SETTYPE_BATTLEGROUND",G182&lt;&gt;"LIBSETS_SETTYPE_SPECIAL"),
IF(AND(Y182&lt;&gt;"",ISNUMBER(Y182),NOT(ISNA(Y182))),Y182,
   IF(AND(L182&lt;&gt;"",ISNUMBER(L182),L182&gt;0,NOT(ISNA(L182))),VLOOKUP(L182,'ESO dumped WayshrineInfo'!$K$3:$L$9994,2,FALSE),"")
),"")</f>
        <v>684</v>
      </c>
      <c r="AA182" t="str">
        <f>IF(AND(Z182&lt;&gt;"",ISNUMBER(Z182),NOT(ISNA(Z182))),VLOOKUP(Z182,'ESO zone constants'!$A$3:$D$9999,4,FALSE),"")</f>
        <v>Wrothgar</v>
      </c>
      <c r="AB182" s="33" t="s">
        <v>1556</v>
      </c>
      <c r="AC182" s="3" t="str">
        <f>IF(AB182&lt;&gt;"",IF(AB182&lt;&gt;"LIBSETS_DROP_MECHANIC_MONSTER_NAME",VLOOKUP(AB182,'LibSets constants'!$I$4:$L$1012,3,FALSE),""),"")</f>
        <v>Arena stage chest</v>
      </c>
      <c r="AD182" s="3" t="str">
        <f>IF(AB182&lt;&gt;"",IF(AB182&lt;&gt;"LIBSETS_DROP_MECHANIC_MONSTER_NAME",VLOOKUP(AB182,'LibSets constants'!$I$4:$L$1012,4,FALSE),""),"")</f>
        <v>Arena-Phasen Schatztruhe</v>
      </c>
      <c r="AF182" s="3">
        <f>IF(AND(G182&lt;&gt;"LIBSETS_SETTYPE_BATTLEGROUND",G182&lt;&gt;"LIBSETS_SETTYPE_SPECIAL"),
IF(AND(AE182&lt;&gt;"",ISNUMBER(AE182),NOT(ISNA(AE182))),AE182,
   IF(AND(M182&lt;&gt;"",ISNUMBER(M182),M182&gt;0,NOT(ISNA(M182))),VLOOKUP(M182,'ESO dumped WayshrineInfo'!$K$3:$L$9994,2,FALSE),"")
),"")</f>
        <v>684</v>
      </c>
      <c r="AG182" t="str">
        <f>IF(AND(AF182&lt;&gt;"",ISNUMBER(AF182),NOT(ISNA(AF182))),VLOOKUP(AF182,'ESO zone constants'!$A$3:$D$9999,4,FALSE),"")</f>
        <v>Wrothgar</v>
      </c>
      <c r="AH182" s="43"/>
      <c r="AK182" s="3" t="str">
        <f>IF(AND(G182&lt;&gt;"LIBSETS_SETTYPE_BATTLEGROUND",G182&lt;&gt;"LIBSETS_SETTYPE_SPECIAL"),IF(AL182&lt;&gt;"",VLOOKUP(AL182,'ESO zone constants'!$D$3:$H$4953,5,FALSE),""),"")</f>
        <v/>
      </c>
      <c r="AM182" s="43"/>
      <c r="AP182" s="3" t="str">
        <f>IF(AND(G182&lt;&gt;"LIBSETS_SETTYPE_BATTLEGROUND",G182&lt;&gt;"LIBSETS_SETTYPE_SPECIAL"),IF(AQ182&lt;&gt;"",VLOOKUP(AQ182,'ESO zone constants'!$D$3:$H$4953,5,FALSE),""),"")</f>
        <v/>
      </c>
      <c r="AR182" s="43"/>
      <c r="AU182" s="3" t="str">
        <f>IF(AND(G182&lt;&gt;"LIBSETS_SETTYPE_BATTLEGROUND",G182&lt;&gt;"LIBSETS_SETTYPE_SPECIAL"),IF(AV182&lt;&gt;"",VLOOKUP(AV182,'ESO zone constants'!$D$3:$H$4953,5,FALSE),""),"")</f>
        <v/>
      </c>
      <c r="AW182" s="43"/>
      <c r="AZ182" s="81" t="s">
        <v>2665</v>
      </c>
      <c r="BA182" s="81"/>
      <c r="BB182" s="81"/>
      <c r="BC182" s="21" t="str">
        <f t="shared" si="18"/>
        <v>[215] = {wayshrines={249,249,249,}, dlcId=DLC_ORSINIUM</v>
      </c>
      <c r="BD182" s="21" t="str">
        <f t="shared" si="19"/>
        <v>, zoneIds={677,684,684}, veteran=false</v>
      </c>
      <c r="BE182" s="21" t="str">
        <f t="shared" si="20"/>
        <v>, setType=LIBSETS_SETTYPE_ARENA</v>
      </c>
      <c r="BF182" s="21" t="str">
        <f t="shared" si="21"/>
        <v>, dropMechanic={LIBSETS_DROP_MECHANIC_ARENA_STAGE_CHEST,LIBSETS_DROP_MECHANIC_ARENA_STAGE_CHEST}, dropMechanicDropLocationNames={['en']={'','Arena stage chest','','','','',},['de']={'','Arena-Phasen Schatztruhe','','','','',},}</v>
      </c>
      <c r="BG182" s="21" t="str">
        <f t="shared" si="22"/>
        <v>}, --Elemental Succession / Elementarfolge   [Maelstrom Arena, Wrothgar, Wrothgar]</v>
      </c>
    </row>
    <row r="183" spans="1:59" x14ac:dyDescent="0.25">
      <c r="A183" s="12">
        <v>216</v>
      </c>
      <c r="B183" t="s">
        <v>1016</v>
      </c>
      <c r="C183" t="s">
        <v>1017</v>
      </c>
      <c r="D183" s="3">
        <f t="shared" si="17"/>
        <v>216</v>
      </c>
      <c r="G183" s="8" t="s">
        <v>1472</v>
      </c>
      <c r="I183" t="s">
        <v>91</v>
      </c>
      <c r="J183" t="s">
        <v>91</v>
      </c>
      <c r="K183">
        <v>249</v>
      </c>
      <c r="L183">
        <v>249</v>
      </c>
      <c r="M183">
        <v>249</v>
      </c>
      <c r="O183" s="64"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WayshrineInfo'!$K$3:$N$9994,4,FALSE),"")))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constants'!$B$4:$C$1012,2,FALSE),"")</f>
        <v>Orsinium</v>
      </c>
      <c r="V183" s="33" t="s">
        <v>1556</v>
      </c>
      <c r="Y183" s="64"/>
      <c r="Z183" s="3">
        <f>IF(AND(G183&lt;&gt;"LIBSETS_SETTYPE_BATTLEGROUND",G183&lt;&gt;"LIBSETS_SETTYPE_SPECIAL"),
IF(AND(Y183&lt;&gt;"",ISNUMBER(Y183),NOT(ISNA(Y183))),Y183,
   IF(AND(L183&lt;&gt;"",ISNUMBER(L183),L183&gt;0,NOT(ISNA(L183))),VLOOKUP(L183,'ESO dumped WayshrineInfo'!$K$3:$L$9994,2,FALSE),"")
),"")</f>
        <v>684</v>
      </c>
      <c r="AA183" t="str">
        <f>IF(AND(Z183&lt;&gt;"",ISNUMBER(Z183),NOT(ISNA(Z183))),VLOOKUP(Z183,'ESO zone constants'!$A$3:$D$9999,4,FALSE),"")</f>
        <v>Wrothgar</v>
      </c>
      <c r="AB183" s="33" t="s">
        <v>1556</v>
      </c>
      <c r="AC183" s="3" t="str">
        <f>IF(AB183&lt;&gt;"",IF(AB183&lt;&gt;"LIBSETS_DROP_MECHANIC_MONSTER_NAME",VLOOKUP(AB183,'LibSets constants'!$I$4:$L$1012,3,FALSE),""),"")</f>
        <v>Arena stage chest</v>
      </c>
      <c r="AD183" s="3" t="str">
        <f>IF(AB183&lt;&gt;"",IF(AB183&lt;&gt;"LIBSETS_DROP_MECHANIC_MONSTER_NAME",VLOOKUP(AB183,'LibSets constants'!$I$4:$L$1012,4,FALSE),""),"")</f>
        <v>Arena-Phasen Schatztruhe</v>
      </c>
      <c r="AF183" s="3">
        <f>IF(AND(G183&lt;&gt;"LIBSETS_SETTYPE_BATTLEGROUND",G183&lt;&gt;"LIBSETS_SETTYPE_SPECIAL"),
IF(AND(AE183&lt;&gt;"",ISNUMBER(AE183),NOT(ISNA(AE183))),AE183,
   IF(AND(M183&lt;&gt;"",ISNUMBER(M183),M183&gt;0,NOT(ISNA(M183))),VLOOKUP(M183,'ESO dumped WayshrineInfo'!$K$3:$L$9994,2,FALSE),"")
),"")</f>
        <v>684</v>
      </c>
      <c r="AG183" t="str">
        <f>IF(AND(AF183&lt;&gt;"",ISNUMBER(AF183),NOT(ISNA(AF183))),VLOOKUP(AF183,'ESO zone constants'!$A$3:$D$9999,4,FALSE),"")</f>
        <v>Wrothgar</v>
      </c>
      <c r="AH183" s="43"/>
      <c r="AK183" s="3" t="str">
        <f>IF(AND(G183&lt;&gt;"LIBSETS_SETTYPE_BATTLEGROUND",G183&lt;&gt;"LIBSETS_SETTYPE_SPECIAL"),IF(AL183&lt;&gt;"",VLOOKUP(AL183,'ESO zone constants'!$D$3:$H$4953,5,FALSE),""),"")</f>
        <v/>
      </c>
      <c r="AM183" s="43"/>
      <c r="AP183" s="3" t="str">
        <f>IF(AND(G183&lt;&gt;"LIBSETS_SETTYPE_BATTLEGROUND",G183&lt;&gt;"LIBSETS_SETTYPE_SPECIAL"),IF(AQ183&lt;&gt;"",VLOOKUP(AQ183,'ESO zone constants'!$D$3:$H$4953,5,FALSE),""),"")</f>
        <v/>
      </c>
      <c r="AR183" s="43"/>
      <c r="AU183" s="3" t="str">
        <f>IF(AND(G183&lt;&gt;"LIBSETS_SETTYPE_BATTLEGROUND",G183&lt;&gt;"LIBSETS_SETTYPE_SPECIAL"),IF(AV183&lt;&gt;"",VLOOKUP(AV183,'ESO zone constants'!$D$3:$H$4953,5,FALSE),""),"")</f>
        <v/>
      </c>
      <c r="AW183" s="43"/>
      <c r="AZ183" s="81" t="s">
        <v>2665</v>
      </c>
      <c r="BA183" s="81"/>
      <c r="BB183" s="81"/>
      <c r="BC183" s="21" t="str">
        <f t="shared" si="18"/>
        <v>[216] = {wayshrines={249,249,249,}, dlcId=DLC_ORSINIUM</v>
      </c>
      <c r="BD183" s="21" t="str">
        <f t="shared" si="19"/>
        <v>, zoneIds={677,684,684}, veteran=false</v>
      </c>
      <c r="BE183" s="21" t="str">
        <f t="shared" si="20"/>
        <v>, setType=LIBSETS_SETTYPE_ARENA</v>
      </c>
      <c r="BF183" s="21" t="str">
        <f t="shared" si="21"/>
        <v>, dropMechanic={LIBSETS_DROP_MECHANIC_ARENA_STAGE_CHEST,LIBSETS_DROP_MECHANIC_ARENA_STAGE_CHEST}, dropMechanicDropLocationNames={['en']={'','Arena stage chest','','','','',},['de']={'','Arena-Phasen Schatztruhe','','','','',},}</v>
      </c>
      <c r="BG183" s="21" t="str">
        <f t="shared" si="22"/>
        <v>}, --Hunt Leader / Jagdleiter   [Maelstrom Arena, Wrothgar, Wrothgar]</v>
      </c>
    </row>
    <row r="184" spans="1:59" x14ac:dyDescent="0.25">
      <c r="A184" s="12">
        <v>217</v>
      </c>
      <c r="B184" t="s">
        <v>1018</v>
      </c>
      <c r="C184" t="s">
        <v>1019</v>
      </c>
      <c r="D184" s="3">
        <f t="shared" si="17"/>
        <v>217</v>
      </c>
      <c r="G184" s="8" t="s">
        <v>1472</v>
      </c>
      <c r="I184" t="s">
        <v>91</v>
      </c>
      <c r="J184" t="s">
        <v>91</v>
      </c>
      <c r="K184">
        <v>249</v>
      </c>
      <c r="L184">
        <v>249</v>
      </c>
      <c r="M184">
        <v>249</v>
      </c>
      <c r="O184" s="64"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WayshrineInfo'!$K$3:$N$9994,4,FALSE),"")))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constants'!$B$4:$C$1012,2,FALSE),"")</f>
        <v>Orsinium</v>
      </c>
      <c r="V184" s="33" t="s">
        <v>1556</v>
      </c>
      <c r="Y184" s="64"/>
      <c r="Z184" s="3">
        <f>IF(AND(G184&lt;&gt;"LIBSETS_SETTYPE_BATTLEGROUND",G184&lt;&gt;"LIBSETS_SETTYPE_SPECIAL"),
IF(AND(Y184&lt;&gt;"",ISNUMBER(Y184),NOT(ISNA(Y184))),Y184,
   IF(AND(L184&lt;&gt;"",ISNUMBER(L184),L184&gt;0,NOT(ISNA(L184))),VLOOKUP(L184,'ESO dumped WayshrineInfo'!$K$3:$L$9994,2,FALSE),"")
),"")</f>
        <v>684</v>
      </c>
      <c r="AA184" t="str">
        <f>IF(AND(Z184&lt;&gt;"",ISNUMBER(Z184),NOT(ISNA(Z184))),VLOOKUP(Z184,'ESO zone constants'!$A$3:$D$9999,4,FALSE),"")</f>
        <v>Wrothgar</v>
      </c>
      <c r="AB184" s="33" t="s">
        <v>1556</v>
      </c>
      <c r="AC184" s="3" t="str">
        <f>IF(AB184&lt;&gt;"",IF(AB184&lt;&gt;"LIBSETS_DROP_MECHANIC_MONSTER_NAME",VLOOKUP(AB184,'LibSets constants'!$I$4:$L$1012,3,FALSE),""),"")</f>
        <v>Arena stage chest</v>
      </c>
      <c r="AD184" s="3" t="str">
        <f>IF(AB184&lt;&gt;"",IF(AB184&lt;&gt;"LIBSETS_DROP_MECHANIC_MONSTER_NAME",VLOOKUP(AB184,'LibSets constants'!$I$4:$L$1012,4,FALSE),""),"")</f>
        <v>Arena-Phasen Schatztruhe</v>
      </c>
      <c r="AF184" s="3">
        <f>IF(AND(G184&lt;&gt;"LIBSETS_SETTYPE_BATTLEGROUND",G184&lt;&gt;"LIBSETS_SETTYPE_SPECIAL"),
IF(AND(AE184&lt;&gt;"",ISNUMBER(AE184),NOT(ISNA(AE184))),AE184,
   IF(AND(M184&lt;&gt;"",ISNUMBER(M184),M184&gt;0,NOT(ISNA(M184))),VLOOKUP(M184,'ESO dumped WayshrineInfo'!$K$3:$L$9994,2,FALSE),"")
),"")</f>
        <v>684</v>
      </c>
      <c r="AG184" t="str">
        <f>IF(AND(AF184&lt;&gt;"",ISNUMBER(AF184),NOT(ISNA(AF184))),VLOOKUP(AF184,'ESO zone constants'!$A$3:$D$9999,4,FALSE),"")</f>
        <v>Wrothgar</v>
      </c>
      <c r="AH184" s="43"/>
      <c r="AI184" s="42"/>
      <c r="AJ184" s="42"/>
      <c r="AK184" s="3" t="str">
        <f>IF(AND(G184&lt;&gt;"LIBSETS_SETTYPE_BATTLEGROUND",G184&lt;&gt;"LIBSETS_SETTYPE_SPECIAL"),IF(AL184&lt;&gt;"",VLOOKUP(AL184,'ESO zone constants'!$D$3:$H$4953,5,FALSE),""),"")</f>
        <v/>
      </c>
      <c r="AM184" s="43"/>
      <c r="AP184" s="3" t="str">
        <f>IF(AND(G184&lt;&gt;"LIBSETS_SETTYPE_BATTLEGROUND",G184&lt;&gt;"LIBSETS_SETTYPE_SPECIAL"),IF(AQ184&lt;&gt;"",VLOOKUP(AQ184,'ESO zone constants'!$D$3:$H$4953,5,FALSE),""),"")</f>
        <v/>
      </c>
      <c r="AR184" s="43"/>
      <c r="AU184" s="3" t="str">
        <f>IF(AND(G184&lt;&gt;"LIBSETS_SETTYPE_BATTLEGROUND",G184&lt;&gt;"LIBSETS_SETTYPE_SPECIAL"),IF(AV184&lt;&gt;"",VLOOKUP(AV184,'ESO zone constants'!$D$3:$H$4953,5,FALSE),""),"")</f>
        <v/>
      </c>
      <c r="AW184" s="43"/>
      <c r="AZ184" s="81" t="s">
        <v>2665</v>
      </c>
      <c r="BA184" s="81"/>
      <c r="BB184" s="81"/>
      <c r="BC184" s="21" t="str">
        <f t="shared" si="18"/>
        <v>[217] = {wayshrines={249,249,249,}, dlcId=DLC_ORSINIUM</v>
      </c>
      <c r="BD184" s="21" t="str">
        <f t="shared" si="19"/>
        <v>, zoneIds={677,684,684}, veteran=false</v>
      </c>
      <c r="BE184" s="21" t="str">
        <f t="shared" si="20"/>
        <v>, setType=LIBSETS_SETTYPE_ARENA</v>
      </c>
      <c r="BF184" s="21" t="str">
        <f t="shared" si="21"/>
        <v>, dropMechanic={LIBSETS_DROP_MECHANIC_ARENA_STAGE_CHEST,LIBSETS_DROP_MECHANIC_ARENA_STAGE_CHEST}, dropMechanicDropLocationNames={['en']={'','Arena stage chest','','','','',},['de']={'','Arena-Phasen Schatztruhe','','','','',},}</v>
      </c>
      <c r="BG184" s="21" t="str">
        <f t="shared" si="22"/>
        <v>}, --Winterborn / Winterkind   [Maelstrom Arena, Wrothgar, Wrothgar]</v>
      </c>
    </row>
    <row r="185" spans="1:59" x14ac:dyDescent="0.25">
      <c r="A185" s="12">
        <v>218</v>
      </c>
      <c r="B185" t="s">
        <v>1020</v>
      </c>
      <c r="C185" t="s">
        <v>2594</v>
      </c>
      <c r="D185" s="3">
        <f t="shared" si="17"/>
        <v>218</v>
      </c>
      <c r="G185" s="8" t="s">
        <v>1480</v>
      </c>
      <c r="I185" t="s">
        <v>91</v>
      </c>
      <c r="J185" t="s">
        <v>91</v>
      </c>
      <c r="K185">
        <v>244</v>
      </c>
      <c r="L185">
        <v>244</v>
      </c>
      <c r="M185">
        <v>244</v>
      </c>
      <c r="O185" s="64"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WayshrineInfo'!$K$3:$N$9994,4,FALSE),"")))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constants'!$B$4:$C$1012,2,FALSE),"")</f>
        <v>Orsinium</v>
      </c>
      <c r="V185" s="33" t="s">
        <v>1560</v>
      </c>
      <c r="Y185" s="64"/>
      <c r="Z185" s="3">
        <f>IF(AND(G185&lt;&gt;"LIBSETS_SETTYPE_BATTLEGROUND",G185&lt;&gt;"LIBSETS_SETTYPE_SPECIAL"),
IF(AND(Y185&lt;&gt;"",ISNUMBER(Y185),NOT(ISNA(Y185))),Y185,
   IF(AND(L185&lt;&gt;"",ISNUMBER(L185),L185&gt;0,NOT(ISNA(L185))),VLOOKUP(L185,'ESO dumped WayshrineInfo'!$K$3:$L$9994,2,FALSE),"")
),"")</f>
        <v>684</v>
      </c>
      <c r="AA185" t="str">
        <f>IF(AND(Z185&lt;&gt;"",ISNUMBER(Z185),NOT(ISNA(Z185))),VLOOKUP(Z185,'ESO zone constants'!$A$3:$D$9999,4,FALSE),"")</f>
        <v>Wrothgar</v>
      </c>
      <c r="AB185" s="33" t="s">
        <v>1561</v>
      </c>
      <c r="AC185" s="42"/>
      <c r="AD185" s="42"/>
      <c r="AE185" s="42"/>
      <c r="AF185" s="3">
        <f>IF(AND(G185&lt;&gt;"LIBSETS_SETTYPE_BATTLEGROUND",G185&lt;&gt;"LIBSETS_SETTYPE_SPECIAL"),
IF(AND(AE185&lt;&gt;"",ISNUMBER(AE185),NOT(ISNA(AE185))),AE185,
   IF(AND(M185&lt;&gt;"",ISNUMBER(M185),M185&gt;0,NOT(ISNA(M185))),VLOOKUP(M185,'ESO dumped WayshrineInfo'!$K$3:$L$9994,2,FALSE),"")
),"")</f>
        <v>684</v>
      </c>
      <c r="AG185" t="str">
        <f>IF(AND(AF185&lt;&gt;"",ISNUMBER(AF185),NOT(ISNA(AF185))),VLOOKUP(AF185,'ESO zone constants'!$A$3:$D$9999,4,FALSE),"")</f>
        <v>Wrothgar</v>
      </c>
      <c r="AH185" s="43" t="s">
        <v>1562</v>
      </c>
      <c r="AI185" s="42"/>
      <c r="AJ185" s="42"/>
      <c r="AK185" s="3">
        <f>IF(AND(G185&lt;&gt;"LIBSETS_SETTYPE_BATTLEGROUND",G185&lt;&gt;"LIBSETS_SETTYPE_SPECIAL"),IF(AL185&lt;&gt;"",VLOOKUP(AL185,'ESO zone constants'!$D$3:$H$4953,5,FALSE),""),"")</f>
        <v>684</v>
      </c>
      <c r="AL185" t="s">
        <v>452</v>
      </c>
      <c r="AM185" s="43" t="s">
        <v>1563</v>
      </c>
      <c r="AN185" s="42"/>
      <c r="AO185" s="42"/>
      <c r="AP185" s="3" t="str">
        <f>IF(AND(G185&lt;&gt;"LIBSETS_SETTYPE_BATTLEGROUND",G185&lt;&gt;"LIBSETS_SETTYPE_SPECIAL"),IF(AQ185&lt;&gt;"",VLOOKUP(AQ185,'ESO zone constants'!$D$3:$H$4953,5,FALSE),""),"")</f>
        <v/>
      </c>
      <c r="AR185" s="43"/>
      <c r="AS185" s="42"/>
      <c r="AT185" s="42"/>
      <c r="AU185" s="3" t="str">
        <f>IF(AND(G185&lt;&gt;"LIBSETS_SETTYPE_BATTLEGROUND",G185&lt;&gt;"LIBSETS_SETTYPE_SPECIAL"),IF(AV185&lt;&gt;"",VLOOKUP(AV185,'ESO zone constants'!$D$3:$H$4953,5,FALSE),""),"")</f>
        <v/>
      </c>
      <c r="AW185" s="43"/>
      <c r="AX185" s="42"/>
      <c r="AY185" s="42"/>
      <c r="AZ185" s="81" t="s">
        <v>2665</v>
      </c>
      <c r="BA185" s="81"/>
      <c r="BB185" s="81"/>
      <c r="BC185" s="21" t="str">
        <f t="shared" si="18"/>
        <v>[218] = {wayshrines={244,244,244,}, dlcId=DLC_ORSINIUM</v>
      </c>
      <c r="BD185" s="21" t="str">
        <f t="shared" si="19"/>
        <v>, zoneIds={684,684,684,684}, veteran=false</v>
      </c>
      <c r="BE185" s="21" t="str">
        <f t="shared" si="20"/>
        <v>, setType=LIBSETS_SETTYPE_OVERLAND</v>
      </c>
      <c r="BF185" s="21" t="str">
        <f t="shared" si="21"/>
        <v>, dropMechanic={LIBSETS_DROP_MECHANIC_OVERLAND_BOSS_DELVE,LIBSETS_DROP_MECHANIC_OVERLAND_WORLDBOSS,LIBSETS_DROP_MECHANIC_OVERLAND_BOSS_PUBLIC_DUNGEON,LIBSETS_DROP_MECHANIC_OVERLAND_CHEST}</v>
      </c>
      <c r="BG185" s="21" t="str">
        <f t="shared" si="22"/>
        <v>}, --Trinimac\'s Valor / Trinimacs Heldenmut   [Wrothgar, Wrothgar, Wrothgar, Wrothgar]</v>
      </c>
    </row>
    <row r="186" spans="1:59" x14ac:dyDescent="0.25">
      <c r="A186" s="5">
        <v>219</v>
      </c>
      <c r="B186" t="s">
        <v>1021</v>
      </c>
      <c r="C186" t="s">
        <v>1021</v>
      </c>
      <c r="D186" s="3">
        <f t="shared" si="17"/>
        <v>219</v>
      </c>
      <c r="G186" s="8" t="s">
        <v>1474</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WayshrineInfo'!$K$3:$N$9994,4,FALSE),"")))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constants'!$B$4:$C$1012,2,FALSE),"")</f>
        <v>Orsinium</v>
      </c>
      <c r="V186" s="33" t="s">
        <v>3357</v>
      </c>
      <c r="Y186" s="64"/>
      <c r="Z186" s="3">
        <f>IF(AND(G186&lt;&gt;"LIBSETS_SETTYPE_BATTLEGROUND",G186&lt;&gt;"LIBSETS_SETTYPE_SPECIAL"),
IF(AND(Y186&lt;&gt;"",ISNUMBER(Y186),NOT(ISNA(Y186))),Y186,
   IF(AND(L186&lt;&gt;"",ISNUMBER(L186),L186&gt;0,NOT(ISNA(L186))),VLOOKUP(L186,'ESO dumped WayshrineInfo'!$K$3:$L$9994,2,FALSE),"")
),"")</f>
        <v>684</v>
      </c>
      <c r="AA186" t="str">
        <f>IF(AND(Z186&lt;&gt;"",ISNUMBER(Z186),NOT(ISNA(Z186))),VLOOKUP(Z186,'ESO zone constants'!$A$3:$D$9999,4,FALSE),"")</f>
        <v>Wrothgar</v>
      </c>
      <c r="AB186" s="33" t="s">
        <v>3357</v>
      </c>
      <c r="AC186" s="42"/>
      <c r="AD186" s="42"/>
      <c r="AE186" s="42"/>
      <c r="AF186" s="3">
        <f>IF(AND(G186&lt;&gt;"LIBSETS_SETTYPE_BATTLEGROUND",G186&lt;&gt;"LIBSETS_SETTYPE_SPECIAL"),
IF(AND(AE186&lt;&gt;"",ISNUMBER(AE186),NOT(ISNA(AE186))),AE186,
   IF(AND(M186&lt;&gt;"",ISNUMBER(M186),M186&gt;0,NOT(ISNA(M186))),VLOOKUP(M186,'ESO dumped WayshrineInfo'!$K$3:$L$9994,2,FALSE),"")
),"")</f>
        <v>684</v>
      </c>
      <c r="AG186" t="str">
        <f>IF(AND(AF186&lt;&gt;"",ISNUMBER(AF186),NOT(ISNA(AF186))),VLOOKUP(AF186,'ESO zone constants'!$A$3:$D$9999,4,FALSE),"")</f>
        <v>Wrothgar</v>
      </c>
      <c r="AH186" s="43"/>
      <c r="AI186" s="42"/>
      <c r="AJ186" s="42"/>
      <c r="AK186" s="3" t="str">
        <f>IF(AND(G186&lt;&gt;"LIBSETS_SETTYPE_BATTLEGROUND",G186&lt;&gt;"LIBSETS_SETTYPE_SPECIAL"),IF(AL186&lt;&gt;"",VLOOKUP(AL186,'ESO zone constants'!$D$3:$H$4953,5,FALSE),""),"")</f>
        <v/>
      </c>
      <c r="AM186" s="43"/>
      <c r="AN186" s="42"/>
      <c r="AO186" s="42"/>
      <c r="AP186" s="3" t="str">
        <f>IF(AND(G186&lt;&gt;"LIBSETS_SETTYPE_BATTLEGROUND",G186&lt;&gt;"LIBSETS_SETTYPE_SPECIAL"),IF(AQ186&lt;&gt;"",VLOOKUP(AQ186,'ESO zone constants'!$D$3:$H$4953,5,FALSE),""),"")</f>
        <v/>
      </c>
      <c r="AR186" s="43"/>
      <c r="AS186" s="42"/>
      <c r="AT186" s="42"/>
      <c r="AU186" s="3" t="str">
        <f>IF(AND(G186&lt;&gt;"LIBSETS_SETTYPE_BATTLEGROUND",G186&lt;&gt;"LIBSETS_SETTYPE_SPECIAL"),IF(AV186&lt;&gt;"",VLOOKUP(AV186,'ESO zone constants'!$D$3:$H$4953,5,FALSE),""),"")</f>
        <v/>
      </c>
      <c r="AW186" s="43"/>
      <c r="AX186" s="42"/>
      <c r="AY186" s="42"/>
      <c r="AZ186" s="81" t="s">
        <v>2665</v>
      </c>
      <c r="BA186" s="81"/>
      <c r="BB186" s="81"/>
      <c r="BC186" s="21" t="str">
        <f t="shared" si="18"/>
        <v>[219] = {wayshrines={237,237,237,}, traitsNeeded=9, dlcId=DLC_ORSINIUM</v>
      </c>
      <c r="BD186" s="21" t="str">
        <f t="shared" si="19"/>
        <v>, zoneIds={684,684,684}, veteran=false</v>
      </c>
      <c r="BE186" s="21" t="str">
        <f t="shared" si="20"/>
        <v>, setType=LIBSETS_SETTYPE_CRAFTED</v>
      </c>
      <c r="BF186" s="21" t="str">
        <f t="shared" si="21"/>
        <v>, dropMechanic={LIBSETS_DROP_MECHANIC_CRAFTED,LIBSETS_DROP_MECHANIC_CRAFTED}</v>
      </c>
      <c r="BG186" s="21" t="str">
        <f t="shared" si="22"/>
        <v>}, --Morkuldin / Morkuldin   [Wrothgar, Wrothgar, Wrothgar]</v>
      </c>
    </row>
    <row r="187" spans="1:59" x14ac:dyDescent="0.25">
      <c r="A187" s="5">
        <v>224</v>
      </c>
      <c r="B187" t="s">
        <v>1022</v>
      </c>
      <c r="C187" t="s">
        <v>2595</v>
      </c>
      <c r="D187" s="3">
        <f t="shared" si="17"/>
        <v>224</v>
      </c>
      <c r="G187" s="8" t="s">
        <v>1474</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WayshrineInfo'!$K$3:$N$9994,4,FALSE),"")))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constants'!$B$4:$C$1012,2,FALSE),"")</f>
        <v>Thieves Guild</v>
      </c>
      <c r="V187" s="33" t="s">
        <v>3357</v>
      </c>
      <c r="Y187" s="64"/>
      <c r="Z187" s="3">
        <f>IF(AND(G187&lt;&gt;"LIBSETS_SETTYPE_BATTLEGROUND",G187&lt;&gt;"LIBSETS_SETTYPE_SPECIAL"),
IF(AND(Y187&lt;&gt;"",ISNUMBER(Y187),NOT(ISNA(Y187))),Y187,
   IF(AND(L187&lt;&gt;"",ISNUMBER(L187),L187&gt;0,NOT(ISNA(L187))),VLOOKUP(L187,'ESO dumped WayshrineInfo'!$K$3:$L$9994,2,FALSE),"")
),"")</f>
        <v>816</v>
      </c>
      <c r="AA187" t="str">
        <f>IF(AND(Z187&lt;&gt;"",ISNUMBER(Z187),NOT(ISNA(Z187))),VLOOKUP(Z187,'ESO zone constants'!$A$3:$D$9999,4,FALSE),"")</f>
        <v>Hew's Bane</v>
      </c>
      <c r="AB187" s="33" t="s">
        <v>3357</v>
      </c>
      <c r="AC187" s="42"/>
      <c r="AD187" s="42"/>
      <c r="AE187" s="42"/>
      <c r="AF187" s="3">
        <f>IF(AND(G187&lt;&gt;"LIBSETS_SETTYPE_BATTLEGROUND",G187&lt;&gt;"LIBSETS_SETTYPE_SPECIAL"),
IF(AND(AE187&lt;&gt;"",ISNUMBER(AE187),NOT(ISNA(AE187))),AE187,
   IF(AND(M187&lt;&gt;"",ISNUMBER(M187),M187&gt;0,NOT(ISNA(M187))),VLOOKUP(M187,'ESO dumped WayshrineInfo'!$K$3:$L$9994,2,FALSE),"")
),"")</f>
        <v>816</v>
      </c>
      <c r="AG187" t="str">
        <f>IF(AND(AF187&lt;&gt;"",ISNUMBER(AF187),NOT(ISNA(AF187))),VLOOKUP(AF187,'ESO zone constants'!$A$3:$D$9999,4,FALSE),"")</f>
        <v>Hew's Bane</v>
      </c>
      <c r="AH187" s="43"/>
      <c r="AI187" s="42"/>
      <c r="AJ187" s="42"/>
      <c r="AK187" s="3" t="str">
        <f>IF(AND(G187&lt;&gt;"LIBSETS_SETTYPE_BATTLEGROUND",G187&lt;&gt;"LIBSETS_SETTYPE_SPECIAL"),IF(AL187&lt;&gt;"",VLOOKUP(AL187,'ESO zone constants'!$D$3:$H$4953,5,FALSE),""),"")</f>
        <v/>
      </c>
      <c r="AM187" s="43"/>
      <c r="AN187" s="42"/>
      <c r="AO187" s="42"/>
      <c r="AP187" s="3" t="str">
        <f>IF(AND(G187&lt;&gt;"LIBSETS_SETTYPE_BATTLEGROUND",G187&lt;&gt;"LIBSETS_SETTYPE_SPECIAL"),IF(AQ187&lt;&gt;"",VLOOKUP(AQ187,'ESO zone constants'!$D$3:$H$4953,5,FALSE),""),"")</f>
        <v/>
      </c>
      <c r="AR187" s="43"/>
      <c r="AS187" s="42"/>
      <c r="AT187" s="42"/>
      <c r="AU187" s="3" t="str">
        <f>IF(AND(G187&lt;&gt;"LIBSETS_SETTYPE_BATTLEGROUND",G187&lt;&gt;"LIBSETS_SETTYPE_SPECIAL"),IF(AV187&lt;&gt;"",VLOOKUP(AV187,'ESO zone constants'!$D$3:$H$4953,5,FALSE),""),"")</f>
        <v/>
      </c>
      <c r="AW187" s="43"/>
      <c r="AX187" s="42"/>
      <c r="AY187" s="42"/>
      <c r="AZ187" s="81" t="s">
        <v>2665</v>
      </c>
      <c r="BA187" s="81"/>
      <c r="BB187" s="81"/>
      <c r="BC187" s="21" t="str">
        <f t="shared" si="18"/>
        <v>[224] = {wayshrines={257,257,257,}, traitsNeeded=5, dlcId=DLC_THIEVES_GUILD</v>
      </c>
      <c r="BD187" s="21" t="str">
        <f t="shared" si="19"/>
        <v>, zoneIds={816,816,816}, veteran=false</v>
      </c>
      <c r="BE187" s="21" t="str">
        <f t="shared" si="20"/>
        <v>, setType=LIBSETS_SETTYPE_CRAFTED</v>
      </c>
      <c r="BF187" s="21" t="str">
        <f t="shared" si="21"/>
        <v>, dropMechanic={LIBSETS_DROP_MECHANIC_CRAFTED,LIBSETS_DROP_MECHANIC_CRAFTED}</v>
      </c>
      <c r="BG187" s="21" t="str">
        <f t="shared" si="22"/>
        <v>}, --Tava\'s Favor / Tavas Gunst   [Hew's Bane, Hew's Bane, Hew's Bane]</v>
      </c>
    </row>
    <row r="188" spans="1:59" x14ac:dyDescent="0.25">
      <c r="A188" s="5">
        <v>225</v>
      </c>
      <c r="B188" t="s">
        <v>1023</v>
      </c>
      <c r="C188" t="s">
        <v>1024</v>
      </c>
      <c r="D188" s="3">
        <f t="shared" si="17"/>
        <v>225</v>
      </c>
      <c r="E188" s="41"/>
      <c r="G188" s="8" t="s">
        <v>1474</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WayshrineInfo'!$K$3:$N$9994,4,FALSE),"")))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constants'!$B$4:$C$1012,2,FALSE),"")</f>
        <v>Thieves Guild</v>
      </c>
      <c r="V188" s="33" t="s">
        <v>3357</v>
      </c>
      <c r="Y188" s="64"/>
      <c r="Z188" s="3">
        <f>IF(AND(G188&lt;&gt;"LIBSETS_SETTYPE_BATTLEGROUND",G188&lt;&gt;"LIBSETS_SETTYPE_SPECIAL"),
IF(AND(Y188&lt;&gt;"",ISNUMBER(Y188),NOT(ISNA(Y188))),Y188,
   IF(AND(L188&lt;&gt;"",ISNUMBER(L188),L188&gt;0,NOT(ISNA(L188))),VLOOKUP(L188,'ESO dumped WayshrineInfo'!$K$3:$L$9994,2,FALSE),"")
),"")</f>
        <v>816</v>
      </c>
      <c r="AA188" t="str">
        <f>IF(AND(Z188&lt;&gt;"",ISNUMBER(Z188),NOT(ISNA(Z188))),VLOOKUP(Z188,'ESO zone constants'!$A$3:$D$9999,4,FALSE),"")</f>
        <v>Hew's Bane</v>
      </c>
      <c r="AB188" s="33" t="s">
        <v>3357</v>
      </c>
      <c r="AF188" s="3">
        <f>IF(AND(G188&lt;&gt;"LIBSETS_SETTYPE_BATTLEGROUND",G188&lt;&gt;"LIBSETS_SETTYPE_SPECIAL"),
IF(AND(AE188&lt;&gt;"",ISNUMBER(AE188),NOT(ISNA(AE188))),AE188,
   IF(AND(M188&lt;&gt;"",ISNUMBER(M188),M188&gt;0,NOT(ISNA(M188))),VLOOKUP(M188,'ESO dumped WayshrineInfo'!$K$3:$L$9994,2,FALSE),"")
),"")</f>
        <v>816</v>
      </c>
      <c r="AG188" t="str">
        <f>IF(AND(AF188&lt;&gt;"",ISNUMBER(AF188),NOT(ISNA(AF188))),VLOOKUP(AF188,'ESO zone constants'!$A$3:$D$9999,4,FALSE),"")</f>
        <v>Hew's Bane</v>
      </c>
      <c r="AH188" s="43"/>
      <c r="AK188" s="3" t="str">
        <f>IF(AND(G188&lt;&gt;"LIBSETS_SETTYPE_BATTLEGROUND",G188&lt;&gt;"LIBSETS_SETTYPE_SPECIAL"),IF(AL188&lt;&gt;"",VLOOKUP(AL188,'ESO zone constants'!$D$3:$H$4953,5,FALSE),""),"")</f>
        <v/>
      </c>
      <c r="AM188" s="43"/>
      <c r="AP188" s="3" t="str">
        <f>IF(AND(G188&lt;&gt;"LIBSETS_SETTYPE_BATTLEGROUND",G188&lt;&gt;"LIBSETS_SETTYPE_SPECIAL"),IF(AQ188&lt;&gt;"",VLOOKUP(AQ188,'ESO zone constants'!$D$3:$H$4953,5,FALSE),""),"")</f>
        <v/>
      </c>
      <c r="AR188" s="43"/>
      <c r="AU188" s="3" t="str">
        <f>IF(AND(G188&lt;&gt;"LIBSETS_SETTYPE_BATTLEGROUND",G188&lt;&gt;"LIBSETS_SETTYPE_SPECIAL"),IF(AV188&lt;&gt;"",VLOOKUP(AV188,'ESO zone constants'!$D$3:$H$4953,5,FALSE),""),"")</f>
        <v/>
      </c>
      <c r="AW188" s="43"/>
      <c r="AZ188" s="81" t="s">
        <v>2665</v>
      </c>
      <c r="BA188" s="81"/>
      <c r="BB188" s="81"/>
      <c r="BC188" s="21" t="str">
        <f t="shared" si="18"/>
        <v>[225] = {wayshrines={257,257,257,}, traitsNeeded=7, dlcId=DLC_THIEVES_GUILD</v>
      </c>
      <c r="BD188" s="21" t="str">
        <f t="shared" si="19"/>
        <v>, zoneIds={816,816,816}, veteran=false</v>
      </c>
      <c r="BE188" s="21" t="str">
        <f t="shared" si="20"/>
        <v>, setType=LIBSETS_SETTYPE_CRAFTED</v>
      </c>
      <c r="BF188" s="21" t="str">
        <f t="shared" si="21"/>
        <v>, dropMechanic={LIBSETS_DROP_MECHANIC_CRAFTED,LIBSETS_DROP_MECHANIC_CRAFTED}</v>
      </c>
      <c r="BG188" s="21" t="str">
        <f t="shared" si="22"/>
        <v>}, --Clever Alchemist / Schlauer Alchemist   [Hew's Bane, Hew's Bane, Hew's Bane]</v>
      </c>
    </row>
    <row r="189" spans="1:59" x14ac:dyDescent="0.25">
      <c r="A189" s="5">
        <v>226</v>
      </c>
      <c r="B189" t="s">
        <v>1025</v>
      </c>
      <c r="C189" t="s">
        <v>1026</v>
      </c>
      <c r="D189" s="3">
        <f t="shared" si="17"/>
        <v>226</v>
      </c>
      <c r="G189" s="8" t="s">
        <v>1474</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WayshrineInfo'!$K$3:$N$9994,4,FALSE),"")))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constants'!$B$4:$C$1012,2,FALSE),"")</f>
        <v>Thieves Guild</v>
      </c>
      <c r="V189" s="33" t="s">
        <v>3357</v>
      </c>
      <c r="Y189" s="64"/>
      <c r="Z189" s="3">
        <f>IF(AND(G189&lt;&gt;"LIBSETS_SETTYPE_BATTLEGROUND",G189&lt;&gt;"LIBSETS_SETTYPE_SPECIAL"),
IF(AND(Y189&lt;&gt;"",ISNUMBER(Y189),NOT(ISNA(Y189))),Y189,
   IF(AND(L189&lt;&gt;"",ISNUMBER(L189),L189&gt;0,NOT(ISNA(L189))),VLOOKUP(L189,'ESO dumped WayshrineInfo'!$K$3:$L$9994,2,FALSE),"")
),"")</f>
        <v>816</v>
      </c>
      <c r="AA189" t="str">
        <f>IF(AND(Z189&lt;&gt;"",ISNUMBER(Z189),NOT(ISNA(Z189))),VLOOKUP(Z189,'ESO zone constants'!$A$3:$D$9999,4,FALSE),"")</f>
        <v>Hew's Bane</v>
      </c>
      <c r="AB189" s="33" t="s">
        <v>3357</v>
      </c>
      <c r="AF189" s="3">
        <f>IF(AND(G189&lt;&gt;"LIBSETS_SETTYPE_BATTLEGROUND",G189&lt;&gt;"LIBSETS_SETTYPE_SPECIAL"),
IF(AND(AE189&lt;&gt;"",ISNUMBER(AE189),NOT(ISNA(AE189))),AE189,
   IF(AND(M189&lt;&gt;"",ISNUMBER(M189),M189&gt;0,NOT(ISNA(M189))),VLOOKUP(M189,'ESO dumped WayshrineInfo'!$K$3:$L$9994,2,FALSE),"")
),"")</f>
        <v>816</v>
      </c>
      <c r="AG189" t="str">
        <f>IF(AND(AF189&lt;&gt;"",ISNUMBER(AF189),NOT(ISNA(AF189))),VLOOKUP(AF189,'ESO zone constants'!$A$3:$D$9999,4,FALSE),"")</f>
        <v>Hew's Bane</v>
      </c>
      <c r="AH189" s="43"/>
      <c r="AK189" s="3" t="str">
        <f>IF(AND(G189&lt;&gt;"LIBSETS_SETTYPE_BATTLEGROUND",G189&lt;&gt;"LIBSETS_SETTYPE_SPECIAL"),IF(AL189&lt;&gt;"",VLOOKUP(AL189,'ESO zone constants'!$D$3:$H$4953,5,FALSE),""),"")</f>
        <v/>
      </c>
      <c r="AM189" s="43"/>
      <c r="AP189" s="3" t="str">
        <f>IF(AND(G189&lt;&gt;"LIBSETS_SETTYPE_BATTLEGROUND",G189&lt;&gt;"LIBSETS_SETTYPE_SPECIAL"),IF(AQ189&lt;&gt;"",VLOOKUP(AQ189,'ESO zone constants'!$D$3:$H$4953,5,FALSE),""),"")</f>
        <v/>
      </c>
      <c r="AR189" s="43"/>
      <c r="AU189" s="3" t="str">
        <f>IF(AND(G189&lt;&gt;"LIBSETS_SETTYPE_BATTLEGROUND",G189&lt;&gt;"LIBSETS_SETTYPE_SPECIAL"),IF(AV189&lt;&gt;"",VLOOKUP(AV189,'ESO zone constants'!$D$3:$H$4953,5,FALSE),""),"")</f>
        <v/>
      </c>
      <c r="AW189" s="43"/>
      <c r="AZ189" s="81" t="s">
        <v>2665</v>
      </c>
      <c r="BA189" s="81"/>
      <c r="BB189" s="81"/>
      <c r="BC189" s="21" t="str">
        <f t="shared" si="18"/>
        <v>[226] = {wayshrines={255,255,255,}, traitsNeeded=9, dlcId=DLC_THIEVES_GUILD</v>
      </c>
      <c r="BD189" s="21" t="str">
        <f t="shared" si="19"/>
        <v>, zoneIds={816,816,816}, veteran=false</v>
      </c>
      <c r="BE189" s="21" t="str">
        <f t="shared" si="20"/>
        <v>, setType=LIBSETS_SETTYPE_CRAFTED</v>
      </c>
      <c r="BF189" s="21" t="str">
        <f t="shared" si="21"/>
        <v>, dropMechanic={LIBSETS_DROP_MECHANIC_CRAFTED,LIBSETS_DROP_MECHANIC_CRAFTED}</v>
      </c>
      <c r="BG189" s="21" t="str">
        <f t="shared" si="22"/>
        <v>}, --Eternal Hunt / Ewige Jagd   [Hew's Bane, Hew's Bane, Hew's Bane]</v>
      </c>
    </row>
    <row r="190" spans="1:59" x14ac:dyDescent="0.25">
      <c r="A190" s="12">
        <v>227</v>
      </c>
      <c r="B190" t="s">
        <v>1027</v>
      </c>
      <c r="C190" t="s">
        <v>2596</v>
      </c>
      <c r="D190" s="3">
        <f t="shared" si="17"/>
        <v>227</v>
      </c>
      <c r="G190" s="8" t="s">
        <v>1480</v>
      </c>
      <c r="I190" t="s">
        <v>91</v>
      </c>
      <c r="J190" t="s">
        <v>91</v>
      </c>
      <c r="K190">
        <v>255</v>
      </c>
      <c r="L190">
        <v>255</v>
      </c>
      <c r="M190">
        <v>255</v>
      </c>
      <c r="O190" s="64"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WayshrineInfo'!$K$3:$N$9994,4,FALSE),"")))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constants'!$B$4:$C$1012,2,FALSE),"")</f>
        <v>Thieves Guild</v>
      </c>
      <c r="V190" s="33" t="s">
        <v>1560</v>
      </c>
      <c r="Y190" s="64"/>
      <c r="Z190" s="3">
        <f>IF(AND(G190&lt;&gt;"LIBSETS_SETTYPE_BATTLEGROUND",G190&lt;&gt;"LIBSETS_SETTYPE_SPECIAL"),
IF(AND(Y190&lt;&gt;"",ISNUMBER(Y190),NOT(ISNA(Y190))),Y190,
   IF(AND(L190&lt;&gt;"",ISNUMBER(L190),L190&gt;0,NOT(ISNA(L190))),VLOOKUP(L190,'ESO dumped WayshrineInfo'!$K$3:$L$9994,2,FALSE),"")
),"")</f>
        <v>816</v>
      </c>
      <c r="AA190" t="str">
        <f>IF(AND(Z190&lt;&gt;"",ISNUMBER(Z190),NOT(ISNA(Z190))),VLOOKUP(Z190,'ESO zone constants'!$A$3:$D$9999,4,FALSE),"")</f>
        <v>Hew's Bane</v>
      </c>
      <c r="AB190" s="33" t="s">
        <v>1561</v>
      </c>
      <c r="AC190" s="42"/>
      <c r="AD190" s="42"/>
      <c r="AE190" s="42"/>
      <c r="AF190" s="3">
        <f>IF(AND(G190&lt;&gt;"LIBSETS_SETTYPE_BATTLEGROUND",G190&lt;&gt;"LIBSETS_SETTYPE_SPECIAL"),
IF(AND(AE190&lt;&gt;"",ISNUMBER(AE190),NOT(ISNA(AE190))),AE190,
   IF(AND(M190&lt;&gt;"",ISNUMBER(M190),M190&gt;0,NOT(ISNA(M190))),VLOOKUP(M190,'ESO dumped WayshrineInfo'!$K$3:$L$9994,2,FALSE),"")
),"")</f>
        <v>816</v>
      </c>
      <c r="AG190" t="str">
        <f>IF(AND(AF190&lt;&gt;"",ISNUMBER(AF190),NOT(ISNA(AF190))),VLOOKUP(AF190,'ESO zone constants'!$A$3:$D$9999,4,FALSE),"")</f>
        <v>Hew's Bane</v>
      </c>
      <c r="AH190" s="43" t="s">
        <v>1562</v>
      </c>
      <c r="AI190" s="42"/>
      <c r="AJ190" s="42"/>
      <c r="AK190" s="3">
        <f>IF(AND(G190&lt;&gt;"LIBSETS_SETTYPE_BATTLEGROUND",G190&lt;&gt;"LIBSETS_SETTYPE_SPECIAL"),IF(AL190&lt;&gt;"",VLOOKUP(AL190,'ESO zone constants'!$D$3:$H$4953,5,FALSE),""),"")</f>
        <v>816</v>
      </c>
      <c r="AL190" t="s">
        <v>509</v>
      </c>
      <c r="AM190" s="43" t="s">
        <v>1563</v>
      </c>
      <c r="AN190" s="42"/>
      <c r="AO190" s="42"/>
      <c r="AP190" s="3" t="str">
        <f>IF(AND(G190&lt;&gt;"LIBSETS_SETTYPE_BATTLEGROUND",G190&lt;&gt;"LIBSETS_SETTYPE_SPECIAL"),IF(AQ190&lt;&gt;"",VLOOKUP(AQ190,'ESO zone constants'!$D$3:$H$4953,5,FALSE),""),"")</f>
        <v/>
      </c>
      <c r="AR190" s="43"/>
      <c r="AS190" s="42"/>
      <c r="AT190" s="42"/>
      <c r="AU190" s="3" t="str">
        <f>IF(AND(G190&lt;&gt;"LIBSETS_SETTYPE_BATTLEGROUND",G190&lt;&gt;"LIBSETS_SETTYPE_SPECIAL"),IF(AV190&lt;&gt;"",VLOOKUP(AV190,'ESO zone constants'!$D$3:$H$4953,5,FALSE),""),"")</f>
        <v/>
      </c>
      <c r="AW190" s="43"/>
      <c r="AX190" s="42"/>
      <c r="AY190" s="42"/>
      <c r="AZ190" s="81" t="s">
        <v>2666</v>
      </c>
      <c r="BA190" s="81"/>
      <c r="BB190" s="81"/>
      <c r="BC190" s="21" t="str">
        <f t="shared" si="18"/>
        <v>[227] = {wayshrines={255,255,255,}, dlcId=DLC_THIEVES_GUILD</v>
      </c>
      <c r="BD190" s="21" t="str">
        <f t="shared" si="19"/>
        <v>, zoneIds={816,816,816,816}, veteran=false</v>
      </c>
      <c r="BE190" s="21" t="str">
        <f t="shared" si="20"/>
        <v>, setType=LIBSETS_SETTYPE_OVERLAND</v>
      </c>
      <c r="BF190" s="21" t="str">
        <f t="shared" si="21"/>
        <v>, isProcSetAllowedInPvP=1, dropMechanic={LIBSETS_DROP_MECHANIC_OVERLAND_BOSS_DELVE,LIBSETS_DROP_MECHANIC_OVERLAND_WORLDBOSS,LIBSETS_DROP_MECHANIC_OVERLAND_BOSS_PUBLIC_DUNGEON,LIBSETS_DROP_MECHANIC_OVERLAND_CHEST}</v>
      </c>
      <c r="BG190" s="21" t="str">
        <f t="shared" si="22"/>
        <v>}, --Bahraha\'s Curse / Bahrahas Fluch   [Hew's Bane, Hew's Bane, Hew's Bane, Hew's Bane]</v>
      </c>
    </row>
    <row r="191" spans="1:59" x14ac:dyDescent="0.25">
      <c r="A191" s="12">
        <v>228</v>
      </c>
      <c r="B191" t="s">
        <v>1028</v>
      </c>
      <c r="C191" t="s">
        <v>2597</v>
      </c>
      <c r="D191" s="3">
        <f t="shared" si="17"/>
        <v>228</v>
      </c>
      <c r="G191" s="8" t="s">
        <v>1480</v>
      </c>
      <c r="I191" t="s">
        <v>91</v>
      </c>
      <c r="J191" t="s">
        <v>91</v>
      </c>
      <c r="K191">
        <v>255</v>
      </c>
      <c r="L191">
        <v>255</v>
      </c>
      <c r="M191">
        <v>255</v>
      </c>
      <c r="O191" s="64"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WayshrineInfo'!$K$3:$N$9994,4,FALSE),"")))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constants'!$B$4:$C$1012,2,FALSE),"")</f>
        <v>Thieves Guild</v>
      </c>
      <c r="V191" s="33" t="s">
        <v>1560</v>
      </c>
      <c r="Y191" s="64"/>
      <c r="Z191" s="3">
        <f>IF(AND(G191&lt;&gt;"LIBSETS_SETTYPE_BATTLEGROUND",G191&lt;&gt;"LIBSETS_SETTYPE_SPECIAL"),
IF(AND(Y191&lt;&gt;"",ISNUMBER(Y191),NOT(ISNA(Y191))),Y191,
   IF(AND(L191&lt;&gt;"",ISNUMBER(L191),L191&gt;0,NOT(ISNA(L191))),VLOOKUP(L191,'ESO dumped WayshrineInfo'!$K$3:$L$9994,2,FALSE),"")
),"")</f>
        <v>816</v>
      </c>
      <c r="AA191" t="str">
        <f>IF(AND(Z191&lt;&gt;"",ISNUMBER(Z191),NOT(ISNA(Z191))),VLOOKUP(Z191,'ESO zone constants'!$A$3:$D$9999,4,FALSE),"")</f>
        <v>Hew's Bane</v>
      </c>
      <c r="AB191" s="33" t="s">
        <v>1561</v>
      </c>
      <c r="AC191" s="42"/>
      <c r="AD191" s="42"/>
      <c r="AE191" s="42"/>
      <c r="AF191" s="3">
        <f>IF(AND(G191&lt;&gt;"LIBSETS_SETTYPE_BATTLEGROUND",G191&lt;&gt;"LIBSETS_SETTYPE_SPECIAL"),
IF(AND(AE191&lt;&gt;"",ISNUMBER(AE191),NOT(ISNA(AE191))),AE191,
   IF(AND(M191&lt;&gt;"",ISNUMBER(M191),M191&gt;0,NOT(ISNA(M191))),VLOOKUP(M191,'ESO dumped WayshrineInfo'!$K$3:$L$9994,2,FALSE),"")
),"")</f>
        <v>816</v>
      </c>
      <c r="AG191" t="str">
        <f>IF(AND(AF191&lt;&gt;"",ISNUMBER(AF191),NOT(ISNA(AF191))),VLOOKUP(AF191,'ESO zone constants'!$A$3:$D$9999,4,FALSE),"")</f>
        <v>Hew's Bane</v>
      </c>
      <c r="AH191" s="43" t="s">
        <v>1562</v>
      </c>
      <c r="AI191" s="42"/>
      <c r="AJ191" s="42"/>
      <c r="AK191" s="3">
        <f>IF(AND(G191&lt;&gt;"LIBSETS_SETTYPE_BATTLEGROUND",G191&lt;&gt;"LIBSETS_SETTYPE_SPECIAL"),IF(AL191&lt;&gt;"",VLOOKUP(AL191,'ESO zone constants'!$D$3:$H$4953,5,FALSE),""),"")</f>
        <v>816</v>
      </c>
      <c r="AL191" t="s">
        <v>509</v>
      </c>
      <c r="AM191" s="43" t="s">
        <v>1563</v>
      </c>
      <c r="AN191" s="42"/>
      <c r="AO191" s="42"/>
      <c r="AP191" s="3" t="str">
        <f>IF(AND(G191&lt;&gt;"LIBSETS_SETTYPE_BATTLEGROUND",G191&lt;&gt;"LIBSETS_SETTYPE_SPECIAL"),IF(AQ191&lt;&gt;"",VLOOKUP(AQ191,'ESO zone constants'!$D$3:$H$4953,5,FALSE),""),"")</f>
        <v/>
      </c>
      <c r="AR191" s="43"/>
      <c r="AS191" s="42"/>
      <c r="AT191" s="42"/>
      <c r="AU191" s="3" t="str">
        <f>IF(AND(G191&lt;&gt;"LIBSETS_SETTYPE_BATTLEGROUND",G191&lt;&gt;"LIBSETS_SETTYPE_SPECIAL"),IF(AV191&lt;&gt;"",VLOOKUP(AV191,'ESO zone constants'!$D$3:$H$4953,5,FALSE),""),"")</f>
        <v/>
      </c>
      <c r="AW191" s="43"/>
      <c r="AX191" s="42"/>
      <c r="AY191" s="42"/>
      <c r="AZ191" s="81" t="s">
        <v>2666</v>
      </c>
      <c r="BA191" s="81"/>
      <c r="BB191" s="81"/>
      <c r="BC191" s="21" t="str">
        <f t="shared" si="18"/>
        <v>[228] = {wayshrines={255,255,255,}, dlcId=DLC_THIEVES_GUILD</v>
      </c>
      <c r="BD191" s="21" t="str">
        <f t="shared" si="19"/>
        <v>, zoneIds={816,816,816,816}, veteran=false</v>
      </c>
      <c r="BE191" s="21" t="str">
        <f t="shared" si="20"/>
        <v>, setType=LIBSETS_SETTYPE_OVERLAND</v>
      </c>
      <c r="BF191" s="21" t="str">
        <f t="shared" si="21"/>
        <v>, isProcSetAllowedInPvP=1, dropMechanic={LIBSETS_DROP_MECHANIC_OVERLAND_BOSS_DELVE,LIBSETS_DROP_MECHANIC_OVERLAND_WORLDBOSS,LIBSETS_DROP_MECHANIC_OVERLAND_BOSS_PUBLIC_DUNGEON,LIBSETS_DROP_MECHANIC_OVERLAND_CHEST}</v>
      </c>
      <c r="BG191" s="21" t="str">
        <f t="shared" si="22"/>
        <v>}, --Syvarra\'s Scales / Syvarras Schuppen   [Hew's Bane, Hew's Bane, Hew's Bane, Hew's Bane]</v>
      </c>
    </row>
    <row r="192" spans="1:59" x14ac:dyDescent="0.25">
      <c r="A192" s="12">
        <v>229</v>
      </c>
      <c r="B192" t="s">
        <v>1029</v>
      </c>
      <c r="C192" t="s">
        <v>1030</v>
      </c>
      <c r="D192" s="3">
        <f t="shared" si="17"/>
        <v>229</v>
      </c>
      <c r="G192" s="8" t="s">
        <v>1481</v>
      </c>
      <c r="I192" t="s">
        <v>91</v>
      </c>
      <c r="J192" t="s">
        <v>91</v>
      </c>
      <c r="K192">
        <v>258</v>
      </c>
      <c r="L192">
        <v>258</v>
      </c>
      <c r="M192">
        <v>258</v>
      </c>
      <c r="O192" s="64"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WayshrineInfo'!$K$3:$N$9994,4,FALSE),"")))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constants'!$B$4:$C$1012,2,FALSE),"")</f>
        <v>Thieves Guild</v>
      </c>
      <c r="V192" s="33" t="s">
        <v>3335</v>
      </c>
      <c r="Y192" s="64"/>
      <c r="Z192" s="3">
        <f>IF(AND(G192&lt;&gt;"LIBSETS_SETTYPE_BATTLEGROUND",G192&lt;&gt;"LIBSETS_SETTYPE_SPECIAL"),
IF(AND(Y192&lt;&gt;"",ISNUMBER(Y192),NOT(ISNA(Y192))),Y192,
   IF(AND(L192&lt;&gt;"",ISNUMBER(L192),L192&gt;0,NOT(ISNA(L192))),VLOOKUP(L192,'ESO dumped WayshrineInfo'!$K$3:$L$9994,2,FALSE),"")
),"")</f>
        <v>382</v>
      </c>
      <c r="AA192" t="str">
        <f>IF(AND(Z192&lt;&gt;"",ISNUMBER(Z192),NOT(ISNA(Z192))),VLOOKUP(Z192,'ESO zone constants'!$A$3:$D$9999,4,FALSE),"")</f>
        <v>Reaper's March</v>
      </c>
      <c r="AB192" s="33" t="s">
        <v>3335</v>
      </c>
      <c r="AC192" s="42" t="str">
        <f>IF(AB192&lt;&gt;"",IF(AB192&lt;&gt;"LIBSETS_DROP_MECHANIC_MONSTER_NAME",VLOOKUP(AB192,'LibSets constants'!$I$4:$L$1012,3,FALSE),""),"")</f>
        <v>Bosses in trial dungeons</v>
      </c>
      <c r="AD192" s="42" t="str">
        <f>IF(AB192&lt;&gt;"",IF(AB192&lt;&gt;"LIBSETS_DROP_MECHANIC_MONSTER_NAME",VLOOKUP(AB192,'LibSets constants'!$I$4:$L$1012,4,FALSE),""),"")</f>
        <v>Bosse in Prüfungen</v>
      </c>
      <c r="AE192" s="38"/>
      <c r="AF192" s="3">
        <f>IF(AND(G192&lt;&gt;"LIBSETS_SETTYPE_BATTLEGROUND",G192&lt;&gt;"LIBSETS_SETTYPE_SPECIAL"),
IF(AND(AE192&lt;&gt;"",ISNUMBER(AE192),NOT(ISNA(AE192))),AE192,
   IF(AND(M192&lt;&gt;"",ISNUMBER(M192),M192&gt;0,NOT(ISNA(M192))),VLOOKUP(M192,'ESO dumped WayshrineInfo'!$K$3:$L$9994,2,FALSE),"")
),"")</f>
        <v>382</v>
      </c>
      <c r="AG192" t="str">
        <f>IF(AND(AF192&lt;&gt;"",ISNUMBER(AF192),NOT(ISNA(AF192))),VLOOKUP(AF192,'ESO zone constants'!$A$3:$D$9999,4,FALSE),"")</f>
        <v>Reaper's March</v>
      </c>
      <c r="AH192" s="43"/>
      <c r="AI192" s="38"/>
      <c r="AJ192" s="38"/>
      <c r="AK192" s="3" t="str">
        <f>IF(AND(G192&lt;&gt;"LIBSETS_SETTYPE_BATTLEGROUND",G192&lt;&gt;"LIBSETS_SETTYPE_SPECIAL"),IF(AL192&lt;&gt;"",VLOOKUP(AL192,'ESO zone constants'!$D$3:$H$4953,5,FALSE),""),"")</f>
        <v/>
      </c>
      <c r="AM192" s="43"/>
      <c r="AN192" s="38"/>
      <c r="AO192" s="38"/>
      <c r="AP192" s="3" t="str">
        <f>IF(AND(G192&lt;&gt;"LIBSETS_SETTYPE_BATTLEGROUND",G192&lt;&gt;"LIBSETS_SETTYPE_SPECIAL"),IF(AQ192&lt;&gt;"",VLOOKUP(AQ192,'ESO zone constants'!$D$3:$H$4953,5,FALSE),""),"")</f>
        <v/>
      </c>
      <c r="AR192" s="43"/>
      <c r="AS192" s="38"/>
      <c r="AT192" s="38"/>
      <c r="AU192" s="3" t="str">
        <f>IF(AND(G192&lt;&gt;"LIBSETS_SETTYPE_BATTLEGROUND",G192&lt;&gt;"LIBSETS_SETTYPE_SPECIAL"),IF(AV192&lt;&gt;"",VLOOKUP(AV192,'ESO zone constants'!$D$3:$H$4953,5,FALSE),""),"")</f>
        <v/>
      </c>
      <c r="AW192" s="43"/>
      <c r="AX192" s="38"/>
      <c r="AY192" s="38"/>
      <c r="AZ192" s="81" t="s">
        <v>2665</v>
      </c>
      <c r="BA192" s="81"/>
      <c r="BB192" s="81"/>
      <c r="BC192" s="21" t="str">
        <f t="shared" si="18"/>
        <v>[229] = {wayshrines={258,258,258,}, dlcId=DLC_THIEVES_GUILD</v>
      </c>
      <c r="BD192" s="21" t="str">
        <f t="shared" si="19"/>
        <v>, zoneIds={725,382,382}, veteran=false</v>
      </c>
      <c r="BE192" s="21" t="str">
        <f t="shared" si="20"/>
        <v>, setType=LIBSETS_SETTYPE_TRIAL</v>
      </c>
      <c r="BF192" s="21" t="str">
        <f t="shared" si="21"/>
        <v>, dropMechanic={LIBSETS_DROP_MECHANIC_TRIAL_BOSS,LIBSETS_DROP_MECHANIC_TRIAL_BOSS}, dropMechanicDropLocationNames={['en']={'','Bosses in trial dungeons','','','','',},['de']={'','Bosse in Prüfungen','','','','',},}</v>
      </c>
      <c r="BG192" s="21" t="str">
        <f t="shared" si="22"/>
        <v>}, --Twilight Remedy / Zwielichtgenesung   [Maw of Lorkhaj, Reaper's March, Reaper's March]</v>
      </c>
    </row>
    <row r="193" spans="1:59" x14ac:dyDescent="0.25">
      <c r="A193" s="12">
        <v>230</v>
      </c>
      <c r="B193" t="s">
        <v>1031</v>
      </c>
      <c r="C193" t="s">
        <v>1032</v>
      </c>
      <c r="D193" s="3">
        <f t="shared" si="17"/>
        <v>230</v>
      </c>
      <c r="G193" s="8" t="s">
        <v>1481</v>
      </c>
      <c r="I193" t="s">
        <v>91</v>
      </c>
      <c r="J193" t="s">
        <v>91</v>
      </c>
      <c r="K193">
        <v>258</v>
      </c>
      <c r="L193">
        <v>258</v>
      </c>
      <c r="M193">
        <v>258</v>
      </c>
      <c r="O193" s="64"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WayshrineInfo'!$K$3:$N$9994,4,FALSE),"")))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constants'!$B$4:$C$1012,2,FALSE),"")</f>
        <v>Thieves Guild</v>
      </c>
      <c r="V193" s="33" t="s">
        <v>3335</v>
      </c>
      <c r="Y193" s="64"/>
      <c r="Z193" s="3">
        <f>IF(AND(G193&lt;&gt;"LIBSETS_SETTYPE_BATTLEGROUND",G193&lt;&gt;"LIBSETS_SETTYPE_SPECIAL"),
IF(AND(Y193&lt;&gt;"",ISNUMBER(Y193),NOT(ISNA(Y193))),Y193,
   IF(AND(L193&lt;&gt;"",ISNUMBER(L193),L193&gt;0,NOT(ISNA(L193))),VLOOKUP(L193,'ESO dumped WayshrineInfo'!$K$3:$L$9994,2,FALSE),"")
),"")</f>
        <v>382</v>
      </c>
      <c r="AA193" t="str">
        <f>IF(AND(Z193&lt;&gt;"",ISNUMBER(Z193),NOT(ISNA(Z193))),VLOOKUP(Z193,'ESO zone constants'!$A$3:$D$9999,4,FALSE),"")</f>
        <v>Reaper's March</v>
      </c>
      <c r="AB193" s="33" t="s">
        <v>3335</v>
      </c>
      <c r="AC193" s="42" t="str">
        <f>IF(AB193&lt;&gt;"",IF(AB193&lt;&gt;"LIBSETS_DROP_MECHANIC_MONSTER_NAME",VLOOKUP(AB193,'LibSets constants'!$I$4:$L$1012,3,FALSE),""),"")</f>
        <v>Bosses in trial dungeons</v>
      </c>
      <c r="AD193" s="42" t="str">
        <f>IF(AB193&lt;&gt;"",IF(AB193&lt;&gt;"LIBSETS_DROP_MECHANIC_MONSTER_NAME",VLOOKUP(AB193,'LibSets constants'!$I$4:$L$1012,4,FALSE),""),"")</f>
        <v>Bosse in Prüfungen</v>
      </c>
      <c r="AE193" s="38"/>
      <c r="AF193" s="3">
        <f>IF(AND(G193&lt;&gt;"LIBSETS_SETTYPE_BATTLEGROUND",G193&lt;&gt;"LIBSETS_SETTYPE_SPECIAL"),
IF(AND(AE193&lt;&gt;"",ISNUMBER(AE193),NOT(ISNA(AE193))),AE193,
   IF(AND(M193&lt;&gt;"",ISNUMBER(M193),M193&gt;0,NOT(ISNA(M193))),VLOOKUP(M193,'ESO dumped WayshrineInfo'!$K$3:$L$9994,2,FALSE),"")
),"")</f>
        <v>382</v>
      </c>
      <c r="AG193" t="str">
        <f>IF(AND(AF193&lt;&gt;"",ISNUMBER(AF193),NOT(ISNA(AF193))),VLOOKUP(AF193,'ESO zone constants'!$A$3:$D$9999,4,FALSE),"")</f>
        <v>Reaper's March</v>
      </c>
      <c r="AH193" s="43"/>
      <c r="AI193" s="38"/>
      <c r="AJ193" s="38"/>
      <c r="AK193" s="3" t="str">
        <f>IF(AND(G193&lt;&gt;"LIBSETS_SETTYPE_BATTLEGROUND",G193&lt;&gt;"LIBSETS_SETTYPE_SPECIAL"),IF(AL193&lt;&gt;"",VLOOKUP(AL193,'ESO zone constants'!$D$3:$H$4953,5,FALSE),""),"")</f>
        <v/>
      </c>
      <c r="AM193" s="43"/>
      <c r="AN193" s="38"/>
      <c r="AO193" s="38"/>
      <c r="AP193" s="3" t="str">
        <f>IF(AND(G193&lt;&gt;"LIBSETS_SETTYPE_BATTLEGROUND",G193&lt;&gt;"LIBSETS_SETTYPE_SPECIAL"),IF(AQ193&lt;&gt;"",VLOOKUP(AQ193,'ESO zone constants'!$D$3:$H$4953,5,FALSE),""),"")</f>
        <v/>
      </c>
      <c r="AR193" s="43"/>
      <c r="AS193" s="38"/>
      <c r="AT193" s="38"/>
      <c r="AU193" s="3" t="str">
        <f>IF(AND(G193&lt;&gt;"LIBSETS_SETTYPE_BATTLEGROUND",G193&lt;&gt;"LIBSETS_SETTYPE_SPECIAL"),IF(AV193&lt;&gt;"",VLOOKUP(AV193,'ESO zone constants'!$D$3:$H$4953,5,FALSE),""),"")</f>
        <v/>
      </c>
      <c r="AW193" s="43"/>
      <c r="AX193" s="38"/>
      <c r="AY193" s="38"/>
      <c r="AZ193" s="81" t="s">
        <v>2665</v>
      </c>
      <c r="BA193" s="81"/>
      <c r="BB193" s="81"/>
      <c r="BC193" s="21" t="str">
        <f t="shared" si="18"/>
        <v>[230] = {wayshrines={258,258,258,}, dlcId=DLC_THIEVES_GUILD</v>
      </c>
      <c r="BD193" s="21" t="str">
        <f t="shared" si="19"/>
        <v>, zoneIds={725,382,382}, veteran=false</v>
      </c>
      <c r="BE193" s="21" t="str">
        <f t="shared" si="20"/>
        <v>, setType=LIBSETS_SETTYPE_TRIAL</v>
      </c>
      <c r="BF193" s="21" t="str">
        <f t="shared" si="21"/>
        <v>, dropMechanic={LIBSETS_DROP_MECHANIC_TRIAL_BOSS,LIBSETS_DROP_MECHANIC_TRIAL_BOSS}, dropMechanicDropLocationNames={['en']={'','Bosses in trial dungeons','','','','',},['de']={'','Bosse in Prüfungen','','','','',},}</v>
      </c>
      <c r="BG193" s="21" t="str">
        <f t="shared" si="22"/>
        <v>}, --Moondancer / Mondtänzer   [Maw of Lorkhaj, Reaper's March, Reaper's March]</v>
      </c>
    </row>
    <row r="194" spans="1:59" x14ac:dyDescent="0.25">
      <c r="A194" s="12">
        <v>231</v>
      </c>
      <c r="B194" t="s">
        <v>1033</v>
      </c>
      <c r="C194" t="s">
        <v>1034</v>
      </c>
      <c r="D194" s="3">
        <f t="shared" si="17"/>
        <v>231</v>
      </c>
      <c r="G194" s="8" t="s">
        <v>1481</v>
      </c>
      <c r="I194" t="s">
        <v>91</v>
      </c>
      <c r="J194" t="s">
        <v>91</v>
      </c>
      <c r="K194">
        <v>258</v>
      </c>
      <c r="L194">
        <v>258</v>
      </c>
      <c r="M194">
        <v>258</v>
      </c>
      <c r="O194" s="64"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WayshrineInfo'!$K$3:$N$9994,4,FALSE),"")))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constants'!$B$4:$C$1012,2,FALSE),"")</f>
        <v>Thieves Guild</v>
      </c>
      <c r="V194" s="33" t="s">
        <v>3335</v>
      </c>
      <c r="Y194" s="64"/>
      <c r="Z194" s="3">
        <f>IF(AND(G194&lt;&gt;"LIBSETS_SETTYPE_BATTLEGROUND",G194&lt;&gt;"LIBSETS_SETTYPE_SPECIAL"),
IF(AND(Y194&lt;&gt;"",ISNUMBER(Y194),NOT(ISNA(Y194))),Y194,
   IF(AND(L194&lt;&gt;"",ISNUMBER(L194),L194&gt;0,NOT(ISNA(L194))),VLOOKUP(L194,'ESO dumped WayshrineInfo'!$K$3:$L$9994,2,FALSE),"")
),"")</f>
        <v>382</v>
      </c>
      <c r="AA194" t="str">
        <f>IF(AND(Z194&lt;&gt;"",ISNUMBER(Z194),NOT(ISNA(Z194))),VLOOKUP(Z194,'ESO zone constants'!$A$3:$D$9999,4,FALSE),"")</f>
        <v>Reaper's March</v>
      </c>
      <c r="AB194" s="33" t="s">
        <v>3335</v>
      </c>
      <c r="AC194" s="42" t="str">
        <f>IF(AB194&lt;&gt;"",IF(AB194&lt;&gt;"LIBSETS_DROP_MECHANIC_MONSTER_NAME",VLOOKUP(AB194,'LibSets constants'!$I$4:$L$1012,3,FALSE),""),"")</f>
        <v>Bosses in trial dungeons</v>
      </c>
      <c r="AD194" s="42" t="str">
        <f>IF(AB194&lt;&gt;"",IF(AB194&lt;&gt;"LIBSETS_DROP_MECHANIC_MONSTER_NAME",VLOOKUP(AB194,'LibSets constants'!$I$4:$L$1012,4,FALSE),""),"")</f>
        <v>Bosse in Prüfungen</v>
      </c>
      <c r="AE194" s="38"/>
      <c r="AF194" s="3">
        <f>IF(AND(G194&lt;&gt;"LIBSETS_SETTYPE_BATTLEGROUND",G194&lt;&gt;"LIBSETS_SETTYPE_SPECIAL"),
IF(AND(AE194&lt;&gt;"",ISNUMBER(AE194),NOT(ISNA(AE194))),AE194,
   IF(AND(M194&lt;&gt;"",ISNUMBER(M194),M194&gt;0,NOT(ISNA(M194))),VLOOKUP(M194,'ESO dumped WayshrineInfo'!$K$3:$L$9994,2,FALSE),"")
),"")</f>
        <v>382</v>
      </c>
      <c r="AG194" t="str">
        <f>IF(AND(AF194&lt;&gt;"",ISNUMBER(AF194),NOT(ISNA(AF194))),VLOOKUP(AF194,'ESO zone constants'!$A$3:$D$9999,4,FALSE),"")</f>
        <v>Reaper's March</v>
      </c>
      <c r="AH194" s="43"/>
      <c r="AI194" s="38"/>
      <c r="AJ194" s="38"/>
      <c r="AK194" s="3" t="str">
        <f>IF(AND(G194&lt;&gt;"LIBSETS_SETTYPE_BATTLEGROUND",G194&lt;&gt;"LIBSETS_SETTYPE_SPECIAL"),IF(AL194&lt;&gt;"",VLOOKUP(AL194,'ESO zone constants'!$D$3:$H$4953,5,FALSE),""),"")</f>
        <v/>
      </c>
      <c r="AM194" s="43"/>
      <c r="AN194" s="38"/>
      <c r="AO194" s="38"/>
      <c r="AP194" s="3" t="str">
        <f>IF(AND(G194&lt;&gt;"LIBSETS_SETTYPE_BATTLEGROUND",G194&lt;&gt;"LIBSETS_SETTYPE_SPECIAL"),IF(AQ194&lt;&gt;"",VLOOKUP(AQ194,'ESO zone constants'!$D$3:$H$4953,5,FALSE),""),"")</f>
        <v/>
      </c>
      <c r="AR194" s="43"/>
      <c r="AS194" s="38"/>
      <c r="AT194" s="38"/>
      <c r="AU194" s="3" t="str">
        <f>IF(AND(G194&lt;&gt;"LIBSETS_SETTYPE_BATTLEGROUND",G194&lt;&gt;"LIBSETS_SETTYPE_SPECIAL"),IF(AV194&lt;&gt;"",VLOOKUP(AV194,'ESO zone constants'!$D$3:$H$4953,5,FALSE),""),"")</f>
        <v/>
      </c>
      <c r="AW194" s="43"/>
      <c r="AX194" s="38"/>
      <c r="AY194" s="38"/>
      <c r="AZ194" s="81" t="s">
        <v>2665</v>
      </c>
      <c r="BA194" s="81"/>
      <c r="BB194" s="81"/>
      <c r="BC194" s="21" t="str">
        <f t="shared" si="18"/>
        <v>[231] = {wayshrines={258,258,258,}, dlcId=DLC_THIEVES_GUILD</v>
      </c>
      <c r="BD194" s="21" t="str">
        <f t="shared" si="19"/>
        <v>, zoneIds={725,382,382}, veteran=false</v>
      </c>
      <c r="BE194" s="21" t="str">
        <f t="shared" si="20"/>
        <v>, setType=LIBSETS_SETTYPE_TRIAL</v>
      </c>
      <c r="BF194" s="21" t="str">
        <f t="shared" si="21"/>
        <v>, dropMechanic={LIBSETS_DROP_MECHANIC_TRIAL_BOSS,LIBSETS_DROP_MECHANIC_TRIAL_BOSS}, dropMechanicDropLocationNames={['en']={'','Bosses in trial dungeons','','','','',},['de']={'','Bosse in Prüfungen','','','','',},}</v>
      </c>
      <c r="BG194" s="21" t="str">
        <f t="shared" si="22"/>
        <v>}, --Lunar Bastion / Mondbastion   [Maw of Lorkhaj, Reaper's March, Reaper's March]</v>
      </c>
    </row>
    <row r="195" spans="1:59" x14ac:dyDescent="0.25">
      <c r="A195" s="12">
        <v>232</v>
      </c>
      <c r="B195" t="s">
        <v>1035</v>
      </c>
      <c r="C195" t="s">
        <v>1036</v>
      </c>
      <c r="D195" s="3">
        <f t="shared" ref="D195:D258" si="23">A195</f>
        <v>232</v>
      </c>
      <c r="G195" s="8" t="s">
        <v>1481</v>
      </c>
      <c r="I195" t="s">
        <v>91</v>
      </c>
      <c r="J195" t="s">
        <v>91</v>
      </c>
      <c r="K195">
        <v>258</v>
      </c>
      <c r="L195">
        <v>258</v>
      </c>
      <c r="M195">
        <v>258</v>
      </c>
      <c r="O195" s="64"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WayshrineInfo'!$K$3:$N$9994,4,FALSE),"")))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constants'!$B$4:$C$1012,2,FALSE),"")</f>
        <v>Thieves Guild</v>
      </c>
      <c r="V195" s="33" t="s">
        <v>3335</v>
      </c>
      <c r="Y195" s="64"/>
      <c r="Z195" s="3">
        <f>IF(AND(G195&lt;&gt;"LIBSETS_SETTYPE_BATTLEGROUND",G195&lt;&gt;"LIBSETS_SETTYPE_SPECIAL"),
IF(AND(Y195&lt;&gt;"",ISNUMBER(Y195),NOT(ISNA(Y195))),Y195,
   IF(AND(L195&lt;&gt;"",ISNUMBER(L195),L195&gt;0,NOT(ISNA(L195))),VLOOKUP(L195,'ESO dumped WayshrineInfo'!$K$3:$L$9994,2,FALSE),"")
),"")</f>
        <v>382</v>
      </c>
      <c r="AA195" t="str">
        <f>IF(AND(Z195&lt;&gt;"",ISNUMBER(Z195),NOT(ISNA(Z195))),VLOOKUP(Z195,'ESO zone constants'!$A$3:$D$9999,4,FALSE),"")</f>
        <v>Reaper's March</v>
      </c>
      <c r="AB195" s="33" t="s">
        <v>3335</v>
      </c>
      <c r="AC195" s="42" t="str">
        <f>IF(AB195&lt;&gt;"",IF(AB195&lt;&gt;"LIBSETS_DROP_MECHANIC_MONSTER_NAME",VLOOKUP(AB195,'LibSets constants'!$I$4:$L$1012,3,FALSE),""),"")</f>
        <v>Bosses in trial dungeons</v>
      </c>
      <c r="AD195" s="42" t="str">
        <f>IF(AB195&lt;&gt;"",IF(AB195&lt;&gt;"LIBSETS_DROP_MECHANIC_MONSTER_NAME",VLOOKUP(AB195,'LibSets constants'!$I$4:$L$1012,4,FALSE),""),"")</f>
        <v>Bosse in Prüfungen</v>
      </c>
      <c r="AE195" s="38"/>
      <c r="AF195" s="3">
        <f>IF(AND(G195&lt;&gt;"LIBSETS_SETTYPE_BATTLEGROUND",G195&lt;&gt;"LIBSETS_SETTYPE_SPECIAL"),
IF(AND(AE195&lt;&gt;"",ISNUMBER(AE195),NOT(ISNA(AE195))),AE195,
   IF(AND(M195&lt;&gt;"",ISNUMBER(M195),M195&gt;0,NOT(ISNA(M195))),VLOOKUP(M195,'ESO dumped WayshrineInfo'!$K$3:$L$9994,2,FALSE),"")
),"")</f>
        <v>382</v>
      </c>
      <c r="AG195" t="str">
        <f>IF(AND(AF195&lt;&gt;"",ISNUMBER(AF195),NOT(ISNA(AF195))),VLOOKUP(AF195,'ESO zone constants'!$A$3:$D$9999,4,FALSE),"")</f>
        <v>Reaper's March</v>
      </c>
      <c r="AH195" s="43"/>
      <c r="AI195" s="38"/>
      <c r="AJ195" s="38"/>
      <c r="AK195" s="3" t="str">
        <f>IF(AND(G195&lt;&gt;"LIBSETS_SETTYPE_BATTLEGROUND",G195&lt;&gt;"LIBSETS_SETTYPE_SPECIAL"),IF(AL195&lt;&gt;"",VLOOKUP(AL195,'ESO zone constants'!$D$3:$H$4953,5,FALSE),""),"")</f>
        <v/>
      </c>
      <c r="AM195" s="43"/>
      <c r="AN195" s="38"/>
      <c r="AO195" s="38"/>
      <c r="AP195" s="3" t="str">
        <f>IF(AND(G195&lt;&gt;"LIBSETS_SETTYPE_BATTLEGROUND",G195&lt;&gt;"LIBSETS_SETTYPE_SPECIAL"),IF(AQ195&lt;&gt;"",VLOOKUP(AQ195,'ESO zone constants'!$D$3:$H$4953,5,FALSE),""),"")</f>
        <v/>
      </c>
      <c r="AR195" s="43"/>
      <c r="AS195" s="38"/>
      <c r="AT195" s="38"/>
      <c r="AU195" s="3" t="str">
        <f>IF(AND(G195&lt;&gt;"LIBSETS_SETTYPE_BATTLEGROUND",G195&lt;&gt;"LIBSETS_SETTYPE_SPECIAL"),IF(AV195&lt;&gt;"",VLOOKUP(AV195,'ESO zone constants'!$D$3:$H$4953,5,FALSE),""),"")</f>
        <v/>
      </c>
      <c r="AW195" s="43"/>
      <c r="AX195" s="38"/>
      <c r="AY195" s="42"/>
      <c r="AZ195" s="81" t="s">
        <v>2665</v>
      </c>
      <c r="BA195" s="81"/>
      <c r="BB195" s="81"/>
      <c r="BC195" s="21" t="str">
        <f t="shared" si="18"/>
        <v>[232] = {wayshrines={258,258,258,}, dlcId=DLC_THIEVES_GUILD</v>
      </c>
      <c r="BD195" s="21" t="str">
        <f t="shared" si="19"/>
        <v>, zoneIds={725,382,382}, veteran=false</v>
      </c>
      <c r="BE195" s="21" t="str">
        <f t="shared" si="20"/>
        <v>, setType=LIBSETS_SETTYPE_TRIAL</v>
      </c>
      <c r="BF195" s="21" t="str">
        <f t="shared" si="21"/>
        <v>, dropMechanic={LIBSETS_DROP_MECHANIC_TRIAL_BOSS,LIBSETS_DROP_MECHANIC_TRIAL_BOSS}, dropMechanicDropLocationNames={['en']={'','Bosses in trial dungeons','','','','',},['de']={'','Bosse in Prüfungen','','','','',},}</v>
      </c>
      <c r="BG195" s="21" t="str">
        <f t="shared" si="22"/>
        <v>}, --Roar of Alkosh / Brüllen von Alkosh   [Maw of Lorkhaj, Reaper's March, Reaper's March]</v>
      </c>
    </row>
    <row r="196" spans="1:59" x14ac:dyDescent="0.25">
      <c r="A196" s="12">
        <v>234</v>
      </c>
      <c r="B196" t="s">
        <v>1037</v>
      </c>
      <c r="C196" t="s">
        <v>2598</v>
      </c>
      <c r="D196" s="3">
        <f t="shared" si="23"/>
        <v>234</v>
      </c>
      <c r="G196" s="8" t="s">
        <v>1475</v>
      </c>
      <c r="I196" t="s">
        <v>91</v>
      </c>
      <c r="J196" t="s">
        <v>91</v>
      </c>
      <c r="K196">
        <v>-1</v>
      </c>
      <c r="L196">
        <v>-1</v>
      </c>
      <c r="M196">
        <v>-1</v>
      </c>
      <c r="O196" s="64"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WayshrineInfo'!$K$3:$N$9994,4,FALSE),"")))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constants'!$B$4:$C$1012,2,FALSE),"")</f>
        <v>Included in base game</v>
      </c>
      <c r="V196" s="33" t="s">
        <v>1541</v>
      </c>
      <c r="Y196" s="64">
        <v>181</v>
      </c>
      <c r="Z196" s="3">
        <f>IF(AND(G196&lt;&gt;"LIBSETS_SETTYPE_BATTLEGROUND",G196&lt;&gt;"LIBSETS_SETTYPE_SPECIAL"),
IF(AND(Y196&lt;&gt;"",ISNUMBER(Y196),NOT(ISNA(Y196))),Y196,
   IF(AND(L196&lt;&gt;"",ISNUMBER(L196),L196&gt;0,NOT(ISNA(L196))),VLOOKUP(L196,'ESO dumped WayshrineInfo'!$K$3:$L$9994,2,FALSE),"")
),"")</f>
        <v>181</v>
      </c>
      <c r="AA196" t="str">
        <f>IF(AND(Z196&lt;&gt;"",ISNUMBER(Z196),NOT(ISNA(Z196))),VLOOKUP(Z196,'ESO zone constants'!$A$3:$D$9999,4,FALSE),"")</f>
        <v>Cyrodiil</v>
      </c>
      <c r="AB196" s="33" t="s">
        <v>2794</v>
      </c>
      <c r="AC196" s="42"/>
      <c r="AD196" s="42"/>
      <c r="AE196" s="42"/>
      <c r="AF196" s="3" t="str">
        <f>IF(AND(G196&lt;&gt;"LIBSETS_SETTYPE_BATTLEGROUND",G196&lt;&gt;"LIBSETS_SETTYPE_SPECIAL"),
IF(AND(AE196&lt;&gt;"",ISNUMBER(AE196),NOT(ISNA(AE196))),AE196,
   IF(AND(M196&lt;&gt;"",ISNUMBER(M196),M196&gt;0,NOT(ISNA(M196))),VLOOKUP(M196,'ESO dumped WayshrineInfo'!$K$3:$L$9994,2,FALSE),"")
),"")</f>
        <v/>
      </c>
      <c r="AG196" t="str">
        <f>IF(AND(AF196&lt;&gt;"",ISNUMBER(AF196),NOT(ISNA(AF196))),VLOOKUP(AF196,'ESO zone constants'!$A$3:$D$9999,4,FALSE),"")</f>
        <v/>
      </c>
      <c r="AH196" s="43"/>
      <c r="AI196" s="42"/>
      <c r="AJ196" s="42"/>
      <c r="AK196" s="3" t="str">
        <f>IF(AND(G196&lt;&gt;"LIBSETS_SETTYPE_BATTLEGROUND",G196&lt;&gt;"LIBSETS_SETTYPE_SPECIAL"),IF(AL196&lt;&gt;"",VLOOKUP(AL196,'ESO zone constants'!$D$3:$H$4953,5,FALSE),""),"")</f>
        <v/>
      </c>
      <c r="AM196" s="43"/>
      <c r="AN196" s="42"/>
      <c r="AO196" s="42"/>
      <c r="AP196" s="3" t="str">
        <f>IF(AND(G196&lt;&gt;"LIBSETS_SETTYPE_BATTLEGROUND",G196&lt;&gt;"LIBSETS_SETTYPE_SPECIAL"),IF(AQ196&lt;&gt;"",VLOOKUP(AQ196,'ESO zone constants'!$D$3:$H$4953,5,FALSE),""),"")</f>
        <v/>
      </c>
      <c r="AR196" s="43"/>
      <c r="AS196" s="42"/>
      <c r="AT196" s="42"/>
      <c r="AU196" s="3" t="str">
        <f>IF(AND(G196&lt;&gt;"LIBSETS_SETTYPE_BATTLEGROUND",G196&lt;&gt;"LIBSETS_SETTYPE_SPECIAL"),IF(AV196&lt;&gt;"",VLOOKUP(AV196,'ESO zone constants'!$D$3:$H$4953,5,FALSE),""),"")</f>
        <v/>
      </c>
      <c r="AW196" s="43"/>
      <c r="AX196" s="42"/>
      <c r="AY196" s="42"/>
      <c r="AZ196" s="81" t="s">
        <v>2666</v>
      </c>
      <c r="BA196" s="81"/>
      <c r="BB196" s="81"/>
      <c r="BC196" s="21" t="str">
        <f t="shared" ref="BC196:BC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D196" s="21" t="str">
        <f t="shared" ref="BD196:BD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 veteran=false</v>
      </c>
      <c r="BE196" s="21" t="str">
        <f t="shared" ref="BE196:BE259" si="26">IF(A196&lt;&gt;"",IF(F196&lt;&gt;"Not in the game (anymore)",IF(A196&lt;&gt;"",", setType="&amp;G196,"")&amp;IF(J196="true",", multiTrialSet=true",""),"")
&amp; IF(AND(H196&lt;&gt;"",ISNUMBER(H196)),", undauntedChestId=" &amp; H196,""),"")</f>
        <v>, setType=LIBSETS_SETTYPE_CYRODIIL</v>
      </c>
      <c r="BF196" s="21" t="str">
        <f t="shared" ref="BF196:BF259" si="27">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dropMechanic={LIBSETS_DROP_MECHANIC_MAIL_PVP_REWARDS_FOR_THE_WORTHY,LIBSETS_DROP_MECHANIC_AP_ELITE_GEAR_LOCKBOX_MERCHANT}</v>
      </c>
      <c r="BG196" s="21" t="str">
        <f t="shared" ref="BG196:BG259" si="28">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v>
      </c>
    </row>
    <row r="197" spans="1:59" x14ac:dyDescent="0.25">
      <c r="A197" s="12">
        <v>235</v>
      </c>
      <c r="B197" t="s">
        <v>1038</v>
      </c>
      <c r="C197" t="s">
        <v>1039</v>
      </c>
      <c r="D197" s="3">
        <f t="shared" si="23"/>
        <v>235</v>
      </c>
      <c r="G197" s="8" t="s">
        <v>1475</v>
      </c>
      <c r="I197" t="s">
        <v>91</v>
      </c>
      <c r="J197" t="s">
        <v>91</v>
      </c>
      <c r="K197">
        <v>-1</v>
      </c>
      <c r="L197">
        <v>-1</v>
      </c>
      <c r="M197">
        <v>-1</v>
      </c>
      <c r="O197" s="64"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WayshrineInfo'!$K$3:$N$9994,4,FALSE),"")))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constants'!$B$4:$C$1012,2,FALSE),"")</f>
        <v>Included in base game</v>
      </c>
      <c r="V197" s="33" t="s">
        <v>1541</v>
      </c>
      <c r="Y197" s="64">
        <v>181</v>
      </c>
      <c r="Z197" s="3">
        <f>IF(AND(G197&lt;&gt;"LIBSETS_SETTYPE_BATTLEGROUND",G197&lt;&gt;"LIBSETS_SETTYPE_SPECIAL"),
IF(AND(Y197&lt;&gt;"",ISNUMBER(Y197),NOT(ISNA(Y197))),Y197,
   IF(AND(L197&lt;&gt;"",ISNUMBER(L197),L197&gt;0,NOT(ISNA(L197))),VLOOKUP(L197,'ESO dumped WayshrineInfo'!$K$3:$L$9994,2,FALSE),"")
),"")</f>
        <v>181</v>
      </c>
      <c r="AA197" t="str">
        <f>IF(AND(Z197&lt;&gt;"",ISNUMBER(Z197),NOT(ISNA(Z197))),VLOOKUP(Z197,'ESO zone constants'!$A$3:$D$9999,4,FALSE),"")</f>
        <v>Cyrodiil</v>
      </c>
      <c r="AB197" s="33" t="s">
        <v>2794</v>
      </c>
      <c r="AC197" s="42"/>
      <c r="AD197" s="42"/>
      <c r="AE197" s="42"/>
      <c r="AF197" s="3" t="str">
        <f>IF(AND(G197&lt;&gt;"LIBSETS_SETTYPE_BATTLEGROUND",G197&lt;&gt;"LIBSETS_SETTYPE_SPECIAL"),
IF(AND(AE197&lt;&gt;"",ISNUMBER(AE197),NOT(ISNA(AE197))),AE197,
   IF(AND(M197&lt;&gt;"",ISNUMBER(M197),M197&gt;0,NOT(ISNA(M197))),VLOOKUP(M197,'ESO dumped WayshrineInfo'!$K$3:$L$9994,2,FALSE),"")
),"")</f>
        <v/>
      </c>
      <c r="AG197" t="str">
        <f>IF(AND(AF197&lt;&gt;"",ISNUMBER(AF197),NOT(ISNA(AF197))),VLOOKUP(AF197,'ESO zone constants'!$A$3:$D$9999,4,FALSE),"")</f>
        <v/>
      </c>
      <c r="AH197" s="43"/>
      <c r="AI197" s="42"/>
      <c r="AJ197" s="42"/>
      <c r="AK197" s="3" t="str">
        <f>IF(AND(G197&lt;&gt;"LIBSETS_SETTYPE_BATTLEGROUND",G197&lt;&gt;"LIBSETS_SETTYPE_SPECIAL"),IF(AL197&lt;&gt;"",VLOOKUP(AL197,'ESO zone constants'!$D$3:$H$4953,5,FALSE),""),"")</f>
        <v/>
      </c>
      <c r="AM197" s="43"/>
      <c r="AN197" s="42"/>
      <c r="AO197" s="42"/>
      <c r="AP197" s="3" t="str">
        <f>IF(AND(G197&lt;&gt;"LIBSETS_SETTYPE_BATTLEGROUND",G197&lt;&gt;"LIBSETS_SETTYPE_SPECIAL"),IF(AQ197&lt;&gt;"",VLOOKUP(AQ197,'ESO zone constants'!$D$3:$H$4953,5,FALSE),""),"")</f>
        <v/>
      </c>
      <c r="AR197" s="43"/>
      <c r="AS197" s="42"/>
      <c r="AT197" s="42"/>
      <c r="AU197" s="3" t="str">
        <f>IF(AND(G197&lt;&gt;"LIBSETS_SETTYPE_BATTLEGROUND",G197&lt;&gt;"LIBSETS_SETTYPE_SPECIAL"),IF(AV197&lt;&gt;"",VLOOKUP(AV197,'ESO zone constants'!$D$3:$H$4953,5,FALSE),""),"")</f>
        <v/>
      </c>
      <c r="AW197" s="43"/>
      <c r="AX197" s="42"/>
      <c r="AY197" s="42"/>
      <c r="AZ197" s="81" t="s">
        <v>2665</v>
      </c>
      <c r="BA197" s="81"/>
      <c r="BB197" s="81"/>
      <c r="BC197" s="21" t="str">
        <f t="shared" si="24"/>
        <v>[235] = {wayshrines={-1,-1,-1,}, dlcId=DLC_BASE_GAME</v>
      </c>
      <c r="BD197" s="21" t="str">
        <f t="shared" si="25"/>
        <v>, zoneIds={181,181}, veteran=false</v>
      </c>
      <c r="BE197" s="21" t="str">
        <f t="shared" si="26"/>
        <v>, setType=LIBSETS_SETTYPE_CYRODIIL</v>
      </c>
      <c r="BF197" s="21" t="str">
        <f t="shared" si="27"/>
        <v>, dropMechanic={LIBSETS_DROP_MECHANIC_MAIL_PVP_REWARDS_FOR_THE_WORTHY,LIBSETS_DROP_MECHANIC_AP_ELITE_GEAR_LOCKBOX_MERCHANT}</v>
      </c>
      <c r="BG197" s="21" t="str">
        <f t="shared" si="28"/>
        <v>}, --Robes of Transmutation / Roben der Transmutation   [Cyrodiil, Cyrodiil]</v>
      </c>
    </row>
    <row r="198" spans="1:59" x14ac:dyDescent="0.25">
      <c r="A198" s="12">
        <v>236</v>
      </c>
      <c r="B198" t="s">
        <v>1040</v>
      </c>
      <c r="C198" t="s">
        <v>1041</v>
      </c>
      <c r="D198" s="3">
        <f t="shared" si="23"/>
        <v>236</v>
      </c>
      <c r="G198" s="8" t="s">
        <v>1475</v>
      </c>
      <c r="I198" t="s">
        <v>91</v>
      </c>
      <c r="J198" t="s">
        <v>91</v>
      </c>
      <c r="K198">
        <v>-1</v>
      </c>
      <c r="L198">
        <v>-1</v>
      </c>
      <c r="M198">
        <v>-1</v>
      </c>
      <c r="O198" s="64"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WayshrineInfo'!$K$3:$N$9994,4,FALSE),"")))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constants'!$B$4:$C$1012,2,FALSE),"")</f>
        <v>Included in base game</v>
      </c>
      <c r="V198" s="33" t="s">
        <v>2794</v>
      </c>
      <c r="Y198" s="64"/>
      <c r="Z198" s="3" t="str">
        <f>IF(AND(G198&lt;&gt;"LIBSETS_SETTYPE_BATTLEGROUND",G198&lt;&gt;"LIBSETS_SETTYPE_SPECIAL"),
IF(AND(Y198&lt;&gt;"",ISNUMBER(Y198),NOT(ISNA(Y198))),Y198,
   IF(AND(L198&lt;&gt;"",ISNUMBER(L198),L198&gt;0,NOT(ISNA(L198))),VLOOKUP(L198,'ESO dumped WayshrineInfo'!$K$3:$L$9994,2,FALSE),"")
),"")</f>
        <v/>
      </c>
      <c r="AA198" t="str">
        <f>IF(AND(Z198&lt;&gt;"",ISNUMBER(Z198),NOT(ISNA(Z198))),VLOOKUP(Z198,'ESO zone constants'!$A$3:$D$9999,4,FALSE),"")</f>
        <v/>
      </c>
      <c r="AC198" s="42" t="str">
        <f>IF(AB198&lt;&gt;"",IF(AB198&lt;&gt;"LIBSETS_DROP_MECHANIC_MONSTER_NAME",VLOOKUP(AB198,'LibSets constants'!$I$4:$L$1012,3,FALSE),""),"")</f>
        <v/>
      </c>
      <c r="AD198" s="42" t="str">
        <f>IF(AB198&lt;&gt;"",IF(AB198&lt;&gt;"LIBSETS_DROP_MECHANIC_MONSTER_NAME",VLOOKUP(AB198,'LibSets constants'!$I$4:$L$1012,4,FALSE),""),"")</f>
        <v/>
      </c>
      <c r="AE198" s="42"/>
      <c r="AF198" s="3" t="str">
        <f>IF(AND(G198&lt;&gt;"LIBSETS_SETTYPE_BATTLEGROUND",G198&lt;&gt;"LIBSETS_SETTYPE_SPECIAL"),
IF(AND(AE198&lt;&gt;"",ISNUMBER(AE198),NOT(ISNA(AE198))),AE198,
   IF(AND(M198&lt;&gt;"",ISNUMBER(M198),M198&gt;0,NOT(ISNA(M198))),VLOOKUP(M198,'ESO dumped WayshrineInfo'!$K$3:$L$9994,2,FALSE),"")
),"")</f>
        <v/>
      </c>
      <c r="AG198" t="str">
        <f>IF(AND(AF198&lt;&gt;"",ISNUMBER(AF198),NOT(ISNA(AF198))),VLOOKUP(AF198,'ESO zone constants'!$A$3:$D$9999,4,FALSE),"")</f>
        <v/>
      </c>
      <c r="AH198" s="43"/>
      <c r="AI198" s="42"/>
      <c r="AJ198" s="42"/>
      <c r="AK198" s="3" t="str">
        <f>IF(AND(G198&lt;&gt;"LIBSETS_SETTYPE_BATTLEGROUND",G198&lt;&gt;"LIBSETS_SETTYPE_SPECIAL"),IF(AL198&lt;&gt;"",VLOOKUP(AL198,'ESO zone constants'!$D$3:$H$4953,5,FALSE),""),"")</f>
        <v/>
      </c>
      <c r="AM198" s="43"/>
      <c r="AN198" s="42"/>
      <c r="AO198" s="42"/>
      <c r="AP198" s="3" t="str">
        <f>IF(AND(G198&lt;&gt;"LIBSETS_SETTYPE_BATTLEGROUND",G198&lt;&gt;"LIBSETS_SETTYPE_SPECIAL"),IF(AQ198&lt;&gt;"",VLOOKUP(AQ198,'ESO zone constants'!$D$3:$H$4953,5,FALSE),""),"")</f>
        <v/>
      </c>
      <c r="AR198" s="43"/>
      <c r="AS198" s="42"/>
      <c r="AT198" s="42"/>
      <c r="AU198" s="3" t="str">
        <f>IF(AND(G198&lt;&gt;"LIBSETS_SETTYPE_BATTLEGROUND",G198&lt;&gt;"LIBSETS_SETTYPE_SPECIAL"),IF(AV198&lt;&gt;"",VLOOKUP(AV198,'ESO zone constants'!$D$3:$H$4953,5,FALSE),""),"")</f>
        <v/>
      </c>
      <c r="AW198" s="43"/>
      <c r="AX198" s="42"/>
      <c r="AY198" s="42"/>
      <c r="AZ198" s="81" t="s">
        <v>2665</v>
      </c>
      <c r="BA198" s="81"/>
      <c r="BB198" s="81"/>
      <c r="BC198" s="21" t="str">
        <f t="shared" si="24"/>
        <v>[236] = {wayshrines={-1,-1,-1,}, dlcId=DLC_BASE_GAME</v>
      </c>
      <c r="BD198" s="21" t="str">
        <f t="shared" si="25"/>
        <v>, zoneIds={181}, veteran=false</v>
      </c>
      <c r="BE198" s="21" t="str">
        <f t="shared" si="26"/>
        <v>, setType=LIBSETS_SETTYPE_CYRODIIL</v>
      </c>
      <c r="BF198" s="21" t="str">
        <f t="shared" si="27"/>
        <v>, dropMechanic={LIBSETS_DROP_MECHANIC_AP_ELITE_GEAR_LOCKBOX_MERCHANT}</v>
      </c>
      <c r="BG198" s="21" t="str">
        <f t="shared" si="28"/>
        <v>}, --Vicious Death / Grausamer Tod   [Cyrodiil]</v>
      </c>
    </row>
    <row r="199" spans="1:59" x14ac:dyDescent="0.25">
      <c r="A199" s="12">
        <v>237</v>
      </c>
      <c r="B199" t="s">
        <v>1042</v>
      </c>
      <c r="C199" t="s">
        <v>2599</v>
      </c>
      <c r="D199" s="3">
        <f t="shared" si="23"/>
        <v>237</v>
      </c>
      <c r="G199" s="8" t="s">
        <v>1475</v>
      </c>
      <c r="I199" t="s">
        <v>91</v>
      </c>
      <c r="J199" t="s">
        <v>91</v>
      </c>
      <c r="K199">
        <v>-1</v>
      </c>
      <c r="L199">
        <v>-1</v>
      </c>
      <c r="M199">
        <v>-1</v>
      </c>
      <c r="O199" s="64"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WayshrineInfo'!$K$3:$N$9994,4,FALSE),"")))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constants'!$B$4:$C$1012,2,FALSE),"")</f>
        <v>Included in base game</v>
      </c>
      <c r="V199" s="33" t="s">
        <v>1541</v>
      </c>
      <c r="Y199" s="64">
        <v>181</v>
      </c>
      <c r="Z199" s="3">
        <f>IF(AND(G199&lt;&gt;"LIBSETS_SETTYPE_BATTLEGROUND",G199&lt;&gt;"LIBSETS_SETTYPE_SPECIAL"),
IF(AND(Y199&lt;&gt;"",ISNUMBER(Y199),NOT(ISNA(Y199))),Y199,
   IF(AND(L199&lt;&gt;"",ISNUMBER(L199),L199&gt;0,NOT(ISNA(L199))),VLOOKUP(L199,'ESO dumped WayshrineInfo'!$K$3:$L$9994,2,FALSE),"")
),"")</f>
        <v>181</v>
      </c>
      <c r="AA199" t="str">
        <f>IF(AND(Z199&lt;&gt;"",ISNUMBER(Z199),NOT(ISNA(Z199))),VLOOKUP(Z199,'ESO zone constants'!$A$3:$D$9999,4,FALSE),"")</f>
        <v>Cyrodiil</v>
      </c>
      <c r="AB199" s="33" t="s">
        <v>2794</v>
      </c>
      <c r="AC199" s="42"/>
      <c r="AD199" s="42"/>
      <c r="AE199" s="42"/>
      <c r="AF199" s="3" t="str">
        <f>IF(AND(G199&lt;&gt;"LIBSETS_SETTYPE_BATTLEGROUND",G199&lt;&gt;"LIBSETS_SETTYPE_SPECIAL"),
IF(AND(AE199&lt;&gt;"",ISNUMBER(AE199),NOT(ISNA(AE199))),AE199,
   IF(AND(M199&lt;&gt;"",ISNUMBER(M199),M199&gt;0,NOT(ISNA(M199))),VLOOKUP(M199,'ESO dumped WayshrineInfo'!$K$3:$L$9994,2,FALSE),"")
),"")</f>
        <v/>
      </c>
      <c r="AG199" t="str">
        <f>IF(AND(AF199&lt;&gt;"",ISNUMBER(AF199),NOT(ISNA(AF199))),VLOOKUP(AF199,'ESO zone constants'!$A$3:$D$9999,4,FALSE),"")</f>
        <v/>
      </c>
      <c r="AH199" s="43"/>
      <c r="AI199" s="42"/>
      <c r="AJ199" s="42"/>
      <c r="AK199" s="3" t="str">
        <f>IF(AND(G199&lt;&gt;"LIBSETS_SETTYPE_BATTLEGROUND",G199&lt;&gt;"LIBSETS_SETTYPE_SPECIAL"),IF(AL199&lt;&gt;"",VLOOKUP(AL199,'ESO zone constants'!$D$3:$H$4953,5,FALSE),""),"")</f>
        <v/>
      </c>
      <c r="AM199" s="43"/>
      <c r="AN199" s="42"/>
      <c r="AO199" s="42"/>
      <c r="AP199" s="3" t="str">
        <f>IF(AND(G199&lt;&gt;"LIBSETS_SETTYPE_BATTLEGROUND",G199&lt;&gt;"LIBSETS_SETTYPE_SPECIAL"),IF(AQ199&lt;&gt;"",VLOOKUP(AQ199,'ESO zone constants'!$D$3:$H$4953,5,FALSE),""),"")</f>
        <v/>
      </c>
      <c r="AR199" s="43"/>
      <c r="AS199" s="42"/>
      <c r="AT199" s="42"/>
      <c r="AU199" s="3" t="str">
        <f>IF(AND(G199&lt;&gt;"LIBSETS_SETTYPE_BATTLEGROUND",G199&lt;&gt;"LIBSETS_SETTYPE_SPECIAL"),IF(AV199&lt;&gt;"",VLOOKUP(AV199,'ESO zone constants'!$D$3:$H$4953,5,FALSE),""),"")</f>
        <v/>
      </c>
      <c r="AW199" s="43"/>
      <c r="AX199" s="42"/>
      <c r="AY199" s="42"/>
      <c r="AZ199" s="81" t="s">
        <v>2666</v>
      </c>
      <c r="BA199" s="81"/>
      <c r="BB199" s="81"/>
      <c r="BC199" s="21" t="str">
        <f t="shared" si="24"/>
        <v>[237] = {wayshrines={-1,-1,-1,}, dlcId=DLC_BASE_GAME</v>
      </c>
      <c r="BD199" s="21" t="str">
        <f t="shared" si="25"/>
        <v>, zoneIds={181,181}, veteran=false</v>
      </c>
      <c r="BE199" s="21" t="str">
        <f t="shared" si="26"/>
        <v>, setType=LIBSETS_SETTYPE_CYRODIIL</v>
      </c>
      <c r="BF199" s="21" t="str">
        <f t="shared" si="27"/>
        <v>, isProcSetAllowedInPvP=1, dropMechanic={LIBSETS_DROP_MECHANIC_MAIL_PVP_REWARDS_FOR_THE_WORTHY,LIBSETS_DROP_MECHANIC_AP_ELITE_GEAR_LOCKBOX_MERCHANT}</v>
      </c>
      <c r="BG199" s="21" t="str">
        <f t="shared" si="28"/>
        <v>}, --Leki\'s Focus / Lekis Fokus   [Cyrodiil, Cyrodiil]</v>
      </c>
    </row>
    <row r="200" spans="1:59" x14ac:dyDescent="0.25">
      <c r="A200" s="12">
        <v>238</v>
      </c>
      <c r="B200" t="s">
        <v>1043</v>
      </c>
      <c r="C200" t="s">
        <v>2600</v>
      </c>
      <c r="D200" s="3">
        <f t="shared" si="23"/>
        <v>238</v>
      </c>
      <c r="G200" s="8" t="s">
        <v>1475</v>
      </c>
      <c r="I200" t="s">
        <v>91</v>
      </c>
      <c r="J200" t="s">
        <v>91</v>
      </c>
      <c r="K200">
        <v>-1</v>
      </c>
      <c r="L200">
        <v>-1</v>
      </c>
      <c r="M200">
        <v>-1</v>
      </c>
      <c r="O200" s="64"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WayshrineInfo'!$K$3:$N$9994,4,FALSE),"")))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constants'!$B$4:$C$1012,2,FALSE),"")</f>
        <v>Included in base game</v>
      </c>
      <c r="V200" s="33" t="s">
        <v>1541</v>
      </c>
      <c r="Y200" s="64">
        <v>181</v>
      </c>
      <c r="Z200" s="3">
        <f>IF(AND(G200&lt;&gt;"LIBSETS_SETTYPE_BATTLEGROUND",G200&lt;&gt;"LIBSETS_SETTYPE_SPECIAL"),
IF(AND(Y200&lt;&gt;"",ISNUMBER(Y200),NOT(ISNA(Y200))),Y200,
   IF(AND(L200&lt;&gt;"",ISNUMBER(L200),L200&gt;0,NOT(ISNA(L200))),VLOOKUP(L200,'ESO dumped WayshrineInfo'!$K$3:$L$9994,2,FALSE),"")
),"")</f>
        <v>181</v>
      </c>
      <c r="AA200" t="str">
        <f>IF(AND(Z200&lt;&gt;"",ISNUMBER(Z200),NOT(ISNA(Z200))),VLOOKUP(Z200,'ESO zone constants'!$A$3:$D$9999,4,FALSE),"")</f>
        <v>Cyrodiil</v>
      </c>
      <c r="AB200" s="33" t="s">
        <v>2794</v>
      </c>
      <c r="AF200" s="3" t="str">
        <f>IF(AND(G200&lt;&gt;"LIBSETS_SETTYPE_BATTLEGROUND",G200&lt;&gt;"LIBSETS_SETTYPE_SPECIAL"),
IF(AND(AE200&lt;&gt;"",ISNUMBER(AE200),NOT(ISNA(AE200))),AE200,
   IF(AND(M200&lt;&gt;"",ISNUMBER(M200),M200&gt;0,NOT(ISNA(M200))),VLOOKUP(M200,'ESO dumped WayshrineInfo'!$K$3:$L$9994,2,FALSE),"")
),"")</f>
        <v/>
      </c>
      <c r="AG200" t="str">
        <f>IF(AND(AF200&lt;&gt;"",ISNUMBER(AF200),NOT(ISNA(AF200))),VLOOKUP(AF200,'ESO zone constants'!$A$3:$D$9999,4,FALSE),"")</f>
        <v/>
      </c>
      <c r="AH200" s="43"/>
      <c r="AK200" s="3" t="str">
        <f>IF(AND(G200&lt;&gt;"LIBSETS_SETTYPE_BATTLEGROUND",G200&lt;&gt;"LIBSETS_SETTYPE_SPECIAL"),IF(AL200&lt;&gt;"",VLOOKUP(AL200,'ESO zone constants'!$D$3:$H$4953,5,FALSE),""),"")</f>
        <v/>
      </c>
      <c r="AM200" s="43"/>
      <c r="AP200" s="3" t="str">
        <f>IF(AND(G200&lt;&gt;"LIBSETS_SETTYPE_BATTLEGROUND",G200&lt;&gt;"LIBSETS_SETTYPE_SPECIAL"),IF(AQ200&lt;&gt;"",VLOOKUP(AQ200,'ESO zone constants'!$D$3:$H$4953,5,FALSE),""),"")</f>
        <v/>
      </c>
      <c r="AR200" s="43"/>
      <c r="AU200" s="3" t="str">
        <f>IF(AND(G200&lt;&gt;"LIBSETS_SETTYPE_BATTLEGROUND",G200&lt;&gt;"LIBSETS_SETTYPE_SPECIAL"),IF(AV200&lt;&gt;"",VLOOKUP(AV200,'ESO zone constants'!$D$3:$H$4953,5,FALSE),""),"")</f>
        <v/>
      </c>
      <c r="AW200" s="43"/>
      <c r="AZ200" s="81" t="s">
        <v>2665</v>
      </c>
      <c r="BA200" s="81"/>
      <c r="BB200" s="81"/>
      <c r="BC200" s="21" t="str">
        <f t="shared" si="24"/>
        <v>[238] = {wayshrines={-1,-1,-1,}, dlcId=DLC_BASE_GAME</v>
      </c>
      <c r="BD200" s="21" t="str">
        <f t="shared" si="25"/>
        <v>, zoneIds={181,181}, veteran=false</v>
      </c>
      <c r="BE200" s="21" t="str">
        <f t="shared" si="26"/>
        <v>, setType=LIBSETS_SETTYPE_CYRODIIL</v>
      </c>
      <c r="BF200" s="21" t="str">
        <f t="shared" si="27"/>
        <v>, dropMechanic={LIBSETS_DROP_MECHANIC_MAIL_PVP_REWARDS_FOR_THE_WORTHY,LIBSETS_DROP_MECHANIC_AP_ELITE_GEAR_LOCKBOX_MERCHANT}</v>
      </c>
      <c r="BG200" s="21" t="str">
        <f t="shared" si="28"/>
        <v>}, --Fasalla\'s Guile / Fasallas List   [Cyrodiil, Cyrodiil]</v>
      </c>
    </row>
    <row r="201" spans="1:59" x14ac:dyDescent="0.25">
      <c r="A201" s="12">
        <v>239</v>
      </c>
      <c r="B201" t="s">
        <v>1044</v>
      </c>
      <c r="C201" t="s">
        <v>2601</v>
      </c>
      <c r="D201" s="3">
        <f t="shared" si="23"/>
        <v>239</v>
      </c>
      <c r="G201" s="8" t="s">
        <v>1475</v>
      </c>
      <c r="I201" t="s">
        <v>91</v>
      </c>
      <c r="J201" t="s">
        <v>91</v>
      </c>
      <c r="K201">
        <v>-1</v>
      </c>
      <c r="L201">
        <v>-1</v>
      </c>
      <c r="M201">
        <v>-1</v>
      </c>
      <c r="O201" s="64"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WayshrineInfo'!$K$3:$N$9994,4,FALSE),"")))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constants'!$B$4:$C$1012,2,FALSE),"")</f>
        <v>Included in base game</v>
      </c>
      <c r="V201" s="33" t="s">
        <v>1541</v>
      </c>
      <c r="Y201" s="64">
        <v>181</v>
      </c>
      <c r="Z201" s="3">
        <f>IF(AND(G201&lt;&gt;"LIBSETS_SETTYPE_BATTLEGROUND",G201&lt;&gt;"LIBSETS_SETTYPE_SPECIAL"),
IF(AND(Y201&lt;&gt;"",ISNUMBER(Y201),NOT(ISNA(Y201))),Y201,
   IF(AND(L201&lt;&gt;"",ISNUMBER(L201),L201&gt;0,NOT(ISNA(L201))),VLOOKUP(L201,'ESO dumped WayshrineInfo'!$K$3:$L$9994,2,FALSE),"")
),"")</f>
        <v>181</v>
      </c>
      <c r="AA201" t="str">
        <f>IF(AND(Z201&lt;&gt;"",ISNUMBER(Z201),NOT(ISNA(Z201))),VLOOKUP(Z201,'ESO zone constants'!$A$3:$D$9999,4,FALSE),"")</f>
        <v>Cyrodiil</v>
      </c>
      <c r="AB201" s="33" t="s">
        <v>2794</v>
      </c>
      <c r="AC201" s="42"/>
      <c r="AD201" s="42"/>
      <c r="AE201" s="42"/>
      <c r="AF201" s="3" t="str">
        <f>IF(AND(G201&lt;&gt;"LIBSETS_SETTYPE_BATTLEGROUND",G201&lt;&gt;"LIBSETS_SETTYPE_SPECIAL"),
IF(AND(AE201&lt;&gt;"",ISNUMBER(AE201),NOT(ISNA(AE201))),AE201,
   IF(AND(M201&lt;&gt;"",ISNUMBER(M201),M201&gt;0,NOT(ISNA(M201))),VLOOKUP(M201,'ESO dumped WayshrineInfo'!$K$3:$L$9994,2,FALSE),"")
),"")</f>
        <v/>
      </c>
      <c r="AG201" t="str">
        <f>IF(AND(AF201&lt;&gt;"",ISNUMBER(AF201),NOT(ISNA(AF201))),VLOOKUP(AF201,'ESO zone constants'!$A$3:$D$9999,4,FALSE),"")</f>
        <v/>
      </c>
      <c r="AH201" s="43"/>
      <c r="AI201" s="42"/>
      <c r="AJ201" s="42"/>
      <c r="AK201" s="3" t="str">
        <f>IF(AND(G201&lt;&gt;"LIBSETS_SETTYPE_BATTLEGROUND",G201&lt;&gt;"LIBSETS_SETTYPE_SPECIAL"),IF(AL201&lt;&gt;"",VLOOKUP(AL201,'ESO zone constants'!$D$3:$H$4953,5,FALSE),""),"")</f>
        <v/>
      </c>
      <c r="AM201" s="43"/>
      <c r="AN201" s="42"/>
      <c r="AO201" s="42"/>
      <c r="AP201" s="3" t="str">
        <f>IF(AND(G201&lt;&gt;"LIBSETS_SETTYPE_BATTLEGROUND",G201&lt;&gt;"LIBSETS_SETTYPE_SPECIAL"),IF(AQ201&lt;&gt;"",VLOOKUP(AQ201,'ESO zone constants'!$D$3:$H$4953,5,FALSE),""),"")</f>
        <v/>
      </c>
      <c r="AR201" s="43"/>
      <c r="AS201" s="42"/>
      <c r="AT201" s="42"/>
      <c r="AU201" s="3" t="str">
        <f>IF(AND(G201&lt;&gt;"LIBSETS_SETTYPE_BATTLEGROUND",G201&lt;&gt;"LIBSETS_SETTYPE_SPECIAL"),IF(AV201&lt;&gt;"",VLOOKUP(AV201,'ESO zone constants'!$D$3:$H$4953,5,FALSE),""),"")</f>
        <v/>
      </c>
      <c r="AW201" s="43"/>
      <c r="AX201" s="42"/>
      <c r="AY201" s="42"/>
      <c r="AZ201" s="81" t="s">
        <v>2665</v>
      </c>
      <c r="BA201" s="81"/>
      <c r="BB201" s="81"/>
      <c r="BC201" s="21" t="str">
        <f t="shared" si="24"/>
        <v>[239] = {wayshrines={-1,-1,-1,}, dlcId=DLC_BASE_GAME</v>
      </c>
      <c r="BD201" s="21" t="str">
        <f t="shared" si="25"/>
        <v>, zoneIds={181,181}, veteran=false</v>
      </c>
      <c r="BE201" s="21" t="str">
        <f t="shared" si="26"/>
        <v>, setType=LIBSETS_SETTYPE_CYRODIIL</v>
      </c>
      <c r="BF201" s="21" t="str">
        <f t="shared" si="27"/>
        <v>, dropMechanic={LIBSETS_DROP_MECHANIC_MAIL_PVP_REWARDS_FOR_THE_WORTHY,LIBSETS_DROP_MECHANIC_AP_ELITE_GEAR_LOCKBOX_MERCHANT}</v>
      </c>
      <c r="BG201" s="21" t="str">
        <f t="shared" si="28"/>
        <v>}, --Warrior\'s Fury / Raserei des Kriegers   [Cyrodiil, Cyrodiil]</v>
      </c>
    </row>
    <row r="202" spans="1:59" x14ac:dyDescent="0.25">
      <c r="A202" s="5">
        <v>240</v>
      </c>
      <c r="B202" t="s">
        <v>1045</v>
      </c>
      <c r="C202" t="s">
        <v>1046</v>
      </c>
      <c r="D202" s="3">
        <f t="shared" si="23"/>
        <v>240</v>
      </c>
      <c r="G202" s="8" t="s">
        <v>1474</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WayshrineInfo'!$K$3:$N$9994,4,FALSE),"")))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constants'!$B$4:$C$1012,2,FALSE),"")</f>
        <v>Dark Brotherhood</v>
      </c>
      <c r="V202" s="33" t="s">
        <v>3357</v>
      </c>
      <c r="Y202" s="64"/>
      <c r="Z202" s="3">
        <f>IF(AND(G202&lt;&gt;"LIBSETS_SETTYPE_BATTLEGROUND",G202&lt;&gt;"LIBSETS_SETTYPE_SPECIAL"),
IF(AND(Y202&lt;&gt;"",ISNUMBER(Y202),NOT(ISNA(Y202))),Y202,
   IF(AND(L202&lt;&gt;"",ISNUMBER(L202),L202&gt;0,NOT(ISNA(L202))),VLOOKUP(L202,'ESO dumped WayshrineInfo'!$K$3:$L$9994,2,FALSE),"")
),"")</f>
        <v>823</v>
      </c>
      <c r="AA202" t="str">
        <f>IF(AND(Z202&lt;&gt;"",ISNUMBER(Z202),NOT(ISNA(Z202))),VLOOKUP(Z202,'ESO zone constants'!$A$3:$D$9999,4,FALSE),"")</f>
        <v>Gold Coast</v>
      </c>
      <c r="AB202" s="33" t="s">
        <v>3357</v>
      </c>
      <c r="AC202" s="42"/>
      <c r="AD202" s="42"/>
      <c r="AE202" s="42"/>
      <c r="AF202" s="3">
        <f>IF(AND(G202&lt;&gt;"LIBSETS_SETTYPE_BATTLEGROUND",G202&lt;&gt;"LIBSETS_SETTYPE_SPECIAL"),
IF(AND(AE202&lt;&gt;"",ISNUMBER(AE202),NOT(ISNA(AE202))),AE202,
   IF(AND(M202&lt;&gt;"",ISNUMBER(M202),M202&gt;0,NOT(ISNA(M202))),VLOOKUP(M202,'ESO dumped WayshrineInfo'!$K$3:$L$9994,2,FALSE),"")
),"")</f>
        <v>823</v>
      </c>
      <c r="AG202" t="str">
        <f>IF(AND(AF202&lt;&gt;"",ISNUMBER(AF202),NOT(ISNA(AF202))),VLOOKUP(AF202,'ESO zone constants'!$A$3:$D$9999,4,FALSE),"")</f>
        <v>Gold Coast</v>
      </c>
      <c r="AH202" s="43"/>
      <c r="AI202" s="42"/>
      <c r="AJ202" s="42"/>
      <c r="AK202" s="3" t="str">
        <f>IF(AND(G202&lt;&gt;"LIBSETS_SETTYPE_BATTLEGROUND",G202&lt;&gt;"LIBSETS_SETTYPE_SPECIAL"),IF(AL202&lt;&gt;"",VLOOKUP(AL202,'ESO zone constants'!$D$3:$H$4953,5,FALSE),""),"")</f>
        <v/>
      </c>
      <c r="AM202" s="43"/>
      <c r="AN202" s="42"/>
      <c r="AO202" s="42"/>
      <c r="AP202" s="3" t="str">
        <f>IF(AND(G202&lt;&gt;"LIBSETS_SETTYPE_BATTLEGROUND",G202&lt;&gt;"LIBSETS_SETTYPE_SPECIAL"),IF(AQ202&lt;&gt;"",VLOOKUP(AQ202,'ESO zone constants'!$D$3:$H$4953,5,FALSE),""),"")</f>
        <v/>
      </c>
      <c r="AR202" s="43"/>
      <c r="AS202" s="42"/>
      <c r="AT202" s="42"/>
      <c r="AU202" s="3" t="str">
        <f>IF(AND(G202&lt;&gt;"LIBSETS_SETTYPE_BATTLEGROUND",G202&lt;&gt;"LIBSETS_SETTYPE_SPECIAL"),IF(AV202&lt;&gt;"",VLOOKUP(AV202,'ESO zone constants'!$D$3:$H$4953,5,FALSE),""),"")</f>
        <v/>
      </c>
      <c r="AW202" s="43"/>
      <c r="AX202" s="42"/>
      <c r="AY202" s="42"/>
      <c r="AZ202" s="81" t="s">
        <v>2666</v>
      </c>
      <c r="BA202" s="81"/>
      <c r="BB202" s="81"/>
      <c r="BC202" s="21" t="str">
        <f t="shared" si="24"/>
        <v>[240] = {wayshrines={254,254,254,}, traitsNeeded=5, dlcId=DLC_DARK_BROTHERHOOD</v>
      </c>
      <c r="BD202" s="21" t="str">
        <f t="shared" si="25"/>
        <v>, zoneIds={823,823,823}, veteran=false</v>
      </c>
      <c r="BE202" s="21" t="str">
        <f t="shared" si="26"/>
        <v>, setType=LIBSETS_SETTYPE_CRAFTED</v>
      </c>
      <c r="BF202" s="21" t="str">
        <f t="shared" si="27"/>
        <v>, isProcSetAllowedInPvP=1, dropMechanic={LIBSETS_DROP_MECHANIC_CRAFTED,LIBSETS_DROP_MECHANIC_CRAFTED}</v>
      </c>
      <c r="BG202" s="21" t="str">
        <f t="shared" si="28"/>
        <v>}, --Kvatch Gladiator / Gladiator von Kvatch   [Gold Coast, Gold Coast, Gold Coast]</v>
      </c>
    </row>
    <row r="203" spans="1:59" x14ac:dyDescent="0.25">
      <c r="A203" s="5">
        <v>241</v>
      </c>
      <c r="B203" t="s">
        <v>1047</v>
      </c>
      <c r="C203" t="s">
        <v>2602</v>
      </c>
      <c r="D203" s="3">
        <f t="shared" si="23"/>
        <v>241</v>
      </c>
      <c r="G203" s="8" t="s">
        <v>1474</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WayshrineInfo'!$K$3:$N$9994,4,FALSE),"")))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constants'!$B$4:$C$1012,2,FALSE),"")</f>
        <v>Dark Brotherhood</v>
      </c>
      <c r="V203" s="33" t="s">
        <v>3357</v>
      </c>
      <c r="Y203" s="64"/>
      <c r="Z203" s="3">
        <f>IF(AND(G203&lt;&gt;"LIBSETS_SETTYPE_BATTLEGROUND",G203&lt;&gt;"LIBSETS_SETTYPE_SPECIAL"),
IF(AND(Y203&lt;&gt;"",ISNUMBER(Y203),NOT(ISNA(Y203))),Y203,
   IF(AND(L203&lt;&gt;"",ISNUMBER(L203),L203&gt;0,NOT(ISNA(L203))),VLOOKUP(L203,'ESO dumped WayshrineInfo'!$K$3:$L$9994,2,FALSE),"")
),"")</f>
        <v>823</v>
      </c>
      <c r="AA203" t="str">
        <f>IF(AND(Z203&lt;&gt;"",ISNUMBER(Z203),NOT(ISNA(Z203))),VLOOKUP(Z203,'ESO zone constants'!$A$3:$D$9999,4,FALSE),"")</f>
        <v>Gold Coast</v>
      </c>
      <c r="AB203" s="33" t="s">
        <v>3357</v>
      </c>
      <c r="AC203" s="42"/>
      <c r="AD203" s="42"/>
      <c r="AE203" s="42"/>
      <c r="AF203" s="3">
        <f>IF(AND(G203&lt;&gt;"LIBSETS_SETTYPE_BATTLEGROUND",G203&lt;&gt;"LIBSETS_SETTYPE_SPECIAL"),
IF(AND(AE203&lt;&gt;"",ISNUMBER(AE203),NOT(ISNA(AE203))),AE203,
   IF(AND(M203&lt;&gt;"",ISNUMBER(M203),M203&gt;0,NOT(ISNA(M203))),VLOOKUP(M203,'ESO dumped WayshrineInfo'!$K$3:$L$9994,2,FALSE),"")
),"")</f>
        <v>823</v>
      </c>
      <c r="AG203" t="str">
        <f>IF(AND(AF203&lt;&gt;"",ISNUMBER(AF203),NOT(ISNA(AF203))),VLOOKUP(AF203,'ESO zone constants'!$A$3:$D$9999,4,FALSE),"")</f>
        <v>Gold Coast</v>
      </c>
      <c r="AH203" s="43"/>
      <c r="AI203" s="42"/>
      <c r="AJ203" s="42"/>
      <c r="AK203" s="3" t="str">
        <f>IF(AND(G203&lt;&gt;"LIBSETS_SETTYPE_BATTLEGROUND",G203&lt;&gt;"LIBSETS_SETTYPE_SPECIAL"),IF(AL203&lt;&gt;"",VLOOKUP(AL203,'ESO zone constants'!$D$3:$H$4953,5,FALSE),""),"")</f>
        <v/>
      </c>
      <c r="AM203" s="43"/>
      <c r="AN203" s="42"/>
      <c r="AO203" s="42"/>
      <c r="AP203" s="3" t="str">
        <f>IF(AND(G203&lt;&gt;"LIBSETS_SETTYPE_BATTLEGROUND",G203&lt;&gt;"LIBSETS_SETTYPE_SPECIAL"),IF(AQ203&lt;&gt;"",VLOOKUP(AQ203,'ESO zone constants'!$D$3:$H$4953,5,FALSE),""),"")</f>
        <v/>
      </c>
      <c r="AR203" s="43"/>
      <c r="AS203" s="42"/>
      <c r="AT203" s="42"/>
      <c r="AU203" s="3" t="str">
        <f>IF(AND(G203&lt;&gt;"LIBSETS_SETTYPE_BATTLEGROUND",G203&lt;&gt;"LIBSETS_SETTYPE_SPECIAL"),IF(AV203&lt;&gt;"",VLOOKUP(AV203,'ESO zone constants'!$D$3:$H$4953,5,FALSE),""),"")</f>
        <v/>
      </c>
      <c r="AW203" s="43"/>
      <c r="AX203" s="42"/>
      <c r="AY203" s="42"/>
      <c r="AZ203" s="81" t="s">
        <v>2665</v>
      </c>
      <c r="BA203" s="81"/>
      <c r="BB203" s="81"/>
      <c r="BC203" s="21" t="str">
        <f t="shared" si="24"/>
        <v>[241] = {wayshrines={251,251,251,}, traitsNeeded=7, dlcId=DLC_DARK_BROTHERHOOD</v>
      </c>
      <c r="BD203" s="21" t="str">
        <f t="shared" si="25"/>
        <v>, zoneIds={823,823,823}, veteran=false</v>
      </c>
      <c r="BE203" s="21" t="str">
        <f t="shared" si="26"/>
        <v>, setType=LIBSETS_SETTYPE_CRAFTED</v>
      </c>
      <c r="BF203" s="21" t="str">
        <f t="shared" si="27"/>
        <v>, dropMechanic={LIBSETS_DROP_MECHANIC_CRAFTED,LIBSETS_DROP_MECHANIC_CRAFTED}</v>
      </c>
      <c r="BG203" s="21" t="str">
        <f t="shared" si="28"/>
        <v>}, --Varen\'s Legacy / Varens Erbe   [Gold Coast, Gold Coast, Gold Coast]</v>
      </c>
    </row>
    <row r="204" spans="1:59" x14ac:dyDescent="0.25">
      <c r="A204" s="5">
        <v>242</v>
      </c>
      <c r="B204" t="s">
        <v>1048</v>
      </c>
      <c r="C204" t="s">
        <v>2603</v>
      </c>
      <c r="D204" s="3">
        <f t="shared" si="23"/>
        <v>242</v>
      </c>
      <c r="G204" s="8" t="s">
        <v>1474</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WayshrineInfo'!$K$3:$N$9994,4,FALSE),"")))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constants'!$B$4:$C$1012,2,FALSE),"")</f>
        <v>Dark Brotherhood</v>
      </c>
      <c r="V204" s="33" t="s">
        <v>3357</v>
      </c>
      <c r="Y204" s="64"/>
      <c r="Z204" s="3">
        <f>IF(AND(G204&lt;&gt;"LIBSETS_SETTYPE_BATTLEGROUND",G204&lt;&gt;"LIBSETS_SETTYPE_SPECIAL"),
IF(AND(Y204&lt;&gt;"",ISNUMBER(Y204),NOT(ISNA(Y204))),Y204,
   IF(AND(L204&lt;&gt;"",ISNUMBER(L204),L204&gt;0,NOT(ISNA(L204))),VLOOKUP(L204,'ESO dumped WayshrineInfo'!$K$3:$L$9994,2,FALSE),"")
),"")</f>
        <v>823</v>
      </c>
      <c r="AA204" t="str">
        <f>IF(AND(Z204&lt;&gt;"",ISNUMBER(Z204),NOT(ISNA(Z204))),VLOOKUP(Z204,'ESO zone constants'!$A$3:$D$9999,4,FALSE),"")</f>
        <v>Gold Coast</v>
      </c>
      <c r="AB204" s="33" t="s">
        <v>3357</v>
      </c>
      <c r="AC204" s="42"/>
      <c r="AD204" s="42"/>
      <c r="AE204" s="42"/>
      <c r="AF204" s="3">
        <f>IF(AND(G204&lt;&gt;"LIBSETS_SETTYPE_BATTLEGROUND",G204&lt;&gt;"LIBSETS_SETTYPE_SPECIAL"),
IF(AND(AE204&lt;&gt;"",ISNUMBER(AE204),NOT(ISNA(AE204))),AE204,
   IF(AND(M204&lt;&gt;"",ISNUMBER(M204),M204&gt;0,NOT(ISNA(M204))),VLOOKUP(M204,'ESO dumped WayshrineInfo'!$K$3:$L$9994,2,FALSE),"")
),"")</f>
        <v>823</v>
      </c>
      <c r="AG204" t="str">
        <f>IF(AND(AF204&lt;&gt;"",ISNUMBER(AF204),NOT(ISNA(AF204))),VLOOKUP(AF204,'ESO zone constants'!$A$3:$D$9999,4,FALSE),"")</f>
        <v>Gold Coast</v>
      </c>
      <c r="AH204" s="43"/>
      <c r="AI204" s="42"/>
      <c r="AJ204" s="42"/>
      <c r="AK204" s="3" t="str">
        <f>IF(AND(G204&lt;&gt;"LIBSETS_SETTYPE_BATTLEGROUND",G204&lt;&gt;"LIBSETS_SETTYPE_SPECIAL"),IF(AL204&lt;&gt;"",VLOOKUP(AL204,'ESO zone constants'!$D$3:$H$4953,5,FALSE),""),"")</f>
        <v/>
      </c>
      <c r="AM204" s="43"/>
      <c r="AN204" s="42"/>
      <c r="AO204" s="42"/>
      <c r="AP204" s="3" t="str">
        <f>IF(AND(G204&lt;&gt;"LIBSETS_SETTYPE_BATTLEGROUND",G204&lt;&gt;"LIBSETS_SETTYPE_SPECIAL"),IF(AQ204&lt;&gt;"",VLOOKUP(AQ204,'ESO zone constants'!$D$3:$H$4953,5,FALSE),""),"")</f>
        <v/>
      </c>
      <c r="AR204" s="43"/>
      <c r="AS204" s="42"/>
      <c r="AT204" s="42"/>
      <c r="AU204" s="3" t="str">
        <f>IF(AND(G204&lt;&gt;"LIBSETS_SETTYPE_BATTLEGROUND",G204&lt;&gt;"LIBSETS_SETTYPE_SPECIAL"),IF(AV204&lt;&gt;"",VLOOKUP(AV204,'ESO zone constants'!$D$3:$H$4953,5,FALSE),""),"")</f>
        <v/>
      </c>
      <c r="AW204" s="43"/>
      <c r="AX204" s="42"/>
      <c r="AY204" s="42"/>
      <c r="AZ204" s="81" t="s">
        <v>2665</v>
      </c>
      <c r="BA204" s="81"/>
      <c r="BB204" s="81"/>
      <c r="BC204" s="21" t="str">
        <f t="shared" si="24"/>
        <v>[242] = {wayshrines={254,254,254,}, traitsNeeded=9, dlcId=DLC_DARK_BROTHERHOOD</v>
      </c>
      <c r="BD204" s="21" t="str">
        <f t="shared" si="25"/>
        <v>, zoneIds={823,823,823}, veteran=false</v>
      </c>
      <c r="BE204" s="21" t="str">
        <f t="shared" si="26"/>
        <v>, setType=LIBSETS_SETTYPE_CRAFTED</v>
      </c>
      <c r="BF204" s="21" t="str">
        <f t="shared" si="27"/>
        <v>, dropMechanic={LIBSETS_DROP_MECHANIC_CRAFTED,LIBSETS_DROP_MECHANIC_CRAFTED}</v>
      </c>
      <c r="BG204" s="21" t="str">
        <f t="shared" si="28"/>
        <v>}, --Pelinal\'s Aptitude / Pelinals Talent   [Gold Coast, Gold Coast, Gold Coast]</v>
      </c>
    </row>
    <row r="205" spans="1:59" x14ac:dyDescent="0.25">
      <c r="A205" s="12">
        <v>243</v>
      </c>
      <c r="B205" t="s">
        <v>1049</v>
      </c>
      <c r="C205" t="s">
        <v>1050</v>
      </c>
      <c r="D205" s="3">
        <f t="shared" si="23"/>
        <v>243</v>
      </c>
      <c r="G205" s="8" t="s">
        <v>1480</v>
      </c>
      <c r="I205" t="s">
        <v>91</v>
      </c>
      <c r="J205" t="s">
        <v>91</v>
      </c>
      <c r="K205">
        <v>254</v>
      </c>
      <c r="L205">
        <v>254</v>
      </c>
      <c r="M205">
        <v>254</v>
      </c>
      <c r="O205" s="64"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WayshrineInfo'!$K$3:$N$9994,4,FALSE),"")))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constants'!$B$4:$C$1012,2,FALSE),"")</f>
        <v>Dark Brotherhood</v>
      </c>
      <c r="V205" s="33" t="s">
        <v>1560</v>
      </c>
      <c r="Y205" s="64"/>
      <c r="Z205" s="3">
        <f>IF(AND(G205&lt;&gt;"LIBSETS_SETTYPE_BATTLEGROUND",G205&lt;&gt;"LIBSETS_SETTYPE_SPECIAL"),
IF(AND(Y205&lt;&gt;"",ISNUMBER(Y205),NOT(ISNA(Y205))),Y205,
   IF(AND(L205&lt;&gt;"",ISNUMBER(L205),L205&gt;0,NOT(ISNA(L205))),VLOOKUP(L205,'ESO dumped WayshrineInfo'!$K$3:$L$9994,2,FALSE),"")
),"")</f>
        <v>823</v>
      </c>
      <c r="AA205" t="str">
        <f>IF(AND(Z205&lt;&gt;"",ISNUMBER(Z205),NOT(ISNA(Z205))),VLOOKUP(Z205,'ESO zone constants'!$A$3:$D$9999,4,FALSE),"")</f>
        <v>Gold Coast</v>
      </c>
      <c r="AB205" s="33" t="s">
        <v>1561</v>
      </c>
      <c r="AC205" s="42"/>
      <c r="AD205" s="42"/>
      <c r="AE205" s="42"/>
      <c r="AF205" s="3">
        <f>IF(AND(G205&lt;&gt;"LIBSETS_SETTYPE_BATTLEGROUND",G205&lt;&gt;"LIBSETS_SETTYPE_SPECIAL"),
IF(AND(AE205&lt;&gt;"",ISNUMBER(AE205),NOT(ISNA(AE205))),AE205,
   IF(AND(M205&lt;&gt;"",ISNUMBER(M205),M205&gt;0,NOT(ISNA(M205))),VLOOKUP(M205,'ESO dumped WayshrineInfo'!$K$3:$L$9994,2,FALSE),"")
),"")</f>
        <v>823</v>
      </c>
      <c r="AG205" t="str">
        <f>IF(AND(AF205&lt;&gt;"",ISNUMBER(AF205),NOT(ISNA(AF205))),VLOOKUP(AF205,'ESO zone constants'!$A$3:$D$9999,4,FALSE),"")</f>
        <v>Gold Coast</v>
      </c>
      <c r="AH205" s="43" t="s">
        <v>1562</v>
      </c>
      <c r="AI205" s="42"/>
      <c r="AJ205" s="42"/>
      <c r="AK205" s="3">
        <f>IF(AND(G205&lt;&gt;"LIBSETS_SETTYPE_BATTLEGROUND",G205&lt;&gt;"LIBSETS_SETTYPE_SPECIAL"),IF(AL205&lt;&gt;"",VLOOKUP(AL205,'ESO zone constants'!$D$3:$H$4953,5,FALSE),""),"")</f>
        <v>823</v>
      </c>
      <c r="AL205" t="s">
        <v>515</v>
      </c>
      <c r="AM205" s="43" t="s">
        <v>1563</v>
      </c>
      <c r="AN205" s="42"/>
      <c r="AO205" s="42"/>
      <c r="AP205" s="3" t="str">
        <f>IF(AND(G205&lt;&gt;"LIBSETS_SETTYPE_BATTLEGROUND",G205&lt;&gt;"LIBSETS_SETTYPE_SPECIAL"),IF(AQ205&lt;&gt;"",VLOOKUP(AQ205,'ESO zone constants'!$D$3:$H$4953,5,FALSE),""),"")</f>
        <v/>
      </c>
      <c r="AR205" s="43"/>
      <c r="AS205" s="42"/>
      <c r="AT205" s="42"/>
      <c r="AU205" s="3" t="str">
        <f>IF(AND(G205&lt;&gt;"LIBSETS_SETTYPE_BATTLEGROUND",G205&lt;&gt;"LIBSETS_SETTYPE_SPECIAL"),IF(AV205&lt;&gt;"",VLOOKUP(AV205,'ESO zone constants'!$D$3:$H$4953,5,FALSE),""),"")</f>
        <v/>
      </c>
      <c r="AW205" s="43"/>
      <c r="AX205" s="42"/>
      <c r="AY205" s="42"/>
      <c r="AZ205" s="81" t="s">
        <v>2665</v>
      </c>
      <c r="BA205" s="81"/>
      <c r="BB205" s="81"/>
      <c r="BC205" s="21" t="str">
        <f t="shared" si="24"/>
        <v>[243] = {wayshrines={254,254,254,}, dlcId=DLC_DARK_BROTHERHOOD</v>
      </c>
      <c r="BD205" s="21" t="str">
        <f t="shared" si="25"/>
        <v>, zoneIds={823,823,823,823}, veteran=false</v>
      </c>
      <c r="BE205" s="21" t="str">
        <f t="shared" si="26"/>
        <v>, setType=LIBSETS_SETTYPE_OVERLAND</v>
      </c>
      <c r="BF205" s="21" t="str">
        <f t="shared" si="27"/>
        <v>, dropMechanic={LIBSETS_DROP_MECHANIC_OVERLAND_BOSS_DELVE,LIBSETS_DROP_MECHANIC_OVERLAND_WORLDBOSS,LIBSETS_DROP_MECHANIC_OVERLAND_BOSS_PUBLIC_DUNGEON,LIBSETS_DROP_MECHANIC_OVERLAND_CHEST}</v>
      </c>
      <c r="BG205" s="21" t="str">
        <f t="shared" si="28"/>
        <v>}, --Hide of Morihaus / Haut von Morihaus   [Gold Coast, Gold Coast, Gold Coast, Gold Coast]</v>
      </c>
    </row>
    <row r="206" spans="1:59" x14ac:dyDescent="0.25">
      <c r="A206" s="12">
        <v>244</v>
      </c>
      <c r="B206" t="s">
        <v>1051</v>
      </c>
      <c r="C206" t="s">
        <v>1052</v>
      </c>
      <c r="D206" s="3">
        <f t="shared" si="23"/>
        <v>244</v>
      </c>
      <c r="G206" s="8" t="s">
        <v>1480</v>
      </c>
      <c r="I206" t="s">
        <v>91</v>
      </c>
      <c r="J206" t="s">
        <v>91</v>
      </c>
      <c r="K206">
        <v>254</v>
      </c>
      <c r="L206">
        <v>254</v>
      </c>
      <c r="M206">
        <v>254</v>
      </c>
      <c r="O206" s="64"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WayshrineInfo'!$K$3:$N$9994,4,FALSE),"")))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constants'!$B$4:$C$1012,2,FALSE),"")</f>
        <v>Dark Brotherhood</v>
      </c>
      <c r="V206" s="33" t="s">
        <v>1560</v>
      </c>
      <c r="Y206" s="64"/>
      <c r="Z206" s="3">
        <f>IF(AND(G206&lt;&gt;"LIBSETS_SETTYPE_BATTLEGROUND",G206&lt;&gt;"LIBSETS_SETTYPE_SPECIAL"),
IF(AND(Y206&lt;&gt;"",ISNUMBER(Y206),NOT(ISNA(Y206))),Y206,
   IF(AND(L206&lt;&gt;"",ISNUMBER(L206),L206&gt;0,NOT(ISNA(L206))),VLOOKUP(L206,'ESO dumped WayshrineInfo'!$K$3:$L$9994,2,FALSE),"")
),"")</f>
        <v>823</v>
      </c>
      <c r="AA206" t="str">
        <f>IF(AND(Z206&lt;&gt;"",ISNUMBER(Z206),NOT(ISNA(Z206))),VLOOKUP(Z206,'ESO zone constants'!$A$3:$D$9999,4,FALSE),"")</f>
        <v>Gold Coast</v>
      </c>
      <c r="AB206" s="33" t="s">
        <v>1561</v>
      </c>
      <c r="AC206" s="42"/>
      <c r="AD206" s="42"/>
      <c r="AE206" s="42"/>
      <c r="AF206" s="3">
        <f>IF(AND(G206&lt;&gt;"LIBSETS_SETTYPE_BATTLEGROUND",G206&lt;&gt;"LIBSETS_SETTYPE_SPECIAL"),
IF(AND(AE206&lt;&gt;"",ISNUMBER(AE206),NOT(ISNA(AE206))),AE206,
   IF(AND(M206&lt;&gt;"",ISNUMBER(M206),M206&gt;0,NOT(ISNA(M206))),VLOOKUP(M206,'ESO dumped WayshrineInfo'!$K$3:$L$9994,2,FALSE),"")
),"")</f>
        <v>823</v>
      </c>
      <c r="AG206" t="str">
        <f>IF(AND(AF206&lt;&gt;"",ISNUMBER(AF206),NOT(ISNA(AF206))),VLOOKUP(AF206,'ESO zone constants'!$A$3:$D$9999,4,FALSE),"")</f>
        <v>Gold Coast</v>
      </c>
      <c r="AH206" s="43" t="s">
        <v>1562</v>
      </c>
      <c r="AI206" s="42"/>
      <c r="AJ206" s="42"/>
      <c r="AK206" s="3">
        <f>IF(AND(G206&lt;&gt;"LIBSETS_SETTYPE_BATTLEGROUND",G206&lt;&gt;"LIBSETS_SETTYPE_SPECIAL"),IF(AL206&lt;&gt;"",VLOOKUP(AL206,'ESO zone constants'!$D$3:$H$4953,5,FALSE),""),"")</f>
        <v>823</v>
      </c>
      <c r="AL206" t="s">
        <v>515</v>
      </c>
      <c r="AM206" s="43" t="s">
        <v>1563</v>
      </c>
      <c r="AN206" s="42"/>
      <c r="AO206" s="42"/>
      <c r="AP206" s="3" t="str">
        <f>IF(AND(G206&lt;&gt;"LIBSETS_SETTYPE_BATTLEGROUND",G206&lt;&gt;"LIBSETS_SETTYPE_SPECIAL"),IF(AQ206&lt;&gt;"",VLOOKUP(AQ206,'ESO zone constants'!$D$3:$H$4953,5,FALSE),""),"")</f>
        <v/>
      </c>
      <c r="AR206" s="43"/>
      <c r="AS206" s="42"/>
      <c r="AT206" s="42"/>
      <c r="AU206" s="3" t="str">
        <f>IF(AND(G206&lt;&gt;"LIBSETS_SETTYPE_BATTLEGROUND",G206&lt;&gt;"LIBSETS_SETTYPE_SPECIAL"),IF(AV206&lt;&gt;"",VLOOKUP(AV206,'ESO zone constants'!$D$3:$H$4953,5,FALSE),""),"")</f>
        <v/>
      </c>
      <c r="AW206" s="43"/>
      <c r="AX206" s="42"/>
      <c r="AY206" s="42"/>
      <c r="AZ206" s="81" t="s">
        <v>2666</v>
      </c>
      <c r="BA206" s="81"/>
      <c r="BB206" s="81"/>
      <c r="BC206" s="21" t="str">
        <f t="shared" si="24"/>
        <v>[244] = {wayshrines={254,254,254,}, dlcId=DLC_DARK_BROTHERHOOD</v>
      </c>
      <c r="BD206" s="21" t="str">
        <f t="shared" si="25"/>
        <v>, zoneIds={823,823,823,823}, veteran=false</v>
      </c>
      <c r="BE206" s="21" t="str">
        <f t="shared" si="26"/>
        <v>, setType=LIBSETS_SETTYPE_OVERLAND</v>
      </c>
      <c r="BF206" s="21" t="str">
        <f t="shared" si="27"/>
        <v>, isProcSetAllowedInPvP=1, dropMechanic={LIBSETS_DROP_MECHANIC_OVERLAND_BOSS_DELVE,LIBSETS_DROP_MECHANIC_OVERLAND_WORLDBOSS,LIBSETS_DROP_MECHANIC_OVERLAND_BOSS_PUBLIC_DUNGEON,LIBSETS_DROP_MECHANIC_OVERLAND_CHEST}</v>
      </c>
      <c r="BG206" s="21" t="str">
        <f t="shared" si="28"/>
        <v>}, --Flanking Strategist / Flankierender Stratege   [Gold Coast, Gold Coast, Gold Coast, Gold Coast]</v>
      </c>
    </row>
    <row r="207" spans="1:59" x14ac:dyDescent="0.25">
      <c r="A207" s="12">
        <v>245</v>
      </c>
      <c r="B207" t="s">
        <v>1053</v>
      </c>
      <c r="C207" t="s">
        <v>2604</v>
      </c>
      <c r="D207" s="3">
        <f t="shared" si="23"/>
        <v>245</v>
      </c>
      <c r="G207" s="8" t="s">
        <v>1480</v>
      </c>
      <c r="I207" t="s">
        <v>91</v>
      </c>
      <c r="J207" t="s">
        <v>91</v>
      </c>
      <c r="K207">
        <v>254</v>
      </c>
      <c r="L207">
        <v>254</v>
      </c>
      <c r="M207">
        <v>254</v>
      </c>
      <c r="O207" s="64"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WayshrineInfo'!$K$3:$N$9994,4,FALSE),"")))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constants'!$B$4:$C$1012,2,FALSE),"")</f>
        <v>Dark Brotherhood</v>
      </c>
      <c r="V207" s="33" t="s">
        <v>1560</v>
      </c>
      <c r="Y207" s="64"/>
      <c r="Z207" s="3">
        <f>IF(AND(G207&lt;&gt;"LIBSETS_SETTYPE_BATTLEGROUND",G207&lt;&gt;"LIBSETS_SETTYPE_SPECIAL"),
IF(AND(Y207&lt;&gt;"",ISNUMBER(Y207),NOT(ISNA(Y207))),Y207,
   IF(AND(L207&lt;&gt;"",ISNUMBER(L207),L207&gt;0,NOT(ISNA(L207))),VLOOKUP(L207,'ESO dumped WayshrineInfo'!$K$3:$L$9994,2,FALSE),"")
),"")</f>
        <v>823</v>
      </c>
      <c r="AA207" t="str">
        <f>IF(AND(Z207&lt;&gt;"",ISNUMBER(Z207),NOT(ISNA(Z207))),VLOOKUP(Z207,'ESO zone constants'!$A$3:$D$9999,4,FALSE),"")</f>
        <v>Gold Coast</v>
      </c>
      <c r="AB207" s="33" t="s">
        <v>1561</v>
      </c>
      <c r="AC207" s="39"/>
      <c r="AD207" s="39"/>
      <c r="AE207" s="39"/>
      <c r="AF207" s="3">
        <f>IF(AND(G207&lt;&gt;"LIBSETS_SETTYPE_BATTLEGROUND",G207&lt;&gt;"LIBSETS_SETTYPE_SPECIAL"),
IF(AND(AE207&lt;&gt;"",ISNUMBER(AE207),NOT(ISNA(AE207))),AE207,
   IF(AND(M207&lt;&gt;"",ISNUMBER(M207),M207&gt;0,NOT(ISNA(M207))),VLOOKUP(M207,'ESO dumped WayshrineInfo'!$K$3:$L$9994,2,FALSE),"")
),"")</f>
        <v>823</v>
      </c>
      <c r="AG207" t="str">
        <f>IF(AND(AF207&lt;&gt;"",ISNUMBER(AF207),NOT(ISNA(AF207))),VLOOKUP(AF207,'ESO zone constants'!$A$3:$D$9999,4,FALSE),"")</f>
        <v>Gold Coast</v>
      </c>
      <c r="AH207" s="43" t="s">
        <v>1562</v>
      </c>
      <c r="AI207" s="39"/>
      <c r="AJ207" s="39"/>
      <c r="AK207" s="3">
        <f>IF(AND(G207&lt;&gt;"LIBSETS_SETTYPE_BATTLEGROUND",G207&lt;&gt;"LIBSETS_SETTYPE_SPECIAL"),IF(AL207&lt;&gt;"",VLOOKUP(AL207,'ESO zone constants'!$D$3:$H$4953,5,FALSE),""),"")</f>
        <v>823</v>
      </c>
      <c r="AL207" t="s">
        <v>515</v>
      </c>
      <c r="AM207" s="43" t="s">
        <v>1563</v>
      </c>
      <c r="AN207" s="39"/>
      <c r="AO207" s="39"/>
      <c r="AP207" s="3" t="str">
        <f>IF(AND(G207&lt;&gt;"LIBSETS_SETTYPE_BATTLEGROUND",G207&lt;&gt;"LIBSETS_SETTYPE_SPECIAL"),IF(AQ207&lt;&gt;"",VLOOKUP(AQ207,'ESO zone constants'!$D$3:$H$4953,5,FALSE),""),"")</f>
        <v/>
      </c>
      <c r="AR207" s="43"/>
      <c r="AS207" s="39"/>
      <c r="AT207" s="39"/>
      <c r="AU207" s="3" t="str">
        <f>IF(AND(G207&lt;&gt;"LIBSETS_SETTYPE_BATTLEGROUND",G207&lt;&gt;"LIBSETS_SETTYPE_SPECIAL"),IF(AV207&lt;&gt;"",VLOOKUP(AV207,'ESO zone constants'!$D$3:$H$4953,5,FALSE),""),"")</f>
        <v/>
      </c>
      <c r="AW207" s="43"/>
      <c r="AX207" s="39"/>
      <c r="AY207" s="39"/>
      <c r="AZ207" s="81" t="s">
        <v>2665</v>
      </c>
      <c r="BA207" s="81"/>
      <c r="BB207" s="81"/>
      <c r="BC207" s="21" t="str">
        <f t="shared" si="24"/>
        <v>[245] = {wayshrines={254,254,254,}, dlcId=DLC_DARK_BROTHERHOOD</v>
      </c>
      <c r="BD207" s="21" t="str">
        <f t="shared" si="25"/>
        <v>, zoneIds={823,823,823,823}, veteran=false</v>
      </c>
      <c r="BE207" s="21" t="str">
        <f t="shared" si="26"/>
        <v>, setType=LIBSETS_SETTYPE_OVERLAND</v>
      </c>
      <c r="BF207" s="21" t="str">
        <f t="shared" si="27"/>
        <v>, dropMechanic={LIBSETS_DROP_MECHANIC_OVERLAND_BOSS_DELVE,LIBSETS_DROP_MECHANIC_OVERLAND_WORLDBOSS,LIBSETS_DROP_MECHANIC_OVERLAND_BOSS_PUBLIC_DUNGEON,LIBSETS_DROP_MECHANIC_OVERLAND_CHEST}</v>
      </c>
      <c r="BG207" s="21" t="str">
        <f t="shared" si="28"/>
        <v>}, --Sithis\' Touch / Sithis' Berührung   [Gold Coast, Gold Coast, Gold Coast, Gold Coast]</v>
      </c>
    </row>
    <row r="208" spans="1:59" x14ac:dyDescent="0.25">
      <c r="A208" s="12">
        <v>246</v>
      </c>
      <c r="B208" t="s">
        <v>1054</v>
      </c>
      <c r="C208" t="s">
        <v>2605</v>
      </c>
      <c r="D208" s="3">
        <f t="shared" si="23"/>
        <v>246</v>
      </c>
      <c r="G208" s="8" t="s">
        <v>1478</v>
      </c>
      <c r="I208" t="s">
        <v>91</v>
      </c>
      <c r="J208" t="s">
        <v>91</v>
      </c>
      <c r="K208">
        <v>-1</v>
      </c>
      <c r="L208">
        <v>-1</v>
      </c>
      <c r="M208">
        <v>-1</v>
      </c>
      <c r="O208" s="64"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WayshrineInfo'!$K$3:$N$9994,4,FALSE),"")))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constants'!$B$4:$C$1012,2,FALSE),"")</f>
        <v>Imperial City</v>
      </c>
      <c r="V208" s="33" t="s">
        <v>2790</v>
      </c>
      <c r="Y208" s="64"/>
      <c r="Z208" s="3" t="str">
        <f>IF(AND(G208&lt;&gt;"LIBSETS_SETTYPE_BATTLEGROUND",G208&lt;&gt;"LIBSETS_SETTYPE_SPECIAL"),
IF(AND(Y208&lt;&gt;"",ISNUMBER(Y208),NOT(ISNA(Y208))),Y208,
   IF(AND(L208&lt;&gt;"",ISNUMBER(L208),L208&gt;0,NOT(ISNA(L208))),VLOOKUP(L208,'ESO dumped WayshrineInfo'!$K$3:$L$9994,2,FALSE),"")
),"")</f>
        <v/>
      </c>
      <c r="AA208" t="str">
        <f>IF(AND(Z208&lt;&gt;"",ISNUMBER(Z208),NOT(ISNA(Z208))),VLOOKUP(Z208,'ESO zone constants'!$A$3:$D$9999,4,FALSE),"")</f>
        <v/>
      </c>
      <c r="AC208" s="39" t="str">
        <f>IF(AB208&lt;&gt;"",IF(AB208&lt;&gt;"LIBSETS_DROP_MECHANIC_MONSTER_NAME",VLOOKUP(AB208,'LibSets constants'!$I$4:$L$1012,3,FALSE),""),"")</f>
        <v/>
      </c>
      <c r="AD208" s="39" t="str">
        <f>IF(AB208&lt;&gt;"",IF(AB208&lt;&gt;"LIBSETS_DROP_MECHANIC_MONSTER_NAME",VLOOKUP(AB208,'LibSets constants'!$I$4:$L$1012,4,FALSE),""),"")</f>
        <v/>
      </c>
      <c r="AE208" s="39"/>
      <c r="AF208" s="3" t="str">
        <f>IF(AND(G208&lt;&gt;"LIBSETS_SETTYPE_BATTLEGROUND",G208&lt;&gt;"LIBSETS_SETTYPE_SPECIAL"),
IF(AND(AE208&lt;&gt;"",ISNUMBER(AE208),NOT(ISNA(AE208))),AE208,
   IF(AND(M208&lt;&gt;"",ISNUMBER(M208),M208&gt;0,NOT(ISNA(M208))),VLOOKUP(M208,'ESO dumped WayshrineInfo'!$K$3:$L$9994,2,FALSE),"")
),"")</f>
        <v/>
      </c>
      <c r="AG208" t="str">
        <f>IF(AND(AF208&lt;&gt;"",ISNUMBER(AF208),NOT(ISNA(AF208))),VLOOKUP(AF208,'ESO zone constants'!$A$3:$D$9999,4,FALSE),"")</f>
        <v/>
      </c>
      <c r="AH208" s="43"/>
      <c r="AI208" s="39"/>
      <c r="AJ208" s="39"/>
      <c r="AK208" s="3" t="str">
        <f>IF(AND(G208&lt;&gt;"LIBSETS_SETTYPE_BATTLEGROUND",G208&lt;&gt;"LIBSETS_SETTYPE_SPECIAL"),IF(AL208&lt;&gt;"",VLOOKUP(AL208,'ESO zone constants'!$D$3:$H$4953,5,FALSE),""),"")</f>
        <v/>
      </c>
      <c r="AM208" s="43"/>
      <c r="AN208" s="39"/>
      <c r="AO208" s="39"/>
      <c r="AP208" s="3" t="str">
        <f>IF(AND(G208&lt;&gt;"LIBSETS_SETTYPE_BATTLEGROUND",G208&lt;&gt;"LIBSETS_SETTYPE_SPECIAL"),IF(AQ208&lt;&gt;"",VLOOKUP(AQ208,'ESO zone constants'!$D$3:$H$4953,5,FALSE),""),"")</f>
        <v/>
      </c>
      <c r="AR208" s="43"/>
      <c r="AS208" s="39"/>
      <c r="AT208" s="39"/>
      <c r="AU208" s="3" t="str">
        <f>IF(AND(G208&lt;&gt;"LIBSETS_SETTYPE_BATTLEGROUND",G208&lt;&gt;"LIBSETS_SETTYPE_SPECIAL"),IF(AV208&lt;&gt;"",VLOOKUP(AV208,'ESO zone constants'!$D$3:$H$4953,5,FALSE),""),"")</f>
        <v/>
      </c>
      <c r="AW208" s="43"/>
      <c r="AX208" s="39"/>
      <c r="AY208" s="39"/>
      <c r="AZ208" s="81" t="s">
        <v>2665</v>
      </c>
      <c r="BA208" s="81"/>
      <c r="BB208" s="81"/>
      <c r="BC208" s="21" t="str">
        <f t="shared" si="24"/>
        <v>[246] = {wayshrines={-1,-1,-1,}, dlcId=DLC_IMPERIAL_CITY</v>
      </c>
      <c r="BD208" s="21" t="str">
        <f t="shared" si="25"/>
        <v>, zoneIds={643}, veteran=false</v>
      </c>
      <c r="BE208" s="21" t="str">
        <f t="shared" si="26"/>
        <v>, setType=LIBSETS_SETTYPE_IMPERIALCITY</v>
      </c>
      <c r="BF208" s="21" t="str">
        <f t="shared" si="27"/>
        <v>, dropMechanic={LIBSETS_DROP_MECHANIC_TELVAR_EQUIPMENT_LOCKBOX_MERCHANT}</v>
      </c>
      <c r="BG208" s="21" t="str">
        <f t="shared" si="28"/>
        <v>}, --Galerion\'s Revenge / Galerions Revanche   [Imperial Sewers]</v>
      </c>
    </row>
    <row r="209" spans="1:59" x14ac:dyDescent="0.25">
      <c r="A209" s="12">
        <v>247</v>
      </c>
      <c r="B209" t="s">
        <v>1055</v>
      </c>
      <c r="C209" t="s">
        <v>1056</v>
      </c>
      <c r="D209" s="3">
        <f t="shared" si="23"/>
        <v>247</v>
      </c>
      <c r="G209" s="8" t="s">
        <v>1478</v>
      </c>
      <c r="I209" t="s">
        <v>91</v>
      </c>
      <c r="J209" t="s">
        <v>91</v>
      </c>
      <c r="K209">
        <v>-1</v>
      </c>
      <c r="L209">
        <v>-1</v>
      </c>
      <c r="M209">
        <v>-1</v>
      </c>
      <c r="O209" s="64"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WayshrineInfo'!$K$3:$N$9994,4,FALSE),"")))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constants'!$B$4:$C$1012,2,FALSE),"")</f>
        <v>Imperial City</v>
      </c>
      <c r="V209" s="33" t="s">
        <v>2790</v>
      </c>
      <c r="Y209" s="64"/>
      <c r="Z209" s="3" t="str">
        <f>IF(AND(G209&lt;&gt;"LIBSETS_SETTYPE_BATTLEGROUND",G209&lt;&gt;"LIBSETS_SETTYPE_SPECIAL"),
IF(AND(Y209&lt;&gt;"",ISNUMBER(Y209),NOT(ISNA(Y209))),Y209,
   IF(AND(L209&lt;&gt;"",ISNUMBER(L209),L209&gt;0,NOT(ISNA(L209))),VLOOKUP(L209,'ESO dumped WayshrineInfo'!$K$3:$L$9994,2,FALSE),"")
),"")</f>
        <v/>
      </c>
      <c r="AA209" t="str">
        <f>IF(AND(Z209&lt;&gt;"",ISNUMBER(Z209),NOT(ISNA(Z209))),VLOOKUP(Z209,'ESO zone constants'!$A$3:$D$9999,4,FALSE),"")</f>
        <v/>
      </c>
      <c r="AC209" s="39" t="str">
        <f>IF(AB209&lt;&gt;"",IF(AB209&lt;&gt;"LIBSETS_DROP_MECHANIC_MONSTER_NAME",VLOOKUP(AB209,'LibSets constants'!$I$4:$L$1012,3,FALSE),""),"")</f>
        <v/>
      </c>
      <c r="AD209" s="39" t="str">
        <f>IF(AB209&lt;&gt;"",IF(AB209&lt;&gt;"LIBSETS_DROP_MECHANIC_MONSTER_NAME",VLOOKUP(AB209,'LibSets constants'!$I$4:$L$1012,4,FALSE),""),"")</f>
        <v/>
      </c>
      <c r="AE209" s="39"/>
      <c r="AF209" s="3" t="str">
        <f>IF(AND(G209&lt;&gt;"LIBSETS_SETTYPE_BATTLEGROUND",G209&lt;&gt;"LIBSETS_SETTYPE_SPECIAL"),
IF(AND(AE209&lt;&gt;"",ISNUMBER(AE209),NOT(ISNA(AE209))),AE209,
   IF(AND(M209&lt;&gt;"",ISNUMBER(M209),M209&gt;0,NOT(ISNA(M209))),VLOOKUP(M209,'ESO dumped WayshrineInfo'!$K$3:$L$9994,2,FALSE),"")
),"")</f>
        <v/>
      </c>
      <c r="AG209" t="str">
        <f>IF(AND(AF209&lt;&gt;"",ISNUMBER(AF209),NOT(ISNA(AF209))),VLOOKUP(AF209,'ESO zone constants'!$A$3:$D$9999,4,FALSE),"")</f>
        <v/>
      </c>
      <c r="AH209" s="43"/>
      <c r="AI209" s="39"/>
      <c r="AJ209" s="39"/>
      <c r="AK209" s="3" t="str">
        <f>IF(AND(G209&lt;&gt;"LIBSETS_SETTYPE_BATTLEGROUND",G209&lt;&gt;"LIBSETS_SETTYPE_SPECIAL"),IF(AL209&lt;&gt;"",VLOOKUP(AL209,'ESO zone constants'!$D$3:$H$4953,5,FALSE),""),"")</f>
        <v/>
      </c>
      <c r="AM209" s="43"/>
      <c r="AN209" s="39"/>
      <c r="AO209" s="39"/>
      <c r="AP209" s="3" t="str">
        <f>IF(AND(G209&lt;&gt;"LIBSETS_SETTYPE_BATTLEGROUND",G209&lt;&gt;"LIBSETS_SETTYPE_SPECIAL"),IF(AQ209&lt;&gt;"",VLOOKUP(AQ209,'ESO zone constants'!$D$3:$H$4953,5,FALSE),""),"")</f>
        <v/>
      </c>
      <c r="AR209" s="43"/>
      <c r="AS209" s="39"/>
      <c r="AT209" s="39"/>
      <c r="AU209" s="3" t="str">
        <f>IF(AND(G209&lt;&gt;"LIBSETS_SETTYPE_BATTLEGROUND",G209&lt;&gt;"LIBSETS_SETTYPE_SPECIAL"),IF(AV209&lt;&gt;"",VLOOKUP(AV209,'ESO zone constants'!$D$3:$H$4953,5,FALSE),""),"")</f>
        <v/>
      </c>
      <c r="AW209" s="43"/>
      <c r="AX209" s="39"/>
      <c r="AY209" s="39"/>
      <c r="AZ209" s="81" t="s">
        <v>2665</v>
      </c>
      <c r="BA209" s="81"/>
      <c r="BB209" s="81"/>
      <c r="BC209" s="21" t="str">
        <f t="shared" si="24"/>
        <v>[247] = {wayshrines={-1,-1,-1,}, dlcId=DLC_IMPERIAL_CITY</v>
      </c>
      <c r="BD209" s="21" t="str">
        <f t="shared" si="25"/>
        <v>, zoneIds={643}, veteran=false</v>
      </c>
      <c r="BE209" s="21" t="str">
        <f t="shared" si="26"/>
        <v>, setType=LIBSETS_SETTYPE_IMPERIALCITY</v>
      </c>
      <c r="BF209" s="21" t="str">
        <f t="shared" si="27"/>
        <v>, dropMechanic={LIBSETS_DROP_MECHANIC_TELVAR_EQUIPMENT_LOCKBOX_MERCHANT}</v>
      </c>
      <c r="BG209" s="21" t="str">
        <f t="shared" si="28"/>
        <v>}, --Vicecanon of Venom / Vizekanoniker des Gifts   [Imperial Sewers]</v>
      </c>
    </row>
    <row r="210" spans="1:59" x14ac:dyDescent="0.25">
      <c r="A210" s="12">
        <v>248</v>
      </c>
      <c r="B210" t="s">
        <v>1057</v>
      </c>
      <c r="C210" t="s">
        <v>1058</v>
      </c>
      <c r="D210" s="3">
        <f t="shared" si="23"/>
        <v>248</v>
      </c>
      <c r="G210" s="8" t="s">
        <v>1478</v>
      </c>
      <c r="I210" t="s">
        <v>91</v>
      </c>
      <c r="J210" t="s">
        <v>91</v>
      </c>
      <c r="K210">
        <v>-1</v>
      </c>
      <c r="L210">
        <v>-1</v>
      </c>
      <c r="M210">
        <v>-1</v>
      </c>
      <c r="O210" s="64"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WayshrineInfo'!$K$3:$N$9994,4,FALSE),"")))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constants'!$B$4:$C$1012,2,FALSE),"")</f>
        <v>Imperial City</v>
      </c>
      <c r="V210" s="33" t="s">
        <v>2790</v>
      </c>
      <c r="Y210" s="64"/>
      <c r="Z210" s="3" t="str">
        <f>IF(AND(G210&lt;&gt;"LIBSETS_SETTYPE_BATTLEGROUND",G210&lt;&gt;"LIBSETS_SETTYPE_SPECIAL"),
IF(AND(Y210&lt;&gt;"",ISNUMBER(Y210),NOT(ISNA(Y210))),Y210,
   IF(AND(L210&lt;&gt;"",ISNUMBER(L210),L210&gt;0,NOT(ISNA(L210))),VLOOKUP(L210,'ESO dumped WayshrineInfo'!$K$3:$L$9994,2,FALSE),"")
),"")</f>
        <v/>
      </c>
      <c r="AA210" t="str">
        <f>IF(AND(Z210&lt;&gt;"",ISNUMBER(Z210),NOT(ISNA(Z210))),VLOOKUP(Z210,'ESO zone constants'!$A$3:$D$9999,4,FALSE),"")</f>
        <v/>
      </c>
      <c r="AC210" s="39" t="str">
        <f>IF(AB210&lt;&gt;"",IF(AB210&lt;&gt;"LIBSETS_DROP_MECHANIC_MONSTER_NAME",VLOOKUP(AB210,'LibSets constants'!$I$4:$L$1012,3,FALSE),""),"")</f>
        <v/>
      </c>
      <c r="AD210" s="39" t="str">
        <f>IF(AB210&lt;&gt;"",IF(AB210&lt;&gt;"LIBSETS_DROP_MECHANIC_MONSTER_NAME",VLOOKUP(AB210,'LibSets constants'!$I$4:$L$1012,4,FALSE),""),"")</f>
        <v/>
      </c>
      <c r="AE210" s="39"/>
      <c r="AF210" s="3" t="str">
        <f>IF(AND(G210&lt;&gt;"LIBSETS_SETTYPE_BATTLEGROUND",G210&lt;&gt;"LIBSETS_SETTYPE_SPECIAL"),
IF(AND(AE210&lt;&gt;"",ISNUMBER(AE210),NOT(ISNA(AE210))),AE210,
   IF(AND(M210&lt;&gt;"",ISNUMBER(M210),M210&gt;0,NOT(ISNA(M210))),VLOOKUP(M210,'ESO dumped WayshrineInfo'!$K$3:$L$9994,2,FALSE),"")
),"")</f>
        <v/>
      </c>
      <c r="AG210" t="str">
        <f>IF(AND(AF210&lt;&gt;"",ISNUMBER(AF210),NOT(ISNA(AF210))),VLOOKUP(AF210,'ESO zone constants'!$A$3:$D$9999,4,FALSE),"")</f>
        <v/>
      </c>
      <c r="AH210" s="43"/>
      <c r="AI210" s="39"/>
      <c r="AJ210" s="39"/>
      <c r="AK210" s="3" t="str">
        <f>IF(AND(G210&lt;&gt;"LIBSETS_SETTYPE_BATTLEGROUND",G210&lt;&gt;"LIBSETS_SETTYPE_SPECIAL"),IF(AL210&lt;&gt;"",VLOOKUP(AL210,'ESO zone constants'!$D$3:$H$4953,5,FALSE),""),"")</f>
        <v/>
      </c>
      <c r="AM210" s="43"/>
      <c r="AN210" s="39"/>
      <c r="AO210" s="39"/>
      <c r="AP210" s="3" t="str">
        <f>IF(AND(G210&lt;&gt;"LIBSETS_SETTYPE_BATTLEGROUND",G210&lt;&gt;"LIBSETS_SETTYPE_SPECIAL"),IF(AQ210&lt;&gt;"",VLOOKUP(AQ210,'ESO zone constants'!$D$3:$H$4953,5,FALSE),""),"")</f>
        <v/>
      </c>
      <c r="AR210" s="43"/>
      <c r="AS210" s="39"/>
      <c r="AT210" s="39"/>
      <c r="AU210" s="3" t="str">
        <f>IF(AND(G210&lt;&gt;"LIBSETS_SETTYPE_BATTLEGROUND",G210&lt;&gt;"LIBSETS_SETTYPE_SPECIAL"),IF(AV210&lt;&gt;"",VLOOKUP(AV210,'ESO zone constants'!$D$3:$H$4953,5,FALSE),""),"")</f>
        <v/>
      </c>
      <c r="AW210" s="43"/>
      <c r="AX210" s="39"/>
      <c r="AY210" s="39"/>
      <c r="AZ210" s="81" t="s">
        <v>2665</v>
      </c>
      <c r="BA210" s="81"/>
      <c r="BB210" s="81"/>
      <c r="BC210" s="21" t="str">
        <f t="shared" si="24"/>
        <v>[248] = {wayshrines={-1,-1,-1,}, dlcId=DLC_IMPERIAL_CITY</v>
      </c>
      <c r="BD210" s="21" t="str">
        <f t="shared" si="25"/>
        <v>, zoneIds={643}, veteran=false</v>
      </c>
      <c r="BE210" s="21" t="str">
        <f t="shared" si="26"/>
        <v>, setType=LIBSETS_SETTYPE_IMPERIALCITY</v>
      </c>
      <c r="BF210" s="21" t="str">
        <f t="shared" si="27"/>
        <v>, dropMechanic={LIBSETS_DROP_MECHANIC_TELVAR_EQUIPMENT_LOCKBOX_MERCHANT}</v>
      </c>
      <c r="BG210" s="21" t="str">
        <f t="shared" si="28"/>
        <v>}, --Thews of the Harbinger / Muskeln des Vorboten   [Imperial Sewers]</v>
      </c>
    </row>
    <row r="211" spans="1:59" x14ac:dyDescent="0.25">
      <c r="A211" s="12">
        <v>253</v>
      </c>
      <c r="B211" t="s">
        <v>1059</v>
      </c>
      <c r="C211" t="s">
        <v>1060</v>
      </c>
      <c r="D211" s="3">
        <f t="shared" si="23"/>
        <v>253</v>
      </c>
      <c r="G211" s="8" t="s">
        <v>1478</v>
      </c>
      <c r="I211" t="s">
        <v>91</v>
      </c>
      <c r="J211" t="s">
        <v>91</v>
      </c>
      <c r="K211">
        <v>-1</v>
      </c>
      <c r="L211">
        <v>-1</v>
      </c>
      <c r="M211">
        <v>-1</v>
      </c>
      <c r="O211" s="64"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WayshrineInfo'!$K$3:$N$9994,4,FALSE),"")))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constants'!$B$4:$C$1012,2,FALSE),"")</f>
        <v>Imperial City</v>
      </c>
      <c r="V211" s="33" t="s">
        <v>2790</v>
      </c>
      <c r="Y211" s="64"/>
      <c r="Z211" s="3" t="str">
        <f>IF(AND(G211&lt;&gt;"LIBSETS_SETTYPE_BATTLEGROUND",G211&lt;&gt;"LIBSETS_SETTYPE_SPECIAL"),
IF(AND(Y211&lt;&gt;"",ISNUMBER(Y211),NOT(ISNA(Y211))),Y211,
   IF(AND(L211&lt;&gt;"",ISNUMBER(L211),L211&gt;0,NOT(ISNA(L211))),VLOOKUP(L211,'ESO dumped WayshrineInfo'!$K$3:$L$9994,2,FALSE),"")
),"")</f>
        <v/>
      </c>
      <c r="AA211" t="str">
        <f>IF(AND(Z211&lt;&gt;"",ISNUMBER(Z211),NOT(ISNA(Z211))),VLOOKUP(Z211,'ESO zone constants'!$A$3:$D$9999,4,FALSE),"")</f>
        <v/>
      </c>
      <c r="AC211" s="39" t="str">
        <f>IF(AB211&lt;&gt;"",IF(AB211&lt;&gt;"LIBSETS_DROP_MECHANIC_MONSTER_NAME",VLOOKUP(AB211,'LibSets constants'!$I$4:$L$1012,3,FALSE),""),"")</f>
        <v/>
      </c>
      <c r="AD211" s="39" t="str">
        <f>IF(AB211&lt;&gt;"",IF(AB211&lt;&gt;"LIBSETS_DROP_MECHANIC_MONSTER_NAME",VLOOKUP(AB211,'LibSets constants'!$I$4:$L$1012,4,FALSE),""),"")</f>
        <v/>
      </c>
      <c r="AE211" s="39"/>
      <c r="AF211" s="3" t="str">
        <f>IF(AND(G211&lt;&gt;"LIBSETS_SETTYPE_BATTLEGROUND",G211&lt;&gt;"LIBSETS_SETTYPE_SPECIAL"),
IF(AND(AE211&lt;&gt;"",ISNUMBER(AE211),NOT(ISNA(AE211))),AE211,
   IF(AND(M211&lt;&gt;"",ISNUMBER(M211),M211&gt;0,NOT(ISNA(M211))),VLOOKUP(M211,'ESO dumped WayshrineInfo'!$K$3:$L$9994,2,FALSE),"")
),"")</f>
        <v/>
      </c>
      <c r="AG211" t="str">
        <f>IF(AND(AF211&lt;&gt;"",ISNUMBER(AF211),NOT(ISNA(AF211))),VLOOKUP(AF211,'ESO zone constants'!$A$3:$D$9999,4,FALSE),"")</f>
        <v/>
      </c>
      <c r="AH211" s="43"/>
      <c r="AI211" s="39"/>
      <c r="AJ211" s="39"/>
      <c r="AK211" s="3" t="str">
        <f>IF(AND(G211&lt;&gt;"LIBSETS_SETTYPE_BATTLEGROUND",G211&lt;&gt;"LIBSETS_SETTYPE_SPECIAL"),IF(AL211&lt;&gt;"",VLOOKUP(AL211,'ESO zone constants'!$D$3:$H$4953,5,FALSE),""),"")</f>
        <v/>
      </c>
      <c r="AM211" s="43"/>
      <c r="AN211" s="39"/>
      <c r="AO211" s="39"/>
      <c r="AP211" s="3" t="str">
        <f>IF(AND(G211&lt;&gt;"LIBSETS_SETTYPE_BATTLEGROUND",G211&lt;&gt;"LIBSETS_SETTYPE_SPECIAL"),IF(AQ211&lt;&gt;"",VLOOKUP(AQ211,'ESO zone constants'!$D$3:$H$4953,5,FALSE),""),"")</f>
        <v/>
      </c>
      <c r="AR211" s="43"/>
      <c r="AS211" s="39"/>
      <c r="AT211" s="39"/>
      <c r="AU211" s="3" t="str">
        <f>IF(AND(G211&lt;&gt;"LIBSETS_SETTYPE_BATTLEGROUND",G211&lt;&gt;"LIBSETS_SETTYPE_SPECIAL"),IF(AV211&lt;&gt;"",VLOOKUP(AV211,'ESO zone constants'!$D$3:$H$4953,5,FALSE),""),"")</f>
        <v/>
      </c>
      <c r="AW211" s="43"/>
      <c r="AX211" s="39"/>
      <c r="AY211" s="39"/>
      <c r="AZ211" s="81" t="s">
        <v>2665</v>
      </c>
      <c r="BA211" s="81"/>
      <c r="BB211" s="81"/>
      <c r="BC211" s="21" t="str">
        <f t="shared" si="24"/>
        <v>[253] = {wayshrines={-1,-1,-1,}, dlcId=DLC_IMPERIAL_CITY</v>
      </c>
      <c r="BD211" s="21" t="str">
        <f t="shared" si="25"/>
        <v>, zoneIds={643}, veteran=false</v>
      </c>
      <c r="BE211" s="21" t="str">
        <f t="shared" si="26"/>
        <v>, setType=LIBSETS_SETTYPE_IMPERIALCITY</v>
      </c>
      <c r="BF211" s="21" t="str">
        <f t="shared" si="27"/>
        <v>, dropMechanic={LIBSETS_DROP_MECHANIC_TELVAR_EQUIPMENT_LOCKBOX_MERCHANT}</v>
      </c>
      <c r="BG211" s="21" t="str">
        <f t="shared" si="28"/>
        <v>}, --Imperial Physique / Kaiserliche Physis   [Imperial Sewers]</v>
      </c>
    </row>
    <row r="212" spans="1:59" x14ac:dyDescent="0.25">
      <c r="A212" s="5">
        <v>256</v>
      </c>
      <c r="B212" t="s">
        <v>1061</v>
      </c>
      <c r="C212" t="s">
        <v>13</v>
      </c>
      <c r="D212" s="3">
        <f t="shared" si="23"/>
        <v>256</v>
      </c>
      <c r="G212" s="8" t="s">
        <v>1479</v>
      </c>
      <c r="H212" s="91">
        <v>3</v>
      </c>
      <c r="I212" t="s">
        <v>1466</v>
      </c>
      <c r="J212" t="s">
        <v>91</v>
      </c>
      <c r="K212">
        <v>260</v>
      </c>
      <c r="L212">
        <v>260</v>
      </c>
      <c r="M212">
        <v>260</v>
      </c>
      <c r="O212" s="64"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WayshrineInfo'!$K$3:$N$9994,4,FALSE),"")))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constants'!$B$4:$C$1012,2,FALSE),"")</f>
        <v>Shadows of the Hist</v>
      </c>
      <c r="V212" s="33" t="s">
        <v>1544</v>
      </c>
      <c r="W212" s="3" t="s">
        <v>1363</v>
      </c>
      <c r="X212" s="3" t="s">
        <v>1635</v>
      </c>
      <c r="Y212" s="64"/>
      <c r="Z212" s="3">
        <f>IF(AND(G212&lt;&gt;"LIBSETS_SETTYPE_BATTLEGROUND",G212&lt;&gt;"LIBSETS_SETTYPE_SPECIAL"),
IF(AND(Y212&lt;&gt;"",ISNUMBER(Y212),NOT(ISNA(Y212))),Y212,
   IF(AND(L212&lt;&gt;"",ISNUMBER(L212),L212&gt;0,NOT(ISNA(L212))),VLOOKUP(L212,'ESO dumped WayshrineInfo'!$K$3:$L$9994,2,FALSE),"")
),"")</f>
        <v>117</v>
      </c>
      <c r="AA212" t="str">
        <f>IF(AND(Z212&lt;&gt;"",ISNUMBER(Z212),NOT(ISNA(Z212))),VLOOKUP(Z212,'ESO zone constants'!$A$3:$D$9999,4,FALSE),"")</f>
        <v>Shadowfen</v>
      </c>
      <c r="AC212" s="41"/>
      <c r="AD212" s="41"/>
      <c r="AE212" s="41"/>
      <c r="AF212" s="3">
        <f>IF(AND(G212&lt;&gt;"LIBSETS_SETTYPE_BATTLEGROUND",G212&lt;&gt;"LIBSETS_SETTYPE_SPECIAL"),
IF(AND(AE212&lt;&gt;"",ISNUMBER(AE212),NOT(ISNA(AE212))),AE212,
   IF(AND(M212&lt;&gt;"",ISNUMBER(M212),M212&gt;0,NOT(ISNA(M212))),VLOOKUP(M212,'ESO dumped WayshrineInfo'!$K$3:$L$9994,2,FALSE),"")
),"")</f>
        <v>117</v>
      </c>
      <c r="AG212" t="str">
        <f>IF(AND(AF212&lt;&gt;"",ISNUMBER(AF212),NOT(ISNA(AF212))),VLOOKUP(AF212,'ESO zone constants'!$A$3:$D$9999,4,FALSE),"")</f>
        <v>Shadowfen</v>
      </c>
      <c r="AH212" s="43"/>
      <c r="AI212" s="41"/>
      <c r="AJ212" s="41"/>
      <c r="AK212" s="3" t="str">
        <f>IF(AND(G212&lt;&gt;"LIBSETS_SETTYPE_BATTLEGROUND",G212&lt;&gt;"LIBSETS_SETTYPE_SPECIAL"),IF(AL212&lt;&gt;"",VLOOKUP(AL212,'ESO zone constants'!$D$3:$H$4953,5,FALSE),""),"")</f>
        <v/>
      </c>
      <c r="AM212" s="43"/>
      <c r="AN212" s="41"/>
      <c r="AO212" s="41"/>
      <c r="AP212" s="3" t="str">
        <f>IF(AND(G212&lt;&gt;"LIBSETS_SETTYPE_BATTLEGROUND",G212&lt;&gt;"LIBSETS_SETTYPE_SPECIAL"),IF(AQ212&lt;&gt;"",VLOOKUP(AQ212,'ESO zone constants'!$D$3:$H$4953,5,FALSE),""),"")</f>
        <v/>
      </c>
      <c r="AR212" s="43"/>
      <c r="AS212" s="41"/>
      <c r="AT212" s="41"/>
      <c r="AU212" s="3" t="str">
        <f>IF(AND(G212&lt;&gt;"LIBSETS_SETTYPE_BATTLEGROUND",G212&lt;&gt;"LIBSETS_SETTYPE_SPECIAL"),IF(AV212&lt;&gt;"",VLOOKUP(AV212,'ESO zone constants'!$D$3:$H$4953,5,FALSE),""),"")</f>
        <v/>
      </c>
      <c r="AW212" s="43"/>
      <c r="AX212" s="41"/>
      <c r="AY212" s="41"/>
      <c r="AZ212" s="81" t="s">
        <v>2665</v>
      </c>
      <c r="BA212" s="81"/>
      <c r="BB212" s="81"/>
      <c r="BC212" s="21" t="str">
        <f t="shared" si="24"/>
        <v>[256] = {wayshrines={260,260,260,}, dlcId=DLC_SHADOWS_OF_THE_HIST</v>
      </c>
      <c r="BD212" s="21" t="str">
        <f t="shared" si="25"/>
        <v>, zoneIds={843,117,117}, veteran={[EQUIP_TYPE_HEAD]=true, [EQUIP_TYPE_SHOULDERS]=false}</v>
      </c>
      <c r="BE212" s="21" t="str">
        <f t="shared" si="26"/>
        <v>, setType=LIBSETS_SETTYPE_MONSTER, undauntedChestId=3</v>
      </c>
      <c r="BF212" s="21" t="str">
        <f t="shared" si="27"/>
        <v>, dropMechanic={LIBSETS_DROP_MECHANIC_MONSTER_NAME}, dropMechanicDropLocationNames={['en']={'Tree-Minder Na-Kesh','','','','','',},['de']={'Baumhirtin Na-Kesh','','','','','',},}</v>
      </c>
      <c r="BG212" s="21" t="str">
        <f t="shared" si="28"/>
        <v>}, --Mighty Chudan / Mächtiger Chudan   [Ruins of Mazzatun, Shadowfen, Shadowfen]</v>
      </c>
    </row>
    <row r="213" spans="1:59" x14ac:dyDescent="0.25">
      <c r="A213" s="5">
        <v>257</v>
      </c>
      <c r="B213" t="s">
        <v>32</v>
      </c>
      <c r="C213" t="s">
        <v>32</v>
      </c>
      <c r="D213" s="3">
        <f t="shared" si="23"/>
        <v>257</v>
      </c>
      <c r="G213" s="8" t="s">
        <v>1479</v>
      </c>
      <c r="H213" s="91">
        <v>3</v>
      </c>
      <c r="I213" t="s">
        <v>1466</v>
      </c>
      <c r="J213" t="s">
        <v>91</v>
      </c>
      <c r="K213">
        <v>261</v>
      </c>
      <c r="L213">
        <v>261</v>
      </c>
      <c r="M213">
        <v>261</v>
      </c>
      <c r="O213" s="64"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WayshrineInfo'!$K$3:$N$9994,4,FALSE),"")))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constants'!$B$4:$C$1012,2,FALSE),"")</f>
        <v>Shadows of the Hist</v>
      </c>
      <c r="V213" s="33" t="s">
        <v>1544</v>
      </c>
      <c r="W213" s="3" t="s">
        <v>32</v>
      </c>
      <c r="X213" s="3" t="s">
        <v>32</v>
      </c>
      <c r="Y213" s="64"/>
      <c r="Z213" s="3">
        <f>IF(AND(G213&lt;&gt;"LIBSETS_SETTYPE_BATTLEGROUND",G213&lt;&gt;"LIBSETS_SETTYPE_SPECIAL"),
IF(AND(Y213&lt;&gt;"",ISNUMBER(Y213),NOT(ISNA(Y213))),Y213,
   IF(AND(L213&lt;&gt;"",ISNUMBER(L213),L213&gt;0,NOT(ISNA(L213))),VLOOKUP(L213,'ESO dumped WayshrineInfo'!$K$3:$L$9994,2,FALSE),"")
),"")</f>
        <v>117</v>
      </c>
      <c r="AA213" t="str">
        <f>IF(AND(Z213&lt;&gt;"",ISNUMBER(Z213),NOT(ISNA(Z213))),VLOOKUP(Z213,'ESO zone constants'!$A$3:$D$9999,4,FALSE),"")</f>
        <v>Shadowfen</v>
      </c>
      <c r="AC213" s="41"/>
      <c r="AD213" s="41"/>
      <c r="AE213" s="41"/>
      <c r="AF213" s="3">
        <f>IF(AND(G213&lt;&gt;"LIBSETS_SETTYPE_BATTLEGROUND",G213&lt;&gt;"LIBSETS_SETTYPE_SPECIAL"),
IF(AND(AE213&lt;&gt;"",ISNUMBER(AE213),NOT(ISNA(AE213))),AE213,
   IF(AND(M213&lt;&gt;"",ISNUMBER(M213),M213&gt;0,NOT(ISNA(M213))),VLOOKUP(M213,'ESO dumped WayshrineInfo'!$K$3:$L$9994,2,FALSE),"")
),"")</f>
        <v>117</v>
      </c>
      <c r="AG213" t="str">
        <f>IF(AND(AF213&lt;&gt;"",ISNUMBER(AF213),NOT(ISNA(AF213))),VLOOKUP(AF213,'ESO zone constants'!$A$3:$D$9999,4,FALSE),"")</f>
        <v>Shadowfen</v>
      </c>
      <c r="AH213" s="43"/>
      <c r="AI213" s="41"/>
      <c r="AJ213" s="41"/>
      <c r="AK213" s="3" t="str">
        <f>IF(AND(G213&lt;&gt;"LIBSETS_SETTYPE_BATTLEGROUND",G213&lt;&gt;"LIBSETS_SETTYPE_SPECIAL"),IF(AL213&lt;&gt;"",VLOOKUP(AL213,'ESO zone constants'!$D$3:$H$4953,5,FALSE),""),"")</f>
        <v/>
      </c>
      <c r="AM213" s="43"/>
      <c r="AN213" s="41"/>
      <c r="AO213" s="41"/>
      <c r="AP213" s="3" t="str">
        <f>IF(AND(G213&lt;&gt;"LIBSETS_SETTYPE_BATTLEGROUND",G213&lt;&gt;"LIBSETS_SETTYPE_SPECIAL"),IF(AQ213&lt;&gt;"",VLOOKUP(AQ213,'ESO zone constants'!$D$3:$H$4953,5,FALSE),""),"")</f>
        <v/>
      </c>
      <c r="AR213" s="43"/>
      <c r="AS213" s="41"/>
      <c r="AT213" s="41"/>
      <c r="AU213" s="3" t="str">
        <f>IF(AND(G213&lt;&gt;"LIBSETS_SETTYPE_BATTLEGROUND",G213&lt;&gt;"LIBSETS_SETTYPE_SPECIAL"),IF(AV213&lt;&gt;"",VLOOKUP(AV213,'ESO zone constants'!$D$3:$H$4953,5,FALSE),""),"")</f>
        <v/>
      </c>
      <c r="AW213" s="43"/>
      <c r="AX213" s="41"/>
      <c r="AY213" s="41"/>
      <c r="AZ213" s="81" t="s">
        <v>2665</v>
      </c>
      <c r="BA213" s="81"/>
      <c r="BB213" s="81"/>
      <c r="BC213" s="21" t="str">
        <f t="shared" si="24"/>
        <v>[257] = {wayshrines={261,261,261,}, dlcId=DLC_SHADOWS_OF_THE_HIST</v>
      </c>
      <c r="BD213" s="21" t="str">
        <f t="shared" si="25"/>
        <v>, zoneIds={848,117,117}, veteran={[EQUIP_TYPE_HEAD]=true, [EQUIP_TYPE_SHOULDERS]=false}</v>
      </c>
      <c r="BE213" s="21" t="str">
        <f t="shared" si="26"/>
        <v>, setType=LIBSETS_SETTYPE_MONSTER, undauntedChestId=3</v>
      </c>
      <c r="BF213" s="21" t="str">
        <f t="shared" si="27"/>
        <v>, dropMechanic={LIBSETS_DROP_MECHANIC_MONSTER_NAME}, dropMechanicDropLocationNames={['en']={'Velidreth','','','','','',},['de']={'Velidreth','','','','','',},}</v>
      </c>
      <c r="BG213" s="21" t="str">
        <f t="shared" si="28"/>
        <v>}, --Velidreth / Velidreth   [Cradle of Shadows, Shadowfen, Shadowfen]</v>
      </c>
    </row>
    <row r="214" spans="1:59" x14ac:dyDescent="0.25">
      <c r="A214" s="12">
        <v>258</v>
      </c>
      <c r="B214" t="s">
        <v>1062</v>
      </c>
      <c r="C214" t="s">
        <v>1063</v>
      </c>
      <c r="D214" s="3">
        <f t="shared" si="23"/>
        <v>258</v>
      </c>
      <c r="G214" s="8" t="s">
        <v>1477</v>
      </c>
      <c r="I214" t="s">
        <v>91</v>
      </c>
      <c r="J214" t="s">
        <v>91</v>
      </c>
      <c r="K214">
        <v>260</v>
      </c>
      <c r="L214">
        <v>260</v>
      </c>
      <c r="M214">
        <v>260</v>
      </c>
      <c r="O214" s="64"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WayshrineInfo'!$K$3:$N$9994,4,FALSE),"")))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constants'!$B$4:$C$1012,2,FALSE),"")</f>
        <v>Shadows of the Hist</v>
      </c>
      <c r="V214" s="33" t="s">
        <v>3354</v>
      </c>
      <c r="Y214" s="64"/>
      <c r="Z214" s="3">
        <f>IF(AND(G214&lt;&gt;"LIBSETS_SETTYPE_BATTLEGROUND",G214&lt;&gt;"LIBSETS_SETTYPE_SPECIAL"),
IF(AND(Y214&lt;&gt;"",ISNUMBER(Y214),NOT(ISNA(Y214))),Y214,
   IF(AND(L214&lt;&gt;"",ISNUMBER(L214),L214&gt;0,NOT(ISNA(L214))),VLOOKUP(L214,'ESO dumped WayshrineInfo'!$K$3:$L$9994,2,FALSE),"")
),"")</f>
        <v>117</v>
      </c>
      <c r="AA214" t="str">
        <f>IF(AND(Z214&lt;&gt;"",ISNUMBER(Z214),NOT(ISNA(Z214))),VLOOKUP(Z214,'ESO zone constants'!$A$3:$D$9999,4,FALSE),"")</f>
        <v>Shadowfen</v>
      </c>
      <c r="AB214" s="33" t="s">
        <v>3354</v>
      </c>
      <c r="AC214" s="39"/>
      <c r="AD214" s="39"/>
      <c r="AE214" s="39"/>
      <c r="AF214" s="3">
        <f>IF(AND(G214&lt;&gt;"LIBSETS_SETTYPE_BATTLEGROUND",G214&lt;&gt;"LIBSETS_SETTYPE_SPECIAL"),
IF(AND(AE214&lt;&gt;"",ISNUMBER(AE214),NOT(ISNA(AE214))),AE214,
   IF(AND(M214&lt;&gt;"",ISNUMBER(M214),M214&gt;0,NOT(ISNA(M214))),VLOOKUP(M214,'ESO dumped WayshrineInfo'!$K$3:$L$9994,2,FALSE),"")
),"")</f>
        <v>117</v>
      </c>
      <c r="AG214" t="str">
        <f>IF(AND(AF214&lt;&gt;"",ISNUMBER(AF214),NOT(ISNA(AF214))),VLOOKUP(AF214,'ESO zone constants'!$A$3:$D$9999,4,FALSE),"")</f>
        <v>Shadowfen</v>
      </c>
      <c r="AH214" s="43"/>
      <c r="AI214" s="39"/>
      <c r="AJ214" s="39"/>
      <c r="AK214" s="3" t="str">
        <f>IF(AND(G214&lt;&gt;"LIBSETS_SETTYPE_BATTLEGROUND",G214&lt;&gt;"LIBSETS_SETTYPE_SPECIAL"),IF(AL214&lt;&gt;"",VLOOKUP(AL214,'ESO zone constants'!$D$3:$H$4953,5,FALSE),""),"")</f>
        <v/>
      </c>
      <c r="AM214" s="43"/>
      <c r="AN214" s="39"/>
      <c r="AO214" s="39"/>
      <c r="AP214" s="3" t="str">
        <f>IF(AND(G214&lt;&gt;"LIBSETS_SETTYPE_BATTLEGROUND",G214&lt;&gt;"LIBSETS_SETTYPE_SPECIAL"),IF(AQ214&lt;&gt;"",VLOOKUP(AQ214,'ESO zone constants'!$D$3:$H$4953,5,FALSE),""),"")</f>
        <v/>
      </c>
      <c r="AR214" s="43"/>
      <c r="AS214" s="39"/>
      <c r="AT214" s="39"/>
      <c r="AU214" s="3" t="str">
        <f>IF(AND(G214&lt;&gt;"LIBSETS_SETTYPE_BATTLEGROUND",G214&lt;&gt;"LIBSETS_SETTYPE_SPECIAL"),IF(AV214&lt;&gt;"",VLOOKUP(AV214,'ESO zone constants'!$D$3:$H$4953,5,FALSE),""),"")</f>
        <v/>
      </c>
      <c r="AW214" s="43"/>
      <c r="AX214" s="39"/>
      <c r="AY214" s="39"/>
      <c r="AZ214" s="81" t="s">
        <v>2666</v>
      </c>
      <c r="BA214" s="81"/>
      <c r="BB214" s="81"/>
      <c r="BC214" s="21" t="str">
        <f t="shared" si="24"/>
        <v>[258] = {wayshrines={260,260,260,}, dlcId=DLC_SHADOWS_OF_THE_HIST</v>
      </c>
      <c r="BD214" s="21" t="str">
        <f t="shared" si="25"/>
        <v>, zoneIds={843,117,117}, veteran=false</v>
      </c>
      <c r="BE214" s="21" t="str">
        <f t="shared" si="26"/>
        <v>, setType=LIBSETS_SETTYPE_DUNGEON</v>
      </c>
      <c r="BF214" s="21" t="str">
        <f t="shared" si="27"/>
        <v>, isProcSetAllowedInPvP=1, dropMechanic={LIBSETS_DROP_MECHANIC_GROUP_DUNGEON_BOSS,LIBSETS_DROP_MECHANIC_GROUP_DUNGEON_BOSS}</v>
      </c>
      <c r="BG214" s="21" t="str">
        <f t="shared" si="28"/>
        <v>}, --Amber Plasm / Bernsteinplasma   [Ruins of Mazzatun, Shadowfen, Shadowfen]</v>
      </c>
    </row>
    <row r="215" spans="1:59" x14ac:dyDescent="0.25">
      <c r="A215" s="12">
        <v>259</v>
      </c>
      <c r="B215" t="s">
        <v>1064</v>
      </c>
      <c r="C215" t="s">
        <v>2606</v>
      </c>
      <c r="D215" s="3">
        <f t="shared" si="23"/>
        <v>259</v>
      </c>
      <c r="G215" s="8" t="s">
        <v>1477</v>
      </c>
      <c r="I215" t="s">
        <v>91</v>
      </c>
      <c r="J215" t="s">
        <v>91</v>
      </c>
      <c r="K215">
        <v>260</v>
      </c>
      <c r="L215">
        <v>260</v>
      </c>
      <c r="M215">
        <v>260</v>
      </c>
      <c r="O215" s="64"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WayshrineInfo'!$K$3:$N$9994,4,FALSE),"")))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constants'!$B$4:$C$1012,2,FALSE),"")</f>
        <v>Shadows of the Hist</v>
      </c>
      <c r="V215" s="33" t="s">
        <v>3354</v>
      </c>
      <c r="Y215" s="64"/>
      <c r="Z215" s="3">
        <f>IF(AND(G215&lt;&gt;"LIBSETS_SETTYPE_BATTLEGROUND",G215&lt;&gt;"LIBSETS_SETTYPE_SPECIAL"),
IF(AND(Y215&lt;&gt;"",ISNUMBER(Y215),NOT(ISNA(Y215))),Y215,
   IF(AND(L215&lt;&gt;"",ISNUMBER(L215),L215&gt;0,NOT(ISNA(L215))),VLOOKUP(L215,'ESO dumped WayshrineInfo'!$K$3:$L$9994,2,FALSE),"")
),"")</f>
        <v>117</v>
      </c>
      <c r="AA215" t="str">
        <f>IF(AND(Z215&lt;&gt;"",ISNUMBER(Z215),NOT(ISNA(Z215))),VLOOKUP(Z215,'ESO zone constants'!$A$3:$D$9999,4,FALSE),"")</f>
        <v>Shadowfen</v>
      </c>
      <c r="AB215" s="33" t="s">
        <v>3354</v>
      </c>
      <c r="AC215" s="39"/>
      <c r="AD215" s="39"/>
      <c r="AE215" s="39"/>
      <c r="AF215" s="3">
        <f>IF(AND(G215&lt;&gt;"LIBSETS_SETTYPE_BATTLEGROUND",G215&lt;&gt;"LIBSETS_SETTYPE_SPECIAL"),
IF(AND(AE215&lt;&gt;"",ISNUMBER(AE215),NOT(ISNA(AE215))),AE215,
   IF(AND(M215&lt;&gt;"",ISNUMBER(M215),M215&gt;0,NOT(ISNA(M215))),VLOOKUP(M215,'ESO dumped WayshrineInfo'!$K$3:$L$9994,2,FALSE),"")
),"")</f>
        <v>117</v>
      </c>
      <c r="AG215" t="str">
        <f>IF(AND(AF215&lt;&gt;"",ISNUMBER(AF215),NOT(ISNA(AF215))),VLOOKUP(AF215,'ESO zone constants'!$A$3:$D$9999,4,FALSE),"")</f>
        <v>Shadowfen</v>
      </c>
      <c r="AH215" s="43"/>
      <c r="AI215" s="39"/>
      <c r="AJ215" s="39"/>
      <c r="AK215" s="3" t="str">
        <f>IF(AND(G215&lt;&gt;"LIBSETS_SETTYPE_BATTLEGROUND",G215&lt;&gt;"LIBSETS_SETTYPE_SPECIAL"),IF(AL215&lt;&gt;"",VLOOKUP(AL215,'ESO zone constants'!$D$3:$H$4953,5,FALSE),""),"")</f>
        <v/>
      </c>
      <c r="AM215" s="43"/>
      <c r="AN215" s="39"/>
      <c r="AO215" s="39"/>
      <c r="AP215" s="3" t="str">
        <f>IF(AND(G215&lt;&gt;"LIBSETS_SETTYPE_BATTLEGROUND",G215&lt;&gt;"LIBSETS_SETTYPE_SPECIAL"),IF(AQ215&lt;&gt;"",VLOOKUP(AQ215,'ESO zone constants'!$D$3:$H$4953,5,FALSE),""),"")</f>
        <v/>
      </c>
      <c r="AR215" s="43"/>
      <c r="AS215" s="39"/>
      <c r="AT215" s="39"/>
      <c r="AU215" s="3" t="str">
        <f>IF(AND(G215&lt;&gt;"LIBSETS_SETTYPE_BATTLEGROUND",G215&lt;&gt;"LIBSETS_SETTYPE_SPECIAL"),IF(AV215&lt;&gt;"",VLOOKUP(AV215,'ESO zone constants'!$D$3:$H$4953,5,FALSE),""),"")</f>
        <v/>
      </c>
      <c r="AW215" s="43"/>
      <c r="AX215" s="39"/>
      <c r="AY215" s="39"/>
      <c r="AZ215" s="81" t="s">
        <v>2665</v>
      </c>
      <c r="BA215" s="81"/>
      <c r="BB215" s="81"/>
      <c r="BC215" s="21" t="str">
        <f t="shared" si="24"/>
        <v>[259] = {wayshrines={260,260,260,}, dlcId=DLC_SHADOWS_OF_THE_HIST</v>
      </c>
      <c r="BD215" s="21" t="str">
        <f t="shared" si="25"/>
        <v>, zoneIds={843,117,117}, veteran=false</v>
      </c>
      <c r="BE215" s="21" t="str">
        <f t="shared" si="26"/>
        <v>, setType=LIBSETS_SETTYPE_DUNGEON</v>
      </c>
      <c r="BF215" s="21" t="str">
        <f t="shared" si="27"/>
        <v>, dropMechanic={LIBSETS_DROP_MECHANIC_GROUP_DUNGEON_BOSS,LIBSETS_DROP_MECHANIC_GROUP_DUNGEON_BOSS}</v>
      </c>
      <c r="BG215" s="21" t="str">
        <f t="shared" si="28"/>
        <v>}, --Heem-Jas\' Retribution / Heem-Jas' Vergeltung   [Ruins of Mazzatun, Shadowfen, Shadowfen]</v>
      </c>
    </row>
    <row r="216" spans="1:59" x14ac:dyDescent="0.25">
      <c r="A216" s="12">
        <v>260</v>
      </c>
      <c r="B216" t="s">
        <v>1065</v>
      </c>
      <c r="C216" t="s">
        <v>1066</v>
      </c>
      <c r="D216" s="3">
        <f t="shared" si="23"/>
        <v>260</v>
      </c>
      <c r="G216" s="8" t="s">
        <v>1477</v>
      </c>
      <c r="I216" t="s">
        <v>91</v>
      </c>
      <c r="J216" t="s">
        <v>91</v>
      </c>
      <c r="K216">
        <v>260</v>
      </c>
      <c r="L216">
        <v>260</v>
      </c>
      <c r="M216">
        <v>260</v>
      </c>
      <c r="O216" s="64"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WayshrineInfo'!$K$3:$N$9994,4,FALSE),"")))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constants'!$B$4:$C$1012,2,FALSE),"")</f>
        <v>Shadows of the Hist</v>
      </c>
      <c r="V216" s="33" t="s">
        <v>3354</v>
      </c>
      <c r="Y216" s="64"/>
      <c r="Z216" s="3">
        <f>IF(AND(G216&lt;&gt;"LIBSETS_SETTYPE_BATTLEGROUND",G216&lt;&gt;"LIBSETS_SETTYPE_SPECIAL"),
IF(AND(Y216&lt;&gt;"",ISNUMBER(Y216),NOT(ISNA(Y216))),Y216,
   IF(AND(L216&lt;&gt;"",ISNUMBER(L216),L216&gt;0,NOT(ISNA(L216))),VLOOKUP(L216,'ESO dumped WayshrineInfo'!$K$3:$L$9994,2,FALSE),"")
),"")</f>
        <v>117</v>
      </c>
      <c r="AA216" t="str">
        <f>IF(AND(Z216&lt;&gt;"",ISNUMBER(Z216),NOT(ISNA(Z216))),VLOOKUP(Z216,'ESO zone constants'!$A$3:$D$9999,4,FALSE),"")</f>
        <v>Shadowfen</v>
      </c>
      <c r="AB216" s="33" t="s">
        <v>3354</v>
      </c>
      <c r="AC216" s="39"/>
      <c r="AD216" s="39"/>
      <c r="AE216" s="39"/>
      <c r="AF216" s="3">
        <f>IF(AND(G216&lt;&gt;"LIBSETS_SETTYPE_BATTLEGROUND",G216&lt;&gt;"LIBSETS_SETTYPE_SPECIAL"),
IF(AND(AE216&lt;&gt;"",ISNUMBER(AE216),NOT(ISNA(AE216))),AE216,
   IF(AND(M216&lt;&gt;"",ISNUMBER(M216),M216&gt;0,NOT(ISNA(M216))),VLOOKUP(M216,'ESO dumped WayshrineInfo'!$K$3:$L$9994,2,FALSE),"")
),"")</f>
        <v>117</v>
      </c>
      <c r="AG216" t="str">
        <f>IF(AND(AF216&lt;&gt;"",ISNUMBER(AF216),NOT(ISNA(AF216))),VLOOKUP(AF216,'ESO zone constants'!$A$3:$D$9999,4,FALSE),"")</f>
        <v>Shadowfen</v>
      </c>
      <c r="AH216" s="43"/>
      <c r="AI216" s="39"/>
      <c r="AJ216" s="39"/>
      <c r="AK216" s="3" t="str">
        <f>IF(AND(G216&lt;&gt;"LIBSETS_SETTYPE_BATTLEGROUND",G216&lt;&gt;"LIBSETS_SETTYPE_SPECIAL"),IF(AL216&lt;&gt;"",VLOOKUP(AL216,'ESO zone constants'!$D$3:$H$4953,5,FALSE),""),"")</f>
        <v/>
      </c>
      <c r="AM216" s="43"/>
      <c r="AN216" s="39"/>
      <c r="AO216" s="39"/>
      <c r="AP216" s="3" t="str">
        <f>IF(AND(G216&lt;&gt;"LIBSETS_SETTYPE_BATTLEGROUND",G216&lt;&gt;"LIBSETS_SETTYPE_SPECIAL"),IF(AQ216&lt;&gt;"",VLOOKUP(AQ216,'ESO zone constants'!$D$3:$H$4953,5,FALSE),""),"")</f>
        <v/>
      </c>
      <c r="AR216" s="43"/>
      <c r="AS216" s="39"/>
      <c r="AT216" s="39"/>
      <c r="AU216" s="3" t="str">
        <f>IF(AND(G216&lt;&gt;"LIBSETS_SETTYPE_BATTLEGROUND",G216&lt;&gt;"LIBSETS_SETTYPE_SPECIAL"),IF(AV216&lt;&gt;"",VLOOKUP(AV216,'ESO zone constants'!$D$3:$H$4953,5,FALSE),""),"")</f>
        <v/>
      </c>
      <c r="AW216" s="43"/>
      <c r="AX216" s="39"/>
      <c r="AY216" s="39"/>
      <c r="AZ216" s="81" t="s">
        <v>2665</v>
      </c>
      <c r="BA216" s="81"/>
      <c r="BB216" s="81"/>
      <c r="BC216" s="21" t="str">
        <f t="shared" si="24"/>
        <v>[260] = {wayshrines={260,260,260,}, dlcId=DLC_SHADOWS_OF_THE_HIST</v>
      </c>
      <c r="BD216" s="21" t="str">
        <f t="shared" si="25"/>
        <v>, zoneIds={843,117,117}, veteran=false</v>
      </c>
      <c r="BE216" s="21" t="str">
        <f t="shared" si="26"/>
        <v>, setType=LIBSETS_SETTYPE_DUNGEON</v>
      </c>
      <c r="BF216" s="21" t="str">
        <f t="shared" si="27"/>
        <v>, dropMechanic={LIBSETS_DROP_MECHANIC_GROUP_DUNGEON_BOSS,LIBSETS_DROP_MECHANIC_GROUP_DUNGEON_BOSS}</v>
      </c>
      <c r="BG216" s="21" t="str">
        <f t="shared" si="28"/>
        <v>}, --Aspect of Mazzatun / Aspekt von Mazzatun   [Ruins of Mazzatun, Shadowfen, Shadowfen]</v>
      </c>
    </row>
    <row r="217" spans="1:59" x14ac:dyDescent="0.25">
      <c r="A217" s="12">
        <v>261</v>
      </c>
      <c r="B217" t="s">
        <v>1067</v>
      </c>
      <c r="C217" t="s">
        <v>1068</v>
      </c>
      <c r="D217" s="3">
        <f t="shared" si="23"/>
        <v>261</v>
      </c>
      <c r="G217" s="8" t="s">
        <v>1477</v>
      </c>
      <c r="I217" t="s">
        <v>91</v>
      </c>
      <c r="J217" t="s">
        <v>91</v>
      </c>
      <c r="K217">
        <v>261</v>
      </c>
      <c r="L217">
        <v>261</v>
      </c>
      <c r="M217">
        <v>261</v>
      </c>
      <c r="O217" s="64"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WayshrineInfo'!$K$3:$N$9994,4,FALSE),"")))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constants'!$B$4:$C$1012,2,FALSE),"")</f>
        <v>Shadows of the Hist</v>
      </c>
      <c r="V217" s="33" t="s">
        <v>3354</v>
      </c>
      <c r="Y217" s="64"/>
      <c r="Z217" s="3">
        <f>IF(AND(G217&lt;&gt;"LIBSETS_SETTYPE_BATTLEGROUND",G217&lt;&gt;"LIBSETS_SETTYPE_SPECIAL"),
IF(AND(Y217&lt;&gt;"",ISNUMBER(Y217),NOT(ISNA(Y217))),Y217,
   IF(AND(L217&lt;&gt;"",ISNUMBER(L217),L217&gt;0,NOT(ISNA(L217))),VLOOKUP(L217,'ESO dumped WayshrineInfo'!$K$3:$L$9994,2,FALSE),"")
),"")</f>
        <v>117</v>
      </c>
      <c r="AA217" t="str">
        <f>IF(AND(Z217&lt;&gt;"",ISNUMBER(Z217),NOT(ISNA(Z217))),VLOOKUP(Z217,'ESO zone constants'!$A$3:$D$9999,4,FALSE),"")</f>
        <v>Shadowfen</v>
      </c>
      <c r="AB217" s="33" t="s">
        <v>3354</v>
      </c>
      <c r="AC217" s="39"/>
      <c r="AD217" s="39"/>
      <c r="AE217" s="39"/>
      <c r="AF217" s="3">
        <f>IF(AND(G217&lt;&gt;"LIBSETS_SETTYPE_BATTLEGROUND",G217&lt;&gt;"LIBSETS_SETTYPE_SPECIAL"),
IF(AND(AE217&lt;&gt;"",ISNUMBER(AE217),NOT(ISNA(AE217))),AE217,
   IF(AND(M217&lt;&gt;"",ISNUMBER(M217),M217&gt;0,NOT(ISNA(M217))),VLOOKUP(M217,'ESO dumped WayshrineInfo'!$K$3:$L$9994,2,FALSE),"")
),"")</f>
        <v>117</v>
      </c>
      <c r="AG217" t="str">
        <f>IF(AND(AF217&lt;&gt;"",ISNUMBER(AF217),NOT(ISNA(AF217))),VLOOKUP(AF217,'ESO zone constants'!$A$3:$D$9999,4,FALSE),"")</f>
        <v>Shadowfen</v>
      </c>
      <c r="AH217" s="43"/>
      <c r="AI217" s="39"/>
      <c r="AJ217" s="39"/>
      <c r="AK217" s="3" t="str">
        <f>IF(AND(G217&lt;&gt;"LIBSETS_SETTYPE_BATTLEGROUND",G217&lt;&gt;"LIBSETS_SETTYPE_SPECIAL"),IF(AL217&lt;&gt;"",VLOOKUP(AL217,'ESO zone constants'!$D$3:$H$4953,5,FALSE),""),"")</f>
        <v/>
      </c>
      <c r="AM217" s="43"/>
      <c r="AN217" s="39"/>
      <c r="AO217" s="39"/>
      <c r="AP217" s="3" t="str">
        <f>IF(AND(G217&lt;&gt;"LIBSETS_SETTYPE_BATTLEGROUND",G217&lt;&gt;"LIBSETS_SETTYPE_SPECIAL"),IF(AQ217&lt;&gt;"",VLOOKUP(AQ217,'ESO zone constants'!$D$3:$H$4953,5,FALSE),""),"")</f>
        <v/>
      </c>
      <c r="AR217" s="43"/>
      <c r="AS217" s="39"/>
      <c r="AT217" s="39"/>
      <c r="AU217" s="3" t="str">
        <f>IF(AND(G217&lt;&gt;"LIBSETS_SETTYPE_BATTLEGROUND",G217&lt;&gt;"LIBSETS_SETTYPE_SPECIAL"),IF(AV217&lt;&gt;"",VLOOKUP(AV217,'ESO zone constants'!$D$3:$H$4953,5,FALSE),""),"")</f>
        <v/>
      </c>
      <c r="AW217" s="43"/>
      <c r="AX217" s="39"/>
      <c r="AY217" s="39"/>
      <c r="AZ217" s="81" t="s">
        <v>2665</v>
      </c>
      <c r="BA217" s="81"/>
      <c r="BB217" s="81"/>
      <c r="BC217" s="21" t="str">
        <f t="shared" si="24"/>
        <v>[261] = {wayshrines={261,261,261,}, dlcId=DLC_SHADOWS_OF_THE_HIST</v>
      </c>
      <c r="BD217" s="21" t="str">
        <f t="shared" si="25"/>
        <v>, zoneIds={848,117,117}, veteran=false</v>
      </c>
      <c r="BE217" s="21" t="str">
        <f t="shared" si="26"/>
        <v>, setType=LIBSETS_SETTYPE_DUNGEON</v>
      </c>
      <c r="BF217" s="21" t="str">
        <f t="shared" si="27"/>
        <v>, dropMechanic={LIBSETS_DROP_MECHANIC_GROUP_DUNGEON_BOSS,LIBSETS_DROP_MECHANIC_GROUP_DUNGEON_BOSS}</v>
      </c>
      <c r="BG217" s="21" t="str">
        <f t="shared" si="28"/>
        <v>}, --Gossamer / Gespinst   [Cradle of Shadows, Shadowfen, Shadowfen]</v>
      </c>
    </row>
    <row r="218" spans="1:59" x14ac:dyDescent="0.25">
      <c r="A218" s="12">
        <v>262</v>
      </c>
      <c r="B218" t="s">
        <v>1069</v>
      </c>
      <c r="C218" t="s">
        <v>1070</v>
      </c>
      <c r="D218" s="3">
        <f t="shared" si="23"/>
        <v>262</v>
      </c>
      <c r="G218" s="8" t="s">
        <v>1477</v>
      </c>
      <c r="I218" t="s">
        <v>91</v>
      </c>
      <c r="J218" t="s">
        <v>91</v>
      </c>
      <c r="K218">
        <v>261</v>
      </c>
      <c r="L218">
        <v>261</v>
      </c>
      <c r="M218">
        <v>261</v>
      </c>
      <c r="O218" s="64"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WayshrineInfo'!$K$3:$N$9994,4,FALSE),"")))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constants'!$B$4:$C$1012,2,FALSE),"")</f>
        <v>Shadows of the Hist</v>
      </c>
      <c r="V218" s="33" t="s">
        <v>3354</v>
      </c>
      <c r="Y218" s="64"/>
      <c r="Z218" s="3">
        <f>IF(AND(G218&lt;&gt;"LIBSETS_SETTYPE_BATTLEGROUND",G218&lt;&gt;"LIBSETS_SETTYPE_SPECIAL"),
IF(AND(Y218&lt;&gt;"",ISNUMBER(Y218),NOT(ISNA(Y218))),Y218,
   IF(AND(L218&lt;&gt;"",ISNUMBER(L218),L218&gt;0,NOT(ISNA(L218))),VLOOKUP(L218,'ESO dumped WayshrineInfo'!$K$3:$L$9994,2,FALSE),"")
),"")</f>
        <v>117</v>
      </c>
      <c r="AA218" t="str">
        <f>IF(AND(Z218&lt;&gt;"",ISNUMBER(Z218),NOT(ISNA(Z218))),VLOOKUP(Z218,'ESO zone constants'!$A$3:$D$9999,4,FALSE),"")</f>
        <v>Shadowfen</v>
      </c>
      <c r="AB218" s="33" t="s">
        <v>3354</v>
      </c>
      <c r="AC218" s="39"/>
      <c r="AD218" s="39"/>
      <c r="AE218" s="39"/>
      <c r="AF218" s="3">
        <f>IF(AND(G218&lt;&gt;"LIBSETS_SETTYPE_BATTLEGROUND",G218&lt;&gt;"LIBSETS_SETTYPE_SPECIAL"),
IF(AND(AE218&lt;&gt;"",ISNUMBER(AE218),NOT(ISNA(AE218))),AE218,
   IF(AND(M218&lt;&gt;"",ISNUMBER(M218),M218&gt;0,NOT(ISNA(M218))),VLOOKUP(M218,'ESO dumped WayshrineInfo'!$K$3:$L$9994,2,FALSE),"")
),"")</f>
        <v>117</v>
      </c>
      <c r="AG218" t="str">
        <f>IF(AND(AF218&lt;&gt;"",ISNUMBER(AF218),NOT(ISNA(AF218))),VLOOKUP(AF218,'ESO zone constants'!$A$3:$D$9999,4,FALSE),"")</f>
        <v>Shadowfen</v>
      </c>
      <c r="AH218" s="43"/>
      <c r="AI218" s="39"/>
      <c r="AJ218" s="39"/>
      <c r="AK218" s="3" t="str">
        <f>IF(AND(G218&lt;&gt;"LIBSETS_SETTYPE_BATTLEGROUND",G218&lt;&gt;"LIBSETS_SETTYPE_SPECIAL"),IF(AL218&lt;&gt;"",VLOOKUP(AL218,'ESO zone constants'!$D$3:$H$4953,5,FALSE),""),"")</f>
        <v/>
      </c>
      <c r="AM218" s="43"/>
      <c r="AN218" s="39"/>
      <c r="AO218" s="39"/>
      <c r="AP218" s="3" t="str">
        <f>IF(AND(G218&lt;&gt;"LIBSETS_SETTYPE_BATTLEGROUND",G218&lt;&gt;"LIBSETS_SETTYPE_SPECIAL"),IF(AQ218&lt;&gt;"",VLOOKUP(AQ218,'ESO zone constants'!$D$3:$H$4953,5,FALSE),""),"")</f>
        <v/>
      </c>
      <c r="AR218" s="43"/>
      <c r="AS218" s="39"/>
      <c r="AT218" s="39"/>
      <c r="AU218" s="3" t="str">
        <f>IF(AND(G218&lt;&gt;"LIBSETS_SETTYPE_BATTLEGROUND",G218&lt;&gt;"LIBSETS_SETTYPE_SPECIAL"),IF(AV218&lt;&gt;"",VLOOKUP(AV218,'ESO zone constants'!$D$3:$H$4953,5,FALSE),""),"")</f>
        <v/>
      </c>
      <c r="AW218" s="43"/>
      <c r="AX218" s="39"/>
      <c r="AY218" s="39"/>
      <c r="AZ218" s="81" t="s">
        <v>2665</v>
      </c>
      <c r="BA218" s="81"/>
      <c r="BB218" s="81"/>
      <c r="BC218" s="21" t="str">
        <f t="shared" si="24"/>
        <v>[262] = {wayshrines={261,261,261,}, dlcId=DLC_SHADOWS_OF_THE_HIST</v>
      </c>
      <c r="BD218" s="21" t="str">
        <f t="shared" si="25"/>
        <v>, zoneIds={848,117,117}, veteran=false</v>
      </c>
      <c r="BE218" s="21" t="str">
        <f t="shared" si="26"/>
        <v>, setType=LIBSETS_SETTYPE_DUNGEON</v>
      </c>
      <c r="BF218" s="21" t="str">
        <f t="shared" si="27"/>
        <v>, dropMechanic={LIBSETS_DROP_MECHANIC_GROUP_DUNGEON_BOSS,LIBSETS_DROP_MECHANIC_GROUP_DUNGEON_BOSS}</v>
      </c>
      <c r="BG218" s="21" t="str">
        <f t="shared" si="28"/>
        <v>}, --Widowmaker / Witwenmacher   [Cradle of Shadows, Shadowfen, Shadowfen]</v>
      </c>
    </row>
    <row r="219" spans="1:59" s="28" customFormat="1" x14ac:dyDescent="0.25">
      <c r="A219" s="12">
        <v>263</v>
      </c>
      <c r="B219" t="s">
        <v>1071</v>
      </c>
      <c r="C219" t="s">
        <v>1072</v>
      </c>
      <c r="D219" s="3">
        <f t="shared" si="23"/>
        <v>263</v>
      </c>
      <c r="E219"/>
      <c r="F219"/>
      <c r="G219" s="8" t="s">
        <v>1477</v>
      </c>
      <c r="H219"/>
      <c r="I219" t="s">
        <v>91</v>
      </c>
      <c r="J219" t="s">
        <v>91</v>
      </c>
      <c r="K219">
        <v>261</v>
      </c>
      <c r="L219">
        <v>261</v>
      </c>
      <c r="M219">
        <v>261</v>
      </c>
      <c r="N219"/>
      <c r="O219" s="64" t="s">
        <v>72</v>
      </c>
      <c r="P219" s="64"/>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WayshrineInfo'!$K$3:$N$9994,4,FALSE),"")))</f>
        <v>Cradle of Shadows</v>
      </c>
      <c r="S219" s="64"/>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constants'!$B$4:$C$1012,2,FALSE),"")</f>
        <v>Shadows of the Hist</v>
      </c>
      <c r="V219" s="33" t="s">
        <v>3354</v>
      </c>
      <c r="W219" s="3"/>
      <c r="X219" s="3"/>
      <c r="Y219" s="64"/>
      <c r="Z219" s="3">
        <f>IF(AND(G219&lt;&gt;"LIBSETS_SETTYPE_BATTLEGROUND",G219&lt;&gt;"LIBSETS_SETTYPE_SPECIAL"),
IF(AND(Y219&lt;&gt;"",ISNUMBER(Y219),NOT(ISNA(Y219))),Y219,
   IF(AND(L219&lt;&gt;"",ISNUMBER(L219),L219&gt;0,NOT(ISNA(L219))),VLOOKUP(L219,'ESO dumped WayshrineInfo'!$K$3:$L$9994,2,FALSE),"")
),"")</f>
        <v>117</v>
      </c>
      <c r="AA219" t="str">
        <f>IF(AND(Z219&lt;&gt;"",ISNUMBER(Z219),NOT(ISNA(Z219))),VLOOKUP(Z219,'ESO zone constants'!$A$3:$D$9999,4,FALSE),"")</f>
        <v>Shadowfen</v>
      </c>
      <c r="AB219" s="33" t="s">
        <v>3354</v>
      </c>
      <c r="AC219" s="42"/>
      <c r="AD219" s="42"/>
      <c r="AE219" s="42"/>
      <c r="AF219" s="3">
        <f>IF(AND(G219&lt;&gt;"LIBSETS_SETTYPE_BATTLEGROUND",G219&lt;&gt;"LIBSETS_SETTYPE_SPECIAL"),
IF(AND(AE219&lt;&gt;"",ISNUMBER(AE219),NOT(ISNA(AE219))),AE219,
   IF(AND(M219&lt;&gt;"",ISNUMBER(M219),M219&gt;0,NOT(ISNA(M219))),VLOOKUP(M219,'ESO dumped WayshrineInfo'!$K$3:$L$9994,2,FALSE),"")
),"")</f>
        <v>117</v>
      </c>
      <c r="AG219" t="str">
        <f>IF(AND(AF219&lt;&gt;"",ISNUMBER(AF219),NOT(ISNA(AF219))),VLOOKUP(AF219,'ESO zone constants'!$A$3:$D$9999,4,FALSE),"")</f>
        <v>Shadowfen</v>
      </c>
      <c r="AH219" s="43"/>
      <c r="AI219" s="42"/>
      <c r="AJ219" s="42"/>
      <c r="AK219" s="3" t="str">
        <f>IF(AND(G219&lt;&gt;"LIBSETS_SETTYPE_BATTLEGROUND",G219&lt;&gt;"LIBSETS_SETTYPE_SPECIAL"),IF(AL219&lt;&gt;"",VLOOKUP(AL219,'ESO zone constants'!$D$3:$H$4953,5,FALSE),""),"")</f>
        <v/>
      </c>
      <c r="AL219"/>
      <c r="AM219" s="43"/>
      <c r="AN219" s="42"/>
      <c r="AO219" s="42"/>
      <c r="AP219" s="3" t="str">
        <f>IF(AND(G219&lt;&gt;"LIBSETS_SETTYPE_BATTLEGROUND",G219&lt;&gt;"LIBSETS_SETTYPE_SPECIAL"),IF(AQ219&lt;&gt;"",VLOOKUP(AQ219,'ESO zone constants'!$D$3:$H$4953,5,FALSE),""),"")</f>
        <v/>
      </c>
      <c r="AQ219"/>
      <c r="AR219" s="43"/>
      <c r="AS219" s="42"/>
      <c r="AT219" s="42"/>
      <c r="AU219" s="3" t="str">
        <f>IF(AND(G219&lt;&gt;"LIBSETS_SETTYPE_BATTLEGROUND",G219&lt;&gt;"LIBSETS_SETTYPE_SPECIAL"),IF(AV219&lt;&gt;"",VLOOKUP(AV219,'ESO zone constants'!$D$3:$H$4953,5,FALSE),""),"")</f>
        <v/>
      </c>
      <c r="AV219"/>
      <c r="AW219" s="43"/>
      <c r="AX219" s="42"/>
      <c r="AY219" s="42"/>
      <c r="AZ219" s="81" t="s">
        <v>2665</v>
      </c>
      <c r="BA219" s="81"/>
      <c r="BB219" s="81"/>
      <c r="BC219" s="21" t="str">
        <f t="shared" si="24"/>
        <v>[263] = {wayshrines={261,261,261,}, dlcId=DLC_SHADOWS_OF_THE_HIST</v>
      </c>
      <c r="BD219" s="21" t="str">
        <f t="shared" si="25"/>
        <v>, zoneIds={848,117,117}, veteran=false</v>
      </c>
      <c r="BE219" s="21" t="str">
        <f t="shared" si="26"/>
        <v>, setType=LIBSETS_SETTYPE_DUNGEON</v>
      </c>
      <c r="BF219" s="21" t="str">
        <f t="shared" si="27"/>
        <v>, dropMechanic={LIBSETS_DROP_MECHANIC_GROUP_DUNGEON_BOSS,LIBSETS_DROP_MECHANIC_GROUP_DUNGEON_BOSS}</v>
      </c>
      <c r="BG219" s="21" t="str">
        <f t="shared" si="28"/>
        <v>}, --Hand of Mephala / Hand von Mephala   [Cradle of Shadows, Shadowfen, Shadowfen]</v>
      </c>
    </row>
    <row r="220" spans="1:59" s="14" customFormat="1" x14ac:dyDescent="0.25">
      <c r="A220" s="16">
        <v>264</v>
      </c>
      <c r="B220" s="14" t="s">
        <v>1073</v>
      </c>
      <c r="C220" t="s">
        <v>1074</v>
      </c>
      <c r="D220" s="25">
        <f t="shared" si="23"/>
        <v>264</v>
      </c>
      <c r="E220" s="14" t="s">
        <v>1467</v>
      </c>
      <c r="F220" s="14" t="s">
        <v>1464</v>
      </c>
      <c r="G220" s="27" t="s">
        <v>1479</v>
      </c>
      <c r="I220" s="14" t="s">
        <v>1466</v>
      </c>
      <c r="J220" s="14" t="s">
        <v>91</v>
      </c>
      <c r="K220" s="14">
        <v>-1</v>
      </c>
      <c r="L220" s="14">
        <v>-1</v>
      </c>
      <c r="M220" s="14">
        <v>-1</v>
      </c>
      <c r="O220" s="64"/>
      <c r="P220" s="64"/>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WayshrineInfo'!$K$3:$N$9994,4,FALSE),"")))</f>
        <v/>
      </c>
      <c r="S220" s="64"/>
      <c r="T220" s="19" t="str">
        <f>IF(AND(S220&lt;&gt;"",NOT(ISERROR(S220))),S220,IF(Q220&lt;&gt;"",IF(NOT(ISERROR(VLOOKUP(Q220,'ESO Dungeon constants'!$D$3:$H$9999,5,FALSE))),VLOOKUP(Q220,'ESO Dungeon constants'!$D$3:$I$9999,6,FALSE),VLOOKUP(Q220,'ESO zone constants'!$H$3:$K$9987,4,FALSE)),""))</f>
        <v/>
      </c>
      <c r="U220" s="3" t="str">
        <f>IF(T220&lt;&gt;"",VLOOKUP(T220,'LibSets constants'!$B$4:$C$1012,2,FALSE),"")</f>
        <v/>
      </c>
      <c r="V220" s="33"/>
      <c r="W220" s="3"/>
      <c r="X220" s="3"/>
      <c r="Y220" s="64">
        <v>643</v>
      </c>
      <c r="Z220" s="3">
        <f>IF(AND(G220&lt;&gt;"LIBSETS_SETTYPE_BATTLEGROUND",G220&lt;&gt;"LIBSETS_SETTYPE_SPECIAL"),
IF(AND(Y220&lt;&gt;"",ISNUMBER(Y220),NOT(ISNA(Y220))),Y220,
   IF(AND(L220&lt;&gt;"",ISNUMBER(L220),L220&gt;0,NOT(ISNA(L220))),VLOOKUP(L220,'ESO dumped WayshrineInfo'!$K$3:$L$9994,2,FALSE),"")
),"")</f>
        <v>643</v>
      </c>
      <c r="AA220" t="str">
        <f>IF(AND(Z220&lt;&gt;"",ISNUMBER(Z220),NOT(ISNA(Z220))),VLOOKUP(Z220,'ESO zone constants'!$A$3:$D$9999,4,FALSE),"")</f>
        <v>Imperial Sewers</v>
      </c>
      <c r="AB220" s="33"/>
      <c r="AC220" s="39" t="str">
        <f>IF(AB220&lt;&gt;"",IF(AB220&lt;&gt;"LIBSETS_DROP_MECHANIC_MONSTER_NAME",VLOOKUP(AB220,'LibSets constants'!$I$4:$L$1012,3,FALSE),""),"")</f>
        <v/>
      </c>
      <c r="AD220" s="39" t="str">
        <f>IF(AB220&lt;&gt;"",IF(AB220&lt;&gt;"LIBSETS_DROP_MECHANIC_MONSTER_NAME",VLOOKUP(AB220,'LibSets constants'!$I$4:$L$1012,4,FALSE),""),"")</f>
        <v/>
      </c>
      <c r="AE220" s="39"/>
      <c r="AF220" s="3" t="str">
        <f>IF(AND(G220&lt;&gt;"LIBSETS_SETTYPE_BATTLEGROUND",G220&lt;&gt;"LIBSETS_SETTYPE_SPECIAL"),
IF(AND(AE220&lt;&gt;"",ISNUMBER(AE220),NOT(ISNA(AE220))),AE220,
   IF(AND(M220&lt;&gt;"",ISNUMBER(M220),M220&gt;0,NOT(ISNA(M220))),VLOOKUP(M220,'ESO dumped WayshrineInfo'!$K$3:$L$9994,2,FALSE),"")
),"")</f>
        <v/>
      </c>
      <c r="AG220" t="str">
        <f>IF(AND(AF220&lt;&gt;"",ISNUMBER(AF220),NOT(ISNA(AF220))),VLOOKUP(AF220,'ESO zone constants'!$A$3:$D$9999,4,FALSE),"")</f>
        <v/>
      </c>
      <c r="AH220" s="43"/>
      <c r="AI220" s="39"/>
      <c r="AJ220" s="39"/>
      <c r="AK220" s="3" t="str">
        <f>IF(AND(G220&lt;&gt;"LIBSETS_SETTYPE_BATTLEGROUND",G220&lt;&gt;"LIBSETS_SETTYPE_SPECIAL"),IF(AL220&lt;&gt;"",VLOOKUP(AL220,'ESO zone constants'!$D$3:$H$4953,5,FALSE),""),"")</f>
        <v/>
      </c>
      <c r="AL220"/>
      <c r="AM220" s="43"/>
      <c r="AN220" s="39"/>
      <c r="AO220" s="39"/>
      <c r="AP220" s="3" t="str">
        <f>IF(AND(G220&lt;&gt;"LIBSETS_SETTYPE_BATTLEGROUND",G220&lt;&gt;"LIBSETS_SETTYPE_SPECIAL"),IF(AQ220&lt;&gt;"",VLOOKUP(AQ220,'ESO zone constants'!$D$3:$H$4953,5,FALSE),""),"")</f>
        <v/>
      </c>
      <c r="AR220" s="43"/>
      <c r="AS220" s="39"/>
      <c r="AT220" s="39"/>
      <c r="AU220" s="3" t="str">
        <f>IF(AND(G220&lt;&gt;"LIBSETS_SETTYPE_BATTLEGROUND",G220&lt;&gt;"LIBSETS_SETTYPE_SPECIAL"),IF(AV220&lt;&gt;"",VLOOKUP(AV220,'ESO zone constants'!$D$3:$H$4953,5,FALSE),""),"")</f>
        <v/>
      </c>
      <c r="AW220" s="43"/>
      <c r="AX220" s="39"/>
      <c r="AY220" s="39"/>
      <c r="AZ220" s="81" t="s">
        <v>2665</v>
      </c>
      <c r="BA220" s="81"/>
      <c r="BB220" s="81"/>
      <c r="BC220" s="21" t="str">
        <f t="shared" si="24"/>
        <v/>
      </c>
      <c r="BD220" s="21" t="str">
        <f t="shared" si="25"/>
        <v/>
      </c>
      <c r="BE220" s="21" t="str">
        <f t="shared" si="26"/>
        <v/>
      </c>
      <c r="BF220" s="21" t="str">
        <f t="shared" si="27"/>
        <v/>
      </c>
      <c r="BG220" s="21" t="str">
        <f t="shared" si="28"/>
        <v/>
      </c>
    </row>
    <row r="221" spans="1:59" x14ac:dyDescent="0.25">
      <c r="A221" s="5">
        <v>265</v>
      </c>
      <c r="B221" t="s">
        <v>1075</v>
      </c>
      <c r="C221" t="s">
        <v>22</v>
      </c>
      <c r="D221" s="3">
        <f t="shared" si="23"/>
        <v>265</v>
      </c>
      <c r="G221" s="8" t="s">
        <v>1479</v>
      </c>
      <c r="H221" s="91">
        <v>2</v>
      </c>
      <c r="I221" t="s">
        <v>1466</v>
      </c>
      <c r="J221" t="s">
        <v>91</v>
      </c>
      <c r="K221">
        <v>194</v>
      </c>
      <c r="L221">
        <v>194</v>
      </c>
      <c r="M221">
        <v>194</v>
      </c>
      <c r="O221" s="64"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WayshrineInfo'!$K$3:$N$9994,4,FALSE),"")))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constants'!$B$4:$C$1012,2,FALSE),"")</f>
        <v>Included in base game</v>
      </c>
      <c r="V221" s="33" t="s">
        <v>1544</v>
      </c>
      <c r="W221" s="3" t="s">
        <v>1362</v>
      </c>
      <c r="X221" s="3" t="s">
        <v>1640</v>
      </c>
      <c r="Y221" s="64"/>
      <c r="Z221" s="3">
        <f>IF(AND(G221&lt;&gt;"LIBSETS_SETTYPE_BATTLEGROUND",G221&lt;&gt;"LIBSETS_SETTYPE_SPECIAL"),
IF(AND(Y221&lt;&gt;"",ISNUMBER(Y221),NOT(ISNA(Y221))),Y221,
   IF(AND(L221&lt;&gt;"",ISNUMBER(L221),L221&gt;0,NOT(ISNA(L221))),VLOOKUP(L221,'ESO dumped WayshrineInfo'!$K$3:$L$9994,2,FALSE),"")
),"")</f>
        <v>381</v>
      </c>
      <c r="AA221" t="str">
        <f>IF(AND(Z221&lt;&gt;"",ISNUMBER(Z221),NOT(ISNA(Z221))),VLOOKUP(Z221,'ESO zone constants'!$A$3:$D$9999,4,FALSE),"")</f>
        <v>Auridon</v>
      </c>
      <c r="AC221" s="41"/>
      <c r="AD221" s="41"/>
      <c r="AE221" s="41"/>
      <c r="AF221" s="3">
        <f>IF(AND(G221&lt;&gt;"LIBSETS_SETTYPE_BATTLEGROUND",G221&lt;&gt;"LIBSETS_SETTYPE_SPECIAL"),
IF(AND(AE221&lt;&gt;"",ISNUMBER(AE221),NOT(ISNA(AE221))),AE221,
   IF(AND(M221&lt;&gt;"",ISNUMBER(M221),M221&gt;0,NOT(ISNA(M221))),VLOOKUP(M221,'ESO dumped WayshrineInfo'!$K$3:$L$9994,2,FALSE),"")
),"")</f>
        <v>381</v>
      </c>
      <c r="AG221" t="str">
        <f>IF(AND(AF221&lt;&gt;"",ISNUMBER(AF221),NOT(ISNA(AF221))),VLOOKUP(AF221,'ESO zone constants'!$A$3:$D$9999,4,FALSE),"")</f>
        <v>Auridon</v>
      </c>
      <c r="AH221" s="43"/>
      <c r="AI221" s="41"/>
      <c r="AJ221" s="41"/>
      <c r="AK221" s="3" t="str">
        <f>IF(AND(G221&lt;&gt;"LIBSETS_SETTYPE_BATTLEGROUND",G221&lt;&gt;"LIBSETS_SETTYPE_SPECIAL"),IF(AL221&lt;&gt;"",VLOOKUP(AL221,'ESO zone constants'!$D$3:$H$4953,5,FALSE),""),"")</f>
        <v/>
      </c>
      <c r="AM221" s="43"/>
      <c r="AN221" s="41"/>
      <c r="AO221" s="41"/>
      <c r="AP221" s="3" t="str">
        <f>IF(AND(G221&lt;&gt;"LIBSETS_SETTYPE_BATTLEGROUND",G221&lt;&gt;"LIBSETS_SETTYPE_SPECIAL"),IF(AQ221&lt;&gt;"",VLOOKUP(AQ221,'ESO zone constants'!$D$3:$H$4953,5,FALSE),""),"")</f>
        <v/>
      </c>
      <c r="AR221" s="43"/>
      <c r="AS221" s="41"/>
      <c r="AT221" s="41"/>
      <c r="AU221" s="3" t="str">
        <f>IF(AND(G221&lt;&gt;"LIBSETS_SETTYPE_BATTLEGROUND",G221&lt;&gt;"LIBSETS_SETTYPE_SPECIAL"),IF(AV221&lt;&gt;"",VLOOKUP(AV221,'ESO zone constants'!$D$3:$H$4953,5,FALSE),""),"")</f>
        <v/>
      </c>
      <c r="AW221" s="43"/>
      <c r="AX221" s="41"/>
      <c r="AY221" s="41"/>
      <c r="AZ221" s="81" t="s">
        <v>2665</v>
      </c>
      <c r="BA221" s="81"/>
      <c r="BB221" s="81"/>
      <c r="BC221" s="21" t="str">
        <f t="shared" si="24"/>
        <v>[265] = {wayshrines={194,194,194,}, dlcId=DLC_BASE_GAME</v>
      </c>
      <c r="BD221" s="21" t="str">
        <f t="shared" si="25"/>
        <v>, zoneIds={380,381,381}, veteran={[EQUIP_TYPE_HEAD]=true, [EQUIP_TYPE_SHOULDERS]=false}</v>
      </c>
      <c r="BE221" s="21" t="str">
        <f t="shared" si="26"/>
        <v>, setType=LIBSETS_SETTYPE_MONSTER, undauntedChestId=2</v>
      </c>
      <c r="BF221" s="21" t="str">
        <f t="shared" si="27"/>
        <v>, dropMechanic={LIBSETS_DROP_MECHANIC_MONSTER_NAME}, dropMechanicDropLocationNames={['en']={'High Kinlord Rilis','','','','','',},['de']={'Sippenhochfürst Rilis','','','','','',},}</v>
      </c>
      <c r="BG221" s="21" t="str">
        <f t="shared" si="28"/>
        <v>}, --Shadowrend / Schattenriss   [The Banished Cells I, Auridon, Auridon]</v>
      </c>
    </row>
    <row r="222" spans="1:59" x14ac:dyDescent="0.25">
      <c r="A222" s="5">
        <v>266</v>
      </c>
      <c r="B222" t="s">
        <v>10</v>
      </c>
      <c r="C222" t="s">
        <v>2607</v>
      </c>
      <c r="D222" s="3">
        <f t="shared" si="23"/>
        <v>266</v>
      </c>
      <c r="G222" s="8" t="s">
        <v>1479</v>
      </c>
      <c r="H222" s="91">
        <v>2</v>
      </c>
      <c r="I222" t="s">
        <v>1466</v>
      </c>
      <c r="J222" t="s">
        <v>91</v>
      </c>
      <c r="K222">
        <v>98</v>
      </c>
      <c r="L222">
        <v>98</v>
      </c>
      <c r="M222">
        <v>98</v>
      </c>
      <c r="O222" s="64"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WayshrineInfo'!$K$3:$N$9994,4,FALSE),"")))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constants'!$B$4:$C$1012,2,FALSE),"")</f>
        <v>Included in base game</v>
      </c>
      <c r="V222" s="33" t="s">
        <v>1544</v>
      </c>
      <c r="W222" s="3" t="s">
        <v>1558</v>
      </c>
      <c r="X222" s="3" t="s">
        <v>1633</v>
      </c>
      <c r="Y222" s="64"/>
      <c r="Z222" s="3">
        <f>IF(AND(G222&lt;&gt;"LIBSETS_SETTYPE_BATTLEGROUND",G222&lt;&gt;"LIBSETS_SETTYPE_SPECIAL"),
IF(AND(Y222&lt;&gt;"",ISNUMBER(Y222),NOT(ISNA(Y222))),Y222,
   IF(AND(L222&lt;&gt;"",ISNUMBER(L222),L222&gt;0,NOT(ISNA(L222))),VLOOKUP(L222,'ESO dumped WayshrineInfo'!$K$3:$L$9994,2,FALSE),"")
),"")</f>
        <v>41</v>
      </c>
      <c r="AA222" t="str">
        <f>IF(AND(Z222&lt;&gt;"",ISNUMBER(Z222),NOT(ISNA(Z222))),VLOOKUP(Z222,'ESO zone constants'!$A$3:$D$9999,4,FALSE),"")</f>
        <v>Stonefalls</v>
      </c>
      <c r="AC222" s="41"/>
      <c r="AD222" s="41"/>
      <c r="AE222" s="41"/>
      <c r="AF222" s="3">
        <f>IF(AND(G222&lt;&gt;"LIBSETS_SETTYPE_BATTLEGROUND",G222&lt;&gt;"LIBSETS_SETTYPE_SPECIAL"),
IF(AND(AE222&lt;&gt;"",ISNUMBER(AE222),NOT(ISNA(AE222))),AE222,
   IF(AND(M222&lt;&gt;"",ISNUMBER(M222),M222&gt;0,NOT(ISNA(M222))),VLOOKUP(M222,'ESO dumped WayshrineInfo'!$K$3:$L$9994,2,FALSE),"")
),"")</f>
        <v>41</v>
      </c>
      <c r="AG222" t="str">
        <f>IF(AND(AF222&lt;&gt;"",ISNUMBER(AF222),NOT(ISNA(AF222))),VLOOKUP(AF222,'ESO zone constants'!$A$3:$D$9999,4,FALSE),"")</f>
        <v>Stonefalls</v>
      </c>
      <c r="AH222" s="43"/>
      <c r="AI222" s="41"/>
      <c r="AJ222" s="41"/>
      <c r="AK222" s="3" t="str">
        <f>IF(AND(G222&lt;&gt;"LIBSETS_SETTYPE_BATTLEGROUND",G222&lt;&gt;"LIBSETS_SETTYPE_SPECIAL"),IF(AL222&lt;&gt;"",VLOOKUP(AL222,'ESO zone constants'!$D$3:$H$4953,5,FALSE),""),"")</f>
        <v/>
      </c>
      <c r="AM222" s="43"/>
      <c r="AN222" s="41"/>
      <c r="AO222" s="41"/>
      <c r="AP222" s="3" t="str">
        <f>IF(AND(G222&lt;&gt;"LIBSETS_SETTYPE_BATTLEGROUND",G222&lt;&gt;"LIBSETS_SETTYPE_SPECIAL"),IF(AQ222&lt;&gt;"",VLOOKUP(AQ222,'ESO zone constants'!$D$3:$H$4953,5,FALSE),""),"")</f>
        <v/>
      </c>
      <c r="AR222" s="43"/>
      <c r="AS222" s="41"/>
      <c r="AT222" s="41"/>
      <c r="AU222" s="3" t="str">
        <f>IF(AND(G222&lt;&gt;"LIBSETS_SETTYPE_BATTLEGROUND",G222&lt;&gt;"LIBSETS_SETTYPE_SPECIAL"),IF(AV222&lt;&gt;"",VLOOKUP(AV222,'ESO zone constants'!$D$3:$H$4953,5,FALSE),""),"")</f>
        <v/>
      </c>
      <c r="AW222" s="43"/>
      <c r="AX222" s="41"/>
      <c r="AY222" s="41"/>
      <c r="AZ222" s="81" t="s">
        <v>2665</v>
      </c>
      <c r="BA222" s="81"/>
      <c r="BB222" s="81"/>
      <c r="BC222" s="21" t="str">
        <f t="shared" si="24"/>
        <v>[266] = {wayshrines={98,98,98,}, dlcId=DLC_BASE_GAME</v>
      </c>
      <c r="BD222" s="21" t="str">
        <f t="shared" si="25"/>
        <v>, zoneIds={283,41,41}, veteran={[EQUIP_TYPE_HEAD]=true, [EQUIP_TYPE_SHOULDERS]=false}</v>
      </c>
      <c r="BE222" s="21" t="str">
        <f t="shared" si="26"/>
        <v>, setType=LIBSETS_SETTYPE_MONSTER, undauntedChestId=2</v>
      </c>
      <c r="BF222" s="21" t="str">
        <f t="shared" si="27"/>
        <v>, dropMechanic={LIBSETS_DROP_MECHANIC_MONSTER_NAME}, dropMechanicDropLocationNames={['en']={'Kra\'gh the Dreugh King','','','','','',},['de']={'Kra\'gh der Dreughkönig','','','','','',},}</v>
      </c>
      <c r="BG222" s="21" t="str">
        <f t="shared" si="28"/>
        <v>}, --Kra\'gh / Kra'gh   [Fungal Grotto I, Stonefalls, Stonefalls]</v>
      </c>
    </row>
    <row r="223" spans="1:59" x14ac:dyDescent="0.25">
      <c r="A223" s="5">
        <v>267</v>
      </c>
      <c r="B223" t="s">
        <v>1076</v>
      </c>
      <c r="C223" t="s">
        <v>27</v>
      </c>
      <c r="D223" s="3">
        <f t="shared" si="23"/>
        <v>267</v>
      </c>
      <c r="G223" s="8" t="s">
        <v>1479</v>
      </c>
      <c r="H223" s="91">
        <v>2</v>
      </c>
      <c r="I223" t="s">
        <v>1466</v>
      </c>
      <c r="J223" t="s">
        <v>91</v>
      </c>
      <c r="K223">
        <v>193</v>
      </c>
      <c r="L223">
        <v>193</v>
      </c>
      <c r="M223">
        <v>193</v>
      </c>
      <c r="O223" s="64"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WayshrineInfo'!$K$3:$N$9994,4,FALSE),"")))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constants'!$B$4:$C$1012,2,FALSE),"")</f>
        <v>Included in base game</v>
      </c>
      <c r="V223" s="33" t="s">
        <v>1544</v>
      </c>
      <c r="W223" s="3" t="s">
        <v>1547</v>
      </c>
      <c r="X223" s="3" t="s">
        <v>1637</v>
      </c>
      <c r="Y223" s="64"/>
      <c r="Z223" s="3">
        <f>IF(AND(G223&lt;&gt;"LIBSETS_SETTYPE_BATTLEGROUND",G223&lt;&gt;"LIBSETS_SETTYPE_SPECIAL"),
IF(AND(Y223&lt;&gt;"",ISNUMBER(Y223),NOT(ISNA(Y223))),Y223,
   IF(AND(L223&lt;&gt;"",ISNUMBER(L223),L223&gt;0,NOT(ISNA(L223))),VLOOKUP(L223,'ESO dumped WayshrineInfo'!$K$3:$L$9994,2,FALSE),"")
),"")</f>
        <v>3</v>
      </c>
      <c r="AA223" t="str">
        <f>IF(AND(Z223&lt;&gt;"",ISNUMBER(Z223),NOT(ISNA(Z223))),VLOOKUP(Z223,'ESO zone constants'!$A$3:$D$9999,4,FALSE),"")</f>
        <v>Glenumbra</v>
      </c>
      <c r="AC223" s="41"/>
      <c r="AD223" s="41"/>
      <c r="AE223" s="41"/>
      <c r="AF223" s="3">
        <f>IF(AND(G223&lt;&gt;"LIBSETS_SETTYPE_BATTLEGROUND",G223&lt;&gt;"LIBSETS_SETTYPE_SPECIAL"),
IF(AND(AE223&lt;&gt;"",ISNUMBER(AE223),NOT(ISNA(AE223))),AE223,
   IF(AND(M223&lt;&gt;"",ISNUMBER(M223),M223&gt;0,NOT(ISNA(M223))),VLOOKUP(M223,'ESO dumped WayshrineInfo'!$K$3:$L$9994,2,FALSE),"")
),"")</f>
        <v>3</v>
      </c>
      <c r="AG223" t="str">
        <f>IF(AND(AF223&lt;&gt;"",ISNUMBER(AF223),NOT(ISNA(AF223))),VLOOKUP(AF223,'ESO zone constants'!$A$3:$D$9999,4,FALSE),"")</f>
        <v>Glenumbra</v>
      </c>
      <c r="AH223" s="43"/>
      <c r="AI223" s="41"/>
      <c r="AJ223" s="41"/>
      <c r="AK223" s="3" t="str">
        <f>IF(AND(G223&lt;&gt;"LIBSETS_SETTYPE_BATTLEGROUND",G223&lt;&gt;"LIBSETS_SETTYPE_SPECIAL"),IF(AL223&lt;&gt;"",VLOOKUP(AL223,'ESO zone constants'!$D$3:$H$4953,5,FALSE),""),"")</f>
        <v/>
      </c>
      <c r="AM223" s="43"/>
      <c r="AN223" s="41"/>
      <c r="AO223" s="41"/>
      <c r="AP223" s="3" t="str">
        <f>IF(AND(G223&lt;&gt;"LIBSETS_SETTYPE_BATTLEGROUND",G223&lt;&gt;"LIBSETS_SETTYPE_SPECIAL"),IF(AQ223&lt;&gt;"",VLOOKUP(AQ223,'ESO zone constants'!$D$3:$H$4953,5,FALSE),""),"")</f>
        <v/>
      </c>
      <c r="AR223" s="43"/>
      <c r="AS223" s="41"/>
      <c r="AT223" s="41"/>
      <c r="AU223" s="3" t="str">
        <f>IF(AND(G223&lt;&gt;"LIBSETS_SETTYPE_BATTLEGROUND",G223&lt;&gt;"LIBSETS_SETTYPE_SPECIAL"),IF(AV223&lt;&gt;"",VLOOKUP(AV223,'ESO zone constants'!$D$3:$H$4953,5,FALSE),""),"")</f>
        <v/>
      </c>
      <c r="AW223" s="43"/>
      <c r="AX223" s="41"/>
      <c r="AY223" s="41"/>
      <c r="AZ223" s="81" t="s">
        <v>2665</v>
      </c>
      <c r="BA223" s="81"/>
      <c r="BB223" s="81"/>
      <c r="BC223" s="21" t="str">
        <f t="shared" si="24"/>
        <v>[267] = {wayshrines={193,193,193,}, dlcId=DLC_BASE_GAME</v>
      </c>
      <c r="BD223" s="21" t="str">
        <f t="shared" si="25"/>
        <v>, zoneIds={144,3,3}, veteran={[EQUIP_TYPE_HEAD]=true, [EQUIP_TYPE_SHOULDERS]=false}</v>
      </c>
      <c r="BE223" s="21" t="str">
        <f t="shared" si="26"/>
        <v>, setType=LIBSETS_SETTYPE_MONSTER, undauntedChestId=2</v>
      </c>
      <c r="BF223" s="21" t="str">
        <f t="shared" si="27"/>
        <v>, dropMechanic={LIBSETS_DROP_MECHANIC_MONSTER_NAME}, dropMechanicDropLocationNames={['en']={'The Whisperer','','','','','',},['de']={'Die Flüsterin','','','','','',},}</v>
      </c>
      <c r="BG223" s="21" t="str">
        <f t="shared" si="28"/>
        <v>}, --Swarm Mother / Schwarmmutter   [Spindleclutch I, Glenumbra, Glenumbra]</v>
      </c>
    </row>
    <row r="224" spans="1:59" x14ac:dyDescent="0.25">
      <c r="A224" s="5">
        <v>268</v>
      </c>
      <c r="B224" t="s">
        <v>1077</v>
      </c>
      <c r="C224" t="s">
        <v>21</v>
      </c>
      <c r="D224" s="3">
        <f t="shared" si="23"/>
        <v>268</v>
      </c>
      <c r="G224" s="8" t="s">
        <v>1479</v>
      </c>
      <c r="H224" s="91">
        <v>2</v>
      </c>
      <c r="I224" t="s">
        <v>1466</v>
      </c>
      <c r="J224" t="s">
        <v>91</v>
      </c>
      <c r="K224">
        <v>198</v>
      </c>
      <c r="L224">
        <v>198</v>
      </c>
      <c r="M224">
        <v>198</v>
      </c>
      <c r="O224" s="64"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WayshrineInfo'!$K$3:$N$9994,4,FALSE),"")))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constants'!$B$4:$C$1012,2,FALSE),"")</f>
        <v>Included in base game</v>
      </c>
      <c r="V224" s="33" t="s">
        <v>1544</v>
      </c>
      <c r="W224" s="3" t="s">
        <v>21</v>
      </c>
      <c r="X224" s="3" t="s">
        <v>1077</v>
      </c>
      <c r="Y224" s="64"/>
      <c r="Z224" s="3">
        <f>IF(AND(G224&lt;&gt;"LIBSETS_SETTYPE_BATTLEGROUND",G224&lt;&gt;"LIBSETS_SETTYPE_SPECIAL"),
IF(AND(Y224&lt;&gt;"",ISNUMBER(Y224),NOT(ISNA(Y224))),Y224,
   IF(AND(L224&lt;&gt;"",ISNUMBER(L224),L224&gt;0,NOT(ISNA(L224))),VLOOKUP(L224,'ESO dumped WayshrineInfo'!$K$3:$L$9994,2,FALSE),"")
),"")</f>
        <v>57</v>
      </c>
      <c r="AA224" t="str">
        <f>IF(AND(Z224&lt;&gt;"",ISNUMBER(Z224),NOT(ISNA(Z224))),VLOOKUP(Z224,'ESO zone constants'!$A$3:$D$9999,4,FALSE),"")</f>
        <v>Deshaan</v>
      </c>
      <c r="AC224" s="41"/>
      <c r="AD224" s="41"/>
      <c r="AE224" s="41"/>
      <c r="AF224" s="3">
        <f>IF(AND(G224&lt;&gt;"LIBSETS_SETTYPE_BATTLEGROUND",G224&lt;&gt;"LIBSETS_SETTYPE_SPECIAL"),
IF(AND(AE224&lt;&gt;"",ISNUMBER(AE224),NOT(ISNA(AE224))),AE224,
   IF(AND(M224&lt;&gt;"",ISNUMBER(M224),M224&gt;0,NOT(ISNA(M224))),VLOOKUP(M224,'ESO dumped WayshrineInfo'!$K$3:$L$9994,2,FALSE),"")
),"")</f>
        <v>57</v>
      </c>
      <c r="AG224" t="str">
        <f>IF(AND(AF224&lt;&gt;"",ISNUMBER(AF224),NOT(ISNA(AF224))),VLOOKUP(AF224,'ESO zone constants'!$A$3:$D$9999,4,FALSE),"")</f>
        <v>Deshaan</v>
      </c>
      <c r="AH224" s="43"/>
      <c r="AI224" s="41"/>
      <c r="AJ224" s="41"/>
      <c r="AK224" s="3" t="str">
        <f>IF(AND(G224&lt;&gt;"LIBSETS_SETTYPE_BATTLEGROUND",G224&lt;&gt;"LIBSETS_SETTYPE_SPECIAL"),IF(AL224&lt;&gt;"",VLOOKUP(AL224,'ESO zone constants'!$D$3:$H$4953,5,FALSE),""),"")</f>
        <v/>
      </c>
      <c r="AM224" s="43"/>
      <c r="AN224" s="41"/>
      <c r="AO224" s="41"/>
      <c r="AP224" s="3" t="str">
        <f>IF(AND(G224&lt;&gt;"LIBSETS_SETTYPE_BATTLEGROUND",G224&lt;&gt;"LIBSETS_SETTYPE_SPECIAL"),IF(AQ224&lt;&gt;"",VLOOKUP(AQ224,'ESO zone constants'!$D$3:$H$4953,5,FALSE),""),"")</f>
        <v/>
      </c>
      <c r="AR224" s="43"/>
      <c r="AS224" s="41"/>
      <c r="AT224" s="41"/>
      <c r="AU224" s="3" t="str">
        <f>IF(AND(G224&lt;&gt;"LIBSETS_SETTYPE_BATTLEGROUND",G224&lt;&gt;"LIBSETS_SETTYPE_SPECIAL"),IF(AV224&lt;&gt;"",VLOOKUP(AV224,'ESO zone constants'!$D$3:$H$4953,5,FALSE),""),"")</f>
        <v/>
      </c>
      <c r="AW224" s="43"/>
      <c r="AX224" s="41"/>
      <c r="AY224" s="41"/>
      <c r="AZ224" s="81" t="s">
        <v>2665</v>
      </c>
      <c r="BA224" s="81"/>
      <c r="BB224" s="81"/>
      <c r="BC224" s="21" t="str">
        <f t="shared" si="24"/>
        <v>[268] = {wayshrines={198,198,198,}, dlcId=DLC_BASE_GAME</v>
      </c>
      <c r="BD224" s="21" t="str">
        <f t="shared" si="25"/>
        <v>, zoneIds={63,57,57}, veteran={[EQUIP_TYPE_HEAD]=true, [EQUIP_TYPE_SHOULDERS]=false}</v>
      </c>
      <c r="BE224" s="21" t="str">
        <f t="shared" si="26"/>
        <v>, setType=LIBSETS_SETTYPE_MONSTER, undauntedChestId=2</v>
      </c>
      <c r="BF224" s="21" t="str">
        <f t="shared" si="27"/>
        <v>, dropMechanic={LIBSETS_DROP_MECHANIC_MONSTER_NAME}, dropMechanicDropLocationNames={['en']={'Sentinel of Rkugamz','','','','','',},['de']={'Wachposten von Rkugamz','','','','','',},}</v>
      </c>
      <c r="BG224" s="21" t="str">
        <f t="shared" si="28"/>
        <v>}, --Sentinel of Rkugamz / Wachposten von Rkugamz   [Darkshade Caverns I, Deshaan, Deshaan]</v>
      </c>
    </row>
    <row r="225" spans="1:59" x14ac:dyDescent="0.25">
      <c r="A225" s="5">
        <v>269</v>
      </c>
      <c r="B225" t="s">
        <v>1078</v>
      </c>
      <c r="C225" t="s">
        <v>2</v>
      </c>
      <c r="D225" s="3">
        <f t="shared" si="23"/>
        <v>269</v>
      </c>
      <c r="G225" s="8" t="s">
        <v>1479</v>
      </c>
      <c r="H225" s="91">
        <v>2</v>
      </c>
      <c r="I225" t="s">
        <v>1466</v>
      </c>
      <c r="J225" t="s">
        <v>91</v>
      </c>
      <c r="K225">
        <v>191</v>
      </c>
      <c r="L225">
        <v>191</v>
      </c>
      <c r="M225">
        <v>191</v>
      </c>
      <c r="O225" s="64"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WayshrineInfo'!$K$3:$N$9994,4,FALSE),"")))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constants'!$B$4:$C$1012,2,FALSE),"")</f>
        <v>Included in base game</v>
      </c>
      <c r="V225" s="33" t="s">
        <v>1544</v>
      </c>
      <c r="W225" s="3" t="s">
        <v>1548</v>
      </c>
      <c r="X225" s="3" t="s">
        <v>1643</v>
      </c>
      <c r="Y225" s="64"/>
      <c r="Z225" s="3">
        <f>IF(AND(G225&lt;&gt;"LIBSETS_SETTYPE_BATTLEGROUND",G225&lt;&gt;"LIBSETS_SETTYPE_SPECIAL"),
IF(AND(Y225&lt;&gt;"",ISNUMBER(Y225),NOT(ISNA(Y225))),Y225,
   IF(AND(L225&lt;&gt;"",ISNUMBER(L225),L225&gt;0,NOT(ISNA(L225))),VLOOKUP(L225,'ESO dumped WayshrineInfo'!$K$3:$L$9994,2,FALSE),"")
),"")</f>
        <v>383</v>
      </c>
      <c r="AA225" t="str">
        <f>IF(AND(Z225&lt;&gt;"",ISNUMBER(Z225),NOT(ISNA(Z225))),VLOOKUP(Z225,'ESO zone constants'!$A$3:$D$9999,4,FALSE),"")</f>
        <v>Grahtwood</v>
      </c>
      <c r="AC225" s="41"/>
      <c r="AD225" s="41"/>
      <c r="AE225" s="41"/>
      <c r="AF225" s="3">
        <f>IF(AND(G225&lt;&gt;"LIBSETS_SETTYPE_BATTLEGROUND",G225&lt;&gt;"LIBSETS_SETTYPE_SPECIAL"),
IF(AND(AE225&lt;&gt;"",ISNUMBER(AE225),NOT(ISNA(AE225))),AE225,
   IF(AND(M225&lt;&gt;"",ISNUMBER(M225),M225&gt;0,NOT(ISNA(M225))),VLOOKUP(M225,'ESO dumped WayshrineInfo'!$K$3:$L$9994,2,FALSE),"")
),"")</f>
        <v>383</v>
      </c>
      <c r="AG225" t="str">
        <f>IF(AND(AF225&lt;&gt;"",ISNUMBER(AF225),NOT(ISNA(AF225))),VLOOKUP(AF225,'ESO zone constants'!$A$3:$D$9999,4,FALSE),"")</f>
        <v>Grahtwood</v>
      </c>
      <c r="AH225" s="43"/>
      <c r="AI225" s="41"/>
      <c r="AJ225" s="41"/>
      <c r="AK225" s="3" t="str">
        <f>IF(AND(G225&lt;&gt;"LIBSETS_SETTYPE_BATTLEGROUND",G225&lt;&gt;"LIBSETS_SETTYPE_SPECIAL"),IF(AL225&lt;&gt;"",VLOOKUP(AL225,'ESO zone constants'!$D$3:$H$4953,5,FALSE),""),"")</f>
        <v/>
      </c>
      <c r="AM225" s="43"/>
      <c r="AN225" s="41"/>
      <c r="AO225" s="41"/>
      <c r="AP225" s="3" t="str">
        <f>IF(AND(G225&lt;&gt;"LIBSETS_SETTYPE_BATTLEGROUND",G225&lt;&gt;"LIBSETS_SETTYPE_SPECIAL"),IF(AQ225&lt;&gt;"",VLOOKUP(AQ225,'ESO zone constants'!$D$3:$H$4953,5,FALSE),""),"")</f>
        <v/>
      </c>
      <c r="AR225" s="43"/>
      <c r="AS225" s="41"/>
      <c r="AT225" s="41"/>
      <c r="AU225" s="3" t="str">
        <f>IF(AND(G225&lt;&gt;"LIBSETS_SETTYPE_BATTLEGROUND",G225&lt;&gt;"LIBSETS_SETTYPE_SPECIAL"),IF(AV225&lt;&gt;"",VLOOKUP(AV225,'ESO zone constants'!$D$3:$H$4953,5,FALSE),""),"")</f>
        <v/>
      </c>
      <c r="AW225" s="43"/>
      <c r="AX225" s="41"/>
      <c r="AY225" s="41"/>
      <c r="AZ225" s="81" t="s">
        <v>2665</v>
      </c>
      <c r="BA225" s="81"/>
      <c r="BB225" s="81"/>
      <c r="BC225" s="21" t="str">
        <f t="shared" si="24"/>
        <v>[269] = {wayshrines={191,191,191,}, dlcId=DLC_BASE_GAME</v>
      </c>
      <c r="BD225" s="21" t="str">
        <f t="shared" si="25"/>
        <v>, zoneIds={126,383,383}, veteran={[EQUIP_TYPE_HEAD]=true, [EQUIP_TYPE_SHOULDERS]=false}</v>
      </c>
      <c r="BE225" s="21" t="str">
        <f t="shared" si="26"/>
        <v>, setType=LIBSETS_SETTYPE_MONSTER, undauntedChestId=2</v>
      </c>
      <c r="BF225" s="21" t="str">
        <f t="shared" si="27"/>
        <v>, dropMechanic={LIBSETS_DROP_MECHANIC_MONSTER_NAME}, dropMechanicDropLocationNames={['en']={'Canonreeve Oraneth','','','','','',},['de']={'Stiftsvogt Oraneth','','','','','',},}</v>
      </c>
      <c r="BG225" s="21" t="str">
        <f t="shared" si="28"/>
        <v>}, --Chokethorn / Würgedorn   [Elden Hollow I, Grahtwood, Grahtwood]</v>
      </c>
    </row>
    <row r="226" spans="1:59" x14ac:dyDescent="0.25">
      <c r="A226" s="5">
        <v>270</v>
      </c>
      <c r="B226" t="s">
        <v>1079</v>
      </c>
      <c r="C226" t="s">
        <v>23</v>
      </c>
      <c r="D226" s="3">
        <f t="shared" si="23"/>
        <v>270</v>
      </c>
      <c r="G226" s="8" t="s">
        <v>1479</v>
      </c>
      <c r="H226" s="91">
        <v>2</v>
      </c>
      <c r="I226" t="s">
        <v>1466</v>
      </c>
      <c r="J226" t="s">
        <v>91</v>
      </c>
      <c r="K226">
        <v>189</v>
      </c>
      <c r="L226">
        <v>189</v>
      </c>
      <c r="M226">
        <v>189</v>
      </c>
      <c r="O226" s="64"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WayshrineInfo'!$K$3:$N$9994,4,FALSE),"")))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constants'!$B$4:$C$1012,2,FALSE),"")</f>
        <v>Included in base game</v>
      </c>
      <c r="V226" s="33" t="s">
        <v>1544</v>
      </c>
      <c r="W226" s="3" t="s">
        <v>1646</v>
      </c>
      <c r="X226" s="3" t="s">
        <v>1647</v>
      </c>
      <c r="Y226" s="64"/>
      <c r="Z226" s="3">
        <f>IF(AND(G226&lt;&gt;"LIBSETS_SETTYPE_BATTLEGROUND",G226&lt;&gt;"LIBSETS_SETTYPE_SPECIAL"),
IF(AND(Y226&lt;&gt;"",ISNUMBER(Y226),NOT(ISNA(Y226))),Y226,
   IF(AND(L226&lt;&gt;"",ISNUMBER(L226),L226&gt;0,NOT(ISNA(L226))),VLOOKUP(L226,'ESO dumped WayshrineInfo'!$K$3:$L$9994,2,FALSE),"")
),"")</f>
        <v>19</v>
      </c>
      <c r="AA226" t="str">
        <f>IF(AND(Z226&lt;&gt;"",ISNUMBER(Z226),NOT(ISNA(Z226))),VLOOKUP(Z226,'ESO zone constants'!$A$3:$D$9999,4,FALSE),"")</f>
        <v>Stormhaven</v>
      </c>
      <c r="AC226" s="41"/>
      <c r="AD226" s="41"/>
      <c r="AE226" s="41"/>
      <c r="AF226" s="3">
        <f>IF(AND(G226&lt;&gt;"LIBSETS_SETTYPE_BATTLEGROUND",G226&lt;&gt;"LIBSETS_SETTYPE_SPECIAL"),
IF(AND(AE226&lt;&gt;"",ISNUMBER(AE226),NOT(ISNA(AE226))),AE226,
   IF(AND(M226&lt;&gt;"",ISNUMBER(M226),M226&gt;0,NOT(ISNA(M226))),VLOOKUP(M226,'ESO dumped WayshrineInfo'!$K$3:$L$9994,2,FALSE),"")
),"")</f>
        <v>19</v>
      </c>
      <c r="AG226" t="str">
        <f>IF(AND(AF226&lt;&gt;"",ISNUMBER(AF226),NOT(ISNA(AF226))),VLOOKUP(AF226,'ESO zone constants'!$A$3:$D$9999,4,FALSE),"")</f>
        <v>Stormhaven</v>
      </c>
      <c r="AH226" s="43"/>
      <c r="AI226" s="41"/>
      <c r="AJ226" s="41"/>
      <c r="AK226" s="3" t="str">
        <f>IF(AND(G226&lt;&gt;"LIBSETS_SETTYPE_BATTLEGROUND",G226&lt;&gt;"LIBSETS_SETTYPE_SPECIAL"),IF(AL226&lt;&gt;"",VLOOKUP(AL226,'ESO zone constants'!$D$3:$H$4953,5,FALSE),""),"")</f>
        <v/>
      </c>
      <c r="AM226" s="43"/>
      <c r="AN226" s="41"/>
      <c r="AO226" s="41"/>
      <c r="AP226" s="3" t="str">
        <f>IF(AND(G226&lt;&gt;"LIBSETS_SETTYPE_BATTLEGROUND",G226&lt;&gt;"LIBSETS_SETTYPE_SPECIAL"),IF(AQ226&lt;&gt;"",VLOOKUP(AQ226,'ESO zone constants'!$D$3:$H$4953,5,FALSE),""),"")</f>
        <v/>
      </c>
      <c r="AR226" s="43"/>
      <c r="AS226" s="41"/>
      <c r="AT226" s="41"/>
      <c r="AU226" s="3" t="str">
        <f>IF(AND(G226&lt;&gt;"LIBSETS_SETTYPE_BATTLEGROUND",G226&lt;&gt;"LIBSETS_SETTYPE_SPECIAL"),IF(AV226&lt;&gt;"",VLOOKUP(AV226,'ESO zone constants'!$D$3:$H$4953,5,FALSE),""),"")</f>
        <v/>
      </c>
      <c r="AW226" s="43"/>
      <c r="AX226" s="41"/>
      <c r="AY226" s="41"/>
      <c r="AZ226" s="81" t="s">
        <v>2665</v>
      </c>
      <c r="BA226" s="81"/>
      <c r="BB226" s="81"/>
      <c r="BC226" s="21" t="str">
        <f t="shared" si="24"/>
        <v>[270] = {wayshrines={189,189,189,}, dlcId=DLC_BASE_GAME</v>
      </c>
      <c r="BD226" s="21" t="str">
        <f t="shared" si="25"/>
        <v>, zoneIds={146,19,19}, veteran={[EQUIP_TYPE_HEAD]=true, [EQUIP_TYPE_SHOULDERS]=false}</v>
      </c>
      <c r="BE226" s="21" t="str">
        <f t="shared" si="26"/>
        <v>, setType=LIBSETS_SETTYPE_MONSTER, undauntedChestId=2</v>
      </c>
      <c r="BF226" s="21" t="str">
        <f t="shared" si="27"/>
        <v>, dropMechanic={LIBSETS_DROP_MECHANIC_MONSTER_NAME}, dropMechanicDropLocationNames={['en']={'Varaine and Allene Pellingare','','','','','',},['de']={'Varaine und Allene Pellingare','','','','','',},}</v>
      </c>
      <c r="BG226" s="21" t="str">
        <f t="shared" si="28"/>
        <v>}, --Slimecraw / Schleimkropf   [Wayrest Sewers I, Stormhaven, Stormhaven]</v>
      </c>
    </row>
    <row r="227" spans="1:59" x14ac:dyDescent="0.25">
      <c r="A227" s="5">
        <v>271</v>
      </c>
      <c r="B227" t="s">
        <v>20</v>
      </c>
      <c r="C227" t="s">
        <v>20</v>
      </c>
      <c r="D227" s="3">
        <f t="shared" si="23"/>
        <v>271</v>
      </c>
      <c r="G227" s="8" t="s">
        <v>1479</v>
      </c>
      <c r="H227" s="91">
        <v>1</v>
      </c>
      <c r="I227" t="s">
        <v>1466</v>
      </c>
      <c r="J227" t="s">
        <v>91</v>
      </c>
      <c r="K227">
        <v>192</v>
      </c>
      <c r="L227">
        <v>192</v>
      </c>
      <c r="M227">
        <v>192</v>
      </c>
      <c r="O227" s="64"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WayshrineInfo'!$K$3:$N$9994,4,FALSE),"")))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constants'!$B$4:$C$1012,2,FALSE),"")</f>
        <v>Included in base game</v>
      </c>
      <c r="V227" s="33" t="s">
        <v>1544</v>
      </c>
      <c r="W227" s="3" t="s">
        <v>1549</v>
      </c>
      <c r="X227" s="3" t="s">
        <v>1625</v>
      </c>
      <c r="Y227" s="64"/>
      <c r="Z227" s="3">
        <f>IF(AND(G227&lt;&gt;"LIBSETS_SETTYPE_BATTLEGROUND",G227&lt;&gt;"LIBSETS_SETTYPE_SPECIAL"),
IF(AND(Y227&lt;&gt;"",ISNUMBER(Y227),NOT(ISNA(Y227))),Y227,
   IF(AND(L227&lt;&gt;"",ISNUMBER(L227),L227&gt;0,NOT(ISNA(L227))),VLOOKUP(L227,'ESO dumped WayshrineInfo'!$K$3:$L$9994,2,FALSE),"")
),"")</f>
        <v>117</v>
      </c>
      <c r="AA227" t="str">
        <f>IF(AND(Z227&lt;&gt;"",ISNUMBER(Z227),NOT(ISNA(Z227))),VLOOKUP(Z227,'ESO zone constants'!$A$3:$D$9999,4,FALSE),"")</f>
        <v>Shadowfen</v>
      </c>
      <c r="AC227" s="41"/>
      <c r="AD227" s="41"/>
      <c r="AE227" s="41"/>
      <c r="AF227" s="3">
        <f>IF(AND(G227&lt;&gt;"LIBSETS_SETTYPE_BATTLEGROUND",G227&lt;&gt;"LIBSETS_SETTYPE_SPECIAL"),
IF(AND(AE227&lt;&gt;"",ISNUMBER(AE227),NOT(ISNA(AE227))),AE227,
   IF(AND(M227&lt;&gt;"",ISNUMBER(M227),M227&gt;0,NOT(ISNA(M227))),VLOOKUP(M227,'ESO dumped WayshrineInfo'!$K$3:$L$9994,2,FALSE),"")
),"")</f>
        <v>117</v>
      </c>
      <c r="AG227" t="str">
        <f>IF(AND(AF227&lt;&gt;"",ISNUMBER(AF227),NOT(ISNA(AF227))),VLOOKUP(AF227,'ESO zone constants'!$A$3:$D$9999,4,FALSE),"")</f>
        <v>Shadowfen</v>
      </c>
      <c r="AH227" s="43"/>
      <c r="AI227" s="41"/>
      <c r="AJ227" s="41"/>
      <c r="AK227" s="3" t="str">
        <f>IF(AND(G227&lt;&gt;"LIBSETS_SETTYPE_BATTLEGROUND",G227&lt;&gt;"LIBSETS_SETTYPE_SPECIAL"),IF(AL227&lt;&gt;"",VLOOKUP(AL227,'ESO zone constants'!$D$3:$H$4953,5,FALSE),""),"")</f>
        <v/>
      </c>
      <c r="AM227" s="43"/>
      <c r="AN227" s="41"/>
      <c r="AO227" s="41"/>
      <c r="AP227" s="3" t="str">
        <f>IF(AND(G227&lt;&gt;"LIBSETS_SETTYPE_BATTLEGROUND",G227&lt;&gt;"LIBSETS_SETTYPE_SPECIAL"),IF(AQ227&lt;&gt;"",VLOOKUP(AQ227,'ESO zone constants'!$D$3:$H$4953,5,FALSE),""),"")</f>
        <v/>
      </c>
      <c r="AR227" s="43"/>
      <c r="AS227" s="41"/>
      <c r="AT227" s="41"/>
      <c r="AU227" s="3" t="str">
        <f>IF(AND(G227&lt;&gt;"LIBSETS_SETTYPE_BATTLEGROUND",G227&lt;&gt;"LIBSETS_SETTYPE_SPECIAL"),IF(AV227&lt;&gt;"",VLOOKUP(AV227,'ESO zone constants'!$D$3:$H$4953,5,FALSE),""),"")</f>
        <v/>
      </c>
      <c r="AW227" s="43"/>
      <c r="AX227" s="41"/>
      <c r="AY227" s="41"/>
      <c r="AZ227" s="81" t="s">
        <v>2665</v>
      </c>
      <c r="BA227" s="81"/>
      <c r="BB227" s="81"/>
      <c r="BC227" s="21" t="str">
        <f t="shared" si="24"/>
        <v>[271] = {wayshrines={192,192,192,}, dlcId=DLC_BASE_GAME</v>
      </c>
      <c r="BD227" s="21" t="str">
        <f t="shared" si="25"/>
        <v>, zoneIds={148,117,117}, veteran={[EQUIP_TYPE_HEAD]=true, [EQUIP_TYPE_SHOULDERS]=false}</v>
      </c>
      <c r="BE227" s="21" t="str">
        <f t="shared" si="26"/>
        <v>, setType=LIBSETS_SETTYPE_MONSTER, undauntedChestId=1</v>
      </c>
      <c r="BF227" s="21" t="str">
        <f t="shared" si="27"/>
        <v>, dropMechanic={LIBSETS_DROP_MECHANIC_MONSTER_NAME}, dropMechanicDropLocationNames={['en']={'Sellistrix the Lamia Queen','','','','','',},['de']={'Sellistrix die Lamienkönigin','','','','','',},}</v>
      </c>
      <c r="BG227" s="21" t="str">
        <f t="shared" si="28"/>
        <v>}, --Sellistrix / Sellistrix   [Arx Corinium, Shadowfen, Shadowfen]</v>
      </c>
    </row>
    <row r="228" spans="1:59" x14ac:dyDescent="0.25">
      <c r="A228" s="5">
        <v>272</v>
      </c>
      <c r="B228" t="s">
        <v>1080</v>
      </c>
      <c r="C228" t="s">
        <v>9</v>
      </c>
      <c r="D228" s="3">
        <f t="shared" si="23"/>
        <v>272</v>
      </c>
      <c r="G228" s="8" t="s">
        <v>1479</v>
      </c>
      <c r="H228" s="91">
        <v>1</v>
      </c>
      <c r="I228" t="s">
        <v>1466</v>
      </c>
      <c r="J228" t="s">
        <v>91</v>
      </c>
      <c r="K228">
        <v>197</v>
      </c>
      <c r="L228">
        <v>197</v>
      </c>
      <c r="M228">
        <v>197</v>
      </c>
      <c r="O228" s="64"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WayshrineInfo'!$K$3:$N$9994,4,FALSE),"")))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constants'!$B$4:$C$1012,2,FALSE),"")</f>
        <v>Included in base game</v>
      </c>
      <c r="V228" s="33" t="s">
        <v>1544</v>
      </c>
      <c r="W228" s="3" t="s">
        <v>1550</v>
      </c>
      <c r="X228" s="3" t="s">
        <v>1639</v>
      </c>
      <c r="Y228" s="64"/>
      <c r="Z228" s="3">
        <f>IF(AND(G228&lt;&gt;"LIBSETS_SETTYPE_BATTLEGROUND",G228&lt;&gt;"LIBSETS_SETTYPE_SPECIAL"),
IF(AND(Y228&lt;&gt;"",ISNUMBER(Y228),NOT(ISNA(Y228))),Y228,
   IF(AND(L228&lt;&gt;"",ISNUMBER(L228),L228&gt;0,NOT(ISNA(L228))),VLOOKUP(L228,'ESO dumped WayshrineInfo'!$K$3:$L$9994,2,FALSE),"")
),"")</f>
        <v>108</v>
      </c>
      <c r="AA228" t="str">
        <f>IF(AND(Z228&lt;&gt;"",ISNUMBER(Z228),NOT(ISNA(Z228))),VLOOKUP(Z228,'ESO zone constants'!$A$3:$D$9999,4,FALSE),"")</f>
        <v>Greenshade</v>
      </c>
      <c r="AC228" s="41"/>
      <c r="AD228" s="41"/>
      <c r="AE228" s="41"/>
      <c r="AF228" s="3">
        <f>IF(AND(G228&lt;&gt;"LIBSETS_SETTYPE_BATTLEGROUND",G228&lt;&gt;"LIBSETS_SETTYPE_SPECIAL"),
IF(AND(AE228&lt;&gt;"",ISNUMBER(AE228),NOT(ISNA(AE228))),AE228,
   IF(AND(M228&lt;&gt;"",ISNUMBER(M228),M228&gt;0,NOT(ISNA(M228))),VLOOKUP(M228,'ESO dumped WayshrineInfo'!$K$3:$L$9994,2,FALSE),"")
),"")</f>
        <v>108</v>
      </c>
      <c r="AG228" t="str">
        <f>IF(AND(AF228&lt;&gt;"",ISNUMBER(AF228),NOT(ISNA(AF228))),VLOOKUP(AF228,'ESO zone constants'!$A$3:$D$9999,4,FALSE),"")</f>
        <v>Greenshade</v>
      </c>
      <c r="AH228" s="43"/>
      <c r="AI228" s="41"/>
      <c r="AJ228" s="41"/>
      <c r="AK228" s="3" t="str">
        <f>IF(AND(G228&lt;&gt;"LIBSETS_SETTYPE_BATTLEGROUND",G228&lt;&gt;"LIBSETS_SETTYPE_SPECIAL"),IF(AL228&lt;&gt;"",VLOOKUP(AL228,'ESO zone constants'!$D$3:$H$4953,5,FALSE),""),"")</f>
        <v/>
      </c>
      <c r="AM228" s="43"/>
      <c r="AN228" s="41"/>
      <c r="AO228" s="41"/>
      <c r="AP228" s="3" t="str">
        <f>IF(AND(G228&lt;&gt;"LIBSETS_SETTYPE_BATTLEGROUND",G228&lt;&gt;"LIBSETS_SETTYPE_SPECIAL"),IF(AQ228&lt;&gt;"",VLOOKUP(AQ228,'ESO zone constants'!$D$3:$H$4953,5,FALSE),""),"")</f>
        <v/>
      </c>
      <c r="AR228" s="43"/>
      <c r="AS228" s="41"/>
      <c r="AT228" s="41"/>
      <c r="AU228" s="3" t="str">
        <f>IF(AND(G228&lt;&gt;"LIBSETS_SETTYPE_BATTLEGROUND",G228&lt;&gt;"LIBSETS_SETTYPE_SPECIAL"),IF(AV228&lt;&gt;"",VLOOKUP(AV228,'ESO zone constants'!$D$3:$H$4953,5,FALSE),""),"")</f>
        <v/>
      </c>
      <c r="AW228" s="43"/>
      <c r="AX228" s="41"/>
      <c r="AY228" s="41"/>
      <c r="AZ228" s="81" t="s">
        <v>2665</v>
      </c>
      <c r="BA228" s="81"/>
      <c r="BB228" s="81"/>
      <c r="BC228" s="21" t="str">
        <f t="shared" si="24"/>
        <v>[272] = {wayshrines={197,197,197,}, dlcId=DLC_BASE_GAME</v>
      </c>
      <c r="BD228" s="21" t="str">
        <f t="shared" si="25"/>
        <v>, zoneIds={176,108,108}, veteran={[EQUIP_TYPE_HEAD]=true, [EQUIP_TYPE_SHOULDERS]=false}</v>
      </c>
      <c r="BE228" s="21" t="str">
        <f t="shared" si="26"/>
        <v>, setType=LIBSETS_SETTYPE_MONSTER, undauntedChestId=1</v>
      </c>
      <c r="BF228" s="21" t="str">
        <f t="shared" si="27"/>
        <v>, dropMechanic={LIBSETS_DROP_MECHANIC_MONSTER_NAME}, dropMechanicDropLocationNames={['en']={'Razor Master Erthas','','','','','',},['de']={'Klingenmeister Erthas','','','','','',},}</v>
      </c>
      <c r="BG228" s="21" t="str">
        <f t="shared" si="28"/>
        <v>}, --Infernal Guardian / Infernaler Wächter   [City of Ash I, Greenshade, Greenshade]</v>
      </c>
    </row>
    <row r="229" spans="1:59" x14ac:dyDescent="0.25">
      <c r="A229" s="5">
        <v>273</v>
      </c>
      <c r="B229" t="s">
        <v>8</v>
      </c>
      <c r="C229" t="s">
        <v>8</v>
      </c>
      <c r="D229" s="3">
        <f t="shared" si="23"/>
        <v>273</v>
      </c>
      <c r="G229" s="8" t="s">
        <v>1479</v>
      </c>
      <c r="H229" s="91">
        <v>1</v>
      </c>
      <c r="I229" t="s">
        <v>1466</v>
      </c>
      <c r="J229" t="s">
        <v>91</v>
      </c>
      <c r="K229">
        <v>190</v>
      </c>
      <c r="L229">
        <v>190</v>
      </c>
      <c r="M229">
        <v>190</v>
      </c>
      <c r="O229" s="64"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WayshrineInfo'!$K$3:$N$9994,4,FALSE),"")))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constants'!$B$4:$C$1012,2,FALSE),"")</f>
        <v>Included in base game</v>
      </c>
      <c r="V229" s="33" t="s">
        <v>1544</v>
      </c>
      <c r="W229" s="3" t="s">
        <v>2801</v>
      </c>
      <c r="X229" s="3" t="s">
        <v>1631</v>
      </c>
      <c r="Y229" s="64"/>
      <c r="Z229" s="3">
        <f>IF(AND(G229&lt;&gt;"LIBSETS_SETTYPE_BATTLEGROUND",G229&lt;&gt;"LIBSETS_SETTYPE_SPECIAL"),
IF(AND(Y229&lt;&gt;"",ISNUMBER(Y229),NOT(ISNA(Y229))),Y229,
   IF(AND(L229&lt;&gt;"",ISNUMBER(L229),L229&gt;0,NOT(ISNA(L229))),VLOOKUP(L229,'ESO dumped WayshrineInfo'!$K$3:$L$9994,2,FALSE),"")
),"")</f>
        <v>20</v>
      </c>
      <c r="AA229" t="str">
        <f>IF(AND(Z229&lt;&gt;"",ISNUMBER(Z229),NOT(ISNA(Z229))),VLOOKUP(Z229,'ESO zone constants'!$A$3:$D$9999,4,FALSE),"")</f>
        <v>Rivenspire</v>
      </c>
      <c r="AC229" s="41"/>
      <c r="AD229" s="41"/>
      <c r="AE229" s="41"/>
      <c r="AF229" s="3">
        <f>IF(AND(G229&lt;&gt;"LIBSETS_SETTYPE_BATTLEGROUND",G229&lt;&gt;"LIBSETS_SETTYPE_SPECIAL"),
IF(AND(AE229&lt;&gt;"",ISNUMBER(AE229),NOT(ISNA(AE229))),AE229,
   IF(AND(M229&lt;&gt;"",ISNUMBER(M229),M229&gt;0,NOT(ISNA(M229))),VLOOKUP(M229,'ESO dumped WayshrineInfo'!$K$3:$L$9994,2,FALSE),"")
),"")</f>
        <v>20</v>
      </c>
      <c r="AG229" t="str">
        <f>IF(AND(AF229&lt;&gt;"",ISNUMBER(AF229),NOT(ISNA(AF229))),VLOOKUP(AF229,'ESO zone constants'!$A$3:$D$9999,4,FALSE),"")</f>
        <v>Rivenspire</v>
      </c>
      <c r="AH229" s="43"/>
      <c r="AI229" s="41"/>
      <c r="AJ229" s="41"/>
      <c r="AK229" s="3" t="str">
        <f>IF(AND(G229&lt;&gt;"LIBSETS_SETTYPE_BATTLEGROUND",G229&lt;&gt;"LIBSETS_SETTYPE_SPECIAL"),IF(AL229&lt;&gt;"",VLOOKUP(AL229,'ESO zone constants'!$D$3:$H$4953,5,FALSE),""),"")</f>
        <v/>
      </c>
      <c r="AM229" s="43"/>
      <c r="AN229" s="41"/>
      <c r="AO229" s="41"/>
      <c r="AP229" s="3" t="str">
        <f>IF(AND(G229&lt;&gt;"LIBSETS_SETTYPE_BATTLEGROUND",G229&lt;&gt;"LIBSETS_SETTYPE_SPECIAL"),IF(AQ229&lt;&gt;"",VLOOKUP(AQ229,'ESO zone constants'!$D$3:$H$4953,5,FALSE),""),"")</f>
        <v/>
      </c>
      <c r="AR229" s="43"/>
      <c r="AS229" s="41"/>
      <c r="AT229" s="41"/>
      <c r="AU229" s="3" t="str">
        <f>IF(AND(G229&lt;&gt;"LIBSETS_SETTYPE_BATTLEGROUND",G229&lt;&gt;"LIBSETS_SETTYPE_SPECIAL"),IF(AV229&lt;&gt;"",VLOOKUP(AV229,'ESO zone constants'!$D$3:$H$4953,5,FALSE),""),"")</f>
        <v/>
      </c>
      <c r="AW229" s="43"/>
      <c r="AX229" s="41"/>
      <c r="AY229" s="41"/>
      <c r="AZ229" s="81" t="s">
        <v>2665</v>
      </c>
      <c r="BA229" s="81"/>
      <c r="BB229" s="81"/>
      <c r="BC229" s="21" t="str">
        <f t="shared" si="24"/>
        <v>[273] = {wayshrines={190,190,190,}, dlcId=DLC_BASE_GAME</v>
      </c>
      <c r="BD229" s="21" t="str">
        <f t="shared" si="25"/>
        <v>, zoneIds={130,20,20}, veteran={[EQUIP_TYPE_HEAD]=true, [EQUIP_TYPE_SHOULDERS]=false}</v>
      </c>
      <c r="BE229" s="21" t="str">
        <f t="shared" si="26"/>
        <v>, setType=LIBSETS_SETTYPE_MONSTER, undauntedChestId=1</v>
      </c>
      <c r="BF229" s="21" t="str">
        <f t="shared" si="27"/>
        <v>, dropMechanic={LIBSETS_DROP_MECHANIC_MONSTER_NAME}, dropMechanicDropLocationNames={['en']={'Ilambris-Athor or Ilambris-Zaven','','','','','',},['de']={'Ilambris Zwillinge','','','','','',},}</v>
      </c>
      <c r="BG229" s="21" t="str">
        <f t="shared" si="28"/>
        <v>}, --Ilambris / Ilambris   [Crypt of Hearts I, Rivenspire, Rivenspire]</v>
      </c>
    </row>
    <row r="230" spans="1:59" x14ac:dyDescent="0.25">
      <c r="A230" s="5">
        <v>274</v>
      </c>
      <c r="B230" t="s">
        <v>1081</v>
      </c>
      <c r="C230" t="s">
        <v>7</v>
      </c>
      <c r="D230" s="3">
        <f t="shared" si="23"/>
        <v>274</v>
      </c>
      <c r="G230" s="8" t="s">
        <v>1479</v>
      </c>
      <c r="H230" s="91">
        <v>1</v>
      </c>
      <c r="I230" t="s">
        <v>1466</v>
      </c>
      <c r="J230" t="s">
        <v>91</v>
      </c>
      <c r="K230">
        <v>195</v>
      </c>
      <c r="L230">
        <v>195</v>
      </c>
      <c r="M230">
        <v>195</v>
      </c>
      <c r="O230" s="64"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WayshrineInfo'!$K$3:$N$9994,4,FALSE),"")))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constants'!$B$4:$C$1012,2,FALSE),"")</f>
        <v>Included in base game</v>
      </c>
      <c r="V230" s="33" t="s">
        <v>1544</v>
      </c>
      <c r="W230" s="3" t="s">
        <v>1551</v>
      </c>
      <c r="X230" s="3" t="s">
        <v>1626</v>
      </c>
      <c r="Y230" s="64"/>
      <c r="Z230" s="3">
        <f>IF(AND(G230&lt;&gt;"LIBSETS_SETTYPE_BATTLEGROUND",G230&lt;&gt;"LIBSETS_SETTYPE_SPECIAL"),
IF(AND(Y230&lt;&gt;"",ISNUMBER(Y230),NOT(ISNA(Y230))),Y230,
   IF(AND(L230&lt;&gt;"",ISNUMBER(L230),L230&gt;0,NOT(ISNA(L230))),VLOOKUP(L230,'ESO dumped WayshrineInfo'!$K$3:$L$9994,2,FALSE),"")
),"")</f>
        <v>101</v>
      </c>
      <c r="AA230" t="str">
        <f>IF(AND(Z230&lt;&gt;"",ISNUMBER(Z230),NOT(ISNA(Z230))),VLOOKUP(Z230,'ESO zone constants'!$A$3:$D$9999,4,FALSE),"")</f>
        <v>Eastmarch</v>
      </c>
      <c r="AC230" s="41"/>
      <c r="AD230" s="41"/>
      <c r="AE230" s="41"/>
      <c r="AF230" s="3">
        <f>IF(AND(G230&lt;&gt;"LIBSETS_SETTYPE_BATTLEGROUND",G230&lt;&gt;"LIBSETS_SETTYPE_SPECIAL"),
IF(AND(AE230&lt;&gt;"",ISNUMBER(AE230),NOT(ISNA(AE230))),AE230,
   IF(AND(M230&lt;&gt;"",ISNUMBER(M230),M230&gt;0,NOT(ISNA(M230))),VLOOKUP(M230,'ESO dumped WayshrineInfo'!$K$3:$L$9994,2,FALSE),"")
),"")</f>
        <v>101</v>
      </c>
      <c r="AG230" t="str">
        <f>IF(AND(AF230&lt;&gt;"",ISNUMBER(AF230),NOT(ISNA(AF230))),VLOOKUP(AF230,'ESO zone constants'!$A$3:$D$9999,4,FALSE),"")</f>
        <v>Eastmarch</v>
      </c>
      <c r="AH230" s="43"/>
      <c r="AI230" s="41"/>
      <c r="AJ230" s="41"/>
      <c r="AK230" s="3" t="str">
        <f>IF(AND(G230&lt;&gt;"LIBSETS_SETTYPE_BATTLEGROUND",G230&lt;&gt;"LIBSETS_SETTYPE_SPECIAL"),IF(AL230&lt;&gt;"",VLOOKUP(AL230,'ESO zone constants'!$D$3:$H$4953,5,FALSE),""),"")</f>
        <v/>
      </c>
      <c r="AM230" s="43"/>
      <c r="AN230" s="41"/>
      <c r="AO230" s="41"/>
      <c r="AP230" s="3" t="str">
        <f>IF(AND(G230&lt;&gt;"LIBSETS_SETTYPE_BATTLEGROUND",G230&lt;&gt;"LIBSETS_SETTYPE_SPECIAL"),IF(AQ230&lt;&gt;"",VLOOKUP(AQ230,'ESO zone constants'!$D$3:$H$4953,5,FALSE),""),"")</f>
        <v/>
      </c>
      <c r="AR230" s="43"/>
      <c r="AS230" s="41"/>
      <c r="AT230" s="41"/>
      <c r="AU230" s="3" t="str">
        <f>IF(AND(G230&lt;&gt;"LIBSETS_SETTYPE_BATTLEGROUND",G230&lt;&gt;"LIBSETS_SETTYPE_SPECIAL"),IF(AV230&lt;&gt;"",VLOOKUP(AV230,'ESO zone constants'!$D$3:$H$4953,5,FALSE),""),"")</f>
        <v/>
      </c>
      <c r="AW230" s="43"/>
      <c r="AX230" s="41"/>
      <c r="AY230" s="41"/>
      <c r="AZ230" s="81" t="s">
        <v>2665</v>
      </c>
      <c r="BA230" s="81"/>
      <c r="BB230" s="81"/>
      <c r="BC230" s="21" t="str">
        <f t="shared" si="24"/>
        <v>[274] = {wayshrines={195,195,195,}, dlcId=DLC_BASE_GAME</v>
      </c>
      <c r="BD230" s="21" t="str">
        <f t="shared" si="25"/>
        <v>, zoneIds={449,101,101}, veteran={[EQUIP_TYPE_HEAD]=true, [EQUIP_TYPE_SHOULDERS]=false}</v>
      </c>
      <c r="BE230" s="21" t="str">
        <f t="shared" si="26"/>
        <v>, setType=LIBSETS_SETTYPE_MONSTER, undauntedChestId=1</v>
      </c>
      <c r="BF230" s="21" t="str">
        <f t="shared" si="27"/>
        <v>, dropMechanic={LIBSETS_DROP_MECHANIC_MONSTER_NAME}, dropMechanicDropLocationNames={['en']={'Drodda of Icereach','','','','','',},['de']={'Drodda von Eiskap','','','','','',},}</v>
      </c>
      <c r="BG230" s="21" t="str">
        <f t="shared" si="28"/>
        <v>}, --Iceheart / Eisherz   [Direfrost Keep, Eastmarch, Eastmarch]</v>
      </c>
    </row>
    <row r="231" spans="1:59" x14ac:dyDescent="0.25">
      <c r="A231" s="5">
        <v>275</v>
      </c>
      <c r="B231" t="s">
        <v>1082</v>
      </c>
      <c r="C231" t="s">
        <v>26</v>
      </c>
      <c r="D231" s="3">
        <f t="shared" si="23"/>
        <v>275</v>
      </c>
      <c r="G231" s="8" t="s">
        <v>1479</v>
      </c>
      <c r="H231" s="91">
        <v>1</v>
      </c>
      <c r="I231" t="s">
        <v>1466</v>
      </c>
      <c r="J231" t="s">
        <v>91</v>
      </c>
      <c r="K231">
        <v>188</v>
      </c>
      <c r="L231">
        <v>188</v>
      </c>
      <c r="M231">
        <v>188</v>
      </c>
      <c r="O231" s="64"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WayshrineInfo'!$K$3:$N$9994,4,FALSE),"")))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constants'!$B$4:$C$1012,2,FALSE),"")</f>
        <v>Included in base game</v>
      </c>
      <c r="V231" s="33" t="s">
        <v>1544</v>
      </c>
      <c r="W231" s="42" t="s">
        <v>1552</v>
      </c>
      <c r="X231" s="42" t="s">
        <v>1645</v>
      </c>
      <c r="Y231" s="64"/>
      <c r="Z231" s="3">
        <f>IF(AND(G231&lt;&gt;"LIBSETS_SETTYPE_BATTLEGROUND",G231&lt;&gt;"LIBSETS_SETTYPE_SPECIAL"),
IF(AND(Y231&lt;&gt;"",ISNUMBER(Y231),NOT(ISNA(Y231))),Y231,
   IF(AND(L231&lt;&gt;"",ISNUMBER(L231),L231&gt;0,NOT(ISNA(L231))),VLOOKUP(L231,'ESO dumped WayshrineInfo'!$K$3:$L$9994,2,FALSE),"")
),"")</f>
        <v>58</v>
      </c>
      <c r="AA231" t="str">
        <f>IF(AND(Z231&lt;&gt;"",ISNUMBER(Z231),NOT(ISNA(Z231))),VLOOKUP(Z231,'ESO zone constants'!$A$3:$D$9999,4,FALSE),"")</f>
        <v>Malabal Tor</v>
      </c>
      <c r="AC231" s="41"/>
      <c r="AD231" s="41"/>
      <c r="AE231" s="41"/>
      <c r="AF231" s="3">
        <f>IF(AND(G231&lt;&gt;"LIBSETS_SETTYPE_BATTLEGROUND",G231&lt;&gt;"LIBSETS_SETTYPE_SPECIAL"),
IF(AND(AE231&lt;&gt;"",ISNUMBER(AE231),NOT(ISNA(AE231))),AE231,
   IF(AND(M231&lt;&gt;"",ISNUMBER(M231),M231&gt;0,NOT(ISNA(M231))),VLOOKUP(M231,'ESO dumped WayshrineInfo'!$K$3:$L$9994,2,FALSE),"")
),"")</f>
        <v>58</v>
      </c>
      <c r="AG231" t="str">
        <f>IF(AND(AF231&lt;&gt;"",ISNUMBER(AF231),NOT(ISNA(AF231))),VLOOKUP(AF231,'ESO zone constants'!$A$3:$D$9999,4,FALSE),"")</f>
        <v>Malabal Tor</v>
      </c>
      <c r="AH231" s="43"/>
      <c r="AI231" s="41"/>
      <c r="AJ231" s="41"/>
      <c r="AK231" s="3" t="str">
        <f>IF(AND(G231&lt;&gt;"LIBSETS_SETTYPE_BATTLEGROUND",G231&lt;&gt;"LIBSETS_SETTYPE_SPECIAL"),IF(AL231&lt;&gt;"",VLOOKUP(AL231,'ESO zone constants'!$D$3:$H$4953,5,FALSE),""),"")</f>
        <v/>
      </c>
      <c r="AM231" s="43"/>
      <c r="AN231" s="41"/>
      <c r="AO231" s="41"/>
      <c r="AP231" s="3" t="str">
        <f>IF(AND(G231&lt;&gt;"LIBSETS_SETTYPE_BATTLEGROUND",G231&lt;&gt;"LIBSETS_SETTYPE_SPECIAL"),IF(AQ231&lt;&gt;"",VLOOKUP(AQ231,'ESO zone constants'!$D$3:$H$4953,5,FALSE),""),"")</f>
        <v/>
      </c>
      <c r="AR231" s="43"/>
      <c r="AS231" s="41"/>
      <c r="AT231" s="41"/>
      <c r="AU231" s="3" t="str">
        <f>IF(AND(G231&lt;&gt;"LIBSETS_SETTYPE_BATTLEGROUND",G231&lt;&gt;"LIBSETS_SETTYPE_SPECIAL"),IF(AV231&lt;&gt;"",VLOOKUP(AV231,'ESO zone constants'!$D$3:$H$4953,5,FALSE),""),"")</f>
        <v/>
      </c>
      <c r="AV231" s="41"/>
      <c r="AW231" s="43"/>
      <c r="AX231" s="41"/>
      <c r="AY231" s="41"/>
      <c r="AZ231" s="81" t="s">
        <v>2665</v>
      </c>
      <c r="BA231" s="81"/>
      <c r="BB231" s="81"/>
      <c r="BC231" s="21" t="str">
        <f t="shared" si="24"/>
        <v>[275] = {wayshrines={188,188,188,}, dlcId=DLC_BASE_GAME</v>
      </c>
      <c r="BD231" s="21" t="str">
        <f t="shared" si="25"/>
        <v>, zoneIds={131,58,58}, veteran={[EQUIP_TYPE_HEAD]=true, [EQUIP_TYPE_SHOULDERS]=false}</v>
      </c>
      <c r="BE231" s="21" t="str">
        <f t="shared" si="26"/>
        <v>, setType=LIBSETS_SETTYPE_MONSTER, undauntedChestId=1</v>
      </c>
      <c r="BF231" s="21" t="str">
        <f t="shared" si="27"/>
        <v>, dropMechanic={LIBSETS_DROP_MECHANIC_MONSTER_NAME}, dropMechanicDropLocationNames={['en']={'Stormreeve Neidir','','','','','',},['de']={'Sturmvogt Neidir','','','','','',},}</v>
      </c>
      <c r="BG231" s="21" t="str">
        <f t="shared" si="28"/>
        <v>}, --Stormfist / Sturmfaust   [Tempest Island, Malabal Tor, Malabal Tor]</v>
      </c>
    </row>
    <row r="232" spans="1:59" x14ac:dyDescent="0.25">
      <c r="A232" s="5">
        <v>276</v>
      </c>
      <c r="B232" t="s">
        <v>1083</v>
      </c>
      <c r="C232" t="s">
        <v>29</v>
      </c>
      <c r="D232" s="3">
        <f t="shared" si="23"/>
        <v>276</v>
      </c>
      <c r="G232" s="8" t="s">
        <v>1479</v>
      </c>
      <c r="H232" s="91">
        <v>1</v>
      </c>
      <c r="I232" t="s">
        <v>1466</v>
      </c>
      <c r="J232" t="s">
        <v>91</v>
      </c>
      <c r="K232">
        <v>196</v>
      </c>
      <c r="L232">
        <v>196</v>
      </c>
      <c r="M232">
        <v>196</v>
      </c>
      <c r="O232" s="64"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WayshrineInfo'!$K$3:$N$9994,4,FALSE),"")))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constants'!$B$4:$C$1012,2,FALSE),"")</f>
        <v>Included in base game</v>
      </c>
      <c r="V232" s="33" t="s">
        <v>1544</v>
      </c>
      <c r="W232" s="3" t="s">
        <v>1365</v>
      </c>
      <c r="X232" s="3" t="s">
        <v>1621</v>
      </c>
      <c r="Y232" s="64"/>
      <c r="Z232" s="3">
        <f>IF(AND(G232&lt;&gt;"LIBSETS_SETTYPE_BATTLEGROUND",G232&lt;&gt;"LIBSETS_SETTYPE_SPECIAL"),
IF(AND(Y232&lt;&gt;"",ISNUMBER(Y232),NOT(ISNA(Y232))),Y232,
   IF(AND(L232&lt;&gt;"",ISNUMBER(L232),L232&gt;0,NOT(ISNA(L232))),VLOOKUP(L232,'ESO dumped WayshrineInfo'!$K$3:$L$9994,2,FALSE),"")
),"")</f>
        <v>104</v>
      </c>
      <c r="AA232" t="str">
        <f>IF(AND(Z232&lt;&gt;"",ISNUMBER(Z232),NOT(ISNA(Z232))),VLOOKUP(Z232,'ESO zone constants'!$A$3:$D$9999,4,FALSE),"")</f>
        <v>Alik'r Desert</v>
      </c>
      <c r="AC232" s="41"/>
      <c r="AD232" s="41"/>
      <c r="AE232" s="41"/>
      <c r="AF232" s="3">
        <f>IF(AND(G232&lt;&gt;"LIBSETS_SETTYPE_BATTLEGROUND",G232&lt;&gt;"LIBSETS_SETTYPE_SPECIAL"),
IF(AND(AE232&lt;&gt;"",ISNUMBER(AE232),NOT(ISNA(AE232))),AE232,
   IF(AND(M232&lt;&gt;"",ISNUMBER(M232),M232&gt;0,NOT(ISNA(M232))),VLOOKUP(M232,'ESO dumped WayshrineInfo'!$K$3:$L$9994,2,FALSE),"")
),"")</f>
        <v>104</v>
      </c>
      <c r="AG232" t="str">
        <f>IF(AND(AF232&lt;&gt;"",ISNUMBER(AF232),NOT(ISNA(AF232))),VLOOKUP(AF232,'ESO zone constants'!$A$3:$D$9999,4,FALSE),"")</f>
        <v>Alik'r Desert</v>
      </c>
      <c r="AH232" s="43"/>
      <c r="AI232" s="41"/>
      <c r="AJ232" s="41"/>
      <c r="AK232" s="3" t="str">
        <f>IF(AND(G232&lt;&gt;"LIBSETS_SETTYPE_BATTLEGROUND",G232&lt;&gt;"LIBSETS_SETTYPE_SPECIAL"),IF(AL232&lt;&gt;"",VLOOKUP(AL232,'ESO zone constants'!$D$3:$H$4953,5,FALSE),""),"")</f>
        <v/>
      </c>
      <c r="AM232" s="43"/>
      <c r="AN232" s="41"/>
      <c r="AO232" s="41"/>
      <c r="AP232" s="3" t="str">
        <f>IF(AND(G232&lt;&gt;"LIBSETS_SETTYPE_BATTLEGROUND",G232&lt;&gt;"LIBSETS_SETTYPE_SPECIAL"),IF(AQ232&lt;&gt;"",VLOOKUP(AQ232,'ESO zone constants'!$D$3:$H$4953,5,FALSE),""),"")</f>
        <v/>
      </c>
      <c r="AR232" s="43"/>
      <c r="AS232" s="41"/>
      <c r="AT232" s="41"/>
      <c r="AU232" s="3" t="str">
        <f>IF(AND(G232&lt;&gt;"LIBSETS_SETTYPE_BATTLEGROUND",G232&lt;&gt;"LIBSETS_SETTYPE_SPECIAL"),IF(AV232&lt;&gt;"",VLOOKUP(AV232,'ESO zone constants'!$D$3:$H$4953,5,FALSE),""),"")</f>
        <v/>
      </c>
      <c r="AW232" s="43"/>
      <c r="AX232" s="41"/>
      <c r="AY232" s="41"/>
      <c r="AZ232" s="81" t="s">
        <v>2665</v>
      </c>
      <c r="BA232" s="81"/>
      <c r="BB232" s="81"/>
      <c r="BC232" s="21" t="str">
        <f t="shared" si="24"/>
        <v>[276] = {wayshrines={196,196,196,}, dlcId=DLC_BASE_GAME</v>
      </c>
      <c r="BD232" s="21" t="str">
        <f t="shared" si="25"/>
        <v>, zoneIds={22,104,104}, veteran={[EQUIP_TYPE_HEAD]=true, [EQUIP_TYPE_SHOULDERS]=false}</v>
      </c>
      <c r="BE232" s="21" t="str">
        <f t="shared" si="26"/>
        <v>, setType=LIBSETS_SETTYPE_MONSTER, undauntedChestId=1</v>
      </c>
      <c r="BF232" s="21" t="str">
        <f t="shared" si="27"/>
        <v>, dropMechanic={LIBSETS_DROP_MECHANIC_MONSTER_NAME}, dropMechanicDropLocationNames={['en']={'The Guardian Council','','','','','',},['de']={'Die Wächter','','','','','',},}</v>
      </c>
      <c r="BG232" s="21" t="str">
        <f t="shared" si="28"/>
        <v>}, --Tremorscale / Bebenschuppe   [Volenfell, Alik'r Desert, Alik'r Desert]</v>
      </c>
    </row>
    <row r="233" spans="1:59" x14ac:dyDescent="0.25">
      <c r="A233" s="5">
        <v>277</v>
      </c>
      <c r="B233" t="s">
        <v>1084</v>
      </c>
      <c r="C233" t="s">
        <v>17</v>
      </c>
      <c r="D233" s="3">
        <f t="shared" si="23"/>
        <v>277</v>
      </c>
      <c r="G233" s="8" t="s">
        <v>1479</v>
      </c>
      <c r="H233" s="91">
        <v>1</v>
      </c>
      <c r="I233" t="s">
        <v>1466</v>
      </c>
      <c r="J233" t="s">
        <v>91</v>
      </c>
      <c r="K233">
        <v>186</v>
      </c>
      <c r="L233">
        <v>186</v>
      </c>
      <c r="M233">
        <v>186</v>
      </c>
      <c r="O233" s="64"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WayshrineInfo'!$K$3:$N$9994,4,FALSE),"")))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constants'!$B$4:$C$1012,2,FALSE),"")</f>
        <v>Included in base game</v>
      </c>
      <c r="V233" s="33" t="s">
        <v>1544</v>
      </c>
      <c r="W233" s="3" t="s">
        <v>1364</v>
      </c>
      <c r="X233" s="3" t="s">
        <v>1636</v>
      </c>
      <c r="Y233" s="64"/>
      <c r="Z233" s="3">
        <f>IF(AND(G233&lt;&gt;"LIBSETS_SETTYPE_BATTLEGROUND",G233&lt;&gt;"LIBSETS_SETTYPE_SPECIAL"),
IF(AND(Y233&lt;&gt;"",ISNUMBER(Y233),NOT(ISNA(Y233))),Y233,
   IF(AND(L233&lt;&gt;"",ISNUMBER(L233),L233&gt;0,NOT(ISNA(L233))),VLOOKUP(L233,'ESO dumped WayshrineInfo'!$K$3:$L$9994,2,FALSE),"")
),"")</f>
        <v>92</v>
      </c>
      <c r="AA233" t="str">
        <f>IF(AND(Z233&lt;&gt;"",ISNUMBER(Z233),NOT(ISNA(Z233))),VLOOKUP(Z233,'ESO zone constants'!$A$3:$D$9999,4,FALSE),"")</f>
        <v>Bangkorai</v>
      </c>
      <c r="AC233" s="41"/>
      <c r="AD233" s="41"/>
      <c r="AE233" s="41"/>
      <c r="AF233" s="3">
        <f>IF(AND(G233&lt;&gt;"LIBSETS_SETTYPE_BATTLEGROUND",G233&lt;&gt;"LIBSETS_SETTYPE_SPECIAL"),
IF(AND(AE233&lt;&gt;"",ISNUMBER(AE233),NOT(ISNA(AE233))),AE233,
   IF(AND(M233&lt;&gt;"",ISNUMBER(M233),M233&gt;0,NOT(ISNA(M233))),VLOOKUP(M233,'ESO dumped WayshrineInfo'!$K$3:$L$9994,2,FALSE),"")
),"")</f>
        <v>92</v>
      </c>
      <c r="AG233" t="str">
        <f>IF(AND(AF233&lt;&gt;"",ISNUMBER(AF233),NOT(ISNA(AF233))),VLOOKUP(AF233,'ESO zone constants'!$A$3:$D$9999,4,FALSE),"")</f>
        <v>Bangkorai</v>
      </c>
      <c r="AH233" s="43"/>
      <c r="AI233" s="41"/>
      <c r="AJ233" s="41"/>
      <c r="AK233" s="3" t="str">
        <f>IF(AND(G233&lt;&gt;"LIBSETS_SETTYPE_BATTLEGROUND",G233&lt;&gt;"LIBSETS_SETTYPE_SPECIAL"),IF(AL233&lt;&gt;"",VLOOKUP(AL233,'ESO zone constants'!$D$3:$H$4953,5,FALSE),""),"")</f>
        <v/>
      </c>
      <c r="AM233" s="43"/>
      <c r="AN233" s="41"/>
      <c r="AO233" s="41"/>
      <c r="AP233" s="3" t="str">
        <f>IF(AND(G233&lt;&gt;"LIBSETS_SETTYPE_BATTLEGROUND",G233&lt;&gt;"LIBSETS_SETTYPE_SPECIAL"),IF(AQ233&lt;&gt;"",VLOOKUP(AQ233,'ESO zone constants'!$D$3:$H$4953,5,FALSE),""),"")</f>
        <v/>
      </c>
      <c r="AR233" s="43"/>
      <c r="AS233" s="41"/>
      <c r="AT233" s="41"/>
      <c r="AU233" s="3" t="str">
        <f>IF(AND(G233&lt;&gt;"LIBSETS_SETTYPE_BATTLEGROUND",G233&lt;&gt;"LIBSETS_SETTYPE_SPECIAL"),IF(AV233&lt;&gt;"",VLOOKUP(AV233,'ESO zone constants'!$D$3:$H$4953,5,FALSE),""),"")</f>
        <v/>
      </c>
      <c r="AW233" s="43"/>
      <c r="AX233" s="41"/>
      <c r="AY233" s="41"/>
      <c r="AZ233" s="81" t="s">
        <v>2665</v>
      </c>
      <c r="BA233" s="81"/>
      <c r="BB233" s="81"/>
      <c r="BC233" s="21" t="str">
        <f t="shared" si="24"/>
        <v>[277] = {wayshrines={186,186,186,}, dlcId=DLC_BASE_GAME</v>
      </c>
      <c r="BD233" s="21" t="str">
        <f t="shared" si="25"/>
        <v>, zoneIds={38,92,92}, veteran={[EQUIP_TYPE_HEAD]=true, [EQUIP_TYPE_SHOULDERS]=false}</v>
      </c>
      <c r="BE233" s="21" t="str">
        <f t="shared" si="26"/>
        <v>, setType=LIBSETS_SETTYPE_MONSTER, undauntedChestId=1</v>
      </c>
      <c r="BF233" s="21" t="str">
        <f t="shared" si="27"/>
        <v>, dropMechanic={LIBSETS_DROP_MECHANIC_MONSTER_NAME}, dropMechanicDropLocationNames={['en']={'Captain Blackheart','','','','','',},['de']={'Kapitän Schwarzherz','','','','','',},}</v>
      </c>
      <c r="BG233" s="21" t="str">
        <f t="shared" si="28"/>
        <v>}, --Pirate Skeleton / Piratenskelett   [Blackheart Haven, Bangkorai, Bangkorai]</v>
      </c>
    </row>
    <row r="234" spans="1:59" x14ac:dyDescent="0.25">
      <c r="A234" s="5">
        <v>278</v>
      </c>
      <c r="B234" t="s">
        <v>1085</v>
      </c>
      <c r="C234" t="s">
        <v>1086</v>
      </c>
      <c r="D234" s="3">
        <f t="shared" si="23"/>
        <v>278</v>
      </c>
      <c r="G234" s="8" t="s">
        <v>1479</v>
      </c>
      <c r="H234" s="91">
        <v>1</v>
      </c>
      <c r="I234" t="s">
        <v>1466</v>
      </c>
      <c r="J234" t="s">
        <v>91</v>
      </c>
      <c r="K234">
        <v>187</v>
      </c>
      <c r="L234">
        <v>187</v>
      </c>
      <c r="M234">
        <v>187</v>
      </c>
      <c r="O234" s="64"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WayshrineInfo'!$K$3:$N$9994,4,FALSE),"")))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constants'!$B$4:$C$1012,2,FALSE),"")</f>
        <v>Included in base game</v>
      </c>
      <c r="V234" s="33" t="s">
        <v>1544</v>
      </c>
      <c r="W234" s="3" t="s">
        <v>1623</v>
      </c>
      <c r="X234" s="3" t="s">
        <v>1624</v>
      </c>
      <c r="Y234" s="64"/>
      <c r="Z234" s="3">
        <f>IF(AND(G234&lt;&gt;"LIBSETS_SETTYPE_BATTLEGROUND",G234&lt;&gt;"LIBSETS_SETTYPE_SPECIAL"),
IF(AND(Y234&lt;&gt;"",ISNUMBER(Y234),NOT(ISNA(Y234))),Y234,
   IF(AND(L234&lt;&gt;"",ISNUMBER(L234),L234&gt;0,NOT(ISNA(L234))),VLOOKUP(L234,'ESO dumped WayshrineInfo'!$K$3:$L$9994,2,FALSE),"")
),"")</f>
        <v>103</v>
      </c>
      <c r="AA234" t="str">
        <f>IF(AND(Z234&lt;&gt;"",ISNUMBER(Z234),NOT(ISNA(Z234))),VLOOKUP(Z234,'ESO zone constants'!$A$3:$D$9999,4,FALSE),"")</f>
        <v>The Rift</v>
      </c>
      <c r="AC234" s="41"/>
      <c r="AD234" s="41"/>
      <c r="AE234" s="41"/>
      <c r="AF234" s="3">
        <f>IF(AND(G234&lt;&gt;"LIBSETS_SETTYPE_BATTLEGROUND",G234&lt;&gt;"LIBSETS_SETTYPE_SPECIAL"),
IF(AND(AE234&lt;&gt;"",ISNUMBER(AE234),NOT(ISNA(AE234))),AE234,
   IF(AND(M234&lt;&gt;"",ISNUMBER(M234),M234&gt;0,NOT(ISNA(M234))),VLOOKUP(M234,'ESO dumped WayshrineInfo'!$K$3:$L$9994,2,FALSE),"")
),"")</f>
        <v>103</v>
      </c>
      <c r="AG234" t="str">
        <f>IF(AND(AF234&lt;&gt;"",ISNUMBER(AF234),NOT(ISNA(AF234))),VLOOKUP(AF234,'ESO zone constants'!$A$3:$D$9999,4,FALSE),"")</f>
        <v>The Rift</v>
      </c>
      <c r="AH234" s="43"/>
      <c r="AI234" s="41"/>
      <c r="AJ234" s="41"/>
      <c r="AK234" s="3" t="str">
        <f>IF(AND(G234&lt;&gt;"LIBSETS_SETTYPE_BATTLEGROUND",G234&lt;&gt;"LIBSETS_SETTYPE_SPECIAL"),IF(AL234&lt;&gt;"",VLOOKUP(AL234,'ESO zone constants'!$D$3:$H$4953,5,FALSE),""),"")</f>
        <v/>
      </c>
      <c r="AM234" s="43"/>
      <c r="AN234" s="41"/>
      <c r="AO234" s="41"/>
      <c r="AP234" s="3" t="str">
        <f>IF(AND(G234&lt;&gt;"LIBSETS_SETTYPE_BATTLEGROUND",G234&lt;&gt;"LIBSETS_SETTYPE_SPECIAL"),IF(AQ234&lt;&gt;"",VLOOKUP(AQ234,'ESO zone constants'!$D$3:$H$4953,5,FALSE),""),"")</f>
        <v/>
      </c>
      <c r="AR234" s="43"/>
      <c r="AS234" s="41"/>
      <c r="AT234" s="41"/>
      <c r="AU234" s="3" t="str">
        <f>IF(AND(G234&lt;&gt;"LIBSETS_SETTYPE_BATTLEGROUND",G234&lt;&gt;"LIBSETS_SETTYPE_SPECIAL"),IF(AV234&lt;&gt;"",VLOOKUP(AV234,'ESO zone constants'!$D$3:$H$4953,5,FALSE),""),"")</f>
        <v/>
      </c>
      <c r="AW234" s="43"/>
      <c r="AX234" s="41"/>
      <c r="AY234" s="41"/>
      <c r="AZ234" s="81" t="s">
        <v>2665</v>
      </c>
      <c r="BA234" s="81"/>
      <c r="BB234" s="81"/>
      <c r="BC234" s="21" t="str">
        <f t="shared" si="24"/>
        <v>[278] = {wayshrines={187,187,187,}, dlcId=DLC_BASE_GAME</v>
      </c>
      <c r="BD234" s="21" t="str">
        <f t="shared" si="25"/>
        <v>, zoneIds={64,103,103}, veteran={[EQUIP_TYPE_HEAD]=true, [EQUIP_TYPE_SHOULDERS]=false}</v>
      </c>
      <c r="BE234" s="21" t="str">
        <f t="shared" si="26"/>
        <v>, setType=LIBSETS_SETTYPE_MONSTER, undauntedChestId=1</v>
      </c>
      <c r="BF234" s="21" t="str">
        <f t="shared" si="27"/>
        <v>, dropMechanic={LIBSETS_DROP_MECHANIC_MONSTER_NAME}, dropMechanicDropLocationNames={['en']={'The Lava Queen','','','','','',},['de']={'Die Lavakönigin','','','','','',},}</v>
      </c>
      <c r="BG234" s="21" t="str">
        <f t="shared" si="28"/>
        <v>}, --The Troll King / Trollkönig   [Blessed Crucible, The Rift, The Rift]</v>
      </c>
    </row>
    <row r="235" spans="1:59" x14ac:dyDescent="0.25">
      <c r="A235" s="5">
        <v>279</v>
      </c>
      <c r="B235" t="s">
        <v>19</v>
      </c>
      <c r="C235" t="s">
        <v>19</v>
      </c>
      <c r="D235" s="3">
        <f t="shared" si="23"/>
        <v>279</v>
      </c>
      <c r="G235" s="8" t="s">
        <v>1479</v>
      </c>
      <c r="H235" s="91">
        <v>1</v>
      </c>
      <c r="I235" t="s">
        <v>1466</v>
      </c>
      <c r="J235" t="s">
        <v>91</v>
      </c>
      <c r="K235">
        <v>185</v>
      </c>
      <c r="L235">
        <v>185</v>
      </c>
      <c r="M235">
        <v>185</v>
      </c>
      <c r="O235" s="64"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WayshrineInfo'!$K$3:$N$9994,4,FALSE),"")))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constants'!$B$4:$C$1012,2,FALSE),"")</f>
        <v>Included in base game</v>
      </c>
      <c r="V235" s="33" t="s">
        <v>1544</v>
      </c>
      <c r="W235" s="3" t="s">
        <v>19</v>
      </c>
      <c r="X235" s="3" t="s">
        <v>19</v>
      </c>
      <c r="Y235" s="64"/>
      <c r="Z235" s="3">
        <f>IF(AND(G235&lt;&gt;"LIBSETS_SETTYPE_BATTLEGROUND",G235&lt;&gt;"LIBSETS_SETTYPE_SPECIAL"),
IF(AND(Y235&lt;&gt;"",ISNUMBER(Y235),NOT(ISNA(Y235))),Y235,
   IF(AND(L235&lt;&gt;"",ISNUMBER(L235),L235&gt;0,NOT(ISNA(L235))),VLOOKUP(L235,'ESO dumped WayshrineInfo'!$K$3:$L$9994,2,FALSE),"")
),"")</f>
        <v>382</v>
      </c>
      <c r="AA235" t="str">
        <f>IF(AND(Z235&lt;&gt;"",ISNUMBER(Z235),NOT(ISNA(Z235))),VLOOKUP(Z235,'ESO zone constants'!$A$3:$D$9999,4,FALSE),"")</f>
        <v>Reaper's March</v>
      </c>
      <c r="AC235" s="41"/>
      <c r="AD235" s="41"/>
      <c r="AE235" s="41"/>
      <c r="AF235" s="3">
        <f>IF(AND(G235&lt;&gt;"LIBSETS_SETTYPE_BATTLEGROUND",G235&lt;&gt;"LIBSETS_SETTYPE_SPECIAL"),
IF(AND(AE235&lt;&gt;"",ISNUMBER(AE235),NOT(ISNA(AE235))),AE235,
   IF(AND(M235&lt;&gt;"",ISNUMBER(M235),M235&gt;0,NOT(ISNA(M235))),VLOOKUP(M235,'ESO dumped WayshrineInfo'!$K$3:$L$9994,2,FALSE),"")
),"")</f>
        <v>382</v>
      </c>
      <c r="AG235" t="str">
        <f>IF(AND(AF235&lt;&gt;"",ISNUMBER(AF235),NOT(ISNA(AF235))),VLOOKUP(AF235,'ESO zone constants'!$A$3:$D$9999,4,FALSE),"")</f>
        <v>Reaper's March</v>
      </c>
      <c r="AH235" s="43"/>
      <c r="AI235" s="41"/>
      <c r="AJ235" s="41"/>
      <c r="AK235" s="3" t="str">
        <f>IF(AND(G235&lt;&gt;"LIBSETS_SETTYPE_BATTLEGROUND",G235&lt;&gt;"LIBSETS_SETTYPE_SPECIAL"),IF(AL235&lt;&gt;"",VLOOKUP(AL235,'ESO zone constants'!$D$3:$H$4953,5,FALSE),""),"")</f>
        <v/>
      </c>
      <c r="AM235" s="43"/>
      <c r="AN235" s="41"/>
      <c r="AO235" s="41"/>
      <c r="AP235" s="3" t="str">
        <f>IF(AND(G235&lt;&gt;"LIBSETS_SETTYPE_BATTLEGROUND",G235&lt;&gt;"LIBSETS_SETTYPE_SPECIAL"),IF(AQ235&lt;&gt;"",VLOOKUP(AQ235,'ESO zone constants'!$D$3:$H$4953,5,FALSE),""),"")</f>
        <v/>
      </c>
      <c r="AR235" s="43"/>
      <c r="AS235" s="41"/>
      <c r="AT235" s="41"/>
      <c r="AU235" s="3" t="str">
        <f>IF(AND(G235&lt;&gt;"LIBSETS_SETTYPE_BATTLEGROUND",G235&lt;&gt;"LIBSETS_SETTYPE_SPECIAL"),IF(AV235&lt;&gt;"",VLOOKUP(AV235,'ESO zone constants'!$D$3:$H$4953,5,FALSE),""),"")</f>
        <v/>
      </c>
      <c r="AW235" s="43"/>
      <c r="AX235" s="41"/>
      <c r="AY235" s="41"/>
      <c r="AZ235" s="81" t="s">
        <v>2665</v>
      </c>
      <c r="BA235" s="81"/>
      <c r="BB235" s="81"/>
      <c r="BC235" s="21" t="str">
        <f t="shared" si="24"/>
        <v>[279] = {wayshrines={185,185,185,}, dlcId=DLC_BASE_GAME</v>
      </c>
      <c r="BD235" s="21" t="str">
        <f t="shared" si="25"/>
        <v>, zoneIds={31,382,382}, veteran={[EQUIP_TYPE_HEAD]=true, [EQUIP_TYPE_SHOULDERS]=false}</v>
      </c>
      <c r="BE235" s="21" t="str">
        <f t="shared" si="26"/>
        <v>, setType=LIBSETS_SETTYPE_MONSTER, undauntedChestId=1</v>
      </c>
      <c r="BF235" s="21" t="str">
        <f t="shared" si="27"/>
        <v>, dropMechanic={LIBSETS_DROP_MECHANIC_MONSTER_NAME}, dropMechanicDropLocationNames={['en']={'Selene','','','','','',},['de']={'Selene','','','','','',},}</v>
      </c>
      <c r="BG235" s="21" t="str">
        <f t="shared" si="28"/>
        <v>}, --Selene / Selene   [Selene's Web, Reaper's March, Reaper's March]</v>
      </c>
    </row>
    <row r="236" spans="1:59" x14ac:dyDescent="0.25">
      <c r="A236" s="5">
        <v>280</v>
      </c>
      <c r="B236" t="s">
        <v>6</v>
      </c>
      <c r="C236" t="s">
        <v>6</v>
      </c>
      <c r="D236" s="3">
        <f t="shared" si="23"/>
        <v>280</v>
      </c>
      <c r="G236" s="8" t="s">
        <v>1479</v>
      </c>
      <c r="H236" s="91">
        <v>1</v>
      </c>
      <c r="I236" t="s">
        <v>1466</v>
      </c>
      <c r="J236" t="s">
        <v>91</v>
      </c>
      <c r="K236">
        <v>184</v>
      </c>
      <c r="L236">
        <v>184</v>
      </c>
      <c r="M236">
        <v>184</v>
      </c>
      <c r="O236" s="64"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WayshrineInfo'!$K$3:$N$9994,4,FALSE),"")))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constants'!$B$4:$C$1012,2,FALSE),"")</f>
        <v>Included in base game</v>
      </c>
      <c r="V236" s="33" t="s">
        <v>1544</v>
      </c>
      <c r="W236" s="3" t="s">
        <v>1553</v>
      </c>
      <c r="X236" s="3" t="s">
        <v>1630</v>
      </c>
      <c r="Y236" s="64"/>
      <c r="Z236" s="3">
        <f>IF(AND(G236&lt;&gt;"LIBSETS_SETTYPE_BATTLEGROUND",G236&lt;&gt;"LIBSETS_SETTYPE_SPECIAL"),
IF(AND(Y236&lt;&gt;"",ISNUMBER(Y236),NOT(ISNA(Y236))),Y236,
   IF(AND(L236&lt;&gt;"",ISNUMBER(L236),L236&gt;0,NOT(ISNA(L236))),VLOOKUP(L236,'ESO dumped WayshrineInfo'!$K$3:$L$9994,2,FALSE),"")
),"")</f>
        <v>347</v>
      </c>
      <c r="AA236" t="str">
        <f>IF(AND(Z236&lt;&gt;"",ISNUMBER(Z236),NOT(ISNA(Z236))),VLOOKUP(Z236,'ESO zone constants'!$A$3:$D$9999,4,FALSE),"")</f>
        <v>Coldharbour</v>
      </c>
      <c r="AC236" s="41"/>
      <c r="AD236" s="41"/>
      <c r="AE236" s="41"/>
      <c r="AF236" s="3">
        <f>IF(AND(G236&lt;&gt;"LIBSETS_SETTYPE_BATTLEGROUND",G236&lt;&gt;"LIBSETS_SETTYPE_SPECIAL"),
IF(AND(AE236&lt;&gt;"",ISNUMBER(AE236),NOT(ISNA(AE236))),AE236,
   IF(AND(M236&lt;&gt;"",ISNUMBER(M236),M236&gt;0,NOT(ISNA(M236))),VLOOKUP(M236,'ESO dumped WayshrineInfo'!$K$3:$L$9994,2,FALSE),"")
),"")</f>
        <v>347</v>
      </c>
      <c r="AG236" t="str">
        <f>IF(AND(AF236&lt;&gt;"",ISNUMBER(AF236),NOT(ISNA(AF236))),VLOOKUP(AF236,'ESO zone constants'!$A$3:$D$9999,4,FALSE),"")</f>
        <v>Coldharbour</v>
      </c>
      <c r="AH236" s="43"/>
      <c r="AI236" s="41"/>
      <c r="AJ236" s="41"/>
      <c r="AK236" s="3" t="str">
        <f>IF(AND(G236&lt;&gt;"LIBSETS_SETTYPE_BATTLEGROUND",G236&lt;&gt;"LIBSETS_SETTYPE_SPECIAL"),IF(AL236&lt;&gt;"",VLOOKUP(AL236,'ESO zone constants'!$D$3:$H$4953,5,FALSE),""),"")</f>
        <v/>
      </c>
      <c r="AM236" s="43"/>
      <c r="AN236" s="41"/>
      <c r="AO236" s="41"/>
      <c r="AP236" s="3" t="str">
        <f>IF(AND(G236&lt;&gt;"LIBSETS_SETTYPE_BATTLEGROUND",G236&lt;&gt;"LIBSETS_SETTYPE_SPECIAL"),IF(AQ236&lt;&gt;"",VLOOKUP(AQ236,'ESO zone constants'!$D$3:$H$4953,5,FALSE),""),"")</f>
        <v/>
      </c>
      <c r="AR236" s="43"/>
      <c r="AS236" s="41"/>
      <c r="AT236" s="41"/>
      <c r="AU236" s="3" t="str">
        <f>IF(AND(G236&lt;&gt;"LIBSETS_SETTYPE_BATTLEGROUND",G236&lt;&gt;"LIBSETS_SETTYPE_SPECIAL"),IF(AV236&lt;&gt;"",VLOOKUP(AV236,'ESO zone constants'!$D$3:$H$4953,5,FALSE),""),"")</f>
        <v/>
      </c>
      <c r="AW236" s="43"/>
      <c r="AX236" s="41"/>
      <c r="AY236" s="41"/>
      <c r="AZ236" s="81" t="s">
        <v>2665</v>
      </c>
      <c r="BA236" s="81"/>
      <c r="BB236" s="81"/>
      <c r="BC236" s="21" t="str">
        <f t="shared" si="24"/>
        <v>[280] = {wayshrines={184,184,184,}, dlcId=DLC_BASE_GAME</v>
      </c>
      <c r="BD236" s="21" t="str">
        <f t="shared" si="25"/>
        <v>, zoneIds={11,347,347}, veteran={[EQUIP_TYPE_HEAD]=true, [EQUIP_TYPE_SHOULDERS]=false}</v>
      </c>
      <c r="BE236" s="21" t="str">
        <f t="shared" si="26"/>
        <v>, setType=LIBSETS_SETTYPE_MONSTER, undauntedChestId=1</v>
      </c>
      <c r="BF236" s="21" t="str">
        <f t="shared" si="27"/>
        <v>, dropMechanic={LIBSETS_DROP_MECHANIC_MONSTER_NAME}, dropMechanicDropLocationNames={['en']={'Mad Architect','','','','','',},['de']={'Der Verrückte Architekt','','','','','',},}</v>
      </c>
      <c r="BG236" s="21" t="str">
        <f t="shared" si="28"/>
        <v>}, --Grothdarr / Grothdarr   [Vaults of Madness, Coldharbour, Coldharbour]</v>
      </c>
    </row>
    <row r="237" spans="1:59" x14ac:dyDescent="0.25">
      <c r="A237" s="12">
        <v>281</v>
      </c>
      <c r="B237" t="s">
        <v>1087</v>
      </c>
      <c r="C237" t="s">
        <v>1088</v>
      </c>
      <c r="D237" s="3">
        <f t="shared" si="23"/>
        <v>281</v>
      </c>
      <c r="G237" s="8" t="s">
        <v>1480</v>
      </c>
      <c r="I237" t="s">
        <v>91</v>
      </c>
      <c r="J237" t="s">
        <v>91</v>
      </c>
      <c r="K237">
        <v>138</v>
      </c>
      <c r="L237">
        <v>141</v>
      </c>
      <c r="M237">
        <v>181</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WayshrineInfo'!$K$3:$N$9994,4,FALSE),"")))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constants'!$B$4:$C$1012,2,FALSE),"")</f>
        <v>Included in base game</v>
      </c>
      <c r="V237" s="43" t="s">
        <v>1563</v>
      </c>
      <c r="Y237" s="64"/>
      <c r="Z237" s="3">
        <f>IF(AND(G237&lt;&gt;"LIBSETS_SETTYPE_BATTLEGROUND",G237&lt;&gt;"LIBSETS_SETTYPE_SPECIAL"),
IF(AND(Y237&lt;&gt;"",ISNUMBER(Y237),NOT(ISNA(Y237))),Y237,
   IF(AND(L237&lt;&gt;"",ISNUMBER(L237),L237&gt;0,NOT(ISNA(L237))),VLOOKUP(L237,'ESO dumped WayshrineInfo'!$K$3:$L$9994,2,FALSE),"")
),"")</f>
        <v>537</v>
      </c>
      <c r="AA237" t="str">
        <f>IF(AND(Z237&lt;&gt;"",ISNUMBER(Z237),NOT(ISNA(Z237))),VLOOKUP(Z237,'ESO zone constants'!$A$3:$D$9999,4,FALSE),"")</f>
        <v>Khenarthi's Roost</v>
      </c>
      <c r="AB237" s="43" t="s">
        <v>1563</v>
      </c>
      <c r="AC237" s="39"/>
      <c r="AD237" s="39"/>
      <c r="AE237" s="39"/>
      <c r="AF237" s="3">
        <f>IF(AND(G237&lt;&gt;"LIBSETS_SETTYPE_BATTLEGROUND",G237&lt;&gt;"LIBSETS_SETTYPE_SPECIAL"),
IF(AND(AE237&lt;&gt;"",ISNUMBER(AE237),NOT(ISNA(AE237))),AE237,
   IF(AND(M237&lt;&gt;"",ISNUMBER(M237),M237&gt;0,NOT(ISNA(M237))),VLOOKUP(M237,'ESO dumped WayshrineInfo'!$K$3:$L$9994,2,FALSE),"")
),"")</f>
        <v>535</v>
      </c>
      <c r="AG237" t="str">
        <f>IF(AND(AF237&lt;&gt;"",ISNUMBER(AF237),NOT(ISNA(AF237))),VLOOKUP(AF237,'ESO zone constants'!$A$3:$D$9999,4,FALSE),"")</f>
        <v>Betnikh</v>
      </c>
      <c r="AH237" s="43" t="s">
        <v>1563</v>
      </c>
      <c r="AI237" s="39"/>
      <c r="AJ237" s="39"/>
      <c r="AK237" s="3">
        <f>IF(AND(G237&lt;&gt;"LIBSETS_SETTYPE_BATTLEGROUND",G237&lt;&gt;"LIBSETS_SETTYPE_SPECIAL"),IF(AL237&lt;&gt;"",VLOOKUP(AL237,'ESO zone constants'!$D$3:$H$4953,5,FALSE),""),"")</f>
        <v>280</v>
      </c>
      <c r="AL237" s="4" t="s">
        <v>197</v>
      </c>
      <c r="AM237" s="43" t="s">
        <v>1563</v>
      </c>
      <c r="AN237" s="39"/>
      <c r="AO237" s="39"/>
      <c r="AP237" s="3">
        <f>IF(AND(G237&lt;&gt;"LIBSETS_SETTYPE_BATTLEGROUND",G237&lt;&gt;"LIBSETS_SETTYPE_SPECIAL"),IF(AQ237&lt;&gt;"",VLOOKUP(AQ237,'ESO zone constants'!$D$3:$H$4953,5,FALSE),""),"")</f>
        <v>281</v>
      </c>
      <c r="AQ237" t="s">
        <v>198</v>
      </c>
      <c r="AR237" s="43" t="s">
        <v>1563</v>
      </c>
      <c r="AS237" s="39"/>
      <c r="AT237" s="39"/>
      <c r="AU237" s="3" t="str">
        <f>IF(AND(G237&lt;&gt;"LIBSETS_SETTYPE_BATTLEGROUND",G237&lt;&gt;"LIBSETS_SETTYPE_SPECIAL"),IF(AV237&lt;&gt;"",VLOOKUP(AV237,'ESO zone constants'!$D$3:$H$4953,5,FALSE),""),"")</f>
        <v/>
      </c>
      <c r="AV237" s="4"/>
      <c r="AW237" s="43"/>
      <c r="AX237" s="39"/>
      <c r="AY237" s="39"/>
      <c r="AZ237" s="81" t="s">
        <v>2666</v>
      </c>
      <c r="BA237" s="81"/>
      <c r="BB237" s="81"/>
      <c r="BC237" s="21" t="str">
        <f t="shared" si="24"/>
        <v>[281] = {wayshrines={138,141,181,}, dlcId=DLC_BASE_GAME</v>
      </c>
      <c r="BD237" s="21" t="str">
        <f t="shared" si="25"/>
        <v>, zoneIds={534,537,535,280,281}, veteran=false</v>
      </c>
      <c r="BE237" s="21" t="str">
        <f t="shared" si="26"/>
        <v>, setType=LIBSETS_SETTYPE_OVERLAND</v>
      </c>
      <c r="BF237" s="21" t="str">
        <f t="shared" si="27"/>
        <v>, isProcSetAllowedInPvP=1, dropMechanic={LIBSETS_DROP_MECHANIC_OVERLAND_CHEST,LIBSETS_DROP_MECHANIC_OVERLAND_CHEST,LIBSETS_DROP_MECHANIC_OVERLAND_CHEST,LIBSETS_DROP_MECHANIC_OVERLAND_CHEST,LIBSETS_DROP_MECHANIC_OVERLAND_CHEST}</v>
      </c>
      <c r="BG237" s="21" t="str">
        <f t="shared" si="28"/>
        <v>}, --Armor of the Trainee / Rüstung des Auszubildenden   [Stros M'Kai, Khenarthi's Roost, Betnikh, Bleakrock Isle, Bal Foyen]</v>
      </c>
    </row>
    <row r="238" spans="1:59" x14ac:dyDescent="0.25">
      <c r="A238" s="12">
        <v>282</v>
      </c>
      <c r="B238" t="s">
        <v>1089</v>
      </c>
      <c r="C238" t="s">
        <v>1090</v>
      </c>
      <c r="D238" s="3">
        <f t="shared" si="23"/>
        <v>282</v>
      </c>
      <c r="G238" s="8" t="s">
        <v>1480</v>
      </c>
      <c r="I238" t="s">
        <v>91</v>
      </c>
      <c r="J238" t="s">
        <v>91</v>
      </c>
      <c r="K238">
        <v>55</v>
      </c>
      <c r="L238">
        <v>55</v>
      </c>
      <c r="M238">
        <v>55</v>
      </c>
      <c r="O238" s="64"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WayshrineInfo'!$K$3:$N$9994,4,FALSE),"")))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constants'!$B$4:$C$1012,2,FALSE),"")</f>
        <v>Included in base game</v>
      </c>
      <c r="V238" s="33" t="s">
        <v>1560</v>
      </c>
      <c r="Y238" s="64"/>
      <c r="Z238" s="3">
        <f>IF(AND(G238&lt;&gt;"LIBSETS_SETTYPE_BATTLEGROUND",G238&lt;&gt;"LIBSETS_SETTYPE_SPECIAL"),
IF(AND(Y238&lt;&gt;"",ISNUMBER(Y238),NOT(ISNA(Y238))),Y238,
   IF(AND(L238&lt;&gt;"",ISNUMBER(L238),L238&gt;0,NOT(ISNA(L238))),VLOOKUP(L238,'ESO dumped WayshrineInfo'!$K$3:$L$9994,2,FALSE),"")
),"")</f>
        <v>20</v>
      </c>
      <c r="AA238" t="str">
        <f>IF(AND(Z238&lt;&gt;"",ISNUMBER(Z238),NOT(ISNA(Z238))),VLOOKUP(Z238,'ESO zone constants'!$A$3:$D$9999,4,FALSE),"")</f>
        <v>Rivenspire</v>
      </c>
      <c r="AB238" s="33" t="s">
        <v>1561</v>
      </c>
      <c r="AC238" s="39"/>
      <c r="AD238" s="39"/>
      <c r="AE238" s="39"/>
      <c r="AF238" s="3">
        <f>IF(AND(G238&lt;&gt;"LIBSETS_SETTYPE_BATTLEGROUND",G238&lt;&gt;"LIBSETS_SETTYPE_SPECIAL"),
IF(AND(AE238&lt;&gt;"",ISNUMBER(AE238),NOT(ISNA(AE238))),AE238,
   IF(AND(M238&lt;&gt;"",ISNUMBER(M238),M238&gt;0,NOT(ISNA(M238))),VLOOKUP(M238,'ESO dumped WayshrineInfo'!$K$3:$L$9994,2,FALSE),"")
),"")</f>
        <v>20</v>
      </c>
      <c r="AG238" t="str">
        <f>IF(AND(AF238&lt;&gt;"",ISNUMBER(AF238),NOT(ISNA(AF238))),VLOOKUP(AF238,'ESO zone constants'!$A$3:$D$9999,4,FALSE),"")</f>
        <v>Rivenspire</v>
      </c>
      <c r="AH238" s="43" t="s">
        <v>1562</v>
      </c>
      <c r="AI238" s="39"/>
      <c r="AJ238" s="39"/>
      <c r="AK238" s="3">
        <f>IF(AND(G238&lt;&gt;"LIBSETS_SETTYPE_BATTLEGROUND",G238&lt;&gt;"LIBSETS_SETTYPE_SPECIAL"),IF(AL238&lt;&gt;"",VLOOKUP(AL238,'ESO zone constants'!$D$3:$H$4953,5,FALSE),""),"")</f>
        <v>20</v>
      </c>
      <c r="AL238" t="s">
        <v>105</v>
      </c>
      <c r="AM238" s="43" t="s">
        <v>1563</v>
      </c>
      <c r="AN238" s="39"/>
      <c r="AO238" s="39"/>
      <c r="AP238" s="3" t="str">
        <f>IF(AND(G238&lt;&gt;"LIBSETS_SETTYPE_BATTLEGROUND",G238&lt;&gt;"LIBSETS_SETTYPE_SPECIAL"),IF(AQ238&lt;&gt;"",VLOOKUP(AQ238,'ESO zone constants'!$D$3:$H$4953,5,FALSE),""),"")</f>
        <v/>
      </c>
      <c r="AR238" s="43"/>
      <c r="AS238" s="39"/>
      <c r="AT238" s="39"/>
      <c r="AU238" s="3" t="str">
        <f>IF(AND(G238&lt;&gt;"LIBSETS_SETTYPE_BATTLEGROUND",G238&lt;&gt;"LIBSETS_SETTYPE_SPECIAL"),IF(AV238&lt;&gt;"",VLOOKUP(AV238,'ESO zone constants'!$D$3:$H$4953,5,FALSE),""),"")</f>
        <v/>
      </c>
      <c r="AW238" s="43"/>
      <c r="AX238" s="39"/>
      <c r="AY238" s="39"/>
      <c r="AZ238" s="81" t="s">
        <v>2665</v>
      </c>
      <c r="BA238" s="81"/>
      <c r="BB238" s="81"/>
      <c r="BC238" s="21" t="str">
        <f t="shared" si="24"/>
        <v>[282] = {wayshrines={55,55,55,}, dlcId=DLC_BASE_GAME</v>
      </c>
      <c r="BD238" s="21" t="str">
        <f t="shared" si="25"/>
        <v>, zoneIds={20,20,20,20}, veteran=false</v>
      </c>
      <c r="BE238" s="21" t="str">
        <f t="shared" si="26"/>
        <v>, setType=LIBSETS_SETTYPE_OVERLAND</v>
      </c>
      <c r="BF238" s="21" t="str">
        <f t="shared" si="27"/>
        <v>, dropMechanic={LIBSETS_DROP_MECHANIC_OVERLAND_BOSS_DELVE,LIBSETS_DROP_MECHANIC_OVERLAND_WORLDBOSS,LIBSETS_DROP_MECHANIC_OVERLAND_BOSS_PUBLIC_DUNGEON,LIBSETS_DROP_MECHANIC_OVERLAND_CHEST}</v>
      </c>
      <c r="BG238" s="21" t="str">
        <f t="shared" si="28"/>
        <v>}, --Vampire Cloak / Vampirumhang   [Rivenspire, Rivenspire, Rivenspire, Rivenspire]</v>
      </c>
    </row>
    <row r="239" spans="1:59" x14ac:dyDescent="0.25">
      <c r="A239" s="12">
        <v>283</v>
      </c>
      <c r="B239" t="s">
        <v>1091</v>
      </c>
      <c r="C239" t="s">
        <v>1092</v>
      </c>
      <c r="D239" s="3">
        <f t="shared" si="23"/>
        <v>283</v>
      </c>
      <c r="G239" s="8" t="s">
        <v>1480</v>
      </c>
      <c r="I239" t="s">
        <v>91</v>
      </c>
      <c r="J239" t="s">
        <v>91</v>
      </c>
      <c r="K239">
        <v>61</v>
      </c>
      <c r="L239">
        <v>61</v>
      </c>
      <c r="M239">
        <v>61</v>
      </c>
      <c r="O239" s="64"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WayshrineInfo'!$K$3:$N$9994,4,FALSE),"")))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constants'!$B$4:$C$1012,2,FALSE),"")</f>
        <v>Included in base game</v>
      </c>
      <c r="V239" s="33" t="s">
        <v>1560</v>
      </c>
      <c r="Y239" s="64"/>
      <c r="Z239" s="3">
        <f>IF(AND(G239&lt;&gt;"LIBSETS_SETTYPE_BATTLEGROUND",G239&lt;&gt;"LIBSETS_SETTYPE_SPECIAL"),
IF(AND(Y239&lt;&gt;"",ISNUMBER(Y239),NOT(ISNA(Y239))),Y239,
   IF(AND(L239&lt;&gt;"",ISNUMBER(L239),L239&gt;0,NOT(ISNA(L239))),VLOOKUP(L239,'ESO dumped WayshrineInfo'!$K$3:$L$9994,2,FALSE),"")
),"")</f>
        <v>104</v>
      </c>
      <c r="AA239" t="str">
        <f>IF(AND(Z239&lt;&gt;"",ISNUMBER(Z239),NOT(ISNA(Z239))),VLOOKUP(Z239,'ESO zone constants'!$A$3:$D$9999,4,FALSE),"")</f>
        <v>Alik'r Desert</v>
      </c>
      <c r="AB239" s="33" t="s">
        <v>1561</v>
      </c>
      <c r="AC239" s="39"/>
      <c r="AD239" s="39"/>
      <c r="AE239" s="39"/>
      <c r="AF239" s="3">
        <f>IF(AND(G239&lt;&gt;"LIBSETS_SETTYPE_BATTLEGROUND",G239&lt;&gt;"LIBSETS_SETTYPE_SPECIAL"),
IF(AND(AE239&lt;&gt;"",ISNUMBER(AE239),NOT(ISNA(AE239))),AE239,
   IF(AND(M239&lt;&gt;"",ISNUMBER(M239),M239&gt;0,NOT(ISNA(M239))),VLOOKUP(M239,'ESO dumped WayshrineInfo'!$K$3:$L$9994,2,FALSE),"")
),"")</f>
        <v>104</v>
      </c>
      <c r="AG239" t="str">
        <f>IF(AND(AF239&lt;&gt;"",ISNUMBER(AF239),NOT(ISNA(AF239))),VLOOKUP(AF239,'ESO zone constants'!$A$3:$D$9999,4,FALSE),"")</f>
        <v>Alik'r Desert</v>
      </c>
      <c r="AH239" s="43" t="s">
        <v>1562</v>
      </c>
      <c r="AI239" s="39"/>
      <c r="AJ239" s="39"/>
      <c r="AK239" s="3">
        <f>IF(AND(G239&lt;&gt;"LIBSETS_SETTYPE_BATTLEGROUND",G239&lt;&gt;"LIBSETS_SETTYPE_SPECIAL"),IF(AL239&lt;&gt;"",VLOOKUP(AL239,'ESO zone constants'!$D$3:$H$4953,5,FALSE),""),"")</f>
        <v>104</v>
      </c>
      <c r="AL239" t="s">
        <v>112</v>
      </c>
      <c r="AM239" s="43" t="s">
        <v>1563</v>
      </c>
      <c r="AN239" s="39"/>
      <c r="AO239" s="39"/>
      <c r="AP239" s="3" t="str">
        <f>IF(AND(G239&lt;&gt;"LIBSETS_SETTYPE_BATTLEGROUND",G239&lt;&gt;"LIBSETS_SETTYPE_SPECIAL"),IF(AQ239&lt;&gt;"",VLOOKUP(AQ239,'ESO zone constants'!$D$3:$H$4953,5,FALSE),""),"")</f>
        <v/>
      </c>
      <c r="AR239" s="43"/>
      <c r="AS239" s="39"/>
      <c r="AT239" s="39"/>
      <c r="AU239" s="3" t="str">
        <f>IF(AND(G239&lt;&gt;"LIBSETS_SETTYPE_BATTLEGROUND",G239&lt;&gt;"LIBSETS_SETTYPE_SPECIAL"),IF(AV239&lt;&gt;"",VLOOKUP(AV239,'ESO zone constants'!$D$3:$H$4953,5,FALSE),""),"")</f>
        <v/>
      </c>
      <c r="AW239" s="43"/>
      <c r="AX239" s="39"/>
      <c r="AY239" s="39"/>
      <c r="AZ239" s="81" t="s">
        <v>2666</v>
      </c>
      <c r="BA239" s="81"/>
      <c r="BB239" s="81"/>
      <c r="BC239" s="21" t="str">
        <f t="shared" si="24"/>
        <v>[283] = {wayshrines={61,61,61,}, dlcId=DLC_BASE_GAME</v>
      </c>
      <c r="BD239" s="21" t="str">
        <f t="shared" si="25"/>
        <v>, zoneIds={104,104,104,104}, veteran=false</v>
      </c>
      <c r="BE239" s="21" t="str">
        <f t="shared" si="26"/>
        <v>, setType=LIBSETS_SETTYPE_OVERLAND</v>
      </c>
      <c r="BF239" s="21" t="str">
        <f t="shared" si="27"/>
        <v>, isProcSetAllowedInPvP=1, dropMechanic={LIBSETS_DROP_MECHANIC_OVERLAND_BOSS_DELVE,LIBSETS_DROP_MECHANIC_OVERLAND_WORLDBOSS,LIBSETS_DROP_MECHANIC_OVERLAND_BOSS_PUBLIC_DUNGEON,LIBSETS_DROP_MECHANIC_OVERLAND_CHEST}</v>
      </c>
      <c r="BG239" s="21" t="str">
        <f t="shared" si="28"/>
        <v>}, --Sword-Singer / Schwertsänger   [Alik'r Desert, Alik'r Desert, Alik'r Desert, Alik'r Desert]</v>
      </c>
    </row>
    <row r="240" spans="1:59" x14ac:dyDescent="0.25">
      <c r="A240" s="12">
        <v>284</v>
      </c>
      <c r="B240" t="s">
        <v>1093</v>
      </c>
      <c r="C240" t="s">
        <v>1094</v>
      </c>
      <c r="D240" s="3">
        <f t="shared" si="23"/>
        <v>284</v>
      </c>
      <c r="G240" s="8" t="s">
        <v>1480</v>
      </c>
      <c r="I240" t="s">
        <v>91</v>
      </c>
      <c r="J240" t="s">
        <v>91</v>
      </c>
      <c r="K240">
        <v>61</v>
      </c>
      <c r="L240">
        <v>61</v>
      </c>
      <c r="M240">
        <v>61</v>
      </c>
      <c r="O240" s="64"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WayshrineInfo'!$K$3:$N$9994,4,FALSE),"")))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constants'!$B$4:$C$1012,2,FALSE),"")</f>
        <v>Included in base game</v>
      </c>
      <c r="V240" s="33" t="s">
        <v>1560</v>
      </c>
      <c r="Y240" s="64"/>
      <c r="Z240" s="3">
        <f>IF(AND(G240&lt;&gt;"LIBSETS_SETTYPE_BATTLEGROUND",G240&lt;&gt;"LIBSETS_SETTYPE_SPECIAL"),
IF(AND(Y240&lt;&gt;"",ISNUMBER(Y240),NOT(ISNA(Y240))),Y240,
   IF(AND(L240&lt;&gt;"",ISNUMBER(L240),L240&gt;0,NOT(ISNA(L240))),VLOOKUP(L240,'ESO dumped WayshrineInfo'!$K$3:$L$9994,2,FALSE),"")
),"")</f>
        <v>104</v>
      </c>
      <c r="AA240" t="str">
        <f>IF(AND(Z240&lt;&gt;"",ISNUMBER(Z240),NOT(ISNA(Z240))),VLOOKUP(Z240,'ESO zone constants'!$A$3:$D$9999,4,FALSE),"")</f>
        <v>Alik'r Desert</v>
      </c>
      <c r="AB240" s="33" t="s">
        <v>1561</v>
      </c>
      <c r="AC240" s="39"/>
      <c r="AD240" s="39"/>
      <c r="AE240" s="39"/>
      <c r="AF240" s="3">
        <f>IF(AND(G240&lt;&gt;"LIBSETS_SETTYPE_BATTLEGROUND",G240&lt;&gt;"LIBSETS_SETTYPE_SPECIAL"),
IF(AND(AE240&lt;&gt;"",ISNUMBER(AE240),NOT(ISNA(AE240))),AE240,
   IF(AND(M240&lt;&gt;"",ISNUMBER(M240),M240&gt;0,NOT(ISNA(M240))),VLOOKUP(M240,'ESO dumped WayshrineInfo'!$K$3:$L$9994,2,FALSE),"")
),"")</f>
        <v>104</v>
      </c>
      <c r="AG240" t="str">
        <f>IF(AND(AF240&lt;&gt;"",ISNUMBER(AF240),NOT(ISNA(AF240))),VLOOKUP(AF240,'ESO zone constants'!$A$3:$D$9999,4,FALSE),"")</f>
        <v>Alik'r Desert</v>
      </c>
      <c r="AH240" s="43" t="s">
        <v>1562</v>
      </c>
      <c r="AI240" s="39"/>
      <c r="AJ240" s="39"/>
      <c r="AK240" s="3">
        <f>IF(AND(G240&lt;&gt;"LIBSETS_SETTYPE_BATTLEGROUND",G240&lt;&gt;"LIBSETS_SETTYPE_SPECIAL"),IF(AL240&lt;&gt;"",VLOOKUP(AL240,'ESO zone constants'!$D$3:$H$4953,5,FALSE),""),"")</f>
        <v>104</v>
      </c>
      <c r="AL240" t="s">
        <v>112</v>
      </c>
      <c r="AM240" s="43" t="s">
        <v>1563</v>
      </c>
      <c r="AN240" s="39"/>
      <c r="AO240" s="39"/>
      <c r="AP240" s="3" t="str">
        <f>IF(AND(G240&lt;&gt;"LIBSETS_SETTYPE_BATTLEGROUND",G240&lt;&gt;"LIBSETS_SETTYPE_SPECIAL"),IF(AQ240&lt;&gt;"",VLOOKUP(AQ240,'ESO zone constants'!$D$3:$H$4953,5,FALSE),""),"")</f>
        <v/>
      </c>
      <c r="AR240" s="43"/>
      <c r="AS240" s="39"/>
      <c r="AT240" s="39"/>
      <c r="AU240" s="3" t="str">
        <f>IF(AND(G240&lt;&gt;"LIBSETS_SETTYPE_BATTLEGROUND",G240&lt;&gt;"LIBSETS_SETTYPE_SPECIAL"),IF(AV240&lt;&gt;"",VLOOKUP(AV240,'ESO zone constants'!$D$3:$H$4953,5,FALSE),""),"")</f>
        <v/>
      </c>
      <c r="AW240" s="43"/>
      <c r="AX240" s="39"/>
      <c r="AY240" s="39"/>
      <c r="AZ240" s="81" t="s">
        <v>2665</v>
      </c>
      <c r="BA240" s="81"/>
      <c r="BB240" s="81"/>
      <c r="BC240" s="21" t="str">
        <f t="shared" si="24"/>
        <v>[284] = {wayshrines={61,61,61,}, dlcId=DLC_BASE_GAME</v>
      </c>
      <c r="BD240" s="21" t="str">
        <f t="shared" si="25"/>
        <v>, zoneIds={104,104,104,104}, veteran=false</v>
      </c>
      <c r="BE240" s="21" t="str">
        <f t="shared" si="26"/>
        <v>, setType=LIBSETS_SETTYPE_OVERLAND</v>
      </c>
      <c r="BF240" s="21" t="str">
        <f t="shared" si="27"/>
        <v>, dropMechanic={LIBSETS_DROP_MECHANIC_OVERLAND_BOSS_DELVE,LIBSETS_DROP_MECHANIC_OVERLAND_WORLDBOSS,LIBSETS_DROP_MECHANIC_OVERLAND_BOSS_PUBLIC_DUNGEON,LIBSETS_DROP_MECHANIC_OVERLAND_CHEST}</v>
      </c>
      <c r="BG240" s="21" t="str">
        <f t="shared" si="28"/>
        <v>}, --Order of Diagna / Orden von Diagna   [Alik'r Desert, Alik'r Desert, Alik'r Desert, Alik'r Desert]</v>
      </c>
    </row>
    <row r="241" spans="1:59" x14ac:dyDescent="0.25">
      <c r="A241" s="12">
        <v>285</v>
      </c>
      <c r="B241" t="s">
        <v>1095</v>
      </c>
      <c r="C241" t="s">
        <v>1096</v>
      </c>
      <c r="D241" s="3">
        <f t="shared" si="23"/>
        <v>285</v>
      </c>
      <c r="G241" s="8" t="s">
        <v>1480</v>
      </c>
      <c r="I241" t="s">
        <v>91</v>
      </c>
      <c r="J241" t="s">
        <v>91</v>
      </c>
      <c r="K241">
        <v>36</v>
      </c>
      <c r="L241">
        <v>36</v>
      </c>
      <c r="M241">
        <v>36</v>
      </c>
      <c r="O241" s="64"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WayshrineInfo'!$K$3:$N$9994,4,FALSE),"")))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constants'!$B$4:$C$1012,2,FALSE),"")</f>
        <v>Included in base game</v>
      </c>
      <c r="V241" s="33" t="s">
        <v>1560</v>
      </c>
      <c r="Y241" s="64"/>
      <c r="Z241" s="3">
        <f>IF(AND(G241&lt;&gt;"LIBSETS_SETTYPE_BATTLEGROUND",G241&lt;&gt;"LIBSETS_SETTYPE_SPECIAL"),
IF(AND(Y241&lt;&gt;"",ISNUMBER(Y241),NOT(ISNA(Y241))),Y241,
   IF(AND(L241&lt;&gt;"",ISNUMBER(L241),L241&gt;0,NOT(ISNA(L241))),VLOOKUP(L241,'ESO dumped WayshrineInfo'!$K$3:$L$9994,2,FALSE),"")
),"")</f>
        <v>92</v>
      </c>
      <c r="AA241" t="str">
        <f>IF(AND(Z241&lt;&gt;"",ISNUMBER(Z241),NOT(ISNA(Z241))),VLOOKUP(Z241,'ESO zone constants'!$A$3:$D$9999,4,FALSE),"")</f>
        <v>Bangkorai</v>
      </c>
      <c r="AB241" s="33" t="s">
        <v>1561</v>
      </c>
      <c r="AC241" s="39"/>
      <c r="AD241" s="39"/>
      <c r="AE241" s="39"/>
      <c r="AF241" s="3">
        <f>IF(AND(G241&lt;&gt;"LIBSETS_SETTYPE_BATTLEGROUND",G241&lt;&gt;"LIBSETS_SETTYPE_SPECIAL"),
IF(AND(AE241&lt;&gt;"",ISNUMBER(AE241),NOT(ISNA(AE241))),AE241,
   IF(AND(M241&lt;&gt;"",ISNUMBER(M241),M241&gt;0,NOT(ISNA(M241))),VLOOKUP(M241,'ESO dumped WayshrineInfo'!$K$3:$L$9994,2,FALSE),"")
),"")</f>
        <v>92</v>
      </c>
      <c r="AG241" t="str">
        <f>IF(AND(AF241&lt;&gt;"",ISNUMBER(AF241),NOT(ISNA(AF241))),VLOOKUP(AF241,'ESO zone constants'!$A$3:$D$9999,4,FALSE),"")</f>
        <v>Bangkorai</v>
      </c>
      <c r="AH241" s="43" t="s">
        <v>1562</v>
      </c>
      <c r="AI241" s="39"/>
      <c r="AJ241" s="39"/>
      <c r="AK241" s="3">
        <f>IF(AND(G241&lt;&gt;"LIBSETS_SETTYPE_BATTLEGROUND",G241&lt;&gt;"LIBSETS_SETTYPE_SPECIAL"),IF(AL241&lt;&gt;"",VLOOKUP(AL241,'ESO zone constants'!$D$3:$H$4953,5,FALSE),""),"")</f>
        <v>92</v>
      </c>
      <c r="AL241" t="s">
        <v>109</v>
      </c>
      <c r="AM241" s="43" t="s">
        <v>1563</v>
      </c>
      <c r="AN241" s="39"/>
      <c r="AO241" s="39"/>
      <c r="AP241" s="3" t="str">
        <f>IF(AND(G241&lt;&gt;"LIBSETS_SETTYPE_BATTLEGROUND",G241&lt;&gt;"LIBSETS_SETTYPE_SPECIAL"),IF(AQ241&lt;&gt;"",VLOOKUP(AQ241,'ESO zone constants'!$D$3:$H$4953,5,FALSE),""),"")</f>
        <v/>
      </c>
      <c r="AR241" s="43"/>
      <c r="AS241" s="39"/>
      <c r="AT241" s="39"/>
      <c r="AU241" s="3" t="str">
        <f>IF(AND(G241&lt;&gt;"LIBSETS_SETTYPE_BATTLEGROUND",G241&lt;&gt;"LIBSETS_SETTYPE_SPECIAL"),IF(AV241&lt;&gt;"",VLOOKUP(AV241,'ESO zone constants'!$D$3:$H$4953,5,FALSE),""),"")</f>
        <v/>
      </c>
      <c r="AW241" s="43"/>
      <c r="AX241" s="39"/>
      <c r="AY241" s="39"/>
      <c r="AZ241" s="81" t="s">
        <v>2665</v>
      </c>
      <c r="BA241" s="81"/>
      <c r="BB241" s="81"/>
      <c r="BC241" s="21" t="str">
        <f t="shared" si="24"/>
        <v>[285] = {wayshrines={36,36,36,}, dlcId=DLC_BASE_GAME</v>
      </c>
      <c r="BD241" s="21" t="str">
        <f t="shared" si="25"/>
        <v>, zoneIds={92,92,92,92}, veteran=false</v>
      </c>
      <c r="BE241" s="21" t="str">
        <f t="shared" si="26"/>
        <v>, setType=LIBSETS_SETTYPE_OVERLAND</v>
      </c>
      <c r="BF241" s="21" t="str">
        <f t="shared" si="27"/>
        <v>, dropMechanic={LIBSETS_DROP_MECHANIC_OVERLAND_BOSS_DELVE,LIBSETS_DROP_MECHANIC_OVERLAND_WORLDBOSS,LIBSETS_DROP_MECHANIC_OVERLAND_BOSS_PUBLIC_DUNGEON,LIBSETS_DROP_MECHANIC_OVERLAND_CHEST}</v>
      </c>
      <c r="BG241" s="21" t="str">
        <f t="shared" si="28"/>
        <v>}, --Vampire Lord / Vampirfürst   [Bangkorai, Bangkorai, Bangkorai, Bangkorai]</v>
      </c>
    </row>
    <row r="242" spans="1:59" x14ac:dyDescent="0.25">
      <c r="A242" s="12">
        <v>286</v>
      </c>
      <c r="B242" t="s">
        <v>1097</v>
      </c>
      <c r="C242" t="s">
        <v>2543</v>
      </c>
      <c r="D242" s="3">
        <f t="shared" si="23"/>
        <v>286</v>
      </c>
      <c r="E242" s="41"/>
      <c r="G242" s="8" t="s">
        <v>1480</v>
      </c>
      <c r="I242" t="s">
        <v>91</v>
      </c>
      <c r="J242" t="s">
        <v>91</v>
      </c>
      <c r="K242">
        <v>36</v>
      </c>
      <c r="L242">
        <v>36</v>
      </c>
      <c r="M242">
        <v>36</v>
      </c>
      <c r="O242" s="64"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WayshrineInfo'!$K$3:$N$9994,4,FALSE),"")))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constants'!$B$4:$C$1012,2,FALSE),"")</f>
        <v>Included in base game</v>
      </c>
      <c r="V242" s="33" t="s">
        <v>1560</v>
      </c>
      <c r="Y242" s="64"/>
      <c r="Z242" s="3">
        <f>IF(AND(G242&lt;&gt;"LIBSETS_SETTYPE_BATTLEGROUND",G242&lt;&gt;"LIBSETS_SETTYPE_SPECIAL"),
IF(AND(Y242&lt;&gt;"",ISNUMBER(Y242),NOT(ISNA(Y242))),Y242,
   IF(AND(L242&lt;&gt;"",ISNUMBER(L242),L242&gt;0,NOT(ISNA(L242))),VLOOKUP(L242,'ESO dumped WayshrineInfo'!$K$3:$L$9994,2,FALSE),"")
),"")</f>
        <v>92</v>
      </c>
      <c r="AA242" t="str">
        <f>IF(AND(Z242&lt;&gt;"",ISNUMBER(Z242),NOT(ISNA(Z242))),VLOOKUP(Z242,'ESO zone constants'!$A$3:$D$9999,4,FALSE),"")</f>
        <v>Bangkorai</v>
      </c>
      <c r="AB242" s="33" t="s">
        <v>1561</v>
      </c>
      <c r="AC242" s="39"/>
      <c r="AD242" s="39"/>
      <c r="AE242" s="39"/>
      <c r="AF242" s="3">
        <f>IF(AND(G242&lt;&gt;"LIBSETS_SETTYPE_BATTLEGROUND",G242&lt;&gt;"LIBSETS_SETTYPE_SPECIAL"),
IF(AND(AE242&lt;&gt;"",ISNUMBER(AE242),NOT(ISNA(AE242))),AE242,
   IF(AND(M242&lt;&gt;"",ISNUMBER(M242),M242&gt;0,NOT(ISNA(M242))),VLOOKUP(M242,'ESO dumped WayshrineInfo'!$K$3:$L$9994,2,FALSE),"")
),"")</f>
        <v>92</v>
      </c>
      <c r="AG242" t="str">
        <f>IF(AND(AF242&lt;&gt;"",ISNUMBER(AF242),NOT(ISNA(AF242))),VLOOKUP(AF242,'ESO zone constants'!$A$3:$D$9999,4,FALSE),"")</f>
        <v>Bangkorai</v>
      </c>
      <c r="AH242" s="43" t="s">
        <v>1562</v>
      </c>
      <c r="AI242" s="39"/>
      <c r="AJ242" s="39"/>
      <c r="AK242" s="3">
        <f>IF(AND(G242&lt;&gt;"LIBSETS_SETTYPE_BATTLEGROUND",G242&lt;&gt;"LIBSETS_SETTYPE_SPECIAL"),IF(AL242&lt;&gt;"",VLOOKUP(AL242,'ESO zone constants'!$D$3:$H$4953,5,FALSE),""),"")</f>
        <v>92</v>
      </c>
      <c r="AL242" t="s">
        <v>109</v>
      </c>
      <c r="AM242" s="43" t="s">
        <v>1563</v>
      </c>
      <c r="AN242" s="39"/>
      <c r="AO242" s="39"/>
      <c r="AP242" s="3" t="str">
        <f>IF(AND(G242&lt;&gt;"LIBSETS_SETTYPE_BATTLEGROUND",G242&lt;&gt;"LIBSETS_SETTYPE_SPECIAL"),IF(AQ242&lt;&gt;"",VLOOKUP(AQ242,'ESO zone constants'!$D$3:$H$4953,5,FALSE),""),"")</f>
        <v/>
      </c>
      <c r="AR242" s="43"/>
      <c r="AS242" s="39"/>
      <c r="AT242" s="39"/>
      <c r="AU242" s="3" t="str">
        <f>IF(AND(G242&lt;&gt;"LIBSETS_SETTYPE_BATTLEGROUND",G242&lt;&gt;"LIBSETS_SETTYPE_SPECIAL"),IF(AV242&lt;&gt;"",VLOOKUP(AV242,'ESO zone constants'!$D$3:$H$4953,5,FALSE),""),"")</f>
        <v/>
      </c>
      <c r="AW242" s="43"/>
      <c r="AX242" s="39"/>
      <c r="AY242" s="39"/>
      <c r="AZ242" s="81" t="s">
        <v>2666</v>
      </c>
      <c r="BA242" s="81"/>
      <c r="BB242" s="81"/>
      <c r="BC242" s="21" t="str">
        <f t="shared" si="24"/>
        <v>[286] = {wayshrines={36,36,36,}, dlcId=DLC_BASE_GAME</v>
      </c>
      <c r="BD242" s="21" t="str">
        <f t="shared" si="25"/>
        <v>, zoneIds={92,92,92,92}, veteran=false</v>
      </c>
      <c r="BE242" s="21" t="str">
        <f t="shared" si="26"/>
        <v>, setType=LIBSETS_SETTYPE_OVERLAND</v>
      </c>
      <c r="BF242" s="21" t="str">
        <f t="shared" si="27"/>
        <v>, isProcSetAllowedInPvP=1, dropMechanic={LIBSETS_DROP_MECHANIC_OVERLAND_BOSS_DELVE,LIBSETS_DROP_MECHANIC_OVERLAND_WORLDBOSS,LIBSETS_DROP_MECHANIC_OVERLAND_BOSS_PUBLIC_DUNGEON,LIBSETS_DROP_MECHANIC_OVERLAND_CHEST}</v>
      </c>
      <c r="BG242" s="21" t="str">
        <f t="shared" si="28"/>
        <v>}, --Spriggan\'s Thorns / Dornen des Zweiglings   [Bangkorai, Bangkorai, Bangkorai, Bangkorai]</v>
      </c>
    </row>
    <row r="243" spans="1:59" x14ac:dyDescent="0.25">
      <c r="A243" s="12">
        <v>287</v>
      </c>
      <c r="B243" t="s">
        <v>1098</v>
      </c>
      <c r="C243" t="s">
        <v>1099</v>
      </c>
      <c r="D243" s="3">
        <f t="shared" si="23"/>
        <v>287</v>
      </c>
      <c r="G243" s="8" t="s">
        <v>1480</v>
      </c>
      <c r="I243" t="s">
        <v>91</v>
      </c>
      <c r="J243" t="s">
        <v>91</v>
      </c>
      <c r="K243">
        <v>214</v>
      </c>
      <c r="L243">
        <v>214</v>
      </c>
      <c r="M243">
        <v>214</v>
      </c>
      <c r="O243" s="64"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WayshrineInfo'!$K$3:$N$9994,4,FALSE),"")))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constants'!$B$4:$C$1012,2,FALSE),"")</f>
        <v>Included in base game</v>
      </c>
      <c r="V243" s="33" t="s">
        <v>1560</v>
      </c>
      <c r="Y243" s="64"/>
      <c r="Z243" s="3">
        <f>IF(AND(G243&lt;&gt;"LIBSETS_SETTYPE_BATTLEGROUND",G243&lt;&gt;"LIBSETS_SETTYPE_SPECIAL"),
IF(AND(Y243&lt;&gt;"",ISNUMBER(Y243),NOT(ISNA(Y243))),Y243,
   IF(AND(L243&lt;&gt;"",ISNUMBER(L243),L243&gt;0,NOT(ISNA(L243))),VLOOKUP(L243,'ESO dumped WayshrineInfo'!$K$3:$L$9994,2,FALSE),"")
),"")</f>
        <v>383</v>
      </c>
      <c r="AA243" t="str">
        <f>IF(AND(Z243&lt;&gt;"",ISNUMBER(Z243),NOT(ISNA(Z243))),VLOOKUP(Z243,'ESO zone constants'!$A$3:$D$9999,4,FALSE),"")</f>
        <v>Grahtwood</v>
      </c>
      <c r="AB243" s="33" t="s">
        <v>1561</v>
      </c>
      <c r="AC243" s="39"/>
      <c r="AD243" s="39"/>
      <c r="AE243" s="39"/>
      <c r="AF243" s="3">
        <f>IF(AND(G243&lt;&gt;"LIBSETS_SETTYPE_BATTLEGROUND",G243&lt;&gt;"LIBSETS_SETTYPE_SPECIAL"),
IF(AND(AE243&lt;&gt;"",ISNUMBER(AE243),NOT(ISNA(AE243))),AE243,
   IF(AND(M243&lt;&gt;"",ISNUMBER(M243),M243&gt;0,NOT(ISNA(M243))),VLOOKUP(M243,'ESO dumped WayshrineInfo'!$K$3:$L$9994,2,FALSE),"")
),"")</f>
        <v>383</v>
      </c>
      <c r="AG243" t="str">
        <f>IF(AND(AF243&lt;&gt;"",ISNUMBER(AF243),NOT(ISNA(AF243))),VLOOKUP(AF243,'ESO zone constants'!$A$3:$D$9999,4,FALSE),"")</f>
        <v>Grahtwood</v>
      </c>
      <c r="AH243" s="43" t="s">
        <v>1562</v>
      </c>
      <c r="AI243" s="39"/>
      <c r="AJ243" s="39"/>
      <c r="AK243" s="3">
        <f>IF(AND(G243&lt;&gt;"LIBSETS_SETTYPE_BATTLEGROUND",G243&lt;&gt;"LIBSETS_SETTYPE_SPECIAL"),IF(AL243&lt;&gt;"",VLOOKUP(AL243,'ESO zone constants'!$D$3:$H$4953,5,FALSE),""),"")</f>
        <v>383</v>
      </c>
      <c r="AL243" t="s">
        <v>266</v>
      </c>
      <c r="AM243" s="43" t="s">
        <v>1563</v>
      </c>
      <c r="AN243" s="39"/>
      <c r="AO243" s="39"/>
      <c r="AP243" s="3" t="str">
        <f>IF(AND(G243&lt;&gt;"LIBSETS_SETTYPE_BATTLEGROUND",G243&lt;&gt;"LIBSETS_SETTYPE_SPECIAL"),IF(AQ243&lt;&gt;"",VLOOKUP(AQ243,'ESO zone constants'!$D$3:$H$4953,5,FALSE),""),"")</f>
        <v/>
      </c>
      <c r="AR243" s="43"/>
      <c r="AS243" s="39"/>
      <c r="AT243" s="39"/>
      <c r="AU243" s="3" t="str">
        <f>IF(AND(G243&lt;&gt;"LIBSETS_SETTYPE_BATTLEGROUND",G243&lt;&gt;"LIBSETS_SETTYPE_SPECIAL"),IF(AV243&lt;&gt;"",VLOOKUP(AV243,'ESO zone constants'!$D$3:$H$4953,5,FALSE),""),"")</f>
        <v/>
      </c>
      <c r="AW243" s="43"/>
      <c r="AX243" s="39"/>
      <c r="AY243" s="39"/>
      <c r="AZ243" s="81" t="s">
        <v>2665</v>
      </c>
      <c r="BA243" s="81"/>
      <c r="BB243" s="81"/>
      <c r="BC243" s="21" t="str">
        <f t="shared" si="24"/>
        <v>[287] = {wayshrines={214,214,214,}, dlcId=DLC_BASE_GAME</v>
      </c>
      <c r="BD243" s="21" t="str">
        <f t="shared" si="25"/>
        <v>, zoneIds={383,383,383,383}, veteran=false</v>
      </c>
      <c r="BE243" s="21" t="str">
        <f t="shared" si="26"/>
        <v>, setType=LIBSETS_SETTYPE_OVERLAND</v>
      </c>
      <c r="BF243" s="21" t="str">
        <f t="shared" si="27"/>
        <v>, dropMechanic={LIBSETS_DROP_MECHANIC_OVERLAND_BOSS_DELVE,LIBSETS_DROP_MECHANIC_OVERLAND_WORLDBOSS,LIBSETS_DROP_MECHANIC_OVERLAND_BOSS_PUBLIC_DUNGEON,LIBSETS_DROP_MECHANIC_OVERLAND_CHEST}</v>
      </c>
      <c r="BG243" s="21" t="str">
        <f t="shared" si="28"/>
        <v>}, --Green Pact / Der Grüne Pakt   [Grahtwood, Grahtwood, Grahtwood, Grahtwood]</v>
      </c>
    </row>
    <row r="244" spans="1:59" s="14" customFormat="1" x14ac:dyDescent="0.25">
      <c r="A244" s="12">
        <v>288</v>
      </c>
      <c r="B244" t="s">
        <v>1100</v>
      </c>
      <c r="C244" t="s">
        <v>2608</v>
      </c>
      <c r="D244" s="3">
        <f t="shared" si="23"/>
        <v>288</v>
      </c>
      <c r="E244" s="41"/>
      <c r="F244"/>
      <c r="G244" s="8" t="s">
        <v>1480</v>
      </c>
      <c r="H244"/>
      <c r="I244" t="s">
        <v>91</v>
      </c>
      <c r="J244" t="s">
        <v>91</v>
      </c>
      <c r="K244">
        <v>143</v>
      </c>
      <c r="L244">
        <v>143</v>
      </c>
      <c r="M244">
        <v>143</v>
      </c>
      <c r="N244"/>
      <c r="O244" s="64" t="s">
        <v>113</v>
      </c>
      <c r="P244" s="64"/>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WayshrineInfo'!$K$3:$N$9994,4,FALSE),"")))</f>
        <v>Greenshade</v>
      </c>
      <c r="S244" s="64"/>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constants'!$B$4:$C$1012,2,FALSE),"")</f>
        <v>Included in base game</v>
      </c>
      <c r="V244" s="33" t="s">
        <v>1560</v>
      </c>
      <c r="W244" s="3"/>
      <c r="X244" s="3"/>
      <c r="Y244" s="64"/>
      <c r="Z244" s="3">
        <f>IF(AND(G244&lt;&gt;"LIBSETS_SETTYPE_BATTLEGROUND",G244&lt;&gt;"LIBSETS_SETTYPE_SPECIAL"),
IF(AND(Y244&lt;&gt;"",ISNUMBER(Y244),NOT(ISNA(Y244))),Y244,
   IF(AND(L244&lt;&gt;"",ISNUMBER(L244),L244&gt;0,NOT(ISNA(L244))),VLOOKUP(L244,'ESO dumped WayshrineInfo'!$K$3:$L$9994,2,FALSE),"")
),"")</f>
        <v>108</v>
      </c>
      <c r="AA244" t="str">
        <f>IF(AND(Z244&lt;&gt;"",ISNUMBER(Z244),NOT(ISNA(Z244))),VLOOKUP(Z244,'ESO zone constants'!$A$3:$D$9999,4,FALSE),"")</f>
        <v>Greenshade</v>
      </c>
      <c r="AB244" s="33" t="s">
        <v>1561</v>
      </c>
      <c r="AC244" s="42"/>
      <c r="AD244" s="42"/>
      <c r="AE244" s="42"/>
      <c r="AF244" s="3">
        <f>IF(AND(G244&lt;&gt;"LIBSETS_SETTYPE_BATTLEGROUND",G244&lt;&gt;"LIBSETS_SETTYPE_SPECIAL"),
IF(AND(AE244&lt;&gt;"",ISNUMBER(AE244),NOT(ISNA(AE244))),AE244,
   IF(AND(M244&lt;&gt;"",ISNUMBER(M244),M244&gt;0,NOT(ISNA(M244))),VLOOKUP(M244,'ESO dumped WayshrineInfo'!$K$3:$L$9994,2,FALSE),"")
),"")</f>
        <v>108</v>
      </c>
      <c r="AG244" t="str">
        <f>IF(AND(AF244&lt;&gt;"",ISNUMBER(AF244),NOT(ISNA(AF244))),VLOOKUP(AF244,'ESO zone constants'!$A$3:$D$9999,4,FALSE),"")</f>
        <v>Greenshade</v>
      </c>
      <c r="AH244" s="43" t="s">
        <v>1562</v>
      </c>
      <c r="AI244" s="42"/>
      <c r="AJ244" s="42"/>
      <c r="AK244" s="3">
        <f>IF(AND(G244&lt;&gt;"LIBSETS_SETTYPE_BATTLEGROUND",G244&lt;&gt;"LIBSETS_SETTYPE_SPECIAL"),IF(AL244&lt;&gt;"",VLOOKUP(AL244,'ESO zone constants'!$D$3:$H$4953,5,FALSE),""),"")</f>
        <v>108</v>
      </c>
      <c r="AL244" t="s">
        <v>113</v>
      </c>
      <c r="AM244" s="43" t="s">
        <v>1563</v>
      </c>
      <c r="AN244" s="42"/>
      <c r="AO244" s="42"/>
      <c r="AP244" s="3" t="str">
        <f>IF(AND(G244&lt;&gt;"LIBSETS_SETTYPE_BATTLEGROUND",G244&lt;&gt;"LIBSETS_SETTYPE_SPECIAL"),IF(AQ244&lt;&gt;"",VLOOKUP(AQ244,'ESO zone constants'!$D$3:$H$4953,5,FALSE),""),"")</f>
        <v/>
      </c>
      <c r="AQ244"/>
      <c r="AR244" s="43"/>
      <c r="AS244" s="42"/>
      <c r="AT244" s="42"/>
      <c r="AU244" s="3" t="str">
        <f>IF(AND(G244&lt;&gt;"LIBSETS_SETTYPE_BATTLEGROUND",G244&lt;&gt;"LIBSETS_SETTYPE_SPECIAL"),IF(AV244&lt;&gt;"",VLOOKUP(AV244,'ESO zone constants'!$D$3:$H$4953,5,FALSE),""),"")</f>
        <v/>
      </c>
      <c r="AV244"/>
      <c r="AW244" s="43"/>
      <c r="AX244" s="42"/>
      <c r="AY244" s="42"/>
      <c r="AZ244" s="81" t="s">
        <v>2666</v>
      </c>
      <c r="BA244" s="81"/>
      <c r="BB244" s="81"/>
      <c r="BC244" s="21" t="str">
        <f t="shared" si="24"/>
        <v>[288] = {wayshrines={143,143,143,}, dlcId=DLC_BASE_GAME</v>
      </c>
      <c r="BD244" s="21" t="str">
        <f t="shared" si="25"/>
        <v>, zoneIds={108,108,108,108}, veteran=false</v>
      </c>
      <c r="BE244" s="21" t="str">
        <f t="shared" si="26"/>
        <v>, setType=LIBSETS_SETTYPE_OVERLAND</v>
      </c>
      <c r="BF244" s="21" t="str">
        <f t="shared" si="27"/>
        <v>, isProcSetAllowedInPvP=1, dropMechanic={LIBSETS_DROP_MECHANIC_OVERLAND_BOSS_DELVE,LIBSETS_DROP_MECHANIC_OVERLAND_WORLDBOSS,LIBSETS_DROP_MECHANIC_OVERLAND_BOSS_PUBLIC_DUNGEON,LIBSETS_DROP_MECHANIC_OVERLAND_CHEST}</v>
      </c>
      <c r="BG244" s="21" t="str">
        <f t="shared" si="28"/>
        <v>}, --Beekeeper\'s Gear / Werkzeug des Bienenhüters   [Greenshade, Greenshade, Greenshade, Greenshade]</v>
      </c>
    </row>
    <row r="245" spans="1:59" x14ac:dyDescent="0.25">
      <c r="A245" s="12">
        <v>289</v>
      </c>
      <c r="B245" t="s">
        <v>1101</v>
      </c>
      <c r="C245" t="s">
        <v>2542</v>
      </c>
      <c r="D245" s="3">
        <f t="shared" si="23"/>
        <v>289</v>
      </c>
      <c r="G245" s="8" t="s">
        <v>1480</v>
      </c>
      <c r="I245" t="s">
        <v>91</v>
      </c>
      <c r="J245" t="s">
        <v>91</v>
      </c>
      <c r="K245">
        <v>102</v>
      </c>
      <c r="L245">
        <v>102</v>
      </c>
      <c r="M245">
        <v>102</v>
      </c>
      <c r="O245" s="64"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WayshrineInfo'!$K$3:$N$9994,4,FALSE),"")))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constants'!$B$4:$C$1012,2,FALSE),"")</f>
        <v>Included in base game</v>
      </c>
      <c r="V245" s="33" t="s">
        <v>1560</v>
      </c>
      <c r="Y245" s="64"/>
      <c r="Z245" s="3">
        <f>IF(AND(G245&lt;&gt;"LIBSETS_SETTYPE_BATTLEGROUND",G245&lt;&gt;"LIBSETS_SETTYPE_SPECIAL"),
IF(AND(Y245&lt;&gt;"",ISNUMBER(Y245),NOT(ISNA(Y245))),Y245,
   IF(AND(L245&lt;&gt;"",ISNUMBER(L245),L245&gt;0,NOT(ISNA(L245))),VLOOKUP(L245,'ESO dumped WayshrineInfo'!$K$3:$L$9994,2,FALSE),"")
),"")</f>
        <v>58</v>
      </c>
      <c r="AA245" t="str">
        <f>IF(AND(Z245&lt;&gt;"",ISNUMBER(Z245),NOT(ISNA(Z245))),VLOOKUP(Z245,'ESO zone constants'!$A$3:$D$9999,4,FALSE),"")</f>
        <v>Malabal Tor</v>
      </c>
      <c r="AB245" s="33" t="s">
        <v>1561</v>
      </c>
      <c r="AC245" s="42"/>
      <c r="AD245" s="42"/>
      <c r="AE245" s="42"/>
      <c r="AF245" s="3">
        <f>IF(AND(G245&lt;&gt;"LIBSETS_SETTYPE_BATTLEGROUND",G245&lt;&gt;"LIBSETS_SETTYPE_SPECIAL"),
IF(AND(AE245&lt;&gt;"",ISNUMBER(AE245),NOT(ISNA(AE245))),AE245,
   IF(AND(M245&lt;&gt;"",ISNUMBER(M245),M245&gt;0,NOT(ISNA(M245))),VLOOKUP(M245,'ESO dumped WayshrineInfo'!$K$3:$L$9994,2,FALSE),"")
),"")</f>
        <v>58</v>
      </c>
      <c r="AG245" t="str">
        <f>IF(AND(AF245&lt;&gt;"",ISNUMBER(AF245),NOT(ISNA(AF245))),VLOOKUP(AF245,'ESO zone constants'!$A$3:$D$9999,4,FALSE),"")</f>
        <v>Malabal Tor</v>
      </c>
      <c r="AH245" s="43" t="s">
        <v>1562</v>
      </c>
      <c r="AI245" s="42"/>
      <c r="AJ245" s="42"/>
      <c r="AK245" s="3">
        <f>IF(AND(G245&lt;&gt;"LIBSETS_SETTYPE_BATTLEGROUND",G245&lt;&gt;"LIBSETS_SETTYPE_SPECIAL"),IF(AL245&lt;&gt;"",VLOOKUP(AL245,'ESO zone constants'!$D$3:$H$4953,5,FALSE),""),"")</f>
        <v>58</v>
      </c>
      <c r="AL245" t="s">
        <v>108</v>
      </c>
      <c r="AM245" s="43" t="s">
        <v>1563</v>
      </c>
      <c r="AN245" s="42"/>
      <c r="AO245" s="42"/>
      <c r="AP245" s="3" t="str">
        <f>IF(AND(G245&lt;&gt;"LIBSETS_SETTYPE_BATTLEGROUND",G245&lt;&gt;"LIBSETS_SETTYPE_SPECIAL"),IF(AQ245&lt;&gt;"",VLOOKUP(AQ245,'ESO zone constants'!$D$3:$H$4953,5,FALSE),""),"")</f>
        <v/>
      </c>
      <c r="AR245" s="43"/>
      <c r="AS245" s="42"/>
      <c r="AT245" s="42"/>
      <c r="AU245" s="3" t="str">
        <f>IF(AND(G245&lt;&gt;"LIBSETS_SETTYPE_BATTLEGROUND",G245&lt;&gt;"LIBSETS_SETTYPE_SPECIAL"),IF(AV245&lt;&gt;"",VLOOKUP(AV245,'ESO zone constants'!$D$3:$H$4953,5,FALSE),""),"")</f>
        <v/>
      </c>
      <c r="AW245" s="43"/>
      <c r="AX245" s="42"/>
      <c r="AY245" s="42"/>
      <c r="AZ245" s="81" t="s">
        <v>2666</v>
      </c>
      <c r="BA245" s="81"/>
      <c r="BB245" s="81"/>
      <c r="BC245" s="21" t="str">
        <f t="shared" si="24"/>
        <v>[289] = {wayshrines={102,102,102,}, dlcId=DLC_BASE_GAME</v>
      </c>
      <c r="BD245" s="21" t="str">
        <f t="shared" si="25"/>
        <v>, zoneIds={58,58,58,58}, veteran=false</v>
      </c>
      <c r="BE245" s="21" t="str">
        <f t="shared" si="26"/>
        <v>, setType=LIBSETS_SETTYPE_OVERLAND</v>
      </c>
      <c r="BF245" s="21" t="str">
        <f t="shared" si="27"/>
        <v>, isProcSetAllowedInPvP=1, dropMechanic={LIBSETS_DROP_MECHANIC_OVERLAND_BOSS_DELVE,LIBSETS_DROP_MECHANIC_OVERLAND_WORLDBOSS,LIBSETS_DROP_MECHANIC_OVERLAND_BOSS_PUBLIC_DUNGEON,LIBSETS_DROP_MECHANIC_OVERLAND_CHEST}</v>
      </c>
      <c r="BG245" s="21" t="str">
        <f t="shared" si="28"/>
        <v>}, --Spinner\'s Garments / Gewänder des Webers   [Malabal Tor, Malabal Tor, Malabal Tor, Malabal Tor]</v>
      </c>
    </row>
    <row r="246" spans="1:59" x14ac:dyDescent="0.25">
      <c r="A246" s="12">
        <v>290</v>
      </c>
      <c r="B246" t="s">
        <v>1102</v>
      </c>
      <c r="C246" t="s">
        <v>1103</v>
      </c>
      <c r="D246" s="3">
        <f t="shared" si="23"/>
        <v>290</v>
      </c>
      <c r="G246" s="8" t="s">
        <v>1480</v>
      </c>
      <c r="I246" t="s">
        <v>91</v>
      </c>
      <c r="J246" t="s">
        <v>91</v>
      </c>
      <c r="K246">
        <v>162</v>
      </c>
      <c r="L246">
        <v>162</v>
      </c>
      <c r="M246">
        <v>162</v>
      </c>
      <c r="O246" s="64"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WayshrineInfo'!$K$3:$N$9994,4,FALSE),"")))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constants'!$B$4:$C$1012,2,FALSE),"")</f>
        <v>Included in base game</v>
      </c>
      <c r="V246" s="33" t="s">
        <v>1560</v>
      </c>
      <c r="Y246" s="64"/>
      <c r="Z246" s="3">
        <f>IF(AND(G246&lt;&gt;"LIBSETS_SETTYPE_BATTLEGROUND",G246&lt;&gt;"LIBSETS_SETTYPE_SPECIAL"),
IF(AND(Y246&lt;&gt;"",ISNUMBER(Y246),NOT(ISNA(Y246))),Y246,
   IF(AND(L246&lt;&gt;"",ISNUMBER(L246),L246&gt;0,NOT(ISNA(L246))),VLOOKUP(L246,'ESO dumped WayshrineInfo'!$K$3:$L$9994,2,FALSE),"")
),"")</f>
        <v>382</v>
      </c>
      <c r="AA246" t="str">
        <f>IF(AND(Z246&lt;&gt;"",ISNUMBER(Z246),NOT(ISNA(Z246))),VLOOKUP(Z246,'ESO zone constants'!$A$3:$D$9999,4,FALSE),"")</f>
        <v>Reaper's March</v>
      </c>
      <c r="AB246" s="33" t="s">
        <v>1561</v>
      </c>
      <c r="AC246" s="42"/>
      <c r="AD246" s="42"/>
      <c r="AE246" s="42"/>
      <c r="AF246" s="3">
        <f>IF(AND(G246&lt;&gt;"LIBSETS_SETTYPE_BATTLEGROUND",G246&lt;&gt;"LIBSETS_SETTYPE_SPECIAL"),
IF(AND(AE246&lt;&gt;"",ISNUMBER(AE246),NOT(ISNA(AE246))),AE246,
   IF(AND(M246&lt;&gt;"",ISNUMBER(M246),M246&gt;0,NOT(ISNA(M246))),VLOOKUP(M246,'ESO dumped WayshrineInfo'!$K$3:$L$9994,2,FALSE),"")
),"")</f>
        <v>382</v>
      </c>
      <c r="AG246" t="str">
        <f>IF(AND(AF246&lt;&gt;"",ISNUMBER(AF246),NOT(ISNA(AF246))),VLOOKUP(AF246,'ESO zone constants'!$A$3:$D$9999,4,FALSE),"")</f>
        <v>Reaper's March</v>
      </c>
      <c r="AH246" s="43" t="s">
        <v>1562</v>
      </c>
      <c r="AI246" s="42"/>
      <c r="AJ246" s="42"/>
      <c r="AK246" s="3">
        <f>IF(AND(G246&lt;&gt;"LIBSETS_SETTYPE_BATTLEGROUND",G246&lt;&gt;"LIBSETS_SETTYPE_SPECIAL"),IF(AL246&lt;&gt;"",VLOOKUP(AL246,'ESO zone constants'!$D$3:$H$4953,5,FALSE),""),"")</f>
        <v>382</v>
      </c>
      <c r="AL246" t="s">
        <v>265</v>
      </c>
      <c r="AM246" s="43" t="s">
        <v>1563</v>
      </c>
      <c r="AN246" s="42"/>
      <c r="AO246" s="42"/>
      <c r="AP246" s="3" t="str">
        <f>IF(AND(G246&lt;&gt;"LIBSETS_SETTYPE_BATTLEGROUND",G246&lt;&gt;"LIBSETS_SETTYPE_SPECIAL"),IF(AQ246&lt;&gt;"",VLOOKUP(AQ246,'ESO zone constants'!$D$3:$H$4953,5,FALSE),""),"")</f>
        <v/>
      </c>
      <c r="AR246" s="43"/>
      <c r="AS246" s="42"/>
      <c r="AT246" s="42"/>
      <c r="AU246" s="3" t="str">
        <f>IF(AND(G246&lt;&gt;"LIBSETS_SETTYPE_BATTLEGROUND",G246&lt;&gt;"LIBSETS_SETTYPE_SPECIAL"),IF(AV246&lt;&gt;"",VLOOKUP(AV246,'ESO zone constants'!$D$3:$H$4953,5,FALSE),""),"")</f>
        <v/>
      </c>
      <c r="AW246" s="43"/>
      <c r="AX246" s="42"/>
      <c r="AY246" s="42"/>
      <c r="AZ246" s="81" t="s">
        <v>2665</v>
      </c>
      <c r="BA246" s="81"/>
      <c r="BB246" s="81"/>
      <c r="BC246" s="21" t="str">
        <f t="shared" si="24"/>
        <v>[290] = {wayshrines={162,162,162,}, dlcId=DLC_BASE_GAME</v>
      </c>
      <c r="BD246" s="21" t="str">
        <f t="shared" si="25"/>
        <v>, zoneIds={382,382,382,382}, veteran=false</v>
      </c>
      <c r="BE246" s="21" t="str">
        <f t="shared" si="26"/>
        <v>, setType=LIBSETS_SETTYPE_OVERLAND</v>
      </c>
      <c r="BF246" s="21" t="str">
        <f t="shared" si="27"/>
        <v>, dropMechanic={LIBSETS_DROP_MECHANIC_OVERLAND_BOSS_DELVE,LIBSETS_DROP_MECHANIC_OVERLAND_WORLDBOSS,LIBSETS_DROP_MECHANIC_OVERLAND_BOSS_PUBLIC_DUNGEON,LIBSETS_DROP_MECHANIC_OVERLAND_CHEST}</v>
      </c>
      <c r="BG246" s="21" t="str">
        <f t="shared" si="28"/>
        <v>}, --Skooma Smuggler / Skoomaschmuggler   [Reaper's March, Reaper's March, Reaper's March, Reaper's March]</v>
      </c>
    </row>
    <row r="247" spans="1:59" x14ac:dyDescent="0.25">
      <c r="A247" s="12">
        <v>291</v>
      </c>
      <c r="B247" t="s">
        <v>1104</v>
      </c>
      <c r="C247" t="s">
        <v>1105</v>
      </c>
      <c r="D247" s="3">
        <f t="shared" si="23"/>
        <v>291</v>
      </c>
      <c r="G247" s="8" t="s">
        <v>1480</v>
      </c>
      <c r="I247" t="s">
        <v>91</v>
      </c>
      <c r="J247" t="s">
        <v>91</v>
      </c>
      <c r="K247">
        <v>65</v>
      </c>
      <c r="L247">
        <v>65</v>
      </c>
      <c r="M247">
        <v>65</v>
      </c>
      <c r="O247" s="64"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WayshrineInfo'!$K$3:$N$9994,4,FALSE),"")))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constants'!$B$4:$C$1012,2,FALSE),"")</f>
        <v>Included in base game</v>
      </c>
      <c r="V247" s="33" t="s">
        <v>1560</v>
      </c>
      <c r="Y247" s="64"/>
      <c r="Z247" s="3">
        <f>IF(AND(G247&lt;&gt;"LIBSETS_SETTYPE_BATTLEGROUND",G247&lt;&gt;"LIBSETS_SETTYPE_SPECIAL"),
IF(AND(Y247&lt;&gt;"",ISNUMBER(Y247),NOT(ISNA(Y247))),Y247,
   IF(AND(L247&lt;&gt;"",ISNUMBER(L247),L247&gt;0,NOT(ISNA(L247))),VLOOKUP(L247,'ESO dumped WayshrineInfo'!$K$3:$L$9994,2,FALSE),"")
),"")</f>
        <v>41</v>
      </c>
      <c r="AA247" t="str">
        <f>IF(AND(Z247&lt;&gt;"",ISNUMBER(Z247),NOT(ISNA(Z247))),VLOOKUP(Z247,'ESO zone constants'!$A$3:$D$9999,4,FALSE),"")</f>
        <v>Stonefalls</v>
      </c>
      <c r="AB247" s="33" t="s">
        <v>1561</v>
      </c>
      <c r="AC247" s="42"/>
      <c r="AD247" s="42"/>
      <c r="AE247" s="42"/>
      <c r="AF247" s="3">
        <f>IF(AND(G247&lt;&gt;"LIBSETS_SETTYPE_BATTLEGROUND",G247&lt;&gt;"LIBSETS_SETTYPE_SPECIAL"),
IF(AND(AE247&lt;&gt;"",ISNUMBER(AE247),NOT(ISNA(AE247))),AE247,
   IF(AND(M247&lt;&gt;"",ISNUMBER(M247),M247&gt;0,NOT(ISNA(M247))),VLOOKUP(M247,'ESO dumped WayshrineInfo'!$K$3:$L$9994,2,FALSE),"")
),"")</f>
        <v>41</v>
      </c>
      <c r="AG247" t="str">
        <f>IF(AND(AF247&lt;&gt;"",ISNUMBER(AF247),NOT(ISNA(AF247))),VLOOKUP(AF247,'ESO zone constants'!$A$3:$D$9999,4,FALSE),"")</f>
        <v>Stonefalls</v>
      </c>
      <c r="AH247" s="43" t="s">
        <v>1562</v>
      </c>
      <c r="AI247" s="42"/>
      <c r="AJ247" s="42"/>
      <c r="AK247" s="3">
        <f>IF(AND(G247&lt;&gt;"LIBSETS_SETTYPE_BATTLEGROUND",G247&lt;&gt;"LIBSETS_SETTYPE_SPECIAL"),IF(AL247&lt;&gt;"",VLOOKUP(AL247,'ESO zone constants'!$D$3:$H$4953,5,FALSE),""),"")</f>
        <v>41</v>
      </c>
      <c r="AL247" t="s">
        <v>106</v>
      </c>
      <c r="AM247" s="43" t="s">
        <v>1563</v>
      </c>
      <c r="AN247" s="42"/>
      <c r="AO247" s="42"/>
      <c r="AP247" s="3" t="str">
        <f>IF(AND(G247&lt;&gt;"LIBSETS_SETTYPE_BATTLEGROUND",G247&lt;&gt;"LIBSETS_SETTYPE_SPECIAL"),IF(AQ247&lt;&gt;"",VLOOKUP(AQ247,'ESO zone constants'!$D$3:$H$4953,5,FALSE),""),"")</f>
        <v/>
      </c>
      <c r="AR247" s="43"/>
      <c r="AS247" s="42"/>
      <c r="AT247" s="42"/>
      <c r="AU247" s="3" t="str">
        <f>IF(AND(G247&lt;&gt;"LIBSETS_SETTYPE_BATTLEGROUND",G247&lt;&gt;"LIBSETS_SETTYPE_SPECIAL"),IF(AV247&lt;&gt;"",VLOOKUP(AV247,'ESO zone constants'!$D$3:$H$4953,5,FALSE),""),"")</f>
        <v/>
      </c>
      <c r="AW247" s="43"/>
      <c r="AX247" s="42"/>
      <c r="AY247" s="42"/>
      <c r="AZ247" s="81" t="s">
        <v>2665</v>
      </c>
      <c r="BA247" s="81"/>
      <c r="BB247" s="81"/>
      <c r="BC247" s="21" t="str">
        <f t="shared" si="24"/>
        <v>[291] = {wayshrines={65,65,65,}, dlcId=DLC_BASE_GAME</v>
      </c>
      <c r="BD247" s="21" t="str">
        <f t="shared" si="25"/>
        <v>, zoneIds={41,41,41,41}, veteran=false</v>
      </c>
      <c r="BE247" s="21" t="str">
        <f t="shared" si="26"/>
        <v>, setType=LIBSETS_SETTYPE_OVERLAND</v>
      </c>
      <c r="BF247" s="21" t="str">
        <f t="shared" si="27"/>
        <v>, dropMechanic={LIBSETS_DROP_MECHANIC_OVERLAND_BOSS_DELVE,LIBSETS_DROP_MECHANIC_OVERLAND_WORLDBOSS,LIBSETS_DROP_MECHANIC_OVERLAND_BOSS_PUBLIC_DUNGEON,LIBSETS_DROP_MECHANIC_OVERLAND_CHEST}</v>
      </c>
      <c r="BG247" s="21" t="str">
        <f t="shared" si="28"/>
        <v>}, --Shalk Exoskeleton / Schröterpanzer   [Stonefalls, Stonefalls, Stonefalls, Stonefalls]</v>
      </c>
    </row>
    <row r="248" spans="1:59" x14ac:dyDescent="0.25">
      <c r="A248" s="12">
        <v>292</v>
      </c>
      <c r="B248" t="s">
        <v>1106</v>
      </c>
      <c r="C248" t="s">
        <v>2609</v>
      </c>
      <c r="D248" s="3">
        <f t="shared" si="23"/>
        <v>292</v>
      </c>
      <c r="G248" s="8" t="s">
        <v>1480</v>
      </c>
      <c r="I248" t="s">
        <v>91</v>
      </c>
      <c r="J248" t="s">
        <v>91</v>
      </c>
      <c r="K248">
        <v>28</v>
      </c>
      <c r="L248">
        <v>28</v>
      </c>
      <c r="M248">
        <v>28</v>
      </c>
      <c r="O248" s="64"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WayshrineInfo'!$K$3:$N$9994,4,FALSE),"")))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constants'!$B$4:$C$1012,2,FALSE),"")</f>
        <v>Included in base game</v>
      </c>
      <c r="V248" s="33" t="s">
        <v>1560</v>
      </c>
      <c r="Y248" s="64"/>
      <c r="Z248" s="3">
        <f>IF(AND(G248&lt;&gt;"LIBSETS_SETTYPE_BATTLEGROUND",G248&lt;&gt;"LIBSETS_SETTYPE_SPECIAL"),
IF(AND(Y248&lt;&gt;"",ISNUMBER(Y248),NOT(ISNA(Y248))),Y248,
   IF(AND(L248&lt;&gt;"",ISNUMBER(L248),L248&gt;0,NOT(ISNA(L248))),VLOOKUP(L248,'ESO dumped WayshrineInfo'!$K$3:$L$9994,2,FALSE),"")
),"")</f>
        <v>57</v>
      </c>
      <c r="AA248" t="str">
        <f>IF(AND(Z248&lt;&gt;"",ISNUMBER(Z248),NOT(ISNA(Z248))),VLOOKUP(Z248,'ESO zone constants'!$A$3:$D$9999,4,FALSE),"")</f>
        <v>Deshaan</v>
      </c>
      <c r="AB248" s="33" t="s">
        <v>1561</v>
      </c>
      <c r="AC248" s="42"/>
      <c r="AD248" s="42"/>
      <c r="AE248" s="42"/>
      <c r="AF248" s="3">
        <f>IF(AND(G248&lt;&gt;"LIBSETS_SETTYPE_BATTLEGROUND",G248&lt;&gt;"LIBSETS_SETTYPE_SPECIAL"),
IF(AND(AE248&lt;&gt;"",ISNUMBER(AE248),NOT(ISNA(AE248))),AE248,
   IF(AND(M248&lt;&gt;"",ISNUMBER(M248),M248&gt;0,NOT(ISNA(M248))),VLOOKUP(M248,'ESO dumped WayshrineInfo'!$K$3:$L$9994,2,FALSE),"")
),"")</f>
        <v>57</v>
      </c>
      <c r="AG248" t="str">
        <f>IF(AND(AF248&lt;&gt;"",ISNUMBER(AF248),NOT(ISNA(AF248))),VLOOKUP(AF248,'ESO zone constants'!$A$3:$D$9999,4,FALSE),"")</f>
        <v>Deshaan</v>
      </c>
      <c r="AH248" s="43" t="s">
        <v>1562</v>
      </c>
      <c r="AI248" s="42"/>
      <c r="AJ248" s="42"/>
      <c r="AK248" s="3">
        <f>IF(AND(G248&lt;&gt;"LIBSETS_SETTYPE_BATTLEGROUND",G248&lt;&gt;"LIBSETS_SETTYPE_SPECIAL"),IF(AL248&lt;&gt;"",VLOOKUP(AL248,'ESO zone constants'!$D$3:$H$4953,5,FALSE),""),"")</f>
        <v>57</v>
      </c>
      <c r="AL248" t="s">
        <v>107</v>
      </c>
      <c r="AM248" s="43" t="s">
        <v>1563</v>
      </c>
      <c r="AN248" s="42"/>
      <c r="AO248" s="42"/>
      <c r="AP248" s="3" t="str">
        <f>IF(AND(G248&lt;&gt;"LIBSETS_SETTYPE_BATTLEGROUND",G248&lt;&gt;"LIBSETS_SETTYPE_SPECIAL"),IF(AQ248&lt;&gt;"",VLOOKUP(AQ248,'ESO zone constants'!$D$3:$H$4953,5,FALSE),""),"")</f>
        <v/>
      </c>
      <c r="AR248" s="43"/>
      <c r="AS248" s="42"/>
      <c r="AT248" s="42"/>
      <c r="AU248" s="3" t="str">
        <f>IF(AND(G248&lt;&gt;"LIBSETS_SETTYPE_BATTLEGROUND",G248&lt;&gt;"LIBSETS_SETTYPE_SPECIAL"),IF(AV248&lt;&gt;"",VLOOKUP(AV248,'ESO zone constants'!$D$3:$H$4953,5,FALSE),""),"")</f>
        <v/>
      </c>
      <c r="AW248" s="43"/>
      <c r="AX248" s="42"/>
      <c r="AY248" s="42"/>
      <c r="AZ248" s="81" t="s">
        <v>2665</v>
      </c>
      <c r="BA248" s="81"/>
      <c r="BB248" s="81"/>
      <c r="BC248" s="21" t="str">
        <f t="shared" si="24"/>
        <v>[292] = {wayshrines={28,28,28,}, dlcId=DLC_BASE_GAME</v>
      </c>
      <c r="BD248" s="21" t="str">
        <f t="shared" si="25"/>
        <v>, zoneIds={57,57,57,57}, veteran=false</v>
      </c>
      <c r="BE248" s="21" t="str">
        <f t="shared" si="26"/>
        <v>, setType=LIBSETS_SETTYPE_OVERLAND</v>
      </c>
      <c r="BF248" s="21" t="str">
        <f t="shared" si="27"/>
        <v>, dropMechanic={LIBSETS_DROP_MECHANIC_OVERLAND_BOSS_DELVE,LIBSETS_DROP_MECHANIC_OVERLAND_WORLDBOSS,LIBSETS_DROP_MECHANIC_OVERLAND_BOSS_PUBLIC_DUNGEON,LIBSETS_DROP_MECHANIC_OVERLAND_CHEST}</v>
      </c>
      <c r="BG248" s="21" t="str">
        <f t="shared" si="28"/>
        <v>}, --Mother\'s Sorrow / Muttertränen   [Deshaan, Deshaan, Deshaan, Deshaan]</v>
      </c>
    </row>
    <row r="249" spans="1:59" x14ac:dyDescent="0.25">
      <c r="A249" s="12">
        <v>293</v>
      </c>
      <c r="B249" t="s">
        <v>1107</v>
      </c>
      <c r="C249" t="s">
        <v>1108</v>
      </c>
      <c r="D249" s="3">
        <f t="shared" si="23"/>
        <v>293</v>
      </c>
      <c r="G249" s="8" t="s">
        <v>1480</v>
      </c>
      <c r="I249" t="s">
        <v>91</v>
      </c>
      <c r="J249" t="s">
        <v>91</v>
      </c>
      <c r="K249">
        <v>28</v>
      </c>
      <c r="L249">
        <v>28</v>
      </c>
      <c r="M249">
        <v>28</v>
      </c>
      <c r="O249" s="64"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WayshrineInfo'!$K$3:$N$9994,4,FALSE),"")))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constants'!$B$4:$C$1012,2,FALSE),"")</f>
        <v>Included in base game</v>
      </c>
      <c r="V249" s="33" t="s">
        <v>1560</v>
      </c>
      <c r="Y249" s="64"/>
      <c r="Z249" s="3">
        <f>IF(AND(G249&lt;&gt;"LIBSETS_SETTYPE_BATTLEGROUND",G249&lt;&gt;"LIBSETS_SETTYPE_SPECIAL"),
IF(AND(Y249&lt;&gt;"",ISNUMBER(Y249),NOT(ISNA(Y249))),Y249,
   IF(AND(L249&lt;&gt;"",ISNUMBER(L249),L249&gt;0,NOT(ISNA(L249))),VLOOKUP(L249,'ESO dumped WayshrineInfo'!$K$3:$L$9994,2,FALSE),"")
),"")</f>
        <v>57</v>
      </c>
      <c r="AA249" t="str">
        <f>IF(AND(Z249&lt;&gt;"",ISNUMBER(Z249),NOT(ISNA(Z249))),VLOOKUP(Z249,'ESO zone constants'!$A$3:$D$9999,4,FALSE),"")</f>
        <v>Deshaan</v>
      </c>
      <c r="AB249" s="33" t="s">
        <v>1561</v>
      </c>
      <c r="AC249" s="42"/>
      <c r="AD249" s="42"/>
      <c r="AE249" s="42"/>
      <c r="AF249" s="3">
        <f>IF(AND(G249&lt;&gt;"LIBSETS_SETTYPE_BATTLEGROUND",G249&lt;&gt;"LIBSETS_SETTYPE_SPECIAL"),
IF(AND(AE249&lt;&gt;"",ISNUMBER(AE249),NOT(ISNA(AE249))),AE249,
   IF(AND(M249&lt;&gt;"",ISNUMBER(M249),M249&gt;0,NOT(ISNA(M249))),VLOOKUP(M249,'ESO dumped WayshrineInfo'!$K$3:$L$9994,2,FALSE),"")
),"")</f>
        <v>57</v>
      </c>
      <c r="AG249" t="str">
        <f>IF(AND(AF249&lt;&gt;"",ISNUMBER(AF249),NOT(ISNA(AF249))),VLOOKUP(AF249,'ESO zone constants'!$A$3:$D$9999,4,FALSE),"")</f>
        <v>Deshaan</v>
      </c>
      <c r="AH249" s="43" t="s">
        <v>1562</v>
      </c>
      <c r="AI249" s="42"/>
      <c r="AJ249" s="42"/>
      <c r="AK249" s="3">
        <f>IF(AND(G249&lt;&gt;"LIBSETS_SETTYPE_BATTLEGROUND",G249&lt;&gt;"LIBSETS_SETTYPE_SPECIAL"),IF(AL249&lt;&gt;"",VLOOKUP(AL249,'ESO zone constants'!$D$3:$H$4953,5,FALSE),""),"")</f>
        <v>57</v>
      </c>
      <c r="AL249" t="s">
        <v>107</v>
      </c>
      <c r="AM249" s="43" t="s">
        <v>1563</v>
      </c>
      <c r="AN249" s="42"/>
      <c r="AO249" s="42"/>
      <c r="AP249" s="3" t="str">
        <f>IF(AND(G249&lt;&gt;"LIBSETS_SETTYPE_BATTLEGROUND",G249&lt;&gt;"LIBSETS_SETTYPE_SPECIAL"),IF(AQ249&lt;&gt;"",VLOOKUP(AQ249,'ESO zone constants'!$D$3:$H$4953,5,FALSE),""),"")</f>
        <v/>
      </c>
      <c r="AR249" s="43"/>
      <c r="AS249" s="42"/>
      <c r="AT249" s="42"/>
      <c r="AU249" s="3" t="str">
        <f>IF(AND(G249&lt;&gt;"LIBSETS_SETTYPE_BATTLEGROUND",G249&lt;&gt;"LIBSETS_SETTYPE_SPECIAL"),IF(AV249&lt;&gt;"",VLOOKUP(AV249,'ESO zone constants'!$D$3:$H$4953,5,FALSE),""),"")</f>
        <v/>
      </c>
      <c r="AW249" s="43"/>
      <c r="AX249" s="42"/>
      <c r="AY249" s="42"/>
      <c r="AZ249" s="81" t="s">
        <v>2666</v>
      </c>
      <c r="BA249" s="81"/>
      <c r="BB249" s="81"/>
      <c r="BC249" s="21" t="str">
        <f t="shared" si="24"/>
        <v>[293] = {wayshrines={28,28,28,}, dlcId=DLC_BASE_GAME</v>
      </c>
      <c r="BD249" s="21" t="str">
        <f t="shared" si="25"/>
        <v>, zoneIds={57,57,57,57}, veteran=false</v>
      </c>
      <c r="BE249" s="21" t="str">
        <f t="shared" si="26"/>
        <v>, setType=LIBSETS_SETTYPE_OVERLAND</v>
      </c>
      <c r="BF249" s="21" t="str">
        <f t="shared" si="27"/>
        <v>, isProcSetAllowedInPvP=1, dropMechanic={LIBSETS_DROP_MECHANIC_OVERLAND_BOSS_DELVE,LIBSETS_DROP_MECHANIC_OVERLAND_WORLDBOSS,LIBSETS_DROP_MECHANIC_OVERLAND_BOSS_PUBLIC_DUNGEON,LIBSETS_DROP_MECHANIC_OVERLAND_CHEST}</v>
      </c>
      <c r="BG249" s="21" t="str">
        <f t="shared" si="28"/>
        <v>}, --Plague Doctor / Seuchendoktor   [Deshaan, Deshaan, Deshaan, Deshaan]</v>
      </c>
    </row>
    <row r="250" spans="1:59" x14ac:dyDescent="0.25">
      <c r="A250" s="12">
        <v>294</v>
      </c>
      <c r="B250" t="s">
        <v>1109</v>
      </c>
      <c r="C250" t="s">
        <v>2610</v>
      </c>
      <c r="D250" s="3">
        <f t="shared" si="23"/>
        <v>294</v>
      </c>
      <c r="G250" s="8" t="s">
        <v>1480</v>
      </c>
      <c r="I250" t="s">
        <v>91</v>
      </c>
      <c r="J250" t="s">
        <v>91</v>
      </c>
      <c r="K250">
        <v>109</v>
      </c>
      <c r="L250">
        <v>109</v>
      </c>
      <c r="M250">
        <v>109</v>
      </c>
      <c r="O250" s="64"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WayshrineInfo'!$K$3:$N$9994,4,FALSE),"")))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constants'!$B$4:$C$1012,2,FALSE),"")</f>
        <v>Included in base game</v>
      </c>
      <c r="V250" s="33" t="s">
        <v>1560</v>
      </c>
      <c r="W250" s="42"/>
      <c r="X250" s="42"/>
      <c r="Z250" s="3">
        <f>IF(AND(G250&lt;&gt;"LIBSETS_SETTYPE_BATTLEGROUND",G250&lt;&gt;"LIBSETS_SETTYPE_SPECIAL"),
IF(AND(Y250&lt;&gt;"",ISNUMBER(Y250),NOT(ISNA(Y250))),Y250,
   IF(AND(L250&lt;&gt;"",ISNUMBER(L250),L250&gt;0,NOT(ISNA(L250))),VLOOKUP(L250,'ESO dumped WayshrineInfo'!$K$3:$L$9994,2,FALSE),"")
),"")</f>
        <v>103</v>
      </c>
      <c r="AA250" t="str">
        <f>IF(AND(Z250&lt;&gt;"",ISNUMBER(Z250),NOT(ISNA(Z250))),VLOOKUP(Z250,'ESO zone constants'!$A$3:$D$9999,4,FALSE),"")</f>
        <v>The Rift</v>
      </c>
      <c r="AB250" s="33" t="s">
        <v>1561</v>
      </c>
      <c r="AC250" s="42"/>
      <c r="AD250" s="42"/>
      <c r="AE250" s="42"/>
      <c r="AF250" s="3">
        <f>IF(AND(G250&lt;&gt;"LIBSETS_SETTYPE_BATTLEGROUND",G250&lt;&gt;"LIBSETS_SETTYPE_SPECIAL"),
IF(AND(AE250&lt;&gt;"",ISNUMBER(AE250),NOT(ISNA(AE250))),AE250,
   IF(AND(M250&lt;&gt;"",ISNUMBER(M250),M250&gt;0,NOT(ISNA(M250))),VLOOKUP(M250,'ESO dumped WayshrineInfo'!$K$3:$L$9994,2,FALSE),"")
),"")</f>
        <v>103</v>
      </c>
      <c r="AG250" t="str">
        <f>IF(AND(AF250&lt;&gt;"",ISNUMBER(AF250),NOT(ISNA(AF250))),VLOOKUP(AF250,'ESO zone constants'!$A$3:$D$9999,4,FALSE),"")</f>
        <v>The Rift</v>
      </c>
      <c r="AH250" s="43" t="s">
        <v>1562</v>
      </c>
      <c r="AI250" s="42"/>
      <c r="AJ250" s="42"/>
      <c r="AK250" s="3">
        <f>IF(AND(G250&lt;&gt;"LIBSETS_SETTYPE_BATTLEGROUND",G250&lt;&gt;"LIBSETS_SETTYPE_SPECIAL"),IF(AL250&lt;&gt;"",VLOOKUP(AL250,'ESO zone constants'!$D$3:$H$4953,5,FALSE),""),"")</f>
        <v>103</v>
      </c>
      <c r="AL250" t="s">
        <v>111</v>
      </c>
      <c r="AM250" s="43" t="s">
        <v>1563</v>
      </c>
      <c r="AN250" s="42"/>
      <c r="AO250" s="42"/>
      <c r="AP250" s="3" t="str">
        <f>IF(AND(G250&lt;&gt;"LIBSETS_SETTYPE_BATTLEGROUND",G250&lt;&gt;"LIBSETS_SETTYPE_SPECIAL"),IF(AQ250&lt;&gt;"",VLOOKUP(AQ250,'ESO zone constants'!$D$3:$H$4953,5,FALSE),""),"")</f>
        <v/>
      </c>
      <c r="AR250" s="43"/>
      <c r="AS250" s="42"/>
      <c r="AT250" s="42"/>
      <c r="AU250" s="3" t="str">
        <f>IF(AND(G250&lt;&gt;"LIBSETS_SETTYPE_BATTLEGROUND",G250&lt;&gt;"LIBSETS_SETTYPE_SPECIAL"),IF(AV250&lt;&gt;"",VLOOKUP(AV250,'ESO zone constants'!$D$3:$H$4953,5,FALSE),""),"")</f>
        <v/>
      </c>
      <c r="AW250" s="43"/>
      <c r="AX250" s="42"/>
      <c r="AY250" s="42"/>
      <c r="AZ250" s="81" t="s">
        <v>2666</v>
      </c>
      <c r="BA250" s="81"/>
      <c r="BB250" s="81"/>
      <c r="BC250" s="21" t="str">
        <f t="shared" si="24"/>
        <v>[294] = {wayshrines={109,109,109,}, dlcId=DLC_BASE_GAME</v>
      </c>
      <c r="BD250" s="21" t="str">
        <f t="shared" si="25"/>
        <v>, zoneIds={103,103,103,103}, veteran=false</v>
      </c>
      <c r="BE250" s="21" t="str">
        <f t="shared" si="26"/>
        <v>, setType=LIBSETS_SETTYPE_OVERLAND</v>
      </c>
      <c r="BF250" s="21" t="str">
        <f t="shared" si="27"/>
        <v>, isProcSetAllowedInPvP=1, dropMechanic={LIBSETS_DROP_MECHANIC_OVERLAND_BOSS_DELVE,LIBSETS_DROP_MECHANIC_OVERLAND_WORLDBOSS,LIBSETS_DROP_MECHANIC_OVERLAND_BOSS_PUBLIC_DUNGEON,LIBSETS_DROP_MECHANIC_OVERLAND_CHEST}</v>
      </c>
      <c r="BG250" s="21" t="str">
        <f t="shared" si="28"/>
        <v>}, --Ysgramor\'s Birthright / Ysgramors Geburtsrecht   [The Rift, The Rift, The Rift, The Rift]</v>
      </c>
    </row>
    <row r="251" spans="1:59" x14ac:dyDescent="0.25">
      <c r="A251" s="12">
        <v>295</v>
      </c>
      <c r="B251" t="s">
        <v>1110</v>
      </c>
      <c r="C251" t="s">
        <v>1111</v>
      </c>
      <c r="D251" s="3">
        <f t="shared" si="23"/>
        <v>295</v>
      </c>
      <c r="G251" s="8" t="s">
        <v>1477</v>
      </c>
      <c r="I251" t="s">
        <v>91</v>
      </c>
      <c r="J251" t="s">
        <v>91</v>
      </c>
      <c r="K251">
        <v>194</v>
      </c>
      <c r="L251">
        <v>194</v>
      </c>
      <c r="M251">
        <v>194</v>
      </c>
      <c r="O251" s="64"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WayshrineInfo'!$K$3:$N$9994,4,FALSE),"")))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constants'!$B$4:$C$1012,2,FALSE),"")</f>
        <v>Included in base game</v>
      </c>
      <c r="V251" s="33" t="s">
        <v>3354</v>
      </c>
      <c r="Y251" s="64">
        <v>935</v>
      </c>
      <c r="Z251" s="3">
        <f>IF(AND(G251&lt;&gt;"LIBSETS_SETTYPE_BATTLEGROUND",G251&lt;&gt;"LIBSETS_SETTYPE_SPECIAL"),
IF(AND(Y251&lt;&gt;"",ISNUMBER(Y251),NOT(ISNA(Y251))),Y251,
   IF(AND(L251&lt;&gt;"",ISNUMBER(L251),L251&gt;0,NOT(ISNA(L251))),VLOOKUP(L251,'ESO dumped WayshrineInfo'!$K$3:$L$9994,2,FALSE),"")
),"")</f>
        <v>935</v>
      </c>
      <c r="AA251" t="str">
        <f>IF(AND(Z251&lt;&gt;"",ISNUMBER(Z251),NOT(ISNA(Z251))),VLOOKUP(Z251,'ESO zone constants'!$A$3:$D$9999,4,FALSE),"")</f>
        <v>The Banished Cells II</v>
      </c>
      <c r="AB251" s="33" t="s">
        <v>3354</v>
      </c>
      <c r="AC251" s="42"/>
      <c r="AD251" s="42"/>
      <c r="AE251" s="42"/>
      <c r="AF251" s="3">
        <f>IF(AND(G251&lt;&gt;"LIBSETS_SETTYPE_BATTLEGROUND",G251&lt;&gt;"LIBSETS_SETTYPE_SPECIAL"),
IF(AND(AE251&lt;&gt;"",ISNUMBER(AE251),NOT(ISNA(AE251))),AE251,
   IF(AND(M251&lt;&gt;"",ISNUMBER(M251),M251&gt;0,NOT(ISNA(M251))),VLOOKUP(M251,'ESO dumped WayshrineInfo'!$K$3:$L$9994,2,FALSE),"")
),"")</f>
        <v>381</v>
      </c>
      <c r="AG251" t="str">
        <f>IF(AND(AF251&lt;&gt;"",ISNUMBER(AF251),NOT(ISNA(AF251))),VLOOKUP(AF251,'ESO zone constants'!$A$3:$D$9999,4,FALSE),"")</f>
        <v>Auridon</v>
      </c>
      <c r="AH251" s="94" t="s">
        <v>3354</v>
      </c>
      <c r="AI251" s="42"/>
      <c r="AJ251" s="42"/>
      <c r="AK251" s="3" t="str">
        <f>IF(AND(G251&lt;&gt;"LIBSETS_SETTYPE_BATTLEGROUND",G251&lt;&gt;"LIBSETS_SETTYPE_SPECIAL"),IF(AL251&lt;&gt;"",VLOOKUP(AL251,'ESO zone constants'!$D$3:$H$4953,5,FALSE),""),"")</f>
        <v/>
      </c>
      <c r="AM251" s="43"/>
      <c r="AN251" s="42"/>
      <c r="AO251" s="42"/>
      <c r="AP251" s="3" t="str">
        <f>IF(AND(G251&lt;&gt;"LIBSETS_SETTYPE_BATTLEGROUND",G251&lt;&gt;"LIBSETS_SETTYPE_SPECIAL"),IF(AQ251&lt;&gt;"",VLOOKUP(AQ251,'ESO zone constants'!$D$3:$H$4953,5,FALSE),""),"")</f>
        <v/>
      </c>
      <c r="AR251" s="43"/>
      <c r="AS251" s="42"/>
      <c r="AT251" s="42"/>
      <c r="AU251" s="3" t="str">
        <f>IF(AND(G251&lt;&gt;"LIBSETS_SETTYPE_BATTLEGROUND",G251&lt;&gt;"LIBSETS_SETTYPE_SPECIAL"),IF(AV251&lt;&gt;"",VLOOKUP(AV251,'ESO zone constants'!$D$3:$H$4953,5,FALSE),""),"")</f>
        <v/>
      </c>
      <c r="AW251" s="43"/>
      <c r="AX251" s="42"/>
      <c r="AY251" s="42"/>
      <c r="AZ251" s="81" t="s">
        <v>2665</v>
      </c>
      <c r="BA251" s="81"/>
      <c r="BB251" s="81"/>
      <c r="BC251" s="21" t="str">
        <f t="shared" si="24"/>
        <v>[295] = {wayshrines={194,194,194,}, dlcId=DLC_BASE_GAME</v>
      </c>
      <c r="BD251" s="21" t="str">
        <f t="shared" si="25"/>
        <v>, zoneIds={380,935,381}, veteran=false</v>
      </c>
      <c r="BE251" s="21" t="str">
        <f t="shared" si="26"/>
        <v>, setType=LIBSETS_SETTYPE_DUNGEON</v>
      </c>
      <c r="BF251" s="21" t="str">
        <f t="shared" si="27"/>
        <v>, dropMechanic={LIBSETS_DROP_MECHANIC_GROUP_DUNGEON_BOSS,LIBSETS_DROP_MECHANIC_GROUP_DUNGEON_BOSS,LIBSETS_DROP_MECHANIC_GROUP_DUNGEON_BOSS}</v>
      </c>
      <c r="BG251" s="21" t="str">
        <f t="shared" si="28"/>
        <v>}, --Jailbreaker / Ausbrecher   [The Banished Cells I, The Banished Cells II, Auridon]</v>
      </c>
    </row>
    <row r="252" spans="1:59" x14ac:dyDescent="0.25">
      <c r="A252" s="12">
        <v>296</v>
      </c>
      <c r="B252" t="s">
        <v>1112</v>
      </c>
      <c r="C252" t="s">
        <v>1113</v>
      </c>
      <c r="D252" s="3">
        <f t="shared" si="23"/>
        <v>296</v>
      </c>
      <c r="G252" s="8" t="s">
        <v>1477</v>
      </c>
      <c r="I252" t="s">
        <v>91</v>
      </c>
      <c r="J252" t="s">
        <v>91</v>
      </c>
      <c r="K252">
        <v>193</v>
      </c>
      <c r="L252">
        <v>193</v>
      </c>
      <c r="M252">
        <v>193</v>
      </c>
      <c r="O252" s="64"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WayshrineInfo'!$K$3:$N$9994,4,FALSE),"")))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constants'!$B$4:$C$1012,2,FALSE),"")</f>
        <v>Included in base game</v>
      </c>
      <c r="V252" s="33" t="s">
        <v>3354</v>
      </c>
      <c r="Y252" s="64">
        <v>936</v>
      </c>
      <c r="Z252" s="3">
        <f>IF(AND(G252&lt;&gt;"LIBSETS_SETTYPE_BATTLEGROUND",G252&lt;&gt;"LIBSETS_SETTYPE_SPECIAL"),
IF(AND(Y252&lt;&gt;"",ISNUMBER(Y252),NOT(ISNA(Y252))),Y252,
   IF(AND(L252&lt;&gt;"",ISNUMBER(L252),L252&gt;0,NOT(ISNA(L252))),VLOOKUP(L252,'ESO dumped WayshrineInfo'!$K$3:$L$9994,2,FALSE),"")
),"")</f>
        <v>936</v>
      </c>
      <c r="AA252" t="str">
        <f>IF(AND(Z252&lt;&gt;"",ISNUMBER(Z252),NOT(ISNA(Z252))),VLOOKUP(Z252,'ESO zone constants'!$A$3:$D$9999,4,FALSE),"")</f>
        <v>Spindleclutch II</v>
      </c>
      <c r="AB252" s="33" t="s">
        <v>3354</v>
      </c>
      <c r="AC252" s="42"/>
      <c r="AD252" s="42"/>
      <c r="AE252" s="42"/>
      <c r="AF252" s="3">
        <f>IF(AND(G252&lt;&gt;"LIBSETS_SETTYPE_BATTLEGROUND",G252&lt;&gt;"LIBSETS_SETTYPE_SPECIAL"),
IF(AND(AE252&lt;&gt;"",ISNUMBER(AE252),NOT(ISNA(AE252))),AE252,
   IF(AND(M252&lt;&gt;"",ISNUMBER(M252),M252&gt;0,NOT(ISNA(M252))),VLOOKUP(M252,'ESO dumped WayshrineInfo'!$K$3:$L$9994,2,FALSE),"")
),"")</f>
        <v>3</v>
      </c>
      <c r="AG252" t="str">
        <f>IF(AND(AF252&lt;&gt;"",ISNUMBER(AF252),NOT(ISNA(AF252))),VLOOKUP(AF252,'ESO zone constants'!$A$3:$D$9999,4,FALSE),"")</f>
        <v>Glenumbra</v>
      </c>
      <c r="AH252" s="94" t="s">
        <v>3354</v>
      </c>
      <c r="AI252" s="42"/>
      <c r="AJ252" s="42"/>
      <c r="AK252" s="3" t="str">
        <f>IF(AND(G252&lt;&gt;"LIBSETS_SETTYPE_BATTLEGROUND",G252&lt;&gt;"LIBSETS_SETTYPE_SPECIAL"),IF(AL252&lt;&gt;"",VLOOKUP(AL252,'ESO zone constants'!$D$3:$H$4953,5,FALSE),""),"")</f>
        <v/>
      </c>
      <c r="AM252" s="43"/>
      <c r="AN252" s="42"/>
      <c r="AO252" s="42"/>
      <c r="AP252" s="3" t="str">
        <f>IF(AND(G252&lt;&gt;"LIBSETS_SETTYPE_BATTLEGROUND",G252&lt;&gt;"LIBSETS_SETTYPE_SPECIAL"),IF(AQ252&lt;&gt;"",VLOOKUP(AQ252,'ESO zone constants'!$D$3:$H$4953,5,FALSE),""),"")</f>
        <v/>
      </c>
      <c r="AR252" s="43"/>
      <c r="AS252" s="42"/>
      <c r="AT252" s="42"/>
      <c r="AU252" s="3" t="str">
        <f>IF(AND(G252&lt;&gt;"LIBSETS_SETTYPE_BATTLEGROUND",G252&lt;&gt;"LIBSETS_SETTYPE_SPECIAL"),IF(AV252&lt;&gt;"",VLOOKUP(AV252,'ESO zone constants'!$D$3:$H$4953,5,FALSE),""),"")</f>
        <v/>
      </c>
      <c r="AW252" s="43"/>
      <c r="AX252" s="42"/>
      <c r="AY252" s="42"/>
      <c r="AZ252" s="81" t="s">
        <v>2665</v>
      </c>
      <c r="BA252" s="81"/>
      <c r="BB252" s="81"/>
      <c r="BC252" s="21" t="str">
        <f t="shared" si="24"/>
        <v>[296] = {wayshrines={193,193,193,}, dlcId=DLC_BASE_GAME</v>
      </c>
      <c r="BD252" s="21" t="str">
        <f t="shared" si="25"/>
        <v>, zoneIds={144,936,3}, veteran=false</v>
      </c>
      <c r="BE252" s="21" t="str">
        <f t="shared" si="26"/>
        <v>, setType=LIBSETS_SETTYPE_DUNGEON</v>
      </c>
      <c r="BF252" s="21" t="str">
        <f t="shared" si="27"/>
        <v>, dropMechanic={LIBSETS_DROP_MECHANIC_GROUP_DUNGEON_BOSS,LIBSETS_DROP_MECHANIC_GROUP_DUNGEON_BOSS,LIBSETS_DROP_MECHANIC_GROUP_DUNGEON_BOSS}</v>
      </c>
      <c r="BG252" s="21" t="str">
        <f t="shared" si="28"/>
        <v>}, --Spelunker / Höhlenforscher   [Spindleclutch I, Spindleclutch II, Glenumbra]</v>
      </c>
    </row>
    <row r="253" spans="1:59" x14ac:dyDescent="0.25">
      <c r="A253" s="12">
        <v>297</v>
      </c>
      <c r="B253" t="s">
        <v>1114</v>
      </c>
      <c r="C253" t="s">
        <v>1115</v>
      </c>
      <c r="D253" s="3">
        <f t="shared" si="23"/>
        <v>297</v>
      </c>
      <c r="G253" s="8" t="s">
        <v>1477</v>
      </c>
      <c r="I253" t="s">
        <v>91</v>
      </c>
      <c r="J253" t="s">
        <v>91</v>
      </c>
      <c r="K253">
        <v>98</v>
      </c>
      <c r="L253">
        <v>98</v>
      </c>
      <c r="M253">
        <v>98</v>
      </c>
      <c r="O253" s="64"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WayshrineInfo'!$K$3:$N$9994,4,FALSE),"")))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constants'!$B$4:$C$1012,2,FALSE),"")</f>
        <v>Included in base game</v>
      </c>
      <c r="V253" s="33" t="s">
        <v>3354</v>
      </c>
      <c r="Y253" s="64">
        <v>934</v>
      </c>
      <c r="Z253" s="3">
        <f>IF(AND(G253&lt;&gt;"LIBSETS_SETTYPE_BATTLEGROUND",G253&lt;&gt;"LIBSETS_SETTYPE_SPECIAL"),
IF(AND(Y253&lt;&gt;"",ISNUMBER(Y253),NOT(ISNA(Y253))),Y253,
   IF(AND(L253&lt;&gt;"",ISNUMBER(L253),L253&gt;0,NOT(ISNA(L253))),VLOOKUP(L253,'ESO dumped WayshrineInfo'!$K$3:$L$9994,2,FALSE),"")
),"")</f>
        <v>934</v>
      </c>
      <c r="AA253" t="str">
        <f>IF(AND(Z253&lt;&gt;"",ISNUMBER(Z253),NOT(ISNA(Z253))),VLOOKUP(Z253,'ESO zone constants'!$A$3:$D$9999,4,FALSE),"")</f>
        <v>Fungal Grotto II</v>
      </c>
      <c r="AB253" s="33" t="s">
        <v>3354</v>
      </c>
      <c r="AC253" s="42"/>
      <c r="AD253" s="42"/>
      <c r="AE253" s="42"/>
      <c r="AF253" s="3">
        <f>IF(AND(G253&lt;&gt;"LIBSETS_SETTYPE_BATTLEGROUND",G253&lt;&gt;"LIBSETS_SETTYPE_SPECIAL"),
IF(AND(AE253&lt;&gt;"",ISNUMBER(AE253),NOT(ISNA(AE253))),AE253,
   IF(AND(M253&lt;&gt;"",ISNUMBER(M253),M253&gt;0,NOT(ISNA(M253))),VLOOKUP(M253,'ESO dumped WayshrineInfo'!$K$3:$L$9994,2,FALSE),"")
),"")</f>
        <v>41</v>
      </c>
      <c r="AG253" t="str">
        <f>IF(AND(AF253&lt;&gt;"",ISNUMBER(AF253),NOT(ISNA(AF253))),VLOOKUP(AF253,'ESO zone constants'!$A$3:$D$9999,4,FALSE),"")</f>
        <v>Stonefalls</v>
      </c>
      <c r="AH253" s="94" t="s">
        <v>3354</v>
      </c>
      <c r="AI253" s="42"/>
      <c r="AJ253" s="42"/>
      <c r="AK253" s="3" t="str">
        <f>IF(AND(G253&lt;&gt;"LIBSETS_SETTYPE_BATTLEGROUND",G253&lt;&gt;"LIBSETS_SETTYPE_SPECIAL"),IF(AL253&lt;&gt;"",VLOOKUP(AL253,'ESO zone constants'!$D$3:$H$4953,5,FALSE),""),"")</f>
        <v/>
      </c>
      <c r="AM253" s="43"/>
      <c r="AN253" s="42"/>
      <c r="AO253" s="42"/>
      <c r="AP253" s="3" t="str">
        <f>IF(AND(G253&lt;&gt;"LIBSETS_SETTYPE_BATTLEGROUND",G253&lt;&gt;"LIBSETS_SETTYPE_SPECIAL"),IF(AQ253&lt;&gt;"",VLOOKUP(AQ253,'ESO zone constants'!$D$3:$H$4953,5,FALSE),""),"")</f>
        <v/>
      </c>
      <c r="AR253" s="43"/>
      <c r="AS253" s="42"/>
      <c r="AT253" s="42"/>
      <c r="AU253" s="3" t="str">
        <f>IF(AND(G253&lt;&gt;"LIBSETS_SETTYPE_BATTLEGROUND",G253&lt;&gt;"LIBSETS_SETTYPE_SPECIAL"),IF(AV253&lt;&gt;"",VLOOKUP(AV253,'ESO zone constants'!$D$3:$H$4953,5,FALSE),""),"")</f>
        <v/>
      </c>
      <c r="AW253" s="43"/>
      <c r="AX253" s="42"/>
      <c r="AY253" s="42"/>
      <c r="AZ253" s="81" t="s">
        <v>2666</v>
      </c>
      <c r="BA253" s="81"/>
      <c r="BB253" s="81"/>
      <c r="BC253" s="21" t="str">
        <f t="shared" si="24"/>
        <v>[297] = {wayshrines={98,98,98,}, dlcId=DLC_BASE_GAME</v>
      </c>
      <c r="BD253" s="21" t="str">
        <f t="shared" si="25"/>
        <v>, zoneIds={283,934,41}, veteran=false</v>
      </c>
      <c r="BE253" s="21" t="str">
        <f t="shared" si="26"/>
        <v>, setType=LIBSETS_SETTYPE_DUNGEON</v>
      </c>
      <c r="BF253" s="21" t="str">
        <f t="shared" si="27"/>
        <v>, isProcSetAllowedInPvP=1, dropMechanic={LIBSETS_DROP_MECHANIC_GROUP_DUNGEON_BOSS,LIBSETS_DROP_MECHANIC_GROUP_DUNGEON_BOSS,LIBSETS_DROP_MECHANIC_GROUP_DUNGEON_BOSS}</v>
      </c>
      <c r="BG253" s="21" t="str">
        <f t="shared" si="28"/>
        <v>}, --Spider Cultist Cowl / Spinnenkultistenkutte   [Fungal Grotto I, Fungal Grotto II, Stonefalls]</v>
      </c>
    </row>
    <row r="254" spans="1:59" x14ac:dyDescent="0.25">
      <c r="A254" s="12">
        <v>298</v>
      </c>
      <c r="B254" t="s">
        <v>1116</v>
      </c>
      <c r="C254" t="s">
        <v>1117</v>
      </c>
      <c r="D254" s="3">
        <f t="shared" si="23"/>
        <v>298</v>
      </c>
      <c r="G254" s="8" t="s">
        <v>1477</v>
      </c>
      <c r="I254" t="s">
        <v>91</v>
      </c>
      <c r="J254" t="s">
        <v>91</v>
      </c>
      <c r="K254">
        <v>191</v>
      </c>
      <c r="L254">
        <v>191</v>
      </c>
      <c r="M254">
        <v>191</v>
      </c>
      <c r="O254" s="64"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WayshrineInfo'!$K$3:$N$9994,4,FALSE),"")))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constants'!$B$4:$C$1012,2,FALSE),"")</f>
        <v>Included in base game</v>
      </c>
      <c r="V254" s="33" t="s">
        <v>3354</v>
      </c>
      <c r="Y254" s="64">
        <v>931</v>
      </c>
      <c r="Z254" s="3">
        <f>IF(AND(G254&lt;&gt;"LIBSETS_SETTYPE_BATTLEGROUND",G254&lt;&gt;"LIBSETS_SETTYPE_SPECIAL"),
IF(AND(Y254&lt;&gt;"",ISNUMBER(Y254),NOT(ISNA(Y254))),Y254,
   IF(AND(L254&lt;&gt;"",ISNUMBER(L254),L254&gt;0,NOT(ISNA(L254))),VLOOKUP(L254,'ESO dumped WayshrineInfo'!$K$3:$L$9994,2,FALSE),"")
),"")</f>
        <v>931</v>
      </c>
      <c r="AA254" t="str">
        <f>IF(AND(Z254&lt;&gt;"",ISNUMBER(Z254),NOT(ISNA(Z254))),VLOOKUP(Z254,'ESO zone constants'!$A$3:$D$9999,4,FALSE),"")</f>
        <v>Elden Hollow II</v>
      </c>
      <c r="AB254" s="33" t="s">
        <v>3354</v>
      </c>
      <c r="AC254" s="42"/>
      <c r="AD254" s="42"/>
      <c r="AE254" s="42"/>
      <c r="AF254" s="3">
        <f>IF(AND(G254&lt;&gt;"LIBSETS_SETTYPE_BATTLEGROUND",G254&lt;&gt;"LIBSETS_SETTYPE_SPECIAL"),
IF(AND(AE254&lt;&gt;"",ISNUMBER(AE254),NOT(ISNA(AE254))),AE254,
   IF(AND(M254&lt;&gt;"",ISNUMBER(M254),M254&gt;0,NOT(ISNA(M254))),VLOOKUP(M254,'ESO dumped WayshrineInfo'!$K$3:$L$9994,2,FALSE),"")
),"")</f>
        <v>383</v>
      </c>
      <c r="AG254" t="str">
        <f>IF(AND(AF254&lt;&gt;"",ISNUMBER(AF254),NOT(ISNA(AF254))),VLOOKUP(AF254,'ESO zone constants'!$A$3:$D$9999,4,FALSE),"")</f>
        <v>Grahtwood</v>
      </c>
      <c r="AH254" s="94" t="s">
        <v>3354</v>
      </c>
      <c r="AI254" s="42"/>
      <c r="AJ254" s="42"/>
      <c r="AK254" s="3" t="str">
        <f>IF(AND(G254&lt;&gt;"LIBSETS_SETTYPE_BATTLEGROUND",G254&lt;&gt;"LIBSETS_SETTYPE_SPECIAL"),IF(AL254&lt;&gt;"",VLOOKUP(AL254,'ESO zone constants'!$D$3:$H$4953,5,FALSE),""),"")</f>
        <v/>
      </c>
      <c r="AM254" s="43"/>
      <c r="AN254" s="42"/>
      <c r="AO254" s="42"/>
      <c r="AP254" s="3" t="str">
        <f>IF(AND(G254&lt;&gt;"LIBSETS_SETTYPE_BATTLEGROUND",G254&lt;&gt;"LIBSETS_SETTYPE_SPECIAL"),IF(AQ254&lt;&gt;"",VLOOKUP(AQ254,'ESO zone constants'!$D$3:$H$4953,5,FALSE),""),"")</f>
        <v/>
      </c>
      <c r="AR254" s="43"/>
      <c r="AS254" s="42"/>
      <c r="AT254" s="42"/>
      <c r="AU254" s="3" t="str">
        <f>IF(AND(G254&lt;&gt;"LIBSETS_SETTYPE_BATTLEGROUND",G254&lt;&gt;"LIBSETS_SETTYPE_SPECIAL"),IF(AV254&lt;&gt;"",VLOOKUP(AV254,'ESO zone constants'!$D$3:$H$4953,5,FALSE),""),"")</f>
        <v/>
      </c>
      <c r="AW254" s="43"/>
      <c r="AX254" s="42"/>
      <c r="AY254" s="42"/>
      <c r="AZ254" s="81" t="s">
        <v>2666</v>
      </c>
      <c r="BA254" s="81"/>
      <c r="BB254" s="81"/>
      <c r="BC254" s="21" t="str">
        <f t="shared" si="24"/>
        <v>[298] = {wayshrines={191,191,191,}, dlcId=DLC_BASE_GAME</v>
      </c>
      <c r="BD254" s="21" t="str">
        <f t="shared" si="25"/>
        <v>, zoneIds={126,931,383}, veteran=false</v>
      </c>
      <c r="BE254" s="21" t="str">
        <f t="shared" si="26"/>
        <v>, setType=LIBSETS_SETTYPE_DUNGEON</v>
      </c>
      <c r="BF254" s="21" t="str">
        <f t="shared" si="27"/>
        <v>, isProcSetAllowedInPvP=1, dropMechanic={LIBSETS_DROP_MECHANIC_GROUP_DUNGEON_BOSS,LIBSETS_DROP_MECHANIC_GROUP_DUNGEON_BOSS,LIBSETS_DROP_MECHANIC_GROUP_DUNGEON_BOSS}</v>
      </c>
      <c r="BG254" s="21" t="str">
        <f t="shared" si="28"/>
        <v>}, --Light Speaker / Lichtsprecher   [Elden Hollow I, Elden Hollow II, Grahtwood]</v>
      </c>
    </row>
    <row r="255" spans="1:59" x14ac:dyDescent="0.25">
      <c r="A255" s="12">
        <v>299</v>
      </c>
      <c r="B255" t="s">
        <v>1118</v>
      </c>
      <c r="C255" t="s">
        <v>1119</v>
      </c>
      <c r="D255" s="3">
        <f t="shared" si="23"/>
        <v>299</v>
      </c>
      <c r="G255" s="8" t="s">
        <v>1477</v>
      </c>
      <c r="I255" t="s">
        <v>91</v>
      </c>
      <c r="J255" t="s">
        <v>91</v>
      </c>
      <c r="K255">
        <v>189</v>
      </c>
      <c r="L255">
        <v>189</v>
      </c>
      <c r="M255">
        <v>189</v>
      </c>
      <c r="O255" s="64"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WayshrineInfo'!$K$3:$N$9994,4,FALSE),"")))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constants'!$B$4:$C$1012,2,FALSE),"")</f>
        <v>Included in base game</v>
      </c>
      <c r="V255" s="33" t="s">
        <v>3354</v>
      </c>
      <c r="Y255" s="64">
        <v>933</v>
      </c>
      <c r="Z255" s="3">
        <f>IF(AND(G255&lt;&gt;"LIBSETS_SETTYPE_BATTLEGROUND",G255&lt;&gt;"LIBSETS_SETTYPE_SPECIAL"),
IF(AND(Y255&lt;&gt;"",ISNUMBER(Y255),NOT(ISNA(Y255))),Y255,
   IF(AND(L255&lt;&gt;"",ISNUMBER(L255),L255&gt;0,NOT(ISNA(L255))),VLOOKUP(L255,'ESO dumped WayshrineInfo'!$K$3:$L$9994,2,FALSE),"")
),"")</f>
        <v>933</v>
      </c>
      <c r="AA255" t="str">
        <f>IF(AND(Z255&lt;&gt;"",ISNUMBER(Z255),NOT(ISNA(Z255))),VLOOKUP(Z255,'ESO zone constants'!$A$3:$D$9999,4,FALSE),"")</f>
        <v>Wayrest Sewers II</v>
      </c>
      <c r="AB255" s="33" t="s">
        <v>3354</v>
      </c>
      <c r="AC255" s="42"/>
      <c r="AD255" s="42"/>
      <c r="AE255" s="42"/>
      <c r="AF255" s="3">
        <f>IF(AND(G255&lt;&gt;"LIBSETS_SETTYPE_BATTLEGROUND",G255&lt;&gt;"LIBSETS_SETTYPE_SPECIAL"),
IF(AND(AE255&lt;&gt;"",ISNUMBER(AE255),NOT(ISNA(AE255))),AE255,
   IF(AND(M255&lt;&gt;"",ISNUMBER(M255),M255&gt;0,NOT(ISNA(M255))),VLOOKUP(M255,'ESO dumped WayshrineInfo'!$K$3:$L$9994,2,FALSE),"")
),"")</f>
        <v>19</v>
      </c>
      <c r="AG255" t="str">
        <f>IF(AND(AF255&lt;&gt;"",ISNUMBER(AF255),NOT(ISNA(AF255))),VLOOKUP(AF255,'ESO zone constants'!$A$3:$D$9999,4,FALSE),"")</f>
        <v>Stormhaven</v>
      </c>
      <c r="AH255" s="94" t="s">
        <v>3354</v>
      </c>
      <c r="AI255" s="42"/>
      <c r="AJ255" s="42"/>
      <c r="AK255" s="3" t="str">
        <f>IF(AND(G255&lt;&gt;"LIBSETS_SETTYPE_BATTLEGROUND",G255&lt;&gt;"LIBSETS_SETTYPE_SPECIAL"),IF(AL255&lt;&gt;"",VLOOKUP(AL255,'ESO zone constants'!$D$3:$H$4953,5,FALSE),""),"")</f>
        <v/>
      </c>
      <c r="AM255" s="43"/>
      <c r="AN255" s="42"/>
      <c r="AO255" s="42"/>
      <c r="AP255" s="3" t="str">
        <f>IF(AND(G255&lt;&gt;"LIBSETS_SETTYPE_BATTLEGROUND",G255&lt;&gt;"LIBSETS_SETTYPE_SPECIAL"),IF(AQ255&lt;&gt;"",VLOOKUP(AQ255,'ESO zone constants'!$D$3:$H$4953,5,FALSE),""),"")</f>
        <v/>
      </c>
      <c r="AR255" s="43"/>
      <c r="AS255" s="42"/>
      <c r="AT255" s="42"/>
      <c r="AU255" s="3" t="str">
        <f>IF(AND(G255&lt;&gt;"LIBSETS_SETTYPE_BATTLEGROUND",G255&lt;&gt;"LIBSETS_SETTYPE_SPECIAL"),IF(AV255&lt;&gt;"",VLOOKUP(AV255,'ESO zone constants'!$D$3:$H$4953,5,FALSE),""),"")</f>
        <v/>
      </c>
      <c r="AW255" s="43"/>
      <c r="AX255" s="42"/>
      <c r="AY255" s="42"/>
      <c r="AZ255" s="81" t="s">
        <v>2665</v>
      </c>
      <c r="BA255" s="81"/>
      <c r="BB255" s="81"/>
      <c r="BC255" s="21" t="str">
        <f t="shared" si="24"/>
        <v>[299] = {wayshrines={189,189,189,}, dlcId=DLC_BASE_GAME</v>
      </c>
      <c r="BD255" s="21" t="str">
        <f t="shared" si="25"/>
        <v>, zoneIds={146,933,19}, veteran=false</v>
      </c>
      <c r="BE255" s="21" t="str">
        <f t="shared" si="26"/>
        <v>, setType=LIBSETS_SETTYPE_DUNGEON</v>
      </c>
      <c r="BF255" s="21" t="str">
        <f t="shared" si="27"/>
        <v>, dropMechanic={LIBSETS_DROP_MECHANIC_GROUP_DUNGEON_BOSS,LIBSETS_DROP_MECHANIC_GROUP_DUNGEON_BOSS,LIBSETS_DROP_MECHANIC_GROUP_DUNGEON_BOSS}</v>
      </c>
      <c r="BG255" s="21" t="str">
        <f t="shared" si="28"/>
        <v>}, --Toothrow / Zahnreihe   [Wayrest Sewers I, Wayrest Sewers II, Stormhaven]</v>
      </c>
    </row>
    <row r="256" spans="1:59" x14ac:dyDescent="0.25">
      <c r="A256" s="12">
        <v>300</v>
      </c>
      <c r="B256" t="s">
        <v>1120</v>
      </c>
      <c r="C256" t="s">
        <v>2611</v>
      </c>
      <c r="D256" s="3">
        <f t="shared" si="23"/>
        <v>300</v>
      </c>
      <c r="G256" s="8" t="s">
        <v>1477</v>
      </c>
      <c r="I256" t="s">
        <v>91</v>
      </c>
      <c r="J256" t="s">
        <v>91</v>
      </c>
      <c r="K256">
        <v>198</v>
      </c>
      <c r="L256">
        <v>198</v>
      </c>
      <c r="M256">
        <v>198</v>
      </c>
      <c r="O256" s="64"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WayshrineInfo'!$K$3:$N$9994,4,FALSE),"")))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constants'!$B$4:$C$1012,2,FALSE),"")</f>
        <v>Included in base game</v>
      </c>
      <c r="V256" s="33" t="s">
        <v>3354</v>
      </c>
      <c r="Y256" s="64">
        <v>930</v>
      </c>
      <c r="Z256" s="3">
        <f>IF(AND(G256&lt;&gt;"LIBSETS_SETTYPE_BATTLEGROUND",G256&lt;&gt;"LIBSETS_SETTYPE_SPECIAL"),
IF(AND(Y256&lt;&gt;"",ISNUMBER(Y256),NOT(ISNA(Y256))),Y256,
   IF(AND(L256&lt;&gt;"",ISNUMBER(L256),L256&gt;0,NOT(ISNA(L256))),VLOOKUP(L256,'ESO dumped WayshrineInfo'!$K$3:$L$9994,2,FALSE),"")
),"")</f>
        <v>930</v>
      </c>
      <c r="AA256" t="str">
        <f>IF(AND(Z256&lt;&gt;"",ISNUMBER(Z256),NOT(ISNA(Z256))),VLOOKUP(Z256,'ESO zone constants'!$A$3:$D$9999,4,FALSE),"")</f>
        <v>Darkshade Caverns II</v>
      </c>
      <c r="AB256" s="33" t="s">
        <v>3354</v>
      </c>
      <c r="AC256" s="42"/>
      <c r="AD256" s="42"/>
      <c r="AE256" s="42"/>
      <c r="AF256" s="3">
        <f>IF(AND(G256&lt;&gt;"LIBSETS_SETTYPE_BATTLEGROUND",G256&lt;&gt;"LIBSETS_SETTYPE_SPECIAL"),
IF(AND(AE256&lt;&gt;"",ISNUMBER(AE256),NOT(ISNA(AE256))),AE256,
   IF(AND(M256&lt;&gt;"",ISNUMBER(M256),M256&gt;0,NOT(ISNA(M256))),VLOOKUP(M256,'ESO dumped WayshrineInfo'!$K$3:$L$9994,2,FALSE),"")
),"")</f>
        <v>57</v>
      </c>
      <c r="AG256" t="str">
        <f>IF(AND(AF256&lt;&gt;"",ISNUMBER(AF256),NOT(ISNA(AF256))),VLOOKUP(AF256,'ESO zone constants'!$A$3:$D$9999,4,FALSE),"")</f>
        <v>Deshaan</v>
      </c>
      <c r="AH256" s="94" t="s">
        <v>3354</v>
      </c>
      <c r="AI256" s="42"/>
      <c r="AJ256" s="42"/>
      <c r="AK256" s="3" t="str">
        <f>IF(AND(G256&lt;&gt;"LIBSETS_SETTYPE_BATTLEGROUND",G256&lt;&gt;"LIBSETS_SETTYPE_SPECIAL"),IF(AL256&lt;&gt;"",VLOOKUP(AL256,'ESO zone constants'!$D$3:$H$4953,5,FALSE),""),"")</f>
        <v/>
      </c>
      <c r="AM256" s="43"/>
      <c r="AN256" s="42"/>
      <c r="AO256" s="42"/>
      <c r="AP256" s="3" t="str">
        <f>IF(AND(G256&lt;&gt;"LIBSETS_SETTYPE_BATTLEGROUND",G256&lt;&gt;"LIBSETS_SETTYPE_SPECIAL"),IF(AQ256&lt;&gt;"",VLOOKUP(AQ256,'ESO zone constants'!$D$3:$H$4953,5,FALSE),""),"")</f>
        <v/>
      </c>
      <c r="AR256" s="43"/>
      <c r="AS256" s="42"/>
      <c r="AT256" s="42"/>
      <c r="AU256" s="3" t="str">
        <f>IF(AND(G256&lt;&gt;"LIBSETS_SETTYPE_BATTLEGROUND",G256&lt;&gt;"LIBSETS_SETTYPE_SPECIAL"),IF(AV256&lt;&gt;"",VLOOKUP(AV256,'ESO zone constants'!$D$3:$H$4953,5,FALSE),""),"")</f>
        <v/>
      </c>
      <c r="AW256" s="43"/>
      <c r="AX256" s="42"/>
      <c r="AY256" s="42"/>
      <c r="AZ256" s="81" t="s">
        <v>2666</v>
      </c>
      <c r="BA256" s="81"/>
      <c r="BB256" s="81"/>
      <c r="BC256" s="21" t="str">
        <f t="shared" si="24"/>
        <v>[300] = {wayshrines={198,198,198,}, dlcId=DLC_BASE_GAME</v>
      </c>
      <c r="BD256" s="21" t="str">
        <f t="shared" si="25"/>
        <v>, zoneIds={63,930,57}, veteran=false</v>
      </c>
      <c r="BE256" s="21" t="str">
        <f t="shared" si="26"/>
        <v>, setType=LIBSETS_SETTYPE_DUNGEON</v>
      </c>
      <c r="BF256" s="21" t="str">
        <f t="shared" si="27"/>
        <v>, isProcSetAllowedInPvP=1, dropMechanic={LIBSETS_DROP_MECHANIC_GROUP_DUNGEON_BOSS,LIBSETS_DROP_MECHANIC_GROUP_DUNGEON_BOSS,LIBSETS_DROP_MECHANIC_GROUP_DUNGEON_BOSS}</v>
      </c>
      <c r="BG256" s="21" t="str">
        <f t="shared" si="28"/>
        <v>}, --Netch\'s Touch / Berührung des Netch   [Darkshade Caverns I, Darkshade Caverns II, Deshaan]</v>
      </c>
    </row>
    <row r="257" spans="1:59" x14ac:dyDescent="0.25">
      <c r="A257" s="12">
        <v>301</v>
      </c>
      <c r="B257" t="s">
        <v>1121</v>
      </c>
      <c r="C257" t="s">
        <v>1122</v>
      </c>
      <c r="D257" s="3">
        <f t="shared" si="23"/>
        <v>301</v>
      </c>
      <c r="G257" s="8" t="s">
        <v>1477</v>
      </c>
      <c r="I257" t="s">
        <v>91</v>
      </c>
      <c r="J257" t="s">
        <v>91</v>
      </c>
      <c r="K257">
        <v>198</v>
      </c>
      <c r="L257">
        <v>198</v>
      </c>
      <c r="M257">
        <v>198</v>
      </c>
      <c r="O257" s="64"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WayshrineInfo'!$K$3:$N$9994,4,FALSE),"")))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constants'!$B$4:$C$1012,2,FALSE),"")</f>
        <v>Included in base game</v>
      </c>
      <c r="V257" s="33" t="s">
        <v>3354</v>
      </c>
      <c r="Y257" s="64">
        <v>930</v>
      </c>
      <c r="Z257" s="3">
        <f>IF(AND(G257&lt;&gt;"LIBSETS_SETTYPE_BATTLEGROUND",G257&lt;&gt;"LIBSETS_SETTYPE_SPECIAL"),
IF(AND(Y257&lt;&gt;"",ISNUMBER(Y257),NOT(ISNA(Y257))),Y257,
   IF(AND(L257&lt;&gt;"",ISNUMBER(L257),L257&gt;0,NOT(ISNA(L257))),VLOOKUP(L257,'ESO dumped WayshrineInfo'!$K$3:$L$9994,2,FALSE),"")
),"")</f>
        <v>930</v>
      </c>
      <c r="AA257" t="str">
        <f>IF(AND(Z257&lt;&gt;"",ISNUMBER(Z257),NOT(ISNA(Z257))),VLOOKUP(Z257,'ESO zone constants'!$A$3:$D$9999,4,FALSE),"")</f>
        <v>Darkshade Caverns II</v>
      </c>
      <c r="AB257" s="33" t="s">
        <v>3354</v>
      </c>
      <c r="AC257" s="42"/>
      <c r="AD257" s="42"/>
      <c r="AE257" s="42"/>
      <c r="AF257" s="3">
        <f>IF(AND(G257&lt;&gt;"LIBSETS_SETTYPE_BATTLEGROUND",G257&lt;&gt;"LIBSETS_SETTYPE_SPECIAL"),
IF(AND(AE257&lt;&gt;"",ISNUMBER(AE257),NOT(ISNA(AE257))),AE257,
   IF(AND(M257&lt;&gt;"",ISNUMBER(M257),M257&gt;0,NOT(ISNA(M257))),VLOOKUP(M257,'ESO dumped WayshrineInfo'!$K$3:$L$9994,2,FALSE),"")
),"")</f>
        <v>57</v>
      </c>
      <c r="AG257" t="str">
        <f>IF(AND(AF257&lt;&gt;"",ISNUMBER(AF257),NOT(ISNA(AF257))),VLOOKUP(AF257,'ESO zone constants'!$A$3:$D$9999,4,FALSE),"")</f>
        <v>Deshaan</v>
      </c>
      <c r="AH257" s="94" t="s">
        <v>3354</v>
      </c>
      <c r="AI257" s="42"/>
      <c r="AJ257" s="42"/>
      <c r="AK257" s="3" t="str">
        <f>IF(AND(G257&lt;&gt;"LIBSETS_SETTYPE_BATTLEGROUND",G257&lt;&gt;"LIBSETS_SETTYPE_SPECIAL"),IF(AL257&lt;&gt;"",VLOOKUP(AL257,'ESO zone constants'!$D$3:$H$4953,5,FALSE),""),"")</f>
        <v/>
      </c>
      <c r="AM257" s="43"/>
      <c r="AN257" s="42"/>
      <c r="AO257" s="42"/>
      <c r="AP257" s="3" t="str">
        <f>IF(AND(G257&lt;&gt;"LIBSETS_SETTYPE_BATTLEGROUND",G257&lt;&gt;"LIBSETS_SETTYPE_SPECIAL"),IF(AQ257&lt;&gt;"",VLOOKUP(AQ257,'ESO zone constants'!$D$3:$H$4953,5,FALSE),""),"")</f>
        <v/>
      </c>
      <c r="AR257" s="43"/>
      <c r="AS257" s="42"/>
      <c r="AT257" s="42"/>
      <c r="AU257" s="3" t="str">
        <f>IF(AND(G257&lt;&gt;"LIBSETS_SETTYPE_BATTLEGROUND",G257&lt;&gt;"LIBSETS_SETTYPE_SPECIAL"),IF(AV257&lt;&gt;"",VLOOKUP(AV257,'ESO zone constants'!$D$3:$H$4953,5,FALSE),""),"")</f>
        <v/>
      </c>
      <c r="AW257" s="43"/>
      <c r="AX257" s="42"/>
      <c r="AY257" s="42"/>
      <c r="AZ257" s="81" t="s">
        <v>2666</v>
      </c>
      <c r="BA257" s="81"/>
      <c r="BB257" s="81"/>
      <c r="BC257" s="21" t="str">
        <f t="shared" si="24"/>
        <v>[301] = {wayshrines={198,198,198,}, dlcId=DLC_BASE_GAME</v>
      </c>
      <c r="BD257" s="21" t="str">
        <f t="shared" si="25"/>
        <v>, zoneIds={63,930,57}, veteran=false</v>
      </c>
      <c r="BE257" s="21" t="str">
        <f t="shared" si="26"/>
        <v>, setType=LIBSETS_SETTYPE_DUNGEON</v>
      </c>
      <c r="BF257" s="21" t="str">
        <f t="shared" si="27"/>
        <v>, isProcSetAllowedInPvP=1, dropMechanic={LIBSETS_DROP_MECHANIC_GROUP_DUNGEON_BOSS,LIBSETS_DROP_MECHANIC_GROUP_DUNGEON_BOSS,LIBSETS_DROP_MECHANIC_GROUP_DUNGEON_BOSS}</v>
      </c>
      <c r="BG257" s="21" t="str">
        <f t="shared" si="28"/>
        <v>}, --Strength of the Automaton / Stärke des Automaten   [Darkshade Caverns I, Darkshade Caverns II, Deshaan]</v>
      </c>
    </row>
    <row r="258" spans="1:59" x14ac:dyDescent="0.25">
      <c r="A258" s="12">
        <v>302</v>
      </c>
      <c r="B258" t="s">
        <v>1123</v>
      </c>
      <c r="C258" t="s">
        <v>1123</v>
      </c>
      <c r="D258" s="3">
        <f t="shared" si="23"/>
        <v>302</v>
      </c>
      <c r="G258" s="8" t="s">
        <v>1477</v>
      </c>
      <c r="I258" t="s">
        <v>91</v>
      </c>
      <c r="J258" t="s">
        <v>91</v>
      </c>
      <c r="K258">
        <v>190</v>
      </c>
      <c r="L258">
        <v>190</v>
      </c>
      <c r="M258">
        <v>190</v>
      </c>
      <c r="O258" s="64"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WayshrineInfo'!$K$3:$N$9994,4,FALSE),"")))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constants'!$B$4:$C$1012,2,FALSE),"")</f>
        <v>Included in base game</v>
      </c>
      <c r="V258" s="33" t="s">
        <v>3354</v>
      </c>
      <c r="Y258" s="64">
        <v>932</v>
      </c>
      <c r="Z258" s="3">
        <f>IF(AND(G258&lt;&gt;"LIBSETS_SETTYPE_BATTLEGROUND",G258&lt;&gt;"LIBSETS_SETTYPE_SPECIAL"),
IF(AND(Y258&lt;&gt;"",ISNUMBER(Y258),NOT(ISNA(Y258))),Y258,
   IF(AND(L258&lt;&gt;"",ISNUMBER(L258),L258&gt;0,NOT(ISNA(L258))),VLOOKUP(L258,'ESO dumped WayshrineInfo'!$K$3:$L$9994,2,FALSE),"")
),"")</f>
        <v>932</v>
      </c>
      <c r="AA258" t="str">
        <f>IF(AND(Z258&lt;&gt;"",ISNUMBER(Z258),NOT(ISNA(Z258))),VLOOKUP(Z258,'ESO zone constants'!$A$3:$D$9999,4,FALSE),"")</f>
        <v>Crypt of Hearts II</v>
      </c>
      <c r="AB258" s="33" t="s">
        <v>3354</v>
      </c>
      <c r="AC258" s="42"/>
      <c r="AD258" s="42"/>
      <c r="AE258" s="42"/>
      <c r="AF258" s="3">
        <f>IF(AND(G258&lt;&gt;"LIBSETS_SETTYPE_BATTLEGROUND",G258&lt;&gt;"LIBSETS_SETTYPE_SPECIAL"),
IF(AND(AE258&lt;&gt;"",ISNUMBER(AE258),NOT(ISNA(AE258))),AE258,
   IF(AND(M258&lt;&gt;"",ISNUMBER(M258),M258&gt;0,NOT(ISNA(M258))),VLOOKUP(M258,'ESO dumped WayshrineInfo'!$K$3:$L$9994,2,FALSE),"")
),"")</f>
        <v>20</v>
      </c>
      <c r="AG258" t="str">
        <f>IF(AND(AF258&lt;&gt;"",ISNUMBER(AF258),NOT(ISNA(AF258))),VLOOKUP(AF258,'ESO zone constants'!$A$3:$D$9999,4,FALSE),"")</f>
        <v>Rivenspire</v>
      </c>
      <c r="AH258" s="94" t="s">
        <v>3354</v>
      </c>
      <c r="AI258" s="42"/>
      <c r="AJ258" s="42"/>
      <c r="AK258" s="3" t="str">
        <f>IF(AND(G258&lt;&gt;"LIBSETS_SETTYPE_BATTLEGROUND",G258&lt;&gt;"LIBSETS_SETTYPE_SPECIAL"),IF(AL258&lt;&gt;"",VLOOKUP(AL258,'ESO zone constants'!$D$3:$H$4953,5,FALSE),""),"")</f>
        <v/>
      </c>
      <c r="AM258" s="43"/>
      <c r="AN258" s="42"/>
      <c r="AO258" s="42"/>
      <c r="AP258" s="3" t="str">
        <f>IF(AND(G258&lt;&gt;"LIBSETS_SETTYPE_BATTLEGROUND",G258&lt;&gt;"LIBSETS_SETTYPE_SPECIAL"),IF(AQ258&lt;&gt;"",VLOOKUP(AQ258,'ESO zone constants'!$D$3:$H$4953,5,FALSE),""),"")</f>
        <v/>
      </c>
      <c r="AR258" s="43"/>
      <c r="AS258" s="42"/>
      <c r="AT258" s="42"/>
      <c r="AU258" s="3" t="str">
        <f>IF(AND(G258&lt;&gt;"LIBSETS_SETTYPE_BATTLEGROUND",G258&lt;&gt;"LIBSETS_SETTYPE_SPECIAL"),IF(AV258&lt;&gt;"",VLOOKUP(AV258,'ESO zone constants'!$D$3:$H$4953,5,FALSE),""),"")</f>
        <v/>
      </c>
      <c r="AW258" s="43"/>
      <c r="AX258" s="42"/>
      <c r="AY258" s="42"/>
      <c r="AZ258" s="81" t="s">
        <v>2666</v>
      </c>
      <c r="BA258" s="81"/>
      <c r="BB258" s="81"/>
      <c r="BC258" s="21" t="str">
        <f t="shared" si="24"/>
        <v>[302] = {wayshrines={190,190,190,}, dlcId=DLC_BASE_GAME</v>
      </c>
      <c r="BD258" s="21" t="str">
        <f t="shared" si="25"/>
        <v>, zoneIds={130,932,20}, veteran=false</v>
      </c>
      <c r="BE258" s="21" t="str">
        <f t="shared" si="26"/>
        <v>, setType=LIBSETS_SETTYPE_DUNGEON</v>
      </c>
      <c r="BF258" s="21" t="str">
        <f t="shared" si="27"/>
        <v>, isProcSetAllowedInPvP=1, dropMechanic={LIBSETS_DROP_MECHANIC_GROUP_DUNGEON_BOSS,LIBSETS_DROP_MECHANIC_GROUP_DUNGEON_BOSS,LIBSETS_DROP_MECHANIC_GROUP_DUNGEON_BOSS}</v>
      </c>
      <c r="BG258" s="21" t="str">
        <f t="shared" si="28"/>
        <v>}, --Leviathan / Leviathan   [Crypt of Hearts I, Crypt of Hearts II, Rivenspire]</v>
      </c>
    </row>
    <row r="259" spans="1:59" x14ac:dyDescent="0.25">
      <c r="A259" s="12">
        <v>303</v>
      </c>
      <c r="B259" t="s">
        <v>1124</v>
      </c>
      <c r="C259" t="s">
        <v>2612</v>
      </c>
      <c r="D259" s="3">
        <f t="shared" ref="D259:D322" si="29">A259</f>
        <v>303</v>
      </c>
      <c r="G259" s="8" t="s">
        <v>1477</v>
      </c>
      <c r="I259" t="s">
        <v>91</v>
      </c>
      <c r="J259" t="s">
        <v>91</v>
      </c>
      <c r="K259">
        <v>192</v>
      </c>
      <c r="L259">
        <v>192</v>
      </c>
      <c r="M259">
        <v>192</v>
      </c>
      <c r="O259" s="64"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WayshrineInfo'!$K$3:$N$9994,4,FALSE),"")))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constants'!$B$4:$C$1012,2,FALSE),"")</f>
        <v>Included in base game</v>
      </c>
      <c r="V259" s="33" t="s">
        <v>3354</v>
      </c>
      <c r="Y259" s="64"/>
      <c r="Z259" s="3">
        <f>IF(AND(G259&lt;&gt;"LIBSETS_SETTYPE_BATTLEGROUND",G259&lt;&gt;"LIBSETS_SETTYPE_SPECIAL"),
IF(AND(Y259&lt;&gt;"",ISNUMBER(Y259),NOT(ISNA(Y259))),Y259,
   IF(AND(L259&lt;&gt;"",ISNUMBER(L259),L259&gt;0,NOT(ISNA(L259))),VLOOKUP(L259,'ESO dumped WayshrineInfo'!$K$3:$L$9994,2,FALSE),"")
),"")</f>
        <v>117</v>
      </c>
      <c r="AA259" t="str">
        <f>IF(AND(Z259&lt;&gt;"",ISNUMBER(Z259),NOT(ISNA(Z259))),VLOOKUP(Z259,'ESO zone constants'!$A$3:$D$9999,4,FALSE),"")</f>
        <v>Shadowfen</v>
      </c>
      <c r="AB259" s="33" t="s">
        <v>3354</v>
      </c>
      <c r="AC259" s="42"/>
      <c r="AD259" s="42"/>
      <c r="AE259" s="42"/>
      <c r="AF259" s="3">
        <f>IF(AND(G259&lt;&gt;"LIBSETS_SETTYPE_BATTLEGROUND",G259&lt;&gt;"LIBSETS_SETTYPE_SPECIAL"),
IF(AND(AE259&lt;&gt;"",ISNUMBER(AE259),NOT(ISNA(AE259))),AE259,
   IF(AND(M259&lt;&gt;"",ISNUMBER(M259),M259&gt;0,NOT(ISNA(M259))),VLOOKUP(M259,'ESO dumped WayshrineInfo'!$K$3:$L$9994,2,FALSE),"")
),"")</f>
        <v>117</v>
      </c>
      <c r="AG259" t="str">
        <f>IF(AND(AF259&lt;&gt;"",ISNUMBER(AF259),NOT(ISNA(AF259))),VLOOKUP(AF259,'ESO zone constants'!$A$3:$D$9999,4,FALSE),"")</f>
        <v>Shadowfen</v>
      </c>
      <c r="AH259" s="43"/>
      <c r="AI259" s="42"/>
      <c r="AJ259" s="42"/>
      <c r="AK259" s="3" t="str">
        <f>IF(AND(G259&lt;&gt;"LIBSETS_SETTYPE_BATTLEGROUND",G259&lt;&gt;"LIBSETS_SETTYPE_SPECIAL"),IF(AL259&lt;&gt;"",VLOOKUP(AL259,'ESO zone constants'!$D$3:$H$4953,5,FALSE),""),"")</f>
        <v/>
      </c>
      <c r="AM259" s="43"/>
      <c r="AN259" s="42"/>
      <c r="AO259" s="42"/>
      <c r="AP259" s="3" t="str">
        <f>IF(AND(G259&lt;&gt;"LIBSETS_SETTYPE_BATTLEGROUND",G259&lt;&gt;"LIBSETS_SETTYPE_SPECIAL"),IF(AQ259&lt;&gt;"",VLOOKUP(AQ259,'ESO zone constants'!$D$3:$H$4953,5,FALSE),""),"")</f>
        <v/>
      </c>
      <c r="AR259" s="43"/>
      <c r="AS259" s="42"/>
      <c r="AT259" s="42"/>
      <c r="AU259" s="3" t="str">
        <f>IF(AND(G259&lt;&gt;"LIBSETS_SETTYPE_BATTLEGROUND",G259&lt;&gt;"LIBSETS_SETTYPE_SPECIAL"),IF(AV259&lt;&gt;"",VLOOKUP(AV259,'ESO zone constants'!$D$3:$H$4953,5,FALSE),""),"")</f>
        <v/>
      </c>
      <c r="AW259" s="43"/>
      <c r="AX259" s="42"/>
      <c r="AY259" s="42"/>
      <c r="AZ259" s="81" t="s">
        <v>2665</v>
      </c>
      <c r="BA259" s="81"/>
      <c r="BB259" s="81"/>
      <c r="BC259" s="21" t="str">
        <f t="shared" si="24"/>
        <v>[303] = {wayshrines={192,192,192,}, dlcId=DLC_BASE_GAME</v>
      </c>
      <c r="BD259" s="21" t="str">
        <f t="shared" si="25"/>
        <v>, zoneIds={148,117,117}, veteran=false</v>
      </c>
      <c r="BE259" s="21" t="str">
        <f t="shared" si="26"/>
        <v>, setType=LIBSETS_SETTYPE_DUNGEON</v>
      </c>
      <c r="BF259" s="21" t="str">
        <f t="shared" si="27"/>
        <v>, dropMechanic={LIBSETS_DROP_MECHANIC_GROUP_DUNGEON_BOSS,LIBSETS_DROP_MECHANIC_GROUP_DUNGEON_BOSS}</v>
      </c>
      <c r="BG259" s="21" t="str">
        <f t="shared" si="28"/>
        <v>}, --Lamia\'s Song / Lied der Lamie   [Arx Corinium, Shadowfen, Shadowfen]</v>
      </c>
    </row>
    <row r="260" spans="1:59" x14ac:dyDescent="0.25">
      <c r="A260" s="12">
        <v>304</v>
      </c>
      <c r="B260" t="s">
        <v>1125</v>
      </c>
      <c r="C260" t="s">
        <v>1126</v>
      </c>
      <c r="D260" s="3">
        <f t="shared" si="29"/>
        <v>304</v>
      </c>
      <c r="G260" s="8" t="s">
        <v>1477</v>
      </c>
      <c r="I260" t="s">
        <v>91</v>
      </c>
      <c r="J260" t="s">
        <v>91</v>
      </c>
      <c r="K260">
        <v>192</v>
      </c>
      <c r="L260">
        <v>192</v>
      </c>
      <c r="M260">
        <v>192</v>
      </c>
      <c r="O260" s="64"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WayshrineInfo'!$K$3:$N$9994,4,FALSE),"")))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constants'!$B$4:$C$1012,2,FALSE),"")</f>
        <v>Included in base game</v>
      </c>
      <c r="V260" s="33" t="s">
        <v>3354</v>
      </c>
      <c r="Y260" s="64"/>
      <c r="Z260" s="3">
        <f>IF(AND(G260&lt;&gt;"LIBSETS_SETTYPE_BATTLEGROUND",G260&lt;&gt;"LIBSETS_SETTYPE_SPECIAL"),
IF(AND(Y260&lt;&gt;"",ISNUMBER(Y260),NOT(ISNA(Y260))),Y260,
   IF(AND(L260&lt;&gt;"",ISNUMBER(L260),L260&gt;0,NOT(ISNA(L260))),VLOOKUP(L260,'ESO dumped WayshrineInfo'!$K$3:$L$9994,2,FALSE),"")
),"")</f>
        <v>117</v>
      </c>
      <c r="AA260" t="str">
        <f>IF(AND(Z260&lt;&gt;"",ISNUMBER(Z260),NOT(ISNA(Z260))),VLOOKUP(Z260,'ESO zone constants'!$A$3:$D$9999,4,FALSE),"")</f>
        <v>Shadowfen</v>
      </c>
      <c r="AB260" s="33" t="s">
        <v>3354</v>
      </c>
      <c r="AC260" s="42"/>
      <c r="AD260" s="42"/>
      <c r="AE260" s="42"/>
      <c r="AF260" s="3">
        <f>IF(AND(G260&lt;&gt;"LIBSETS_SETTYPE_BATTLEGROUND",G260&lt;&gt;"LIBSETS_SETTYPE_SPECIAL"),
IF(AND(AE260&lt;&gt;"",ISNUMBER(AE260),NOT(ISNA(AE260))),AE260,
   IF(AND(M260&lt;&gt;"",ISNUMBER(M260),M260&gt;0,NOT(ISNA(M260))),VLOOKUP(M260,'ESO dumped WayshrineInfo'!$K$3:$L$9994,2,FALSE),"")
),"")</f>
        <v>117</v>
      </c>
      <c r="AG260" t="str">
        <f>IF(AND(AF260&lt;&gt;"",ISNUMBER(AF260),NOT(ISNA(AF260))),VLOOKUP(AF260,'ESO zone constants'!$A$3:$D$9999,4,FALSE),"")</f>
        <v>Shadowfen</v>
      </c>
      <c r="AH260" s="43"/>
      <c r="AI260" s="42"/>
      <c r="AJ260" s="42"/>
      <c r="AK260" s="3" t="str">
        <f>IF(AND(G260&lt;&gt;"LIBSETS_SETTYPE_BATTLEGROUND",G260&lt;&gt;"LIBSETS_SETTYPE_SPECIAL"),IF(AL260&lt;&gt;"",VLOOKUP(AL260,'ESO zone constants'!$D$3:$H$4953,5,FALSE),""),"")</f>
        <v/>
      </c>
      <c r="AM260" s="43"/>
      <c r="AN260" s="42"/>
      <c r="AO260" s="42"/>
      <c r="AP260" s="3" t="str">
        <f>IF(AND(G260&lt;&gt;"LIBSETS_SETTYPE_BATTLEGROUND",G260&lt;&gt;"LIBSETS_SETTYPE_SPECIAL"),IF(AQ260&lt;&gt;"",VLOOKUP(AQ260,'ESO zone constants'!$D$3:$H$4953,5,FALSE),""),"")</f>
        <v/>
      </c>
      <c r="AR260" s="43"/>
      <c r="AS260" s="42"/>
      <c r="AT260" s="42"/>
      <c r="AU260" s="3" t="str">
        <f>IF(AND(G260&lt;&gt;"LIBSETS_SETTYPE_BATTLEGROUND",G260&lt;&gt;"LIBSETS_SETTYPE_SPECIAL"),IF(AV260&lt;&gt;"",VLOOKUP(AV260,'ESO zone constants'!$D$3:$H$4953,5,FALSE),""),"")</f>
        <v/>
      </c>
      <c r="AW260" s="43"/>
      <c r="AX260" s="42"/>
      <c r="AY260" s="42"/>
      <c r="AZ260" s="81" t="s">
        <v>2665</v>
      </c>
      <c r="BA260" s="81"/>
      <c r="BB260" s="81"/>
      <c r="BC260" s="21" t="str">
        <f t="shared" ref="BC260:BC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D260" s="21" t="str">
        <f t="shared" ref="BD260:BD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E260" s="21" t="str">
        <f t="shared" ref="BE260:BE323" si="32">IF(A260&lt;&gt;"",IF(F260&lt;&gt;"Not in the game (anymore)",IF(A260&lt;&gt;"",", setType="&amp;G260,"")&amp;IF(J260="true",", multiTrialSet=true",""),"")
&amp; IF(AND(H260&lt;&gt;"",ISNUMBER(H260)),", undauntedChestId=" &amp; H260,""),"")</f>
        <v>, setType=LIBSETS_SETTYPE_DUNGEON</v>
      </c>
      <c r="BF260" s="21" t="str">
        <f t="shared" ref="BF260:BF323" si="33">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G260" s="21" t="str">
        <f t="shared" ref="BG260:BG323" si="34">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59" x14ac:dyDescent="0.25">
      <c r="A261" s="12">
        <v>305</v>
      </c>
      <c r="B261" t="s">
        <v>1127</v>
      </c>
      <c r="C261" t="s">
        <v>1128</v>
      </c>
      <c r="D261" s="3">
        <f t="shared" si="29"/>
        <v>305</v>
      </c>
      <c r="G261" s="8" t="s">
        <v>1477</v>
      </c>
      <c r="I261" t="s">
        <v>91</v>
      </c>
      <c r="J261" t="s">
        <v>91</v>
      </c>
      <c r="K261">
        <v>196</v>
      </c>
      <c r="L261">
        <v>196</v>
      </c>
      <c r="M261">
        <v>196</v>
      </c>
      <c r="O261" s="64"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WayshrineInfo'!$K$3:$N$9994,4,FALSE),"")))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constants'!$B$4:$C$1012,2,FALSE),"")</f>
        <v>Included in base game</v>
      </c>
      <c r="V261" s="33" t="s">
        <v>3354</v>
      </c>
      <c r="Y261" s="64"/>
      <c r="Z261" s="3">
        <f>IF(AND(G261&lt;&gt;"LIBSETS_SETTYPE_BATTLEGROUND",G261&lt;&gt;"LIBSETS_SETTYPE_SPECIAL"),
IF(AND(Y261&lt;&gt;"",ISNUMBER(Y261),NOT(ISNA(Y261))),Y261,
   IF(AND(L261&lt;&gt;"",ISNUMBER(L261),L261&gt;0,NOT(ISNA(L261))),VLOOKUP(L261,'ESO dumped WayshrineInfo'!$K$3:$L$9994,2,FALSE),"")
),"")</f>
        <v>104</v>
      </c>
      <c r="AA261" t="str">
        <f>IF(AND(Z261&lt;&gt;"",ISNUMBER(Z261),NOT(ISNA(Z261))),VLOOKUP(Z261,'ESO zone constants'!$A$3:$D$9999,4,FALSE),"")</f>
        <v>Alik'r Desert</v>
      </c>
      <c r="AB261" s="33" t="s">
        <v>3354</v>
      </c>
      <c r="AC261" s="42"/>
      <c r="AD261" s="42"/>
      <c r="AE261" s="42"/>
      <c r="AF261" s="3">
        <f>IF(AND(G261&lt;&gt;"LIBSETS_SETTYPE_BATTLEGROUND",G261&lt;&gt;"LIBSETS_SETTYPE_SPECIAL"),
IF(AND(AE261&lt;&gt;"",ISNUMBER(AE261),NOT(ISNA(AE261))),AE261,
   IF(AND(M261&lt;&gt;"",ISNUMBER(M261),M261&gt;0,NOT(ISNA(M261))),VLOOKUP(M261,'ESO dumped WayshrineInfo'!$K$3:$L$9994,2,FALSE),"")
),"")</f>
        <v>104</v>
      </c>
      <c r="AG261" t="str">
        <f>IF(AND(AF261&lt;&gt;"",ISNUMBER(AF261),NOT(ISNA(AF261))),VLOOKUP(AF261,'ESO zone constants'!$A$3:$D$9999,4,FALSE),"")</f>
        <v>Alik'r Desert</v>
      </c>
      <c r="AH261" s="43"/>
      <c r="AI261" s="42"/>
      <c r="AJ261" s="42"/>
      <c r="AK261" s="3" t="str">
        <f>IF(AND(G261&lt;&gt;"LIBSETS_SETTYPE_BATTLEGROUND",G261&lt;&gt;"LIBSETS_SETTYPE_SPECIAL"),IF(AL261&lt;&gt;"",VLOOKUP(AL261,'ESO zone constants'!$D$3:$H$4953,5,FALSE),""),"")</f>
        <v/>
      </c>
      <c r="AM261" s="43"/>
      <c r="AN261" s="42"/>
      <c r="AO261" s="42"/>
      <c r="AP261" s="3" t="str">
        <f>IF(AND(G261&lt;&gt;"LIBSETS_SETTYPE_BATTLEGROUND",G261&lt;&gt;"LIBSETS_SETTYPE_SPECIAL"),IF(AQ261&lt;&gt;"",VLOOKUP(AQ261,'ESO zone constants'!$D$3:$H$4953,5,FALSE),""),"")</f>
        <v/>
      </c>
      <c r="AR261" s="43"/>
      <c r="AS261" s="42"/>
      <c r="AT261" s="42"/>
      <c r="AU261" s="3" t="str">
        <f>IF(AND(G261&lt;&gt;"LIBSETS_SETTYPE_BATTLEGROUND",G261&lt;&gt;"LIBSETS_SETTYPE_SPECIAL"),IF(AV261&lt;&gt;"",VLOOKUP(AV261,'ESO zone constants'!$D$3:$H$4953,5,FALSE),""),"")</f>
        <v/>
      </c>
      <c r="AW261" s="43"/>
      <c r="AX261" s="42"/>
      <c r="AY261" s="42"/>
      <c r="AZ261" s="81" t="s">
        <v>2665</v>
      </c>
      <c r="BA261" s="81"/>
      <c r="BB261" s="81"/>
      <c r="BC261" s="21" t="str">
        <f t="shared" si="30"/>
        <v>[305] = {wayshrines={196,196,196,}, dlcId=DLC_BASE_GAME</v>
      </c>
      <c r="BD261" s="21" t="str">
        <f t="shared" si="31"/>
        <v>, zoneIds={22,104,104}, veteran=false</v>
      </c>
      <c r="BE261" s="21" t="str">
        <f t="shared" si="32"/>
        <v>, setType=LIBSETS_SETTYPE_DUNGEON</v>
      </c>
      <c r="BF261" s="21" t="str">
        <f t="shared" si="33"/>
        <v>, dropMechanic={LIBSETS_DROP_MECHANIC_GROUP_DUNGEON_BOSS,LIBSETS_DROP_MECHANIC_GROUP_DUNGEON_BOSS}</v>
      </c>
      <c r="BG261" s="21" t="str">
        <f t="shared" si="34"/>
        <v>}, --Treasure Hunter / Schatzjäger   [Volenfell, Alik'r Desert, Alik'r Desert]</v>
      </c>
    </row>
    <row r="262" spans="1:59" x14ac:dyDescent="0.25">
      <c r="A262" s="12">
        <v>307</v>
      </c>
      <c r="B262" t="s">
        <v>1129</v>
      </c>
      <c r="C262" t="s">
        <v>1130</v>
      </c>
      <c r="D262" s="3">
        <f t="shared" si="29"/>
        <v>307</v>
      </c>
      <c r="G262" s="8" t="s">
        <v>1477</v>
      </c>
      <c r="I262" t="s">
        <v>91</v>
      </c>
      <c r="J262" t="s">
        <v>91</v>
      </c>
      <c r="K262">
        <v>195</v>
      </c>
      <c r="L262">
        <v>195</v>
      </c>
      <c r="M262">
        <v>195</v>
      </c>
      <c r="O262" s="64"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WayshrineInfo'!$K$3:$N$9994,4,FALSE),"")))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constants'!$B$4:$C$1012,2,FALSE),"")</f>
        <v>Included in base game</v>
      </c>
      <c r="V262" s="33" t="s">
        <v>3354</v>
      </c>
      <c r="Y262" s="64"/>
      <c r="Z262" s="3">
        <f>IF(AND(G262&lt;&gt;"LIBSETS_SETTYPE_BATTLEGROUND",G262&lt;&gt;"LIBSETS_SETTYPE_SPECIAL"),
IF(AND(Y262&lt;&gt;"",ISNUMBER(Y262),NOT(ISNA(Y262))),Y262,
   IF(AND(L262&lt;&gt;"",ISNUMBER(L262),L262&gt;0,NOT(ISNA(L262))),VLOOKUP(L262,'ESO dumped WayshrineInfo'!$K$3:$L$9994,2,FALSE),"")
),"")</f>
        <v>101</v>
      </c>
      <c r="AA262" t="str">
        <f>IF(AND(Z262&lt;&gt;"",ISNUMBER(Z262),NOT(ISNA(Z262))),VLOOKUP(Z262,'ESO zone constants'!$A$3:$D$9999,4,FALSE),"")</f>
        <v>Eastmarch</v>
      </c>
      <c r="AB262" s="33" t="s">
        <v>3354</v>
      </c>
      <c r="AC262" s="42"/>
      <c r="AD262" s="42"/>
      <c r="AE262" s="42"/>
      <c r="AF262" s="3">
        <f>IF(AND(G262&lt;&gt;"LIBSETS_SETTYPE_BATTLEGROUND",G262&lt;&gt;"LIBSETS_SETTYPE_SPECIAL"),
IF(AND(AE262&lt;&gt;"",ISNUMBER(AE262),NOT(ISNA(AE262))),AE262,
   IF(AND(M262&lt;&gt;"",ISNUMBER(M262),M262&gt;0,NOT(ISNA(M262))),VLOOKUP(M262,'ESO dumped WayshrineInfo'!$K$3:$L$9994,2,FALSE),"")
),"")</f>
        <v>101</v>
      </c>
      <c r="AG262" t="str">
        <f>IF(AND(AF262&lt;&gt;"",ISNUMBER(AF262),NOT(ISNA(AF262))),VLOOKUP(AF262,'ESO zone constants'!$A$3:$D$9999,4,FALSE),"")</f>
        <v>Eastmarch</v>
      </c>
      <c r="AH262" s="43"/>
      <c r="AI262" s="42"/>
      <c r="AJ262" s="42"/>
      <c r="AK262" s="3" t="str">
        <f>IF(AND(G262&lt;&gt;"LIBSETS_SETTYPE_BATTLEGROUND",G262&lt;&gt;"LIBSETS_SETTYPE_SPECIAL"),IF(AL262&lt;&gt;"",VLOOKUP(AL262,'ESO zone constants'!$D$3:$H$4953,5,FALSE),""),"")</f>
        <v/>
      </c>
      <c r="AM262" s="43"/>
      <c r="AN262" s="42"/>
      <c r="AO262" s="42"/>
      <c r="AP262" s="3" t="str">
        <f>IF(AND(G262&lt;&gt;"LIBSETS_SETTYPE_BATTLEGROUND",G262&lt;&gt;"LIBSETS_SETTYPE_SPECIAL"),IF(AQ262&lt;&gt;"",VLOOKUP(AQ262,'ESO zone constants'!$D$3:$H$4953,5,FALSE),""),"")</f>
        <v/>
      </c>
      <c r="AR262" s="43"/>
      <c r="AS262" s="42"/>
      <c r="AT262" s="42"/>
      <c r="AU262" s="3" t="str">
        <f>IF(AND(G262&lt;&gt;"LIBSETS_SETTYPE_BATTLEGROUND",G262&lt;&gt;"LIBSETS_SETTYPE_SPECIAL"),IF(AV262&lt;&gt;"",VLOOKUP(AV262,'ESO zone constants'!$D$3:$H$4953,5,FALSE),""),"")</f>
        <v/>
      </c>
      <c r="AW262" s="43"/>
      <c r="AX262" s="42"/>
      <c r="AY262" s="42"/>
      <c r="AZ262" s="81" t="s">
        <v>2666</v>
      </c>
      <c r="BA262" s="81"/>
      <c r="BB262" s="81"/>
      <c r="BC262" s="21" t="str">
        <f t="shared" si="30"/>
        <v>[307] = {wayshrines={195,195,195,}, dlcId=DLC_BASE_GAME</v>
      </c>
      <c r="BD262" s="21" t="str">
        <f t="shared" si="31"/>
        <v>, zoneIds={449,101,101}, veteran=false</v>
      </c>
      <c r="BE262" s="21" t="str">
        <f t="shared" si="32"/>
        <v>, setType=LIBSETS_SETTYPE_DUNGEON</v>
      </c>
      <c r="BF262" s="21" t="str">
        <f t="shared" si="33"/>
        <v>, isProcSetAllowedInPvP=1, dropMechanic={LIBSETS_DROP_MECHANIC_GROUP_DUNGEON_BOSS,LIBSETS_DROP_MECHANIC_GROUP_DUNGEON_BOSS}</v>
      </c>
      <c r="BG262" s="21" t="str">
        <f t="shared" si="34"/>
        <v>}, --Draugr Hulk / Schwerfälliger Draugr   [Direfrost Keep, Eastmarch, Eastmarch]</v>
      </c>
    </row>
    <row r="263" spans="1:59" x14ac:dyDescent="0.25">
      <c r="A263" s="12">
        <v>308</v>
      </c>
      <c r="B263" t="s">
        <v>1131</v>
      </c>
      <c r="C263" t="s">
        <v>2613</v>
      </c>
      <c r="D263" s="3">
        <f t="shared" si="29"/>
        <v>308</v>
      </c>
      <c r="E263" s="41"/>
      <c r="G263" s="8" t="s">
        <v>1477</v>
      </c>
      <c r="I263" t="s">
        <v>91</v>
      </c>
      <c r="J263" t="s">
        <v>91</v>
      </c>
      <c r="K263">
        <v>186</v>
      </c>
      <c r="L263">
        <v>186</v>
      </c>
      <c r="M263">
        <v>186</v>
      </c>
      <c r="O263" s="64"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WayshrineInfo'!$K$3:$N$9994,4,FALSE),"")))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constants'!$B$4:$C$1012,2,FALSE),"")</f>
        <v>Included in base game</v>
      </c>
      <c r="V263" s="33" t="s">
        <v>3354</v>
      </c>
      <c r="Y263" s="64"/>
      <c r="Z263" s="3">
        <f>IF(AND(G263&lt;&gt;"LIBSETS_SETTYPE_BATTLEGROUND",G263&lt;&gt;"LIBSETS_SETTYPE_SPECIAL"),
IF(AND(Y263&lt;&gt;"",ISNUMBER(Y263),NOT(ISNA(Y263))),Y263,
   IF(AND(L263&lt;&gt;"",ISNUMBER(L263),L263&gt;0,NOT(ISNA(L263))),VLOOKUP(L263,'ESO dumped WayshrineInfo'!$K$3:$L$9994,2,FALSE),"")
),"")</f>
        <v>92</v>
      </c>
      <c r="AA263" t="str">
        <f>IF(AND(Z263&lt;&gt;"",ISNUMBER(Z263),NOT(ISNA(Z263))),VLOOKUP(Z263,'ESO zone constants'!$A$3:$D$9999,4,FALSE),"")</f>
        <v>Bangkorai</v>
      </c>
      <c r="AB263" s="33" t="s">
        <v>3354</v>
      </c>
      <c r="AC263" s="42"/>
      <c r="AD263" s="42"/>
      <c r="AE263" s="42"/>
      <c r="AF263" s="3">
        <f>IF(AND(G263&lt;&gt;"LIBSETS_SETTYPE_BATTLEGROUND",G263&lt;&gt;"LIBSETS_SETTYPE_SPECIAL"),
IF(AND(AE263&lt;&gt;"",ISNUMBER(AE263),NOT(ISNA(AE263))),AE263,
   IF(AND(M263&lt;&gt;"",ISNUMBER(M263),M263&gt;0,NOT(ISNA(M263))),VLOOKUP(M263,'ESO dumped WayshrineInfo'!$K$3:$L$9994,2,FALSE),"")
),"")</f>
        <v>92</v>
      </c>
      <c r="AG263" t="str">
        <f>IF(AND(AF263&lt;&gt;"",ISNUMBER(AF263),NOT(ISNA(AF263))),VLOOKUP(AF263,'ESO zone constants'!$A$3:$D$9999,4,FALSE),"")</f>
        <v>Bangkorai</v>
      </c>
      <c r="AH263" s="43"/>
      <c r="AI263" s="42"/>
      <c r="AJ263" s="42"/>
      <c r="AK263" s="3" t="str">
        <f>IF(AND(G263&lt;&gt;"LIBSETS_SETTYPE_BATTLEGROUND",G263&lt;&gt;"LIBSETS_SETTYPE_SPECIAL"),IF(AL263&lt;&gt;"",VLOOKUP(AL263,'ESO zone constants'!$D$3:$H$4953,5,FALSE),""),"")</f>
        <v/>
      </c>
      <c r="AM263" s="43"/>
      <c r="AN263" s="42"/>
      <c r="AO263" s="42"/>
      <c r="AP263" s="3" t="str">
        <f>IF(AND(G263&lt;&gt;"LIBSETS_SETTYPE_BATTLEGROUND",G263&lt;&gt;"LIBSETS_SETTYPE_SPECIAL"),IF(AQ263&lt;&gt;"",VLOOKUP(AQ263,'ESO zone constants'!$D$3:$H$4953,5,FALSE),""),"")</f>
        <v/>
      </c>
      <c r="AR263" s="43"/>
      <c r="AS263" s="42"/>
      <c r="AT263" s="42"/>
      <c r="AU263" s="3" t="str">
        <f>IF(AND(G263&lt;&gt;"LIBSETS_SETTYPE_BATTLEGROUND",G263&lt;&gt;"LIBSETS_SETTYPE_SPECIAL"),IF(AV263&lt;&gt;"",VLOOKUP(AV263,'ESO zone constants'!$D$3:$H$4953,5,FALSE),""),"")</f>
        <v/>
      </c>
      <c r="AW263" s="43"/>
      <c r="AX263" s="42"/>
      <c r="AY263" s="42"/>
      <c r="AZ263" s="81" t="s">
        <v>2665</v>
      </c>
      <c r="BA263" s="81"/>
      <c r="BB263" s="81"/>
      <c r="BC263" s="21" t="str">
        <f t="shared" si="30"/>
        <v>[308] = {wayshrines={186,186,186,}, dlcId=DLC_BASE_GAME</v>
      </c>
      <c r="BD263" s="21" t="str">
        <f t="shared" si="31"/>
        <v>, zoneIds={38,92,92}, veteran=false</v>
      </c>
      <c r="BE263" s="21" t="str">
        <f t="shared" si="32"/>
        <v>, setType=LIBSETS_SETTYPE_DUNGEON</v>
      </c>
      <c r="BF263" s="21" t="str">
        <f t="shared" si="33"/>
        <v>, dropMechanic={LIBSETS_DROP_MECHANIC_GROUP_DUNGEON_BOSS,LIBSETS_DROP_MECHANIC_GROUP_DUNGEON_BOSS}</v>
      </c>
      <c r="BG263" s="21" t="str">
        <f t="shared" si="34"/>
        <v>}, --Bone Pirate\'s Tatters / Lumpen des Knochenpiraten   [Blackheart Haven, Bangkorai, Bangkorai]</v>
      </c>
    </row>
    <row r="264" spans="1:59" x14ac:dyDescent="0.25">
      <c r="A264" s="12">
        <v>309</v>
      </c>
      <c r="B264" t="s">
        <v>1132</v>
      </c>
      <c r="C264" t="s">
        <v>2614</v>
      </c>
      <c r="D264" s="3">
        <f t="shared" si="29"/>
        <v>309</v>
      </c>
      <c r="E264" s="41"/>
      <c r="G264" s="8" t="s">
        <v>1477</v>
      </c>
      <c r="I264" t="s">
        <v>91</v>
      </c>
      <c r="J264" t="s">
        <v>91</v>
      </c>
      <c r="K264">
        <v>186</v>
      </c>
      <c r="L264">
        <v>186</v>
      </c>
      <c r="M264">
        <v>186</v>
      </c>
      <c r="O264" s="64"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WayshrineInfo'!$K$3:$N$9994,4,FALSE),"")))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constants'!$B$4:$C$1012,2,FALSE),"")</f>
        <v>Included in base game</v>
      </c>
      <c r="V264" s="33" t="s">
        <v>3354</v>
      </c>
      <c r="Y264" s="64"/>
      <c r="Z264" s="3">
        <f>IF(AND(G264&lt;&gt;"LIBSETS_SETTYPE_BATTLEGROUND",G264&lt;&gt;"LIBSETS_SETTYPE_SPECIAL"),
IF(AND(Y264&lt;&gt;"",ISNUMBER(Y264),NOT(ISNA(Y264))),Y264,
   IF(AND(L264&lt;&gt;"",ISNUMBER(L264),L264&gt;0,NOT(ISNA(L264))),VLOOKUP(L264,'ESO dumped WayshrineInfo'!$K$3:$L$9994,2,FALSE),"")
),"")</f>
        <v>92</v>
      </c>
      <c r="AA264" t="str">
        <f>IF(AND(Z264&lt;&gt;"",ISNUMBER(Z264),NOT(ISNA(Z264))),VLOOKUP(Z264,'ESO zone constants'!$A$3:$D$9999,4,FALSE),"")</f>
        <v>Bangkorai</v>
      </c>
      <c r="AB264" s="33" t="s">
        <v>3354</v>
      </c>
      <c r="AC264" s="42"/>
      <c r="AD264" s="42"/>
      <c r="AE264" s="42"/>
      <c r="AF264" s="3">
        <f>IF(AND(G264&lt;&gt;"LIBSETS_SETTYPE_BATTLEGROUND",G264&lt;&gt;"LIBSETS_SETTYPE_SPECIAL"),
IF(AND(AE264&lt;&gt;"",ISNUMBER(AE264),NOT(ISNA(AE264))),AE264,
   IF(AND(M264&lt;&gt;"",ISNUMBER(M264),M264&gt;0,NOT(ISNA(M264))),VLOOKUP(M264,'ESO dumped WayshrineInfo'!$K$3:$L$9994,2,FALSE),"")
),"")</f>
        <v>92</v>
      </c>
      <c r="AG264" t="str">
        <f>IF(AND(AF264&lt;&gt;"",ISNUMBER(AF264),NOT(ISNA(AF264))),VLOOKUP(AF264,'ESO zone constants'!$A$3:$D$9999,4,FALSE),"")</f>
        <v>Bangkorai</v>
      </c>
      <c r="AH264" s="43"/>
      <c r="AI264" s="42"/>
      <c r="AJ264" s="42"/>
      <c r="AK264" s="3" t="str">
        <f>IF(AND(G264&lt;&gt;"LIBSETS_SETTYPE_BATTLEGROUND",G264&lt;&gt;"LIBSETS_SETTYPE_SPECIAL"),IF(AL264&lt;&gt;"",VLOOKUP(AL264,'ESO zone constants'!$D$3:$H$4953,5,FALSE),""),"")</f>
        <v/>
      </c>
      <c r="AM264" s="43"/>
      <c r="AN264" s="42"/>
      <c r="AO264" s="42"/>
      <c r="AP264" s="3" t="str">
        <f>IF(AND(G264&lt;&gt;"LIBSETS_SETTYPE_BATTLEGROUND",G264&lt;&gt;"LIBSETS_SETTYPE_SPECIAL"),IF(AQ264&lt;&gt;"",VLOOKUP(AQ264,'ESO zone constants'!$D$3:$H$4953,5,FALSE),""),"")</f>
        <v/>
      </c>
      <c r="AR264" s="43"/>
      <c r="AS264" s="42"/>
      <c r="AT264" s="42"/>
      <c r="AU264" s="3" t="str">
        <f>IF(AND(G264&lt;&gt;"LIBSETS_SETTYPE_BATTLEGROUND",G264&lt;&gt;"LIBSETS_SETTYPE_SPECIAL"),IF(AV264&lt;&gt;"",VLOOKUP(AV264,'ESO zone constants'!$D$3:$H$4953,5,FALSE),""),"")</f>
        <v/>
      </c>
      <c r="AW264" s="43"/>
      <c r="AX264" s="42"/>
      <c r="AY264" s="42"/>
      <c r="AZ264" s="81" t="s">
        <v>2665</v>
      </c>
      <c r="BA264" s="81"/>
      <c r="BB264" s="81"/>
      <c r="BC264" s="21" t="str">
        <f t="shared" si="30"/>
        <v>[309] = {wayshrines={186,186,186,}, dlcId=DLC_BASE_GAME</v>
      </c>
      <c r="BD264" s="21" t="str">
        <f t="shared" si="31"/>
        <v>, zoneIds={38,92,92}, veteran=false</v>
      </c>
      <c r="BE264" s="21" t="str">
        <f t="shared" si="32"/>
        <v>, setType=LIBSETS_SETTYPE_DUNGEON</v>
      </c>
      <c r="BF264" s="21" t="str">
        <f t="shared" si="33"/>
        <v>, dropMechanic={LIBSETS_DROP_MECHANIC_GROUP_DUNGEON_BOSS,LIBSETS_DROP_MECHANIC_GROUP_DUNGEON_BOSS}</v>
      </c>
      <c r="BG264" s="21" t="str">
        <f t="shared" si="34"/>
        <v>}, --Knight-errant\'s Mail / Platten des Wanderritters   [Blackheart Haven, Bangkorai, Bangkorai]</v>
      </c>
    </row>
    <row r="265" spans="1:59" x14ac:dyDescent="0.25">
      <c r="A265" s="12">
        <v>310</v>
      </c>
      <c r="B265" t="s">
        <v>1133</v>
      </c>
      <c r="C265" t="s">
        <v>1134</v>
      </c>
      <c r="D265" s="3">
        <f t="shared" si="29"/>
        <v>310</v>
      </c>
      <c r="E265" s="41"/>
      <c r="G265" s="8" t="s">
        <v>1477</v>
      </c>
      <c r="I265" t="s">
        <v>91</v>
      </c>
      <c r="J265" t="s">
        <v>91</v>
      </c>
      <c r="K265">
        <v>187</v>
      </c>
      <c r="L265">
        <v>187</v>
      </c>
      <c r="M265">
        <v>187</v>
      </c>
      <c r="O265" s="64"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WayshrineInfo'!$K$3:$N$9994,4,FALSE),"")))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constants'!$B$4:$C$1012,2,FALSE),"")</f>
        <v>Included in base game</v>
      </c>
      <c r="V265" s="33" t="s">
        <v>3354</v>
      </c>
      <c r="Y265" s="64"/>
      <c r="Z265" s="3">
        <f>IF(AND(G265&lt;&gt;"LIBSETS_SETTYPE_BATTLEGROUND",G265&lt;&gt;"LIBSETS_SETTYPE_SPECIAL"),
IF(AND(Y265&lt;&gt;"",ISNUMBER(Y265),NOT(ISNA(Y265))),Y265,
   IF(AND(L265&lt;&gt;"",ISNUMBER(L265),L265&gt;0,NOT(ISNA(L265))),VLOOKUP(L265,'ESO dumped WayshrineInfo'!$K$3:$L$9994,2,FALSE),"")
),"")</f>
        <v>103</v>
      </c>
      <c r="AA265" t="str">
        <f>IF(AND(Z265&lt;&gt;"",ISNUMBER(Z265),NOT(ISNA(Z265))),VLOOKUP(Z265,'ESO zone constants'!$A$3:$D$9999,4,FALSE),"")</f>
        <v>The Rift</v>
      </c>
      <c r="AB265" s="33" t="s">
        <v>3354</v>
      </c>
      <c r="AC265" s="42"/>
      <c r="AD265" s="42"/>
      <c r="AE265" s="42"/>
      <c r="AF265" s="3">
        <f>IF(AND(G265&lt;&gt;"LIBSETS_SETTYPE_BATTLEGROUND",G265&lt;&gt;"LIBSETS_SETTYPE_SPECIAL"),
IF(AND(AE265&lt;&gt;"",ISNUMBER(AE265),NOT(ISNA(AE265))),AE265,
   IF(AND(M265&lt;&gt;"",ISNUMBER(M265),M265&gt;0,NOT(ISNA(M265))),VLOOKUP(M265,'ESO dumped WayshrineInfo'!$K$3:$L$9994,2,FALSE),"")
),"")</f>
        <v>103</v>
      </c>
      <c r="AG265" t="str">
        <f>IF(AND(AF265&lt;&gt;"",ISNUMBER(AF265),NOT(ISNA(AF265))),VLOOKUP(AF265,'ESO zone constants'!$A$3:$D$9999,4,FALSE),"")</f>
        <v>The Rift</v>
      </c>
      <c r="AH265" s="43"/>
      <c r="AI265" s="42"/>
      <c r="AJ265" s="42"/>
      <c r="AK265" s="3" t="str">
        <f>IF(AND(G265&lt;&gt;"LIBSETS_SETTYPE_BATTLEGROUND",G265&lt;&gt;"LIBSETS_SETTYPE_SPECIAL"),IF(AL265&lt;&gt;"",VLOOKUP(AL265,'ESO zone constants'!$D$3:$H$4953,5,FALSE),""),"")</f>
        <v/>
      </c>
      <c r="AM265" s="43"/>
      <c r="AN265" s="42"/>
      <c r="AO265" s="42"/>
      <c r="AP265" s="3" t="str">
        <f>IF(AND(G265&lt;&gt;"LIBSETS_SETTYPE_BATTLEGROUND",G265&lt;&gt;"LIBSETS_SETTYPE_SPECIAL"),IF(AQ265&lt;&gt;"",VLOOKUP(AQ265,'ESO zone constants'!$D$3:$H$4953,5,FALSE),""),"")</f>
        <v/>
      </c>
      <c r="AR265" s="43"/>
      <c r="AS265" s="42"/>
      <c r="AT265" s="42"/>
      <c r="AU265" s="3" t="str">
        <f>IF(AND(G265&lt;&gt;"LIBSETS_SETTYPE_BATTLEGROUND",G265&lt;&gt;"LIBSETS_SETTYPE_SPECIAL"),IF(AV265&lt;&gt;"",VLOOKUP(AV265,'ESO zone constants'!$D$3:$H$4953,5,FALSE),""),"")</f>
        <v/>
      </c>
      <c r="AW265" s="43"/>
      <c r="AX265" s="42"/>
      <c r="AY265" s="42"/>
      <c r="AZ265" s="81" t="s">
        <v>2666</v>
      </c>
      <c r="BA265" s="81"/>
      <c r="BB265" s="81"/>
      <c r="BC265" s="21" t="str">
        <f t="shared" si="30"/>
        <v>[310] = {wayshrines={187,187,187,}, dlcId=DLC_BASE_GAME</v>
      </c>
      <c r="BD265" s="21" t="str">
        <f t="shared" si="31"/>
        <v>, zoneIds={64,103,103}, veteran=false</v>
      </c>
      <c r="BE265" s="21" t="str">
        <f t="shared" si="32"/>
        <v>, setType=LIBSETS_SETTYPE_DUNGEON</v>
      </c>
      <c r="BF265" s="21" t="str">
        <f t="shared" si="33"/>
        <v>, isProcSetAllowedInPvP=1, dropMechanic={LIBSETS_DROP_MECHANIC_GROUP_DUNGEON_BOSS,LIBSETS_DROP_MECHANIC_GROUP_DUNGEON_BOSS}</v>
      </c>
      <c r="BG265" s="21" t="str">
        <f t="shared" si="34"/>
        <v>}, --Sword Dancer / Schwerttänzer   [Blessed Crucible, The Rift, The Rift]</v>
      </c>
    </row>
    <row r="266" spans="1:59" x14ac:dyDescent="0.25">
      <c r="A266" s="12">
        <v>311</v>
      </c>
      <c r="B266" t="s">
        <v>1135</v>
      </c>
      <c r="C266" t="s">
        <v>1136</v>
      </c>
      <c r="D266" s="3">
        <f t="shared" si="29"/>
        <v>311</v>
      </c>
      <c r="G266" s="8" t="s">
        <v>1477</v>
      </c>
      <c r="I266" t="s">
        <v>91</v>
      </c>
      <c r="J266" t="s">
        <v>91</v>
      </c>
      <c r="K266">
        <v>184</v>
      </c>
      <c r="L266">
        <v>184</v>
      </c>
      <c r="M266">
        <v>184</v>
      </c>
      <c r="O266" s="64"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WayshrineInfo'!$K$3:$N$9994,4,FALSE),"")))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constants'!$B$4:$C$1012,2,FALSE),"")</f>
        <v>Included in base game</v>
      </c>
      <c r="V266" s="33" t="s">
        <v>3354</v>
      </c>
      <c r="Y266" s="64"/>
      <c r="Z266" s="3">
        <f>IF(AND(G266&lt;&gt;"LIBSETS_SETTYPE_BATTLEGROUND",G266&lt;&gt;"LIBSETS_SETTYPE_SPECIAL"),
IF(AND(Y266&lt;&gt;"",ISNUMBER(Y266),NOT(ISNA(Y266))),Y266,
   IF(AND(L266&lt;&gt;"",ISNUMBER(L266),L266&gt;0,NOT(ISNA(L266))),VLOOKUP(L266,'ESO dumped WayshrineInfo'!$K$3:$L$9994,2,FALSE),"")
),"")</f>
        <v>347</v>
      </c>
      <c r="AA266" t="str">
        <f>IF(AND(Z266&lt;&gt;"",ISNUMBER(Z266),NOT(ISNA(Z266))),VLOOKUP(Z266,'ESO zone constants'!$A$3:$D$9999,4,FALSE),"")</f>
        <v>Coldharbour</v>
      </c>
      <c r="AB266" s="33" t="s">
        <v>3354</v>
      </c>
      <c r="AC266" s="42"/>
      <c r="AD266" s="42"/>
      <c r="AE266" s="42"/>
      <c r="AF266" s="3">
        <f>IF(AND(G266&lt;&gt;"LIBSETS_SETTYPE_BATTLEGROUND",G266&lt;&gt;"LIBSETS_SETTYPE_SPECIAL"),
IF(AND(AE266&lt;&gt;"",ISNUMBER(AE266),NOT(ISNA(AE266))),AE266,
   IF(AND(M266&lt;&gt;"",ISNUMBER(M266),M266&gt;0,NOT(ISNA(M266))),VLOOKUP(M266,'ESO dumped WayshrineInfo'!$K$3:$L$9994,2,FALSE),"")
),"")</f>
        <v>347</v>
      </c>
      <c r="AG266" t="str">
        <f>IF(AND(AF266&lt;&gt;"",ISNUMBER(AF266),NOT(ISNA(AF266))),VLOOKUP(AF266,'ESO zone constants'!$A$3:$D$9999,4,FALSE),"")</f>
        <v>Coldharbour</v>
      </c>
      <c r="AH266" s="43"/>
      <c r="AI266" s="42"/>
      <c r="AJ266" s="42"/>
      <c r="AK266" s="3" t="str">
        <f>IF(AND(G266&lt;&gt;"LIBSETS_SETTYPE_BATTLEGROUND",G266&lt;&gt;"LIBSETS_SETTYPE_SPECIAL"),IF(AL266&lt;&gt;"",VLOOKUP(AL266,'ESO zone constants'!$D$3:$H$4953,5,FALSE),""),"")</f>
        <v/>
      </c>
      <c r="AM266" s="43"/>
      <c r="AN266" s="42"/>
      <c r="AO266" s="42"/>
      <c r="AP266" s="3" t="str">
        <f>IF(AND(G266&lt;&gt;"LIBSETS_SETTYPE_BATTLEGROUND",G266&lt;&gt;"LIBSETS_SETTYPE_SPECIAL"),IF(AQ266&lt;&gt;"",VLOOKUP(AQ266,'ESO zone constants'!$D$3:$H$4953,5,FALSE),""),"")</f>
        <v/>
      </c>
      <c r="AR266" s="43"/>
      <c r="AS266" s="42"/>
      <c r="AT266" s="42"/>
      <c r="AU266" s="3" t="str">
        <f>IF(AND(G266&lt;&gt;"LIBSETS_SETTYPE_BATTLEGROUND",G266&lt;&gt;"LIBSETS_SETTYPE_SPECIAL"),IF(AV266&lt;&gt;"",VLOOKUP(AV266,'ESO zone constants'!$D$3:$H$4953,5,FALSE),""),"")</f>
        <v/>
      </c>
      <c r="AW266" s="43"/>
      <c r="AX266" s="42"/>
      <c r="AY266" s="42"/>
      <c r="AZ266" s="81" t="s">
        <v>2665</v>
      </c>
      <c r="BA266" s="81"/>
      <c r="BB266" s="81"/>
      <c r="BC266" s="21" t="str">
        <f t="shared" si="30"/>
        <v>[311] = {wayshrines={184,184,184,}, dlcId=DLC_BASE_GAME</v>
      </c>
      <c r="BD266" s="21" t="str">
        <f t="shared" si="31"/>
        <v>, zoneIds={11,347,347}, veteran=false</v>
      </c>
      <c r="BE266" s="21" t="str">
        <f t="shared" si="32"/>
        <v>, setType=LIBSETS_SETTYPE_DUNGEON</v>
      </c>
      <c r="BF266" s="21" t="str">
        <f t="shared" si="33"/>
        <v>, dropMechanic={LIBSETS_DROP_MECHANIC_GROUP_DUNGEON_BOSS,LIBSETS_DROP_MECHANIC_GROUP_DUNGEON_BOSS}</v>
      </c>
      <c r="BG266" s="21" t="str">
        <f t="shared" si="34"/>
        <v>}, --Rattlecage / Klapperkäfig   [Vaults of Madness, Coldharbour, Coldharbour]</v>
      </c>
    </row>
    <row r="267" spans="1:59" x14ac:dyDescent="0.25">
      <c r="A267" s="12">
        <v>313</v>
      </c>
      <c r="B267" t="s">
        <v>1137</v>
      </c>
      <c r="C267" t="s">
        <v>1138</v>
      </c>
      <c r="D267" s="3">
        <f t="shared" si="29"/>
        <v>313</v>
      </c>
      <c r="G267" s="8" t="s">
        <v>1472</v>
      </c>
      <c r="I267" t="s">
        <v>91</v>
      </c>
      <c r="J267" t="s">
        <v>91</v>
      </c>
      <c r="K267">
        <v>270</v>
      </c>
      <c r="L267">
        <v>270</v>
      </c>
      <c r="M267">
        <v>270</v>
      </c>
      <c r="O267" s="64"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WayshrineInfo'!$K$3:$N$9994,4,FALSE),"")))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constants'!$B$4:$C$1012,2,FALSE),"")</f>
        <v>Included in base game</v>
      </c>
      <c r="V267" s="33" t="s">
        <v>1556</v>
      </c>
      <c r="Y267" s="64"/>
      <c r="Z267" s="3">
        <f>IF(AND(G267&lt;&gt;"LIBSETS_SETTYPE_BATTLEGROUND",G267&lt;&gt;"LIBSETS_SETTYPE_SPECIAL"),
IF(AND(Y267&lt;&gt;"",ISNUMBER(Y267),NOT(ISNA(Y267))),Y267,
   IF(AND(L267&lt;&gt;"",ISNUMBER(L267),L267&gt;0,NOT(ISNA(L267))),VLOOKUP(L267,'ESO dumped WayshrineInfo'!$K$3:$L$9994,2,FALSE),"")
),"")</f>
        <v>888</v>
      </c>
      <c r="AA267" t="str">
        <f>IF(AND(Z267&lt;&gt;"",ISNUMBER(Z267),NOT(ISNA(Z267))),VLOOKUP(Z267,'ESO zone constants'!$A$3:$D$9999,4,FALSE),"")</f>
        <v>Craglorn</v>
      </c>
      <c r="AB267" s="33" t="s">
        <v>1556</v>
      </c>
      <c r="AC267" s="3" t="str">
        <f>IF(AB267&lt;&gt;"",IF(AB267&lt;&gt;"LIBSETS_DROP_MECHANIC_MONSTER_NAME",VLOOKUP(AB267,'LibSets constants'!$I$4:$L$1012,3,FALSE),""),"")</f>
        <v>Arena stage chest</v>
      </c>
      <c r="AD267" s="3" t="str">
        <f>IF(AB267&lt;&gt;"",IF(AB267&lt;&gt;"LIBSETS_DROP_MECHANIC_MONSTER_NAME",VLOOKUP(AB267,'LibSets constants'!$I$4:$L$1012,4,FALSE),""),"")</f>
        <v>Arena-Phasen Schatztruhe</v>
      </c>
      <c r="AF267" s="3">
        <f>IF(AND(G267&lt;&gt;"LIBSETS_SETTYPE_BATTLEGROUND",G267&lt;&gt;"LIBSETS_SETTYPE_SPECIAL"),
IF(AND(AE267&lt;&gt;"",ISNUMBER(AE267),NOT(ISNA(AE267))),AE267,
   IF(AND(M267&lt;&gt;"",ISNUMBER(M267),M267&gt;0,NOT(ISNA(M267))),VLOOKUP(M267,'ESO dumped WayshrineInfo'!$K$3:$L$9994,2,FALSE),"")
),"")</f>
        <v>888</v>
      </c>
      <c r="AG267" t="str">
        <f>IF(AND(AF267&lt;&gt;"",ISNUMBER(AF267),NOT(ISNA(AF267))),VLOOKUP(AF267,'ESO zone constants'!$A$3:$D$9999,4,FALSE),"")</f>
        <v>Craglorn</v>
      </c>
      <c r="AH267" s="43"/>
      <c r="AK267" s="3" t="str">
        <f>IF(AND(G267&lt;&gt;"LIBSETS_SETTYPE_BATTLEGROUND",G267&lt;&gt;"LIBSETS_SETTYPE_SPECIAL"),IF(AL267&lt;&gt;"",VLOOKUP(AL267,'ESO zone constants'!$D$3:$H$4953,5,FALSE),""),"")</f>
        <v/>
      </c>
      <c r="AM267" s="43"/>
      <c r="AP267" s="3" t="str">
        <f>IF(AND(G267&lt;&gt;"LIBSETS_SETTYPE_BATTLEGROUND",G267&lt;&gt;"LIBSETS_SETTYPE_SPECIAL"),IF(AQ267&lt;&gt;"",VLOOKUP(AQ267,'ESO zone constants'!$D$3:$H$4953,5,FALSE),""),"")</f>
        <v/>
      </c>
      <c r="AR267" s="43"/>
      <c r="AU267" s="3" t="str">
        <f>IF(AND(G267&lt;&gt;"LIBSETS_SETTYPE_BATTLEGROUND",G267&lt;&gt;"LIBSETS_SETTYPE_SPECIAL"),IF(AV267&lt;&gt;"",VLOOKUP(AV267,'ESO zone constants'!$D$3:$H$4953,5,FALSE),""),"")</f>
        <v/>
      </c>
      <c r="AW267" s="43"/>
      <c r="AZ267" s="81" t="s">
        <v>2665</v>
      </c>
      <c r="BA267" s="81"/>
      <c r="BB267" s="81"/>
      <c r="BC267" s="21" t="str">
        <f t="shared" si="30"/>
        <v>[313] = {wayshrines={270,270,270,}, dlcId=DLC_BASE_GAME</v>
      </c>
      <c r="BD267" s="21" t="str">
        <f t="shared" si="31"/>
        <v>, zoneIds={635,888,888}, veteran=false</v>
      </c>
      <c r="BE267" s="21" t="str">
        <f t="shared" si="32"/>
        <v>, setType=LIBSETS_SETTYPE_ARENA</v>
      </c>
      <c r="BF267" s="21" t="str">
        <f t="shared" si="33"/>
        <v>, dropMechanic={LIBSETS_DROP_MECHANIC_ARENA_STAGE_CHEST,LIBSETS_DROP_MECHANIC_ARENA_STAGE_CHEST}, dropMechanicDropLocationNames={['en']={'','Arena stage chest','','','','',},['de']={'','Arena-Phasen Schatztruhe','','','','',},}</v>
      </c>
      <c r="BG267" s="21" t="str">
        <f t="shared" si="34"/>
        <v>}, --Titanic Cleave / Titanisches Trennen   [Dragonstar Arena, Craglorn, Craglorn]</v>
      </c>
    </row>
    <row r="268" spans="1:59" x14ac:dyDescent="0.25">
      <c r="A268" s="12">
        <v>314</v>
      </c>
      <c r="B268" t="s">
        <v>1139</v>
      </c>
      <c r="C268" t="s">
        <v>1140</v>
      </c>
      <c r="D268" s="3">
        <f t="shared" si="29"/>
        <v>314</v>
      </c>
      <c r="G268" s="8" t="s">
        <v>1472</v>
      </c>
      <c r="I268" t="s">
        <v>91</v>
      </c>
      <c r="J268" t="s">
        <v>91</v>
      </c>
      <c r="K268">
        <v>270</v>
      </c>
      <c r="L268">
        <v>270</v>
      </c>
      <c r="M268">
        <v>270</v>
      </c>
      <c r="O268" s="64"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WayshrineInfo'!$K$3:$N$9994,4,FALSE),"")))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constants'!$B$4:$C$1012,2,FALSE),"")</f>
        <v>Included in base game</v>
      </c>
      <c r="V268" s="33" t="s">
        <v>1556</v>
      </c>
      <c r="Y268" s="64"/>
      <c r="Z268" s="3">
        <f>IF(AND(G268&lt;&gt;"LIBSETS_SETTYPE_BATTLEGROUND",G268&lt;&gt;"LIBSETS_SETTYPE_SPECIAL"),
IF(AND(Y268&lt;&gt;"",ISNUMBER(Y268),NOT(ISNA(Y268))),Y268,
   IF(AND(L268&lt;&gt;"",ISNUMBER(L268),L268&gt;0,NOT(ISNA(L268))),VLOOKUP(L268,'ESO dumped WayshrineInfo'!$K$3:$L$9994,2,FALSE),"")
),"")</f>
        <v>888</v>
      </c>
      <c r="AA268" t="str">
        <f>IF(AND(Z268&lt;&gt;"",ISNUMBER(Z268),NOT(ISNA(Z268))),VLOOKUP(Z268,'ESO zone constants'!$A$3:$D$9999,4,FALSE),"")</f>
        <v>Craglorn</v>
      </c>
      <c r="AB268" s="33" t="s">
        <v>1556</v>
      </c>
      <c r="AC268" s="3" t="str">
        <f>IF(AB268&lt;&gt;"",IF(AB268&lt;&gt;"LIBSETS_DROP_MECHANIC_MONSTER_NAME",VLOOKUP(AB268,'LibSets constants'!$I$4:$L$1012,3,FALSE),""),"")</f>
        <v>Arena stage chest</v>
      </c>
      <c r="AD268" s="3" t="str">
        <f>IF(AB268&lt;&gt;"",IF(AB268&lt;&gt;"LIBSETS_DROP_MECHANIC_MONSTER_NAME",VLOOKUP(AB268,'LibSets constants'!$I$4:$L$1012,4,FALSE),""),"")</f>
        <v>Arena-Phasen Schatztruhe</v>
      </c>
      <c r="AF268" s="3">
        <f>IF(AND(G268&lt;&gt;"LIBSETS_SETTYPE_BATTLEGROUND",G268&lt;&gt;"LIBSETS_SETTYPE_SPECIAL"),
IF(AND(AE268&lt;&gt;"",ISNUMBER(AE268),NOT(ISNA(AE268))),AE268,
   IF(AND(M268&lt;&gt;"",ISNUMBER(M268),M268&gt;0,NOT(ISNA(M268))),VLOOKUP(M268,'ESO dumped WayshrineInfo'!$K$3:$L$9994,2,FALSE),"")
),"")</f>
        <v>888</v>
      </c>
      <c r="AG268" t="str">
        <f>IF(AND(AF268&lt;&gt;"",ISNUMBER(AF268),NOT(ISNA(AF268))),VLOOKUP(AF268,'ESO zone constants'!$A$3:$D$9999,4,FALSE),"")</f>
        <v>Craglorn</v>
      </c>
      <c r="AH268" s="43"/>
      <c r="AK268" s="3" t="str">
        <f>IF(AND(G268&lt;&gt;"LIBSETS_SETTYPE_BATTLEGROUND",G268&lt;&gt;"LIBSETS_SETTYPE_SPECIAL"),IF(AL268&lt;&gt;"",VLOOKUP(AL268,'ESO zone constants'!$D$3:$H$4953,5,FALSE),""),"")</f>
        <v/>
      </c>
      <c r="AM268" s="43"/>
      <c r="AP268" s="3" t="str">
        <f>IF(AND(G268&lt;&gt;"LIBSETS_SETTYPE_BATTLEGROUND",G268&lt;&gt;"LIBSETS_SETTYPE_SPECIAL"),IF(AQ268&lt;&gt;"",VLOOKUP(AQ268,'ESO zone constants'!$D$3:$H$4953,5,FALSE),""),"")</f>
        <v/>
      </c>
      <c r="AR268" s="43"/>
      <c r="AU268" s="3" t="str">
        <f>IF(AND(G268&lt;&gt;"LIBSETS_SETTYPE_BATTLEGROUND",G268&lt;&gt;"LIBSETS_SETTYPE_SPECIAL"),IF(AV268&lt;&gt;"",VLOOKUP(AV268,'ESO zone constants'!$D$3:$H$4953,5,FALSE),""),"")</f>
        <v/>
      </c>
      <c r="AW268" s="43"/>
      <c r="AZ268" s="81" t="s">
        <v>2665</v>
      </c>
      <c r="BA268" s="81"/>
      <c r="BB268" s="81"/>
      <c r="BC268" s="21" t="str">
        <f t="shared" si="30"/>
        <v>[314] = {wayshrines={270,270,270,}, dlcId=DLC_BASE_GAME</v>
      </c>
      <c r="BD268" s="21" t="str">
        <f t="shared" si="31"/>
        <v>, zoneIds={635,888,888}, veteran=false</v>
      </c>
      <c r="BE268" s="21" t="str">
        <f t="shared" si="32"/>
        <v>, setType=LIBSETS_SETTYPE_ARENA</v>
      </c>
      <c r="BF268" s="21" t="str">
        <f t="shared" si="33"/>
        <v>, dropMechanic={LIBSETS_DROP_MECHANIC_ARENA_STAGE_CHEST,LIBSETS_DROP_MECHANIC_ARENA_STAGE_CHEST}, dropMechanicDropLocationNames={['en']={'','Arena stage chest','','','','',},['de']={'','Arena-Phasen Schatztruhe','','','','',},}</v>
      </c>
      <c r="BG268" s="21" t="str">
        <f t="shared" si="34"/>
        <v>}, --Puncturing Remedy / Durchschlagende Genesung   [Dragonstar Arena, Craglorn, Craglorn]</v>
      </c>
    </row>
    <row r="269" spans="1:59" x14ac:dyDescent="0.25">
      <c r="A269" s="12">
        <v>315</v>
      </c>
      <c r="B269" t="s">
        <v>1141</v>
      </c>
      <c r="C269" t="s">
        <v>1142</v>
      </c>
      <c r="D269" s="3">
        <f t="shared" si="29"/>
        <v>315</v>
      </c>
      <c r="G269" s="8" t="s">
        <v>1472</v>
      </c>
      <c r="I269" t="s">
        <v>91</v>
      </c>
      <c r="J269" t="s">
        <v>91</v>
      </c>
      <c r="K269">
        <v>270</v>
      </c>
      <c r="L269">
        <v>270</v>
      </c>
      <c r="M269">
        <v>270</v>
      </c>
      <c r="O269" s="64"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WayshrineInfo'!$K$3:$N$9994,4,FALSE),"")))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constants'!$B$4:$C$1012,2,FALSE),"")</f>
        <v>Included in base game</v>
      </c>
      <c r="V269" s="33" t="s">
        <v>1556</v>
      </c>
      <c r="Y269" s="64"/>
      <c r="Z269" s="3">
        <f>IF(AND(G269&lt;&gt;"LIBSETS_SETTYPE_BATTLEGROUND",G269&lt;&gt;"LIBSETS_SETTYPE_SPECIAL"),
IF(AND(Y269&lt;&gt;"",ISNUMBER(Y269),NOT(ISNA(Y269))),Y269,
   IF(AND(L269&lt;&gt;"",ISNUMBER(L269),L269&gt;0,NOT(ISNA(L269))),VLOOKUP(L269,'ESO dumped WayshrineInfo'!$K$3:$L$9994,2,FALSE),"")
),"")</f>
        <v>888</v>
      </c>
      <c r="AA269" t="str">
        <f>IF(AND(Z269&lt;&gt;"",ISNUMBER(Z269),NOT(ISNA(Z269))),VLOOKUP(Z269,'ESO zone constants'!$A$3:$D$9999,4,FALSE),"")</f>
        <v>Craglorn</v>
      </c>
      <c r="AB269" s="33" t="s">
        <v>1556</v>
      </c>
      <c r="AC269" s="42" t="str">
        <f>IF(AB269&lt;&gt;"",IF(AB269&lt;&gt;"LIBSETS_DROP_MECHANIC_MONSTER_NAME",VLOOKUP(AB269,'LibSets constants'!$I$4:$L$1012,3,FALSE),""),"")</f>
        <v>Arena stage chest</v>
      </c>
      <c r="AD269" s="42" t="str">
        <f>IF(AB269&lt;&gt;"",IF(AB269&lt;&gt;"LIBSETS_DROP_MECHANIC_MONSTER_NAME",VLOOKUP(AB269,'LibSets constants'!$I$4:$L$1012,4,FALSE),""),"")</f>
        <v>Arena-Phasen Schatztruhe</v>
      </c>
      <c r="AE269" s="42"/>
      <c r="AF269" s="3">
        <f>IF(AND(G269&lt;&gt;"LIBSETS_SETTYPE_BATTLEGROUND",G269&lt;&gt;"LIBSETS_SETTYPE_SPECIAL"),
IF(AND(AE269&lt;&gt;"",ISNUMBER(AE269),NOT(ISNA(AE269))),AE269,
   IF(AND(M269&lt;&gt;"",ISNUMBER(M269),M269&gt;0,NOT(ISNA(M269))),VLOOKUP(M269,'ESO dumped WayshrineInfo'!$K$3:$L$9994,2,FALSE),"")
),"")</f>
        <v>888</v>
      </c>
      <c r="AG269" t="str">
        <f>IF(AND(AF269&lt;&gt;"",ISNUMBER(AF269),NOT(ISNA(AF269))),VLOOKUP(AF269,'ESO zone constants'!$A$3:$D$9999,4,FALSE),"")</f>
        <v>Craglorn</v>
      </c>
      <c r="AH269" s="43"/>
      <c r="AI269" s="42"/>
      <c r="AJ269" s="42"/>
      <c r="AK269" s="3" t="str">
        <f>IF(AND(G269&lt;&gt;"LIBSETS_SETTYPE_BATTLEGROUND",G269&lt;&gt;"LIBSETS_SETTYPE_SPECIAL"),IF(AL269&lt;&gt;"",VLOOKUP(AL269,'ESO zone constants'!$D$3:$H$4953,5,FALSE),""),"")</f>
        <v/>
      </c>
      <c r="AM269" s="43"/>
      <c r="AN269" s="42"/>
      <c r="AO269" s="42"/>
      <c r="AP269" s="3" t="str">
        <f>IF(AND(G269&lt;&gt;"LIBSETS_SETTYPE_BATTLEGROUND",G269&lt;&gt;"LIBSETS_SETTYPE_SPECIAL"),IF(AQ269&lt;&gt;"",VLOOKUP(AQ269,'ESO zone constants'!$D$3:$H$4953,5,FALSE),""),"")</f>
        <v/>
      </c>
      <c r="AR269" s="43"/>
      <c r="AS269" s="42"/>
      <c r="AT269" s="42"/>
      <c r="AU269" s="3" t="str">
        <f>IF(AND(G269&lt;&gt;"LIBSETS_SETTYPE_BATTLEGROUND",G269&lt;&gt;"LIBSETS_SETTYPE_SPECIAL"),IF(AV269&lt;&gt;"",VLOOKUP(AV269,'ESO zone constants'!$D$3:$H$4953,5,FALSE),""),"")</f>
        <v/>
      </c>
      <c r="AW269" s="43"/>
      <c r="AX269" s="42"/>
      <c r="AY269" s="42"/>
      <c r="AZ269" s="81" t="s">
        <v>2665</v>
      </c>
      <c r="BA269" s="81"/>
      <c r="BB269" s="81"/>
      <c r="BC269" s="21" t="str">
        <f t="shared" si="30"/>
        <v>[315] = {wayshrines={270,270,270,}, dlcId=DLC_BASE_GAME</v>
      </c>
      <c r="BD269" s="21" t="str">
        <f t="shared" si="31"/>
        <v>, zoneIds={635,888,888}, veteran=false</v>
      </c>
      <c r="BE269" s="21" t="str">
        <f t="shared" si="32"/>
        <v>, setType=LIBSETS_SETTYPE_ARENA</v>
      </c>
      <c r="BF269" s="21" t="str">
        <f t="shared" si="33"/>
        <v>, dropMechanic={LIBSETS_DROP_MECHANIC_ARENA_STAGE_CHEST,LIBSETS_DROP_MECHANIC_ARENA_STAGE_CHEST}, dropMechanicDropLocationNames={['en']={'','Arena stage chest','','','','',},['de']={'','Arena-Phasen Schatztruhe','','','','',},}</v>
      </c>
      <c r="BG269" s="21" t="str">
        <f t="shared" si="34"/>
        <v>}, --Stinging Slashes / Stechende Schnitte   [Dragonstar Arena, Craglorn, Craglorn]</v>
      </c>
    </row>
    <row r="270" spans="1:59" x14ac:dyDescent="0.25">
      <c r="A270" s="12">
        <v>316</v>
      </c>
      <c r="B270" t="s">
        <v>1143</v>
      </c>
      <c r="C270" t="s">
        <v>1144</v>
      </c>
      <c r="D270" s="3">
        <f t="shared" si="29"/>
        <v>316</v>
      </c>
      <c r="E270" s="41"/>
      <c r="G270" s="8" t="s">
        <v>1472</v>
      </c>
      <c r="I270" t="s">
        <v>91</v>
      </c>
      <c r="J270" t="s">
        <v>91</v>
      </c>
      <c r="K270">
        <v>270</v>
      </c>
      <c r="L270">
        <v>270</v>
      </c>
      <c r="M270">
        <v>270</v>
      </c>
      <c r="O270" s="64"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WayshrineInfo'!$K$3:$N$9994,4,FALSE),"")))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constants'!$B$4:$C$1012,2,FALSE),"")</f>
        <v>Included in base game</v>
      </c>
      <c r="V270" s="33" t="s">
        <v>1556</v>
      </c>
      <c r="Y270" s="64"/>
      <c r="Z270" s="3">
        <f>IF(AND(G270&lt;&gt;"LIBSETS_SETTYPE_BATTLEGROUND",G270&lt;&gt;"LIBSETS_SETTYPE_SPECIAL"),
IF(AND(Y270&lt;&gt;"",ISNUMBER(Y270),NOT(ISNA(Y270))),Y270,
   IF(AND(L270&lt;&gt;"",ISNUMBER(L270),L270&gt;0,NOT(ISNA(L270))),VLOOKUP(L270,'ESO dumped WayshrineInfo'!$K$3:$L$9994,2,FALSE),"")
),"")</f>
        <v>888</v>
      </c>
      <c r="AA270" t="str">
        <f>IF(AND(Z270&lt;&gt;"",ISNUMBER(Z270),NOT(ISNA(Z270))),VLOOKUP(Z270,'ESO zone constants'!$A$3:$D$9999,4,FALSE),"")</f>
        <v>Craglorn</v>
      </c>
      <c r="AB270" s="33" t="s">
        <v>1556</v>
      </c>
      <c r="AC270" s="3" t="str">
        <f>IF(AB270&lt;&gt;"",IF(AB270&lt;&gt;"LIBSETS_DROP_MECHANIC_MONSTER_NAME",VLOOKUP(AB270,'LibSets constants'!$I$4:$L$1012,3,FALSE),""),"")</f>
        <v>Arena stage chest</v>
      </c>
      <c r="AD270" s="3" t="str">
        <f>IF(AB270&lt;&gt;"",IF(AB270&lt;&gt;"LIBSETS_DROP_MECHANIC_MONSTER_NAME",VLOOKUP(AB270,'LibSets constants'!$I$4:$L$1012,4,FALSE),""),"")</f>
        <v>Arena-Phasen Schatztruhe</v>
      </c>
      <c r="AF270" s="3">
        <f>IF(AND(G270&lt;&gt;"LIBSETS_SETTYPE_BATTLEGROUND",G270&lt;&gt;"LIBSETS_SETTYPE_SPECIAL"),
IF(AND(AE270&lt;&gt;"",ISNUMBER(AE270),NOT(ISNA(AE270))),AE270,
   IF(AND(M270&lt;&gt;"",ISNUMBER(M270),M270&gt;0,NOT(ISNA(M270))),VLOOKUP(M270,'ESO dumped WayshrineInfo'!$K$3:$L$9994,2,FALSE),"")
),"")</f>
        <v>888</v>
      </c>
      <c r="AG270" t="str">
        <f>IF(AND(AF270&lt;&gt;"",ISNUMBER(AF270),NOT(ISNA(AF270))),VLOOKUP(AF270,'ESO zone constants'!$A$3:$D$9999,4,FALSE),"")</f>
        <v>Craglorn</v>
      </c>
      <c r="AH270" s="43"/>
      <c r="AK270" s="3" t="str">
        <f>IF(AND(G270&lt;&gt;"LIBSETS_SETTYPE_BATTLEGROUND",G270&lt;&gt;"LIBSETS_SETTYPE_SPECIAL"),IF(AL270&lt;&gt;"",VLOOKUP(AL270,'ESO zone constants'!$D$3:$H$4953,5,FALSE),""),"")</f>
        <v/>
      </c>
      <c r="AM270" s="43"/>
      <c r="AP270" s="3" t="str">
        <f>IF(AND(G270&lt;&gt;"LIBSETS_SETTYPE_BATTLEGROUND",G270&lt;&gt;"LIBSETS_SETTYPE_SPECIAL"),IF(AQ270&lt;&gt;"",VLOOKUP(AQ270,'ESO zone constants'!$D$3:$H$4953,5,FALSE),""),"")</f>
        <v/>
      </c>
      <c r="AR270" s="43"/>
      <c r="AU270" s="3" t="str">
        <f>IF(AND(G270&lt;&gt;"LIBSETS_SETTYPE_BATTLEGROUND",G270&lt;&gt;"LIBSETS_SETTYPE_SPECIAL"),IF(AV270&lt;&gt;"",VLOOKUP(AV270,'ESO zone constants'!$D$3:$H$4953,5,FALSE),""),"")</f>
        <v/>
      </c>
      <c r="AW270" s="43"/>
      <c r="AZ270" s="81">
        <v>0</v>
      </c>
      <c r="BA270" s="81"/>
      <c r="BB270" s="81"/>
      <c r="BC270" s="21" t="str">
        <f t="shared" si="30"/>
        <v>[316] = {wayshrines={270,270,270,}, dlcId=DLC_BASE_GAME</v>
      </c>
      <c r="BD270" s="21" t="str">
        <f t="shared" si="31"/>
        <v>, zoneIds={635,888,888}, veteran=false</v>
      </c>
      <c r="BE270" s="21" t="str">
        <f t="shared" si="32"/>
        <v>, setType=LIBSETS_SETTYPE_ARENA</v>
      </c>
      <c r="BF270" s="21" t="str">
        <f t="shared" si="33"/>
        <v>, isProcSetAllowedInPvP=0, dropMechanic={LIBSETS_DROP_MECHANIC_ARENA_STAGE_CHEST,LIBSETS_DROP_MECHANIC_ARENA_STAGE_CHEST}, dropMechanicDropLocationNames={['en']={'','Arena stage chest','','','','',},['de']={'','Arena-Phasen Schatztruhe','','','','',},}</v>
      </c>
      <c r="BG270" s="21" t="str">
        <f t="shared" si="34"/>
        <v>}, --Caustic Arrow / Beißender Pfeil   [Dragonstar Arena, Craglorn, Craglorn]</v>
      </c>
    </row>
    <row r="271" spans="1:59" x14ac:dyDescent="0.25">
      <c r="A271" s="12">
        <v>317</v>
      </c>
      <c r="B271" t="s">
        <v>1145</v>
      </c>
      <c r="C271" t="s">
        <v>1146</v>
      </c>
      <c r="D271" s="3">
        <f t="shared" si="29"/>
        <v>317</v>
      </c>
      <c r="G271" s="8" t="s">
        <v>1472</v>
      </c>
      <c r="I271" t="s">
        <v>91</v>
      </c>
      <c r="J271" t="s">
        <v>91</v>
      </c>
      <c r="K271">
        <v>270</v>
      </c>
      <c r="L271">
        <v>270</v>
      </c>
      <c r="M271">
        <v>270</v>
      </c>
      <c r="O271" s="64"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WayshrineInfo'!$K$3:$N$9994,4,FALSE),"")))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constants'!$B$4:$C$1012,2,FALSE),"")</f>
        <v>Included in base game</v>
      </c>
      <c r="V271" s="33" t="s">
        <v>1556</v>
      </c>
      <c r="Y271" s="64"/>
      <c r="Z271" s="3">
        <f>IF(AND(G271&lt;&gt;"LIBSETS_SETTYPE_BATTLEGROUND",G271&lt;&gt;"LIBSETS_SETTYPE_SPECIAL"),
IF(AND(Y271&lt;&gt;"",ISNUMBER(Y271),NOT(ISNA(Y271))),Y271,
   IF(AND(L271&lt;&gt;"",ISNUMBER(L271),L271&gt;0,NOT(ISNA(L271))),VLOOKUP(L271,'ESO dumped WayshrineInfo'!$K$3:$L$9994,2,FALSE),"")
),"")</f>
        <v>888</v>
      </c>
      <c r="AA271" t="str">
        <f>IF(AND(Z271&lt;&gt;"",ISNUMBER(Z271),NOT(ISNA(Z271))),VLOOKUP(Z271,'ESO zone constants'!$A$3:$D$9999,4,FALSE),"")</f>
        <v>Craglorn</v>
      </c>
      <c r="AB271" s="33" t="s">
        <v>1556</v>
      </c>
      <c r="AC271" s="3" t="str">
        <f>IF(AB271&lt;&gt;"",IF(AB271&lt;&gt;"LIBSETS_DROP_MECHANIC_MONSTER_NAME",VLOOKUP(AB271,'LibSets constants'!$I$4:$L$1012,3,FALSE),""),"")</f>
        <v>Arena stage chest</v>
      </c>
      <c r="AD271" s="3" t="str">
        <f>IF(AB271&lt;&gt;"",IF(AB271&lt;&gt;"LIBSETS_DROP_MECHANIC_MONSTER_NAME",VLOOKUP(AB271,'LibSets constants'!$I$4:$L$1012,4,FALSE),""),"")</f>
        <v>Arena-Phasen Schatztruhe</v>
      </c>
      <c r="AF271" s="3">
        <f>IF(AND(G271&lt;&gt;"LIBSETS_SETTYPE_BATTLEGROUND",G271&lt;&gt;"LIBSETS_SETTYPE_SPECIAL"),
IF(AND(AE271&lt;&gt;"",ISNUMBER(AE271),NOT(ISNA(AE271))),AE271,
   IF(AND(M271&lt;&gt;"",ISNUMBER(M271),M271&gt;0,NOT(ISNA(M271))),VLOOKUP(M271,'ESO dumped WayshrineInfo'!$K$3:$L$9994,2,FALSE),"")
),"")</f>
        <v>888</v>
      </c>
      <c r="AG271" t="str">
        <f>IF(AND(AF271&lt;&gt;"",ISNUMBER(AF271),NOT(ISNA(AF271))),VLOOKUP(AF271,'ESO zone constants'!$A$3:$D$9999,4,FALSE),"")</f>
        <v>Craglorn</v>
      </c>
      <c r="AH271" s="43"/>
      <c r="AK271" s="3" t="str">
        <f>IF(AND(G271&lt;&gt;"LIBSETS_SETTYPE_BATTLEGROUND",G271&lt;&gt;"LIBSETS_SETTYPE_SPECIAL"),IF(AL271&lt;&gt;"",VLOOKUP(AL271,'ESO zone constants'!$D$3:$H$4953,5,FALSE),""),"")</f>
        <v/>
      </c>
      <c r="AM271" s="43"/>
      <c r="AP271" s="3" t="str">
        <f>IF(AND(G271&lt;&gt;"LIBSETS_SETTYPE_BATTLEGROUND",G271&lt;&gt;"LIBSETS_SETTYPE_SPECIAL"),IF(AQ271&lt;&gt;"",VLOOKUP(AQ271,'ESO zone constants'!$D$3:$H$4953,5,FALSE),""),"")</f>
        <v/>
      </c>
      <c r="AR271" s="43"/>
      <c r="AU271" s="3" t="str">
        <f>IF(AND(G271&lt;&gt;"LIBSETS_SETTYPE_BATTLEGROUND",G271&lt;&gt;"LIBSETS_SETTYPE_SPECIAL"),IF(AV271&lt;&gt;"",VLOOKUP(AV271,'ESO zone constants'!$D$3:$H$4953,5,FALSE),""),"")</f>
        <v/>
      </c>
      <c r="AW271" s="43"/>
      <c r="AZ271" s="81" t="s">
        <v>2665</v>
      </c>
      <c r="BA271" s="81"/>
      <c r="BB271" s="81"/>
      <c r="BC271" s="21" t="str">
        <f t="shared" si="30"/>
        <v>[317] = {wayshrines={270,270,270,}, dlcId=DLC_BASE_GAME</v>
      </c>
      <c r="BD271" s="21" t="str">
        <f t="shared" si="31"/>
        <v>, zoneIds={635,888,888}, veteran=false</v>
      </c>
      <c r="BE271" s="21" t="str">
        <f t="shared" si="32"/>
        <v>, setType=LIBSETS_SETTYPE_ARENA</v>
      </c>
      <c r="BF271" s="21" t="str">
        <f t="shared" si="33"/>
        <v>, dropMechanic={LIBSETS_DROP_MECHANIC_ARENA_STAGE_CHEST,LIBSETS_DROP_MECHANIC_ARENA_STAGE_CHEST}, dropMechanicDropLocationNames={['en']={'','Arena stage chest','','','','',},['de']={'','Arena-Phasen Schatztruhe','','','','',},}</v>
      </c>
      <c r="BG271" s="21" t="str">
        <f t="shared" si="34"/>
        <v>}, --Destructive Impact / Zerstörerischer Einschlag   [Dragonstar Arena, Craglorn, Craglorn]</v>
      </c>
    </row>
    <row r="272" spans="1:59" x14ac:dyDescent="0.25">
      <c r="A272" s="12">
        <v>318</v>
      </c>
      <c r="B272" t="s">
        <v>1147</v>
      </c>
      <c r="C272" t="s">
        <v>1148</v>
      </c>
      <c r="D272" s="3">
        <f t="shared" si="29"/>
        <v>318</v>
      </c>
      <c r="G272" s="8" t="s">
        <v>1472</v>
      </c>
      <c r="I272" t="s">
        <v>91</v>
      </c>
      <c r="J272" t="s">
        <v>91</v>
      </c>
      <c r="K272">
        <v>270</v>
      </c>
      <c r="L272">
        <v>270</v>
      </c>
      <c r="M272">
        <v>270</v>
      </c>
      <c r="O272" s="64"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WayshrineInfo'!$K$3:$N$9994,4,FALSE),"")))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constants'!$B$4:$C$1012,2,FALSE),"")</f>
        <v>Included in base game</v>
      </c>
      <c r="V272" s="33" t="s">
        <v>1556</v>
      </c>
      <c r="Y272" s="64"/>
      <c r="Z272" s="3">
        <f>IF(AND(G272&lt;&gt;"LIBSETS_SETTYPE_BATTLEGROUND",G272&lt;&gt;"LIBSETS_SETTYPE_SPECIAL"),
IF(AND(Y272&lt;&gt;"",ISNUMBER(Y272),NOT(ISNA(Y272))),Y272,
   IF(AND(L272&lt;&gt;"",ISNUMBER(L272),L272&gt;0,NOT(ISNA(L272))),VLOOKUP(L272,'ESO dumped WayshrineInfo'!$K$3:$L$9994,2,FALSE),"")
),"")</f>
        <v>888</v>
      </c>
      <c r="AA272" t="str">
        <f>IF(AND(Z272&lt;&gt;"",ISNUMBER(Z272),NOT(ISNA(Z272))),VLOOKUP(Z272,'ESO zone constants'!$A$3:$D$9999,4,FALSE),"")</f>
        <v>Craglorn</v>
      </c>
      <c r="AB272" s="33" t="s">
        <v>1556</v>
      </c>
      <c r="AC272" s="3" t="str">
        <f>IF(AB272&lt;&gt;"",IF(AB272&lt;&gt;"LIBSETS_DROP_MECHANIC_MONSTER_NAME",VLOOKUP(AB272,'LibSets constants'!$I$4:$L$1012,3,FALSE),""),"")</f>
        <v>Arena stage chest</v>
      </c>
      <c r="AD272" s="3" t="str">
        <f>IF(AB272&lt;&gt;"",IF(AB272&lt;&gt;"LIBSETS_DROP_MECHANIC_MONSTER_NAME",VLOOKUP(AB272,'LibSets constants'!$I$4:$L$1012,4,FALSE),""),"")</f>
        <v>Arena-Phasen Schatztruhe</v>
      </c>
      <c r="AF272" s="3">
        <f>IF(AND(G272&lt;&gt;"LIBSETS_SETTYPE_BATTLEGROUND",G272&lt;&gt;"LIBSETS_SETTYPE_SPECIAL"),
IF(AND(AE272&lt;&gt;"",ISNUMBER(AE272),NOT(ISNA(AE272))),AE272,
   IF(AND(M272&lt;&gt;"",ISNUMBER(M272),M272&gt;0,NOT(ISNA(M272))),VLOOKUP(M272,'ESO dumped WayshrineInfo'!$K$3:$L$9994,2,FALSE),"")
),"")</f>
        <v>888</v>
      </c>
      <c r="AG272" t="str">
        <f>IF(AND(AF272&lt;&gt;"",ISNUMBER(AF272),NOT(ISNA(AF272))),VLOOKUP(AF272,'ESO zone constants'!$A$3:$D$9999,4,FALSE),"")</f>
        <v>Craglorn</v>
      </c>
      <c r="AH272" s="43"/>
      <c r="AK272" s="3" t="str">
        <f>IF(AND(G272&lt;&gt;"LIBSETS_SETTYPE_BATTLEGROUND",G272&lt;&gt;"LIBSETS_SETTYPE_SPECIAL"),IF(AL272&lt;&gt;"",VLOOKUP(AL272,'ESO zone constants'!$D$3:$H$4953,5,FALSE),""),"")</f>
        <v/>
      </c>
      <c r="AM272" s="43"/>
      <c r="AP272" s="3" t="str">
        <f>IF(AND(G272&lt;&gt;"LIBSETS_SETTYPE_BATTLEGROUND",G272&lt;&gt;"LIBSETS_SETTYPE_SPECIAL"),IF(AQ272&lt;&gt;"",VLOOKUP(AQ272,'ESO zone constants'!$D$3:$H$4953,5,FALSE),""),"")</f>
        <v/>
      </c>
      <c r="AR272" s="43"/>
      <c r="AU272" s="3" t="str">
        <f>IF(AND(G272&lt;&gt;"LIBSETS_SETTYPE_BATTLEGROUND",G272&lt;&gt;"LIBSETS_SETTYPE_SPECIAL"),IF(AV272&lt;&gt;"",VLOOKUP(AV272,'ESO zone constants'!$D$3:$H$4953,5,FALSE),""),"")</f>
        <v/>
      </c>
      <c r="AW272" s="43"/>
      <c r="AZ272" s="81" t="s">
        <v>2665</v>
      </c>
      <c r="BA272" s="81"/>
      <c r="BB272" s="81"/>
      <c r="BC272" s="21" t="str">
        <f t="shared" si="30"/>
        <v>[318] = {wayshrines={270,270,270,}, dlcId=DLC_BASE_GAME</v>
      </c>
      <c r="BD272" s="21" t="str">
        <f t="shared" si="31"/>
        <v>, zoneIds={635,888,888}, veteran=false</v>
      </c>
      <c r="BE272" s="21" t="str">
        <f t="shared" si="32"/>
        <v>, setType=LIBSETS_SETTYPE_ARENA</v>
      </c>
      <c r="BF272" s="21" t="str">
        <f t="shared" si="33"/>
        <v>, dropMechanic={LIBSETS_DROP_MECHANIC_ARENA_STAGE_CHEST,LIBSETS_DROP_MECHANIC_ARENA_STAGE_CHEST}, dropMechanicDropLocationNames={['en']={'','Arena stage chest','','','','',},['de']={'','Arena-Phasen Schatztruhe','','','','',},}</v>
      </c>
      <c r="BG272" s="21" t="str">
        <f t="shared" si="34"/>
        <v>}, --Grand Rejuvenation / Große Verjüngung   [Dragonstar Arena, Craglorn, Craglorn]</v>
      </c>
    </row>
    <row r="273" spans="1:59" x14ac:dyDescent="0.25">
      <c r="A273" s="12">
        <v>320</v>
      </c>
      <c r="B273" t="s">
        <v>1149</v>
      </c>
      <c r="C273" t="s">
        <v>1150</v>
      </c>
      <c r="D273" s="3">
        <f t="shared" si="29"/>
        <v>320</v>
      </c>
      <c r="G273" s="8" t="s">
        <v>1480</v>
      </c>
      <c r="I273" t="s">
        <v>91</v>
      </c>
      <c r="J273" t="s">
        <v>91</v>
      </c>
      <c r="K273">
        <v>284</v>
      </c>
      <c r="L273">
        <v>284</v>
      </c>
      <c r="M273">
        <v>284</v>
      </c>
      <c r="O273" s="64"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WayshrineInfo'!$K$3:$N$9994,4,FALSE),"")))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constants'!$B$4:$C$1012,2,FALSE),"")</f>
        <v>Morrowind</v>
      </c>
      <c r="V273" s="33" t="s">
        <v>1560</v>
      </c>
      <c r="Y273" s="64"/>
      <c r="Z273" s="3">
        <f>IF(AND(G273&lt;&gt;"LIBSETS_SETTYPE_BATTLEGROUND",G273&lt;&gt;"LIBSETS_SETTYPE_SPECIAL"),
IF(AND(Y273&lt;&gt;"",ISNUMBER(Y273),NOT(ISNA(Y273))),Y273,
   IF(AND(L273&lt;&gt;"",ISNUMBER(L273),L273&gt;0,NOT(ISNA(L273))),VLOOKUP(L273,'ESO dumped WayshrineInfo'!$K$3:$L$9994,2,FALSE),"")
),"")</f>
        <v>849</v>
      </c>
      <c r="AA273" t="str">
        <f>IF(AND(Z273&lt;&gt;"",ISNUMBER(Z273),NOT(ISNA(Z273))),VLOOKUP(Z273,'ESO zone constants'!$A$3:$D$9999,4,FALSE),"")</f>
        <v>Vvardenfell</v>
      </c>
      <c r="AB273" s="33" t="s">
        <v>1561</v>
      </c>
      <c r="AC273" s="42"/>
      <c r="AD273" s="42"/>
      <c r="AE273" s="42"/>
      <c r="AF273" s="3">
        <f>IF(AND(G273&lt;&gt;"LIBSETS_SETTYPE_BATTLEGROUND",G273&lt;&gt;"LIBSETS_SETTYPE_SPECIAL"),
IF(AND(AE273&lt;&gt;"",ISNUMBER(AE273),NOT(ISNA(AE273))),AE273,
   IF(AND(M273&lt;&gt;"",ISNUMBER(M273),M273&gt;0,NOT(ISNA(M273))),VLOOKUP(M273,'ESO dumped WayshrineInfo'!$K$3:$L$9994,2,FALSE),"")
),"")</f>
        <v>849</v>
      </c>
      <c r="AG273" t="str">
        <f>IF(AND(AF273&lt;&gt;"",ISNUMBER(AF273),NOT(ISNA(AF273))),VLOOKUP(AF273,'ESO zone constants'!$A$3:$D$9999,4,FALSE),"")</f>
        <v>Vvardenfell</v>
      </c>
      <c r="AH273" s="43" t="s">
        <v>1562</v>
      </c>
      <c r="AI273" s="42"/>
      <c r="AJ273" s="42"/>
      <c r="AK273" s="3">
        <f>IF(AND(G273&lt;&gt;"LIBSETS_SETTYPE_BATTLEGROUND",G273&lt;&gt;"LIBSETS_SETTYPE_SPECIAL"),IF(AL273&lt;&gt;"",VLOOKUP(AL273,'ESO zone constants'!$D$3:$H$4953,5,FALSE),""),"")</f>
        <v>849</v>
      </c>
      <c r="AL273" t="s">
        <v>532</v>
      </c>
      <c r="AM273" s="43" t="s">
        <v>1563</v>
      </c>
      <c r="AN273" s="42"/>
      <c r="AO273" s="42"/>
      <c r="AP273" s="3" t="str">
        <f>IF(AND(G273&lt;&gt;"LIBSETS_SETTYPE_BATTLEGROUND",G273&lt;&gt;"LIBSETS_SETTYPE_SPECIAL"),IF(AQ273&lt;&gt;"",VLOOKUP(AQ273,'ESO zone constants'!$D$3:$H$4953,5,FALSE),""),"")</f>
        <v/>
      </c>
      <c r="AR273" s="43"/>
      <c r="AS273" s="42"/>
      <c r="AT273" s="42"/>
      <c r="AU273" s="3" t="str">
        <f>IF(AND(G273&lt;&gt;"LIBSETS_SETTYPE_BATTLEGROUND",G273&lt;&gt;"LIBSETS_SETTYPE_SPECIAL"),IF(AV273&lt;&gt;"",VLOOKUP(AV273,'ESO zone constants'!$D$3:$H$4953,5,FALSE),""),"")</f>
        <v/>
      </c>
      <c r="AW273" s="43"/>
      <c r="AX273" s="42"/>
      <c r="AY273" s="42"/>
      <c r="AZ273" s="81" t="s">
        <v>2666</v>
      </c>
      <c r="BA273" s="81"/>
      <c r="BB273" s="81"/>
      <c r="BC273" s="21" t="str">
        <f t="shared" si="30"/>
        <v>[320] = {wayshrines={284,284,284,}, dlcId=DLC_MORROWIND</v>
      </c>
      <c r="BD273" s="21" t="str">
        <f t="shared" si="31"/>
        <v>, zoneIds={849,849,849,849}, veteran=false</v>
      </c>
      <c r="BE273" s="21" t="str">
        <f t="shared" si="32"/>
        <v>, setType=LIBSETS_SETTYPE_OVERLAND</v>
      </c>
      <c r="BF273" s="21" t="str">
        <f t="shared" si="33"/>
        <v>, isProcSetAllowedInPvP=1, dropMechanic={LIBSETS_DROP_MECHANIC_OVERLAND_BOSS_DELVE,LIBSETS_DROP_MECHANIC_OVERLAND_WORLDBOSS,LIBSETS_DROP_MECHANIC_OVERLAND_BOSS_PUBLIC_DUNGEON,LIBSETS_DROP_MECHANIC_OVERLAND_CHEST}</v>
      </c>
      <c r="BG273" s="21" t="str">
        <f t="shared" si="34"/>
        <v>}, --War Maiden / Kriegsjungfer   [Vvardenfell, Vvardenfell, Vvardenfell, Vvardenfell]</v>
      </c>
    </row>
    <row r="274" spans="1:59" x14ac:dyDescent="0.25">
      <c r="A274" s="12">
        <v>321</v>
      </c>
      <c r="B274" t="s">
        <v>1151</v>
      </c>
      <c r="C274" t="s">
        <v>1152</v>
      </c>
      <c r="D274" s="3">
        <f t="shared" si="29"/>
        <v>321</v>
      </c>
      <c r="G274" s="8" t="s">
        <v>1480</v>
      </c>
      <c r="I274" t="s">
        <v>91</v>
      </c>
      <c r="J274" t="s">
        <v>91</v>
      </c>
      <c r="K274">
        <v>284</v>
      </c>
      <c r="L274">
        <v>284</v>
      </c>
      <c r="M274">
        <v>284</v>
      </c>
      <c r="O274" s="64"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WayshrineInfo'!$K$3:$N$9994,4,FALSE),"")))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constants'!$B$4:$C$1012,2,FALSE),"")</f>
        <v>Morrowind</v>
      </c>
      <c r="V274" s="33" t="s">
        <v>1560</v>
      </c>
      <c r="Y274" s="64"/>
      <c r="Z274" s="3">
        <f>IF(AND(G274&lt;&gt;"LIBSETS_SETTYPE_BATTLEGROUND",G274&lt;&gt;"LIBSETS_SETTYPE_SPECIAL"),
IF(AND(Y274&lt;&gt;"",ISNUMBER(Y274),NOT(ISNA(Y274))),Y274,
   IF(AND(L274&lt;&gt;"",ISNUMBER(L274),L274&gt;0,NOT(ISNA(L274))),VLOOKUP(L274,'ESO dumped WayshrineInfo'!$K$3:$L$9994,2,FALSE),"")
),"")</f>
        <v>849</v>
      </c>
      <c r="AA274" t="str">
        <f>IF(AND(Z274&lt;&gt;"",ISNUMBER(Z274),NOT(ISNA(Z274))),VLOOKUP(Z274,'ESO zone constants'!$A$3:$D$9999,4,FALSE),"")</f>
        <v>Vvardenfell</v>
      </c>
      <c r="AB274" s="33" t="s">
        <v>1561</v>
      </c>
      <c r="AC274" s="42"/>
      <c r="AD274" s="42"/>
      <c r="AE274" s="42"/>
      <c r="AF274" s="3">
        <f>IF(AND(G274&lt;&gt;"LIBSETS_SETTYPE_BATTLEGROUND",G274&lt;&gt;"LIBSETS_SETTYPE_SPECIAL"),
IF(AND(AE274&lt;&gt;"",ISNUMBER(AE274),NOT(ISNA(AE274))),AE274,
   IF(AND(M274&lt;&gt;"",ISNUMBER(M274),M274&gt;0,NOT(ISNA(M274))),VLOOKUP(M274,'ESO dumped WayshrineInfo'!$K$3:$L$9994,2,FALSE),"")
),"")</f>
        <v>849</v>
      </c>
      <c r="AG274" t="str">
        <f>IF(AND(AF274&lt;&gt;"",ISNUMBER(AF274),NOT(ISNA(AF274))),VLOOKUP(AF274,'ESO zone constants'!$A$3:$D$9999,4,FALSE),"")</f>
        <v>Vvardenfell</v>
      </c>
      <c r="AH274" s="43" t="s">
        <v>1562</v>
      </c>
      <c r="AI274" s="42"/>
      <c r="AJ274" s="42"/>
      <c r="AK274" s="3">
        <f>IF(AND(G274&lt;&gt;"LIBSETS_SETTYPE_BATTLEGROUND",G274&lt;&gt;"LIBSETS_SETTYPE_SPECIAL"),IF(AL274&lt;&gt;"",VLOOKUP(AL274,'ESO zone constants'!$D$3:$H$4953,5,FALSE),""),"")</f>
        <v>849</v>
      </c>
      <c r="AL274" t="s">
        <v>532</v>
      </c>
      <c r="AM274" s="43" t="s">
        <v>1563</v>
      </c>
      <c r="AN274" s="42"/>
      <c r="AO274" s="42"/>
      <c r="AP274" s="3" t="str">
        <f>IF(AND(G274&lt;&gt;"LIBSETS_SETTYPE_BATTLEGROUND",G274&lt;&gt;"LIBSETS_SETTYPE_SPECIAL"),IF(AQ274&lt;&gt;"",VLOOKUP(AQ274,'ESO zone constants'!$D$3:$H$4953,5,FALSE),""),"")</f>
        <v/>
      </c>
      <c r="AR274" s="43"/>
      <c r="AS274" s="42"/>
      <c r="AT274" s="42"/>
      <c r="AU274" s="3" t="str">
        <f>IF(AND(G274&lt;&gt;"LIBSETS_SETTYPE_BATTLEGROUND",G274&lt;&gt;"LIBSETS_SETTYPE_SPECIAL"),IF(AV274&lt;&gt;"",VLOOKUP(AV274,'ESO zone constants'!$D$3:$H$4953,5,FALSE),""),"")</f>
        <v/>
      </c>
      <c r="AW274" s="43"/>
      <c r="AX274" s="42"/>
      <c r="AY274" s="42"/>
      <c r="AZ274" s="81" t="s">
        <v>2665</v>
      </c>
      <c r="BA274" s="81"/>
      <c r="BB274" s="81"/>
      <c r="BC274" s="21" t="str">
        <f t="shared" si="30"/>
        <v>[321] = {wayshrines={284,284,284,}, dlcId=DLC_MORROWIND</v>
      </c>
      <c r="BD274" s="21" t="str">
        <f t="shared" si="31"/>
        <v>, zoneIds={849,849,849,849}, veteran=false</v>
      </c>
      <c r="BE274" s="21" t="str">
        <f t="shared" si="32"/>
        <v>, setType=LIBSETS_SETTYPE_OVERLAND</v>
      </c>
      <c r="BF274" s="21" t="str">
        <f t="shared" si="33"/>
        <v>, dropMechanic={LIBSETS_DROP_MECHANIC_OVERLAND_BOSS_DELVE,LIBSETS_DROP_MECHANIC_OVERLAND_WORLDBOSS,LIBSETS_DROP_MECHANIC_OVERLAND_BOSS_PUBLIC_DUNGEON,LIBSETS_DROP_MECHANIC_OVERLAND_CHEST}</v>
      </c>
      <c r="BG274" s="21" t="str">
        <f t="shared" si="34"/>
        <v>}, --Defiler / Schänder   [Vvardenfell, Vvardenfell, Vvardenfell, Vvardenfell]</v>
      </c>
    </row>
    <row r="275" spans="1:59" x14ac:dyDescent="0.25">
      <c r="A275" s="12">
        <v>322</v>
      </c>
      <c r="B275" t="s">
        <v>1153</v>
      </c>
      <c r="C275" t="s">
        <v>1154</v>
      </c>
      <c r="D275" s="3">
        <f t="shared" si="29"/>
        <v>322</v>
      </c>
      <c r="G275" s="8" t="s">
        <v>1480</v>
      </c>
      <c r="I275" t="s">
        <v>91</v>
      </c>
      <c r="J275" t="s">
        <v>91</v>
      </c>
      <c r="K275">
        <v>284</v>
      </c>
      <c r="L275">
        <v>284</v>
      </c>
      <c r="M275">
        <v>284</v>
      </c>
      <c r="O275" s="64"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WayshrineInfo'!$K$3:$N$9994,4,FALSE),"")))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constants'!$B$4:$C$1012,2,FALSE),"")</f>
        <v>Morrowind</v>
      </c>
      <c r="V275" s="33" t="s">
        <v>1560</v>
      </c>
      <c r="Y275" s="64"/>
      <c r="Z275" s="3">
        <f>IF(AND(G275&lt;&gt;"LIBSETS_SETTYPE_BATTLEGROUND",G275&lt;&gt;"LIBSETS_SETTYPE_SPECIAL"),
IF(AND(Y275&lt;&gt;"",ISNUMBER(Y275),NOT(ISNA(Y275))),Y275,
   IF(AND(L275&lt;&gt;"",ISNUMBER(L275),L275&gt;0,NOT(ISNA(L275))),VLOOKUP(L275,'ESO dumped WayshrineInfo'!$K$3:$L$9994,2,FALSE),"")
),"")</f>
        <v>849</v>
      </c>
      <c r="AA275" t="str">
        <f>IF(AND(Z275&lt;&gt;"",ISNUMBER(Z275),NOT(ISNA(Z275))),VLOOKUP(Z275,'ESO zone constants'!$A$3:$D$9999,4,FALSE),"")</f>
        <v>Vvardenfell</v>
      </c>
      <c r="AB275" s="33" t="s">
        <v>1561</v>
      </c>
      <c r="AC275" s="42"/>
      <c r="AD275" s="42"/>
      <c r="AE275" s="42"/>
      <c r="AF275" s="3">
        <f>IF(AND(G275&lt;&gt;"LIBSETS_SETTYPE_BATTLEGROUND",G275&lt;&gt;"LIBSETS_SETTYPE_SPECIAL"),
IF(AND(AE275&lt;&gt;"",ISNUMBER(AE275),NOT(ISNA(AE275))),AE275,
   IF(AND(M275&lt;&gt;"",ISNUMBER(M275),M275&gt;0,NOT(ISNA(M275))),VLOOKUP(M275,'ESO dumped WayshrineInfo'!$K$3:$L$9994,2,FALSE),"")
),"")</f>
        <v>849</v>
      </c>
      <c r="AG275" t="str">
        <f>IF(AND(AF275&lt;&gt;"",ISNUMBER(AF275),NOT(ISNA(AF275))),VLOOKUP(AF275,'ESO zone constants'!$A$3:$D$9999,4,FALSE),"")</f>
        <v>Vvardenfell</v>
      </c>
      <c r="AH275" s="43" t="s">
        <v>1562</v>
      </c>
      <c r="AI275" s="42"/>
      <c r="AJ275" s="42"/>
      <c r="AK275" s="3">
        <f>IF(AND(G275&lt;&gt;"LIBSETS_SETTYPE_BATTLEGROUND",G275&lt;&gt;"LIBSETS_SETTYPE_SPECIAL"),IF(AL275&lt;&gt;"",VLOOKUP(AL275,'ESO zone constants'!$D$3:$H$4953,5,FALSE),""),"")</f>
        <v>849</v>
      </c>
      <c r="AL275" t="s">
        <v>532</v>
      </c>
      <c r="AM275" s="43" t="s">
        <v>1563</v>
      </c>
      <c r="AN275" s="42"/>
      <c r="AO275" s="42"/>
      <c r="AP275" s="3" t="str">
        <f>IF(AND(G275&lt;&gt;"LIBSETS_SETTYPE_BATTLEGROUND",G275&lt;&gt;"LIBSETS_SETTYPE_SPECIAL"),IF(AQ275&lt;&gt;"",VLOOKUP(AQ275,'ESO zone constants'!$D$3:$H$4953,5,FALSE),""),"")</f>
        <v/>
      </c>
      <c r="AR275" s="43"/>
      <c r="AS275" s="42"/>
      <c r="AT275" s="42"/>
      <c r="AU275" s="3" t="str">
        <f>IF(AND(G275&lt;&gt;"LIBSETS_SETTYPE_BATTLEGROUND",G275&lt;&gt;"LIBSETS_SETTYPE_SPECIAL"),IF(AV275&lt;&gt;"",VLOOKUP(AV275,'ESO zone constants'!$D$3:$H$4953,5,FALSE),""),"")</f>
        <v/>
      </c>
      <c r="AW275" s="43"/>
      <c r="AX275" s="42"/>
      <c r="AY275" s="42"/>
      <c r="AZ275" s="81" t="s">
        <v>2665</v>
      </c>
      <c r="BA275" s="81"/>
      <c r="BB275" s="81"/>
      <c r="BC275" s="21" t="str">
        <f t="shared" si="30"/>
        <v>[322] = {wayshrines={284,284,284,}, dlcId=DLC_MORROWIND</v>
      </c>
      <c r="BD275" s="21" t="str">
        <f t="shared" si="31"/>
        <v>, zoneIds={849,849,849,849}, veteran=false</v>
      </c>
      <c r="BE275" s="21" t="str">
        <f t="shared" si="32"/>
        <v>, setType=LIBSETS_SETTYPE_OVERLAND</v>
      </c>
      <c r="BF275" s="21" t="str">
        <f t="shared" si="33"/>
        <v>, dropMechanic={LIBSETS_DROP_MECHANIC_OVERLAND_BOSS_DELVE,LIBSETS_DROP_MECHANIC_OVERLAND_WORLDBOSS,LIBSETS_DROP_MECHANIC_OVERLAND_BOSS_PUBLIC_DUNGEON,LIBSETS_DROP_MECHANIC_OVERLAND_CHEST}</v>
      </c>
      <c r="BG275" s="21" t="str">
        <f t="shared" si="34"/>
        <v>}, --Warrior-Poet / Kriegerpoet   [Vvardenfell, Vvardenfell, Vvardenfell, Vvardenfell]</v>
      </c>
    </row>
    <row r="276" spans="1:59" x14ac:dyDescent="0.25">
      <c r="A276" s="5">
        <v>323</v>
      </c>
      <c r="B276" t="s">
        <v>1155</v>
      </c>
      <c r="C276" t="s">
        <v>2615</v>
      </c>
      <c r="D276" s="3">
        <f t="shared" si="29"/>
        <v>323</v>
      </c>
      <c r="G276" s="8" t="s">
        <v>1474</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WayshrineInfo'!$K$3:$N$9994,4,FALSE),"")))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constants'!$B$4:$C$1012,2,FALSE),"")</f>
        <v>Morrowind</v>
      </c>
      <c r="V276" s="33" t="s">
        <v>3357</v>
      </c>
      <c r="Y276" s="64"/>
      <c r="Z276" s="3">
        <f>IF(AND(G276&lt;&gt;"LIBSETS_SETTYPE_BATTLEGROUND",G276&lt;&gt;"LIBSETS_SETTYPE_SPECIAL"),
IF(AND(Y276&lt;&gt;"",ISNUMBER(Y276),NOT(ISNA(Y276))),Y276,
   IF(AND(L276&lt;&gt;"",ISNUMBER(L276),L276&gt;0,NOT(ISNA(L276))),VLOOKUP(L276,'ESO dumped WayshrineInfo'!$K$3:$L$9994,2,FALSE),"")
),"")</f>
        <v>849</v>
      </c>
      <c r="AA276" t="str">
        <f>IF(AND(Z276&lt;&gt;"",ISNUMBER(Z276),NOT(ISNA(Z276))),VLOOKUP(Z276,'ESO zone constants'!$A$3:$D$9999,4,FALSE),"")</f>
        <v>Vvardenfell</v>
      </c>
      <c r="AB276" s="33" t="s">
        <v>3357</v>
      </c>
      <c r="AF276" s="3">
        <f>IF(AND(G276&lt;&gt;"LIBSETS_SETTYPE_BATTLEGROUND",G276&lt;&gt;"LIBSETS_SETTYPE_SPECIAL"),
IF(AND(AE276&lt;&gt;"",ISNUMBER(AE276),NOT(ISNA(AE276))),AE276,
   IF(AND(M276&lt;&gt;"",ISNUMBER(M276),M276&gt;0,NOT(ISNA(M276))),VLOOKUP(M276,'ESO dumped WayshrineInfo'!$K$3:$L$9994,2,FALSE),"")
),"")</f>
        <v>849</v>
      </c>
      <c r="AG276" t="str">
        <f>IF(AND(AF276&lt;&gt;"",ISNUMBER(AF276),NOT(ISNA(AF276))),VLOOKUP(AF276,'ESO zone constants'!$A$3:$D$9999,4,FALSE),"")</f>
        <v>Vvardenfell</v>
      </c>
      <c r="AH276" s="43"/>
      <c r="AK276" s="3" t="str">
        <f>IF(AND(G276&lt;&gt;"LIBSETS_SETTYPE_BATTLEGROUND",G276&lt;&gt;"LIBSETS_SETTYPE_SPECIAL"),IF(AL276&lt;&gt;"",VLOOKUP(AL276,'ESO zone constants'!$D$3:$H$4953,5,FALSE),""),"")</f>
        <v/>
      </c>
      <c r="AM276" s="43"/>
      <c r="AP276" s="3" t="str">
        <f>IF(AND(G276&lt;&gt;"LIBSETS_SETTYPE_BATTLEGROUND",G276&lt;&gt;"LIBSETS_SETTYPE_SPECIAL"),IF(AQ276&lt;&gt;"",VLOOKUP(AQ276,'ESO zone constants'!$D$3:$H$4953,5,FALSE),""),"")</f>
        <v/>
      </c>
      <c r="AR276" s="43"/>
      <c r="AU276" s="3" t="str">
        <f>IF(AND(G276&lt;&gt;"LIBSETS_SETTYPE_BATTLEGROUND",G276&lt;&gt;"LIBSETS_SETTYPE_SPECIAL"),IF(AV276&lt;&gt;"",VLOOKUP(AV276,'ESO zone constants'!$D$3:$H$4953,5,FALSE),""),"")</f>
        <v/>
      </c>
      <c r="AW276" s="43"/>
      <c r="AZ276" s="81" t="s">
        <v>2666</v>
      </c>
      <c r="BA276" s="81"/>
      <c r="BB276" s="81"/>
      <c r="BC276" s="21" t="str">
        <f t="shared" si="30"/>
        <v>[323] = {wayshrines={276,276,276,}, traitsNeeded=3, dlcId=DLC_MORROWIND</v>
      </c>
      <c r="BD276" s="21" t="str">
        <f t="shared" si="31"/>
        <v>, zoneIds={849,849,849}, veteran=false</v>
      </c>
      <c r="BE276" s="21" t="str">
        <f t="shared" si="32"/>
        <v>, setType=LIBSETS_SETTYPE_CRAFTED</v>
      </c>
      <c r="BF276" s="21" t="str">
        <f t="shared" si="33"/>
        <v>, isProcSetAllowedInPvP=1, dropMechanic={LIBSETS_DROP_MECHANIC_CRAFTED,LIBSETS_DROP_MECHANIC_CRAFTED}</v>
      </c>
      <c r="BG276" s="21" t="str">
        <f t="shared" si="34"/>
        <v>}, --Assassin\'s Guile / Assassinenlist   [Vvardenfell, Vvardenfell, Vvardenfell]</v>
      </c>
    </row>
    <row r="277" spans="1:59" x14ac:dyDescent="0.25">
      <c r="A277" s="5">
        <v>324</v>
      </c>
      <c r="B277" t="s">
        <v>1156</v>
      </c>
      <c r="C277" t="s">
        <v>1157</v>
      </c>
      <c r="D277" s="3">
        <f t="shared" si="29"/>
        <v>324</v>
      </c>
      <c r="E277" s="41"/>
      <c r="G277" s="8" t="s">
        <v>1474</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WayshrineInfo'!$K$3:$N$9994,4,FALSE),"")))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constants'!$B$4:$C$1012,2,FALSE),"")</f>
        <v>Morrowind</v>
      </c>
      <c r="V277" s="33" t="s">
        <v>3357</v>
      </c>
      <c r="Y277" s="64"/>
      <c r="Z277" s="3">
        <f>IF(AND(G277&lt;&gt;"LIBSETS_SETTYPE_BATTLEGROUND",G277&lt;&gt;"LIBSETS_SETTYPE_SPECIAL"),
IF(AND(Y277&lt;&gt;"",ISNUMBER(Y277),NOT(ISNA(Y277))),Y277,
   IF(AND(L277&lt;&gt;"",ISNUMBER(L277),L277&gt;0,NOT(ISNA(L277))),VLOOKUP(L277,'ESO dumped WayshrineInfo'!$K$3:$L$9994,2,FALSE),"")
),"")</f>
        <v>849</v>
      </c>
      <c r="AA277" t="str">
        <f>IF(AND(Z277&lt;&gt;"",ISNUMBER(Z277),NOT(ISNA(Z277))),VLOOKUP(Z277,'ESO zone constants'!$A$3:$D$9999,4,FALSE),"")</f>
        <v>Vvardenfell</v>
      </c>
      <c r="AB277" s="33" t="s">
        <v>3357</v>
      </c>
      <c r="AF277" s="3">
        <f>IF(AND(G277&lt;&gt;"LIBSETS_SETTYPE_BATTLEGROUND",G277&lt;&gt;"LIBSETS_SETTYPE_SPECIAL"),
IF(AND(AE277&lt;&gt;"",ISNUMBER(AE277),NOT(ISNA(AE277))),AE277,
   IF(AND(M277&lt;&gt;"",ISNUMBER(M277),M277&gt;0,NOT(ISNA(M277))),VLOOKUP(M277,'ESO dumped WayshrineInfo'!$K$3:$L$9994,2,FALSE),"")
),"")</f>
        <v>849</v>
      </c>
      <c r="AG277" t="str">
        <f>IF(AND(AF277&lt;&gt;"",ISNUMBER(AF277),NOT(ISNA(AF277))),VLOOKUP(AF277,'ESO zone constants'!$A$3:$D$9999,4,FALSE),"")</f>
        <v>Vvardenfell</v>
      </c>
      <c r="AH277" s="43"/>
      <c r="AK277" s="3" t="str">
        <f>IF(AND(G277&lt;&gt;"LIBSETS_SETTYPE_BATTLEGROUND",G277&lt;&gt;"LIBSETS_SETTYPE_SPECIAL"),IF(AL277&lt;&gt;"",VLOOKUP(AL277,'ESO zone constants'!$D$3:$H$4953,5,FALSE),""),"")</f>
        <v/>
      </c>
      <c r="AM277" s="43"/>
      <c r="AP277" s="3" t="str">
        <f>IF(AND(G277&lt;&gt;"LIBSETS_SETTYPE_BATTLEGROUND",G277&lt;&gt;"LIBSETS_SETTYPE_SPECIAL"),IF(AQ277&lt;&gt;"",VLOOKUP(AQ277,'ESO zone constants'!$D$3:$H$4953,5,FALSE),""),"")</f>
        <v/>
      </c>
      <c r="AR277" s="43"/>
      <c r="AU277" s="3" t="str">
        <f>IF(AND(G277&lt;&gt;"LIBSETS_SETTYPE_BATTLEGROUND",G277&lt;&gt;"LIBSETS_SETTYPE_SPECIAL"),IF(AV277&lt;&gt;"",VLOOKUP(AV277,'ESO zone constants'!$D$3:$H$4953,5,FALSE),""),"")</f>
        <v/>
      </c>
      <c r="AW277" s="43"/>
      <c r="AZ277" s="81" t="s">
        <v>2665</v>
      </c>
      <c r="BA277" s="81"/>
      <c r="BB277" s="81"/>
      <c r="BC277" s="21" t="str">
        <f t="shared" si="30"/>
        <v>[324] = {wayshrines={329,329,329,}, traitsNeeded=8, dlcId=DLC_MORROWIND</v>
      </c>
      <c r="BD277" s="21" t="str">
        <f t="shared" si="31"/>
        <v>, zoneIds={849,849,849}, veteran=false</v>
      </c>
      <c r="BE277" s="21" t="str">
        <f t="shared" si="32"/>
        <v>, setType=LIBSETS_SETTYPE_CRAFTED</v>
      </c>
      <c r="BF277" s="21" t="str">
        <f t="shared" si="33"/>
        <v>, dropMechanic={LIBSETS_DROP_MECHANIC_CRAFTED,LIBSETS_DROP_MECHANIC_CRAFTED}</v>
      </c>
      <c r="BG277" s="21" t="str">
        <f t="shared" si="34"/>
        <v>}, --Daedric Trickery / Daedrische Gaunerei   [Vvardenfell, Vvardenfell, Vvardenfell]</v>
      </c>
    </row>
    <row r="278" spans="1:59" x14ac:dyDescent="0.25">
      <c r="A278" s="5">
        <v>325</v>
      </c>
      <c r="B278" t="s">
        <v>1158</v>
      </c>
      <c r="C278" t="s">
        <v>1159</v>
      </c>
      <c r="D278" s="3">
        <f t="shared" si="29"/>
        <v>325</v>
      </c>
      <c r="G278" s="8" t="s">
        <v>1474</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WayshrineInfo'!$K$3:$N$9994,4,FALSE),"")))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constants'!$B$4:$C$1012,2,FALSE),"")</f>
        <v>Morrowind</v>
      </c>
      <c r="V278" s="33" t="s">
        <v>3357</v>
      </c>
      <c r="Y278" s="64"/>
      <c r="Z278" s="3">
        <f>IF(AND(G278&lt;&gt;"LIBSETS_SETTYPE_BATTLEGROUND",G278&lt;&gt;"LIBSETS_SETTYPE_SPECIAL"),
IF(AND(Y278&lt;&gt;"",ISNUMBER(Y278),NOT(ISNA(Y278))),Y278,
   IF(AND(L278&lt;&gt;"",ISNUMBER(L278),L278&gt;0,NOT(ISNA(L278))),VLOOKUP(L278,'ESO dumped WayshrineInfo'!$K$3:$L$9994,2,FALSE),"")
),"")</f>
        <v>849</v>
      </c>
      <c r="AA278" t="str">
        <f>IF(AND(Z278&lt;&gt;"",ISNUMBER(Z278),NOT(ISNA(Z278))),VLOOKUP(Z278,'ESO zone constants'!$A$3:$D$9999,4,FALSE),"")</f>
        <v>Vvardenfell</v>
      </c>
      <c r="AB278" s="33" t="s">
        <v>3357</v>
      </c>
      <c r="AC278" s="42"/>
      <c r="AD278" s="42"/>
      <c r="AE278" s="42"/>
      <c r="AF278" s="3">
        <f>IF(AND(G278&lt;&gt;"LIBSETS_SETTYPE_BATTLEGROUND",G278&lt;&gt;"LIBSETS_SETTYPE_SPECIAL"),
IF(AND(AE278&lt;&gt;"",ISNUMBER(AE278),NOT(ISNA(AE278))),AE278,
   IF(AND(M278&lt;&gt;"",ISNUMBER(M278),M278&gt;0,NOT(ISNA(M278))),VLOOKUP(M278,'ESO dumped WayshrineInfo'!$K$3:$L$9994,2,FALSE),"")
),"")</f>
        <v>849</v>
      </c>
      <c r="AG278" t="str">
        <f>IF(AND(AF278&lt;&gt;"",ISNUMBER(AF278),NOT(ISNA(AF278))),VLOOKUP(AF278,'ESO zone constants'!$A$3:$D$9999,4,FALSE),"")</f>
        <v>Vvardenfell</v>
      </c>
      <c r="AH278" s="43"/>
      <c r="AI278" s="42"/>
      <c r="AJ278" s="42"/>
      <c r="AK278" s="3" t="str">
        <f>IF(AND(G278&lt;&gt;"LIBSETS_SETTYPE_BATTLEGROUND",G278&lt;&gt;"LIBSETS_SETTYPE_SPECIAL"),IF(AL278&lt;&gt;"",VLOOKUP(AL278,'ESO zone constants'!$D$3:$H$4953,5,FALSE),""),"")</f>
        <v/>
      </c>
      <c r="AM278" s="43"/>
      <c r="AN278" s="42"/>
      <c r="AO278" s="42"/>
      <c r="AP278" s="3" t="str">
        <f>IF(AND(G278&lt;&gt;"LIBSETS_SETTYPE_BATTLEGROUND",G278&lt;&gt;"LIBSETS_SETTYPE_SPECIAL"),IF(AQ278&lt;&gt;"",VLOOKUP(AQ278,'ESO zone constants'!$D$3:$H$4953,5,FALSE),""),"")</f>
        <v/>
      </c>
      <c r="AR278" s="43"/>
      <c r="AS278" s="42"/>
      <c r="AT278" s="42"/>
      <c r="AU278" s="3" t="str">
        <f>IF(AND(G278&lt;&gt;"LIBSETS_SETTYPE_BATTLEGROUND",G278&lt;&gt;"LIBSETS_SETTYPE_SPECIAL"),IF(AV278&lt;&gt;"",VLOOKUP(AV278,'ESO zone constants'!$D$3:$H$4953,5,FALSE),""),"")</f>
        <v/>
      </c>
      <c r="AW278" s="43"/>
      <c r="AX278" s="42"/>
      <c r="AY278" s="42"/>
      <c r="AZ278" s="81" t="s">
        <v>2666</v>
      </c>
      <c r="BA278" s="81"/>
      <c r="BB278" s="81"/>
      <c r="BC278" s="21" t="str">
        <f t="shared" si="30"/>
        <v>[325] = {wayshrines={282,282,282,}, traitsNeeded=6, dlcId=DLC_MORROWIND</v>
      </c>
      <c r="BD278" s="21" t="str">
        <f t="shared" si="31"/>
        <v>, zoneIds={849,849,849}, veteran=false</v>
      </c>
      <c r="BE278" s="21" t="str">
        <f t="shared" si="32"/>
        <v>, setType=LIBSETS_SETTYPE_CRAFTED</v>
      </c>
      <c r="BF278" s="21" t="str">
        <f t="shared" si="33"/>
        <v>, isProcSetAllowedInPvP=1, dropMechanic={LIBSETS_DROP_MECHANIC_CRAFTED,LIBSETS_DROP_MECHANIC_CRAFTED}</v>
      </c>
      <c r="BG278" s="21" t="str">
        <f t="shared" si="34"/>
        <v>}, --Shacklebreaker / Kettensprenger   [Vvardenfell, Vvardenfell, Vvardenfell]</v>
      </c>
    </row>
    <row r="279" spans="1:59" x14ac:dyDescent="0.25">
      <c r="A279" s="12">
        <v>326</v>
      </c>
      <c r="B279" t="s">
        <v>1160</v>
      </c>
      <c r="C279" t="s">
        <v>2616</v>
      </c>
      <c r="D279" s="3">
        <f t="shared" si="29"/>
        <v>326</v>
      </c>
      <c r="G279" s="8" t="s">
        <v>1473</v>
      </c>
      <c r="I279" t="s">
        <v>91</v>
      </c>
      <c r="J279" t="s">
        <v>91</v>
      </c>
      <c r="K279">
        <v>-1</v>
      </c>
      <c r="L279">
        <v>-1</v>
      </c>
      <c r="M279">
        <v>-1</v>
      </c>
      <c r="O279" s="64" t="s">
        <v>1514</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WayshrineInfo'!$K$3:$N$9994,4,FALSE),"")))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constants'!$B$4:$C$1012,2,FALSE),"")</f>
        <v/>
      </c>
      <c r="V279" s="33" t="s">
        <v>1576</v>
      </c>
      <c r="Y279" s="64"/>
      <c r="Z279" s="3" t="str">
        <f>IF(AND(G279&lt;&gt;"LIBSETS_SETTYPE_BATTLEGROUND",G279&lt;&gt;"LIBSETS_SETTYPE_SPECIAL"),
IF(AND(Y279&lt;&gt;"",ISNUMBER(Y279),NOT(ISNA(Y279))),Y279,
   IF(AND(L279&lt;&gt;"",ISNUMBER(L279),L279&gt;0,NOT(ISNA(L279))),VLOOKUP(L279,'ESO dumped WayshrineInfo'!$K$3:$L$9994,2,FALSE),"")
),"")</f>
        <v/>
      </c>
      <c r="AA279" t="str">
        <f>IF(AND(Z279&lt;&gt;"",ISNUMBER(Z279),NOT(ISNA(Z279))),VLOOKUP(Z279,'ESO zone constants'!$A$3:$D$9999,4,FALSE),"")</f>
        <v/>
      </c>
      <c r="AC279" s="42"/>
      <c r="AD279" s="42"/>
      <c r="AE279" s="42"/>
      <c r="AF279" s="3" t="str">
        <f>IF(AND(G279&lt;&gt;"LIBSETS_SETTYPE_BATTLEGROUND",G279&lt;&gt;"LIBSETS_SETTYPE_SPECIAL"),
IF(AND(AE279&lt;&gt;"",ISNUMBER(AE279),NOT(ISNA(AE279))),AE279,
   IF(AND(M279&lt;&gt;"",ISNUMBER(M279),M279&gt;0,NOT(ISNA(M279))),VLOOKUP(M279,'ESO dumped WayshrineInfo'!$K$3:$L$9994,2,FALSE),"")
),"")</f>
        <v/>
      </c>
      <c r="AG279" t="str">
        <f>IF(AND(AF279&lt;&gt;"",ISNUMBER(AF279),NOT(ISNA(AF279))),VLOOKUP(AF279,'ESO zone constants'!$A$3:$D$9999,4,FALSE),"")</f>
        <v/>
      </c>
      <c r="AH279" s="43"/>
      <c r="AI279" s="42"/>
      <c r="AJ279" s="42"/>
      <c r="AK279" s="3" t="str">
        <f>IF(AND(G279&lt;&gt;"LIBSETS_SETTYPE_BATTLEGROUND",G279&lt;&gt;"LIBSETS_SETTYPE_SPECIAL"),IF(AL279&lt;&gt;"",VLOOKUP(AL279,'ESO zone constants'!$D$3:$H$4953,5,FALSE),""),"")</f>
        <v/>
      </c>
      <c r="AM279" s="43"/>
      <c r="AN279" s="42"/>
      <c r="AO279" s="42"/>
      <c r="AP279" s="3" t="str">
        <f>IF(AND(G279&lt;&gt;"LIBSETS_SETTYPE_BATTLEGROUND",G279&lt;&gt;"LIBSETS_SETTYPE_SPECIAL"),IF(AQ279&lt;&gt;"",VLOOKUP(AQ279,'ESO zone constants'!$D$3:$H$4953,5,FALSE),""),"")</f>
        <v/>
      </c>
      <c r="AR279" s="43"/>
      <c r="AS279" s="42"/>
      <c r="AT279" s="42"/>
      <c r="AU279" s="3" t="str">
        <f>IF(AND(G279&lt;&gt;"LIBSETS_SETTYPE_BATTLEGROUND",G279&lt;&gt;"LIBSETS_SETTYPE_SPECIAL"),IF(AV279&lt;&gt;"",VLOOKUP(AV279,'ESO zone constants'!$D$3:$H$4953,5,FALSE),""),"")</f>
        <v/>
      </c>
      <c r="AW279" s="43"/>
      <c r="AX279" s="42"/>
      <c r="AY279" s="42"/>
      <c r="AZ279" s="81" t="s">
        <v>2665</v>
      </c>
      <c r="BA279" s="81"/>
      <c r="BB279" s="81"/>
      <c r="BC279" s="21" t="str">
        <f t="shared" si="30"/>
        <v>[326] = {wayshrines={-1,-1,-1,}, dlcId=DLC_BASE_GAME</v>
      </c>
      <c r="BD279" s="21" t="str">
        <f t="shared" si="31"/>
        <v>, veteran=false</v>
      </c>
      <c r="BE279" s="21" t="str">
        <f t="shared" si="32"/>
        <v>, setType=LIBSETS_SETTYPE_BATTLEGROUND</v>
      </c>
      <c r="BF279" s="21" t="str">
        <f t="shared" si="33"/>
        <v>, dropMechanic={LIBSETS_DROP_MECHANIC_BATTLEGROUND_REWARD}</v>
      </c>
      <c r="BG279" s="21" t="str">
        <f t="shared" si="34"/>
        <v>}, --Vanguard\'s Challenge / Vorhutdisput   [!Battleground]</v>
      </c>
    </row>
    <row r="280" spans="1:59" x14ac:dyDescent="0.25">
      <c r="A280" s="12">
        <v>327</v>
      </c>
      <c r="B280" t="s">
        <v>1161</v>
      </c>
      <c r="C280" t="s">
        <v>2617</v>
      </c>
      <c r="D280" s="3">
        <f t="shared" si="29"/>
        <v>327</v>
      </c>
      <c r="G280" s="8" t="s">
        <v>1473</v>
      </c>
      <c r="I280" t="s">
        <v>91</v>
      </c>
      <c r="J280" t="s">
        <v>91</v>
      </c>
      <c r="K280">
        <v>-1</v>
      </c>
      <c r="L280">
        <v>-1</v>
      </c>
      <c r="M280">
        <v>-1</v>
      </c>
      <c r="O280" s="64" t="s">
        <v>1514</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WayshrineInfo'!$K$3:$N$9994,4,FALSE),"")))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constants'!$B$4:$C$1012,2,FALSE),"")</f>
        <v/>
      </c>
      <c r="V280" s="33" t="s">
        <v>1576</v>
      </c>
      <c r="Y280" s="64"/>
      <c r="Z280" s="3" t="str">
        <f>IF(AND(G280&lt;&gt;"LIBSETS_SETTYPE_BATTLEGROUND",G280&lt;&gt;"LIBSETS_SETTYPE_SPECIAL"),
IF(AND(Y280&lt;&gt;"",ISNUMBER(Y280),NOT(ISNA(Y280))),Y280,
   IF(AND(L280&lt;&gt;"",ISNUMBER(L280),L280&gt;0,NOT(ISNA(L280))),VLOOKUP(L280,'ESO dumped WayshrineInfo'!$K$3:$L$9994,2,FALSE),"")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WayshrineInfo'!$K$3:$L$9994,2,FALSE),"")
),"")</f>
        <v/>
      </c>
      <c r="AG280" t="str">
        <f>IF(AND(AF280&lt;&gt;"",ISNUMBER(AF280),NOT(ISNA(AF280))),VLOOKUP(AF280,'ESO zone constants'!$A$3:$D$9999,4,FALSE),"")</f>
        <v/>
      </c>
      <c r="AH280" s="43"/>
      <c r="AK280" s="3" t="str">
        <f>IF(AND(G280&lt;&gt;"LIBSETS_SETTYPE_BATTLEGROUND",G280&lt;&gt;"LIBSETS_SETTYPE_SPECIAL"),IF(AL280&lt;&gt;"",VLOOKUP(AL280,'ESO zone constants'!$D$3:$H$4953,5,FALSE),""),"")</f>
        <v/>
      </c>
      <c r="AM280" s="43"/>
      <c r="AP280" s="3" t="str">
        <f>IF(AND(G280&lt;&gt;"LIBSETS_SETTYPE_BATTLEGROUND",G280&lt;&gt;"LIBSETS_SETTYPE_SPECIAL"),IF(AQ280&lt;&gt;"",VLOOKUP(AQ280,'ESO zone constants'!$D$3:$H$4953,5,FALSE),""),"")</f>
        <v/>
      </c>
      <c r="AR280" s="43"/>
      <c r="AU280" s="3" t="str">
        <f>IF(AND(G280&lt;&gt;"LIBSETS_SETTYPE_BATTLEGROUND",G280&lt;&gt;"LIBSETS_SETTYPE_SPECIAL"),IF(AV280&lt;&gt;"",VLOOKUP(AV280,'ESO zone constants'!$D$3:$H$4953,5,FALSE),""),"")</f>
        <v/>
      </c>
      <c r="AW280" s="43"/>
      <c r="AZ280" s="81" t="s">
        <v>2665</v>
      </c>
      <c r="BA280" s="81"/>
      <c r="BB280" s="81"/>
      <c r="BC280" s="21" t="str">
        <f t="shared" si="30"/>
        <v>[327] = {wayshrines={-1,-1,-1,}, dlcId=DLC_BASE_GAME</v>
      </c>
      <c r="BD280" s="21" t="str">
        <f t="shared" si="31"/>
        <v>, veteran=false</v>
      </c>
      <c r="BE280" s="21" t="str">
        <f t="shared" si="32"/>
        <v>, setType=LIBSETS_SETTYPE_BATTLEGROUND</v>
      </c>
      <c r="BF280" s="21" t="str">
        <f t="shared" si="33"/>
        <v>, dropMechanic={LIBSETS_DROP_MECHANIC_BATTLEGROUND_REWARD}</v>
      </c>
      <c r="BG280" s="21" t="str">
        <f t="shared" si="34"/>
        <v>}, --Coward\'s Gear / Feiglingstracht   [!Battleground]</v>
      </c>
    </row>
    <row r="281" spans="1:59" x14ac:dyDescent="0.25">
      <c r="A281" s="12">
        <v>328</v>
      </c>
      <c r="B281" t="s">
        <v>1162</v>
      </c>
      <c r="C281" t="s">
        <v>1163</v>
      </c>
      <c r="D281" s="3">
        <f t="shared" si="29"/>
        <v>328</v>
      </c>
      <c r="G281" s="8" t="s">
        <v>1473</v>
      </c>
      <c r="I281" t="s">
        <v>91</v>
      </c>
      <c r="J281" t="s">
        <v>91</v>
      </c>
      <c r="K281">
        <v>-1</v>
      </c>
      <c r="L281">
        <v>-1</v>
      </c>
      <c r="M281">
        <v>-1</v>
      </c>
      <c r="O281" s="64" t="s">
        <v>1514</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WayshrineInfo'!$K$3:$N$9994,4,FALSE),"")))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constants'!$B$4:$C$1012,2,FALSE),"")</f>
        <v/>
      </c>
      <c r="V281" s="33" t="s">
        <v>1576</v>
      </c>
      <c r="Y281" s="64"/>
      <c r="Z281" s="3" t="str">
        <f>IF(AND(G281&lt;&gt;"LIBSETS_SETTYPE_BATTLEGROUND",G281&lt;&gt;"LIBSETS_SETTYPE_SPECIAL"),
IF(AND(Y281&lt;&gt;"",ISNUMBER(Y281),NOT(ISNA(Y281))),Y281,
   IF(AND(L281&lt;&gt;"",ISNUMBER(L281),L281&gt;0,NOT(ISNA(L281))),VLOOKUP(L281,'ESO dumped WayshrineInfo'!$K$3:$L$9994,2,FALSE),"")
),"")</f>
        <v/>
      </c>
      <c r="AA281" t="str">
        <f>IF(AND(Z281&lt;&gt;"",ISNUMBER(Z281),NOT(ISNA(Z281))),VLOOKUP(Z281,'ESO zone constants'!$A$3:$D$9999,4,FALSE),"")</f>
        <v/>
      </c>
      <c r="AC281" s="42"/>
      <c r="AD281" s="42"/>
      <c r="AE281" s="42"/>
      <c r="AF281" s="3" t="str">
        <f>IF(AND(G281&lt;&gt;"LIBSETS_SETTYPE_BATTLEGROUND",G281&lt;&gt;"LIBSETS_SETTYPE_SPECIAL"),
IF(AND(AE281&lt;&gt;"",ISNUMBER(AE281),NOT(ISNA(AE281))),AE281,
   IF(AND(M281&lt;&gt;"",ISNUMBER(M281),M281&gt;0,NOT(ISNA(M281))),VLOOKUP(M281,'ESO dumped WayshrineInfo'!$K$3:$L$9994,2,FALSE),"")
),"")</f>
        <v/>
      </c>
      <c r="AG281" t="str">
        <f>IF(AND(AF281&lt;&gt;"",ISNUMBER(AF281),NOT(ISNA(AF281))),VLOOKUP(AF281,'ESO zone constants'!$A$3:$D$9999,4,FALSE),"")</f>
        <v/>
      </c>
      <c r="AH281" s="43"/>
      <c r="AI281" s="42"/>
      <c r="AJ281" s="42"/>
      <c r="AK281" s="3" t="str">
        <f>IF(AND(G281&lt;&gt;"LIBSETS_SETTYPE_BATTLEGROUND",G281&lt;&gt;"LIBSETS_SETTYPE_SPECIAL"),IF(AL281&lt;&gt;"",VLOOKUP(AL281,'ESO zone constants'!$D$3:$H$4953,5,FALSE),""),"")</f>
        <v/>
      </c>
      <c r="AM281" s="43"/>
      <c r="AN281" s="42"/>
      <c r="AO281" s="42"/>
      <c r="AP281" s="3" t="str">
        <f>IF(AND(G281&lt;&gt;"LIBSETS_SETTYPE_BATTLEGROUND",G281&lt;&gt;"LIBSETS_SETTYPE_SPECIAL"),IF(AQ281&lt;&gt;"",VLOOKUP(AQ281,'ESO zone constants'!$D$3:$H$4953,5,FALSE),""),"")</f>
        <v/>
      </c>
      <c r="AR281" s="43"/>
      <c r="AS281" s="42"/>
      <c r="AT281" s="42"/>
      <c r="AU281" s="3" t="str">
        <f>IF(AND(G281&lt;&gt;"LIBSETS_SETTYPE_BATTLEGROUND",G281&lt;&gt;"LIBSETS_SETTYPE_SPECIAL"),IF(AV281&lt;&gt;"",VLOOKUP(AV281,'ESO zone constants'!$D$3:$H$4953,5,FALSE),""),"")</f>
        <v/>
      </c>
      <c r="AW281" s="43"/>
      <c r="AX281" s="42"/>
      <c r="AY281" s="42"/>
      <c r="AZ281" s="81" t="s">
        <v>2665</v>
      </c>
      <c r="BA281" s="81"/>
      <c r="BB281" s="81"/>
      <c r="BC281" s="21" t="str">
        <f t="shared" si="30"/>
        <v>[328] = {wayshrines={-1,-1,-1,}, dlcId=DLC_BASE_GAME</v>
      </c>
      <c r="BD281" s="21" t="str">
        <f t="shared" si="31"/>
        <v>, veteran=false</v>
      </c>
      <c r="BE281" s="21" t="str">
        <f t="shared" si="32"/>
        <v>, setType=LIBSETS_SETTYPE_BATTLEGROUND</v>
      </c>
      <c r="BF281" s="21" t="str">
        <f t="shared" si="33"/>
        <v>, dropMechanic={LIBSETS_DROP_MECHANIC_BATTLEGROUND_REWARD}</v>
      </c>
      <c r="BG281" s="21" t="str">
        <f t="shared" si="34"/>
        <v>}, --Knight Slayer / Ritterschlächter   [!Battleground]</v>
      </c>
    </row>
    <row r="282" spans="1:59" x14ac:dyDescent="0.25">
      <c r="A282" s="12">
        <v>329</v>
      </c>
      <c r="B282" t="s">
        <v>1164</v>
      </c>
      <c r="C282" t="s">
        <v>2618</v>
      </c>
      <c r="D282" s="3">
        <f t="shared" si="29"/>
        <v>329</v>
      </c>
      <c r="G282" s="8" t="s">
        <v>1473</v>
      </c>
      <c r="I282" t="s">
        <v>91</v>
      </c>
      <c r="J282" t="s">
        <v>91</v>
      </c>
      <c r="K282">
        <v>-1</v>
      </c>
      <c r="L282">
        <v>-1</v>
      </c>
      <c r="M282">
        <v>-1</v>
      </c>
      <c r="O282" s="64" t="s">
        <v>1514</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WayshrineInfo'!$K$3:$N$9994,4,FALSE),"")))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constants'!$B$4:$C$1012,2,FALSE),"")</f>
        <v/>
      </c>
      <c r="V282" s="33" t="s">
        <v>1576</v>
      </c>
      <c r="Y282" s="64"/>
      <c r="Z282" s="3" t="str">
        <f>IF(AND(G282&lt;&gt;"LIBSETS_SETTYPE_BATTLEGROUND",G282&lt;&gt;"LIBSETS_SETTYPE_SPECIAL"),
IF(AND(Y282&lt;&gt;"",ISNUMBER(Y282),NOT(ISNA(Y282))),Y282,
   IF(AND(L282&lt;&gt;"",ISNUMBER(L282),L282&gt;0,NOT(ISNA(L282))),VLOOKUP(L282,'ESO dumped WayshrineInfo'!$K$3:$L$9994,2,FALSE),"")
),"")</f>
        <v/>
      </c>
      <c r="AA282" t="str">
        <f>IF(AND(Z282&lt;&gt;"",ISNUMBER(Z282),NOT(ISNA(Z282))),VLOOKUP(Z282,'ESO zone constants'!$A$3:$D$9999,4,FALSE),"")</f>
        <v/>
      </c>
      <c r="AE282" s="42"/>
      <c r="AF282" s="3" t="str">
        <f>IF(AND(G282&lt;&gt;"LIBSETS_SETTYPE_BATTLEGROUND",G282&lt;&gt;"LIBSETS_SETTYPE_SPECIAL"),
IF(AND(AE282&lt;&gt;"",ISNUMBER(AE282),NOT(ISNA(AE282))),AE282,
   IF(AND(M282&lt;&gt;"",ISNUMBER(M282),M282&gt;0,NOT(ISNA(M282))),VLOOKUP(M282,'ESO dumped WayshrineInfo'!$K$3:$L$9994,2,FALSE),"")
),"")</f>
        <v/>
      </c>
      <c r="AG282" t="str">
        <f>IF(AND(AF282&lt;&gt;"",ISNUMBER(AF282),NOT(ISNA(AF282))),VLOOKUP(AF282,'ESO zone constants'!$A$3:$D$9999,4,FALSE),"")</f>
        <v/>
      </c>
      <c r="AH282" s="43"/>
      <c r="AK282" s="3" t="str">
        <f>IF(AND(G282&lt;&gt;"LIBSETS_SETTYPE_BATTLEGROUND",G282&lt;&gt;"LIBSETS_SETTYPE_SPECIAL"),IF(AL282&lt;&gt;"",VLOOKUP(AL282,'ESO zone constants'!$D$3:$H$4953,5,FALSE),""),"")</f>
        <v/>
      </c>
      <c r="AM282" s="43"/>
      <c r="AP282" s="3" t="str">
        <f>IF(AND(G282&lt;&gt;"LIBSETS_SETTYPE_BATTLEGROUND",G282&lt;&gt;"LIBSETS_SETTYPE_SPECIAL"),IF(AQ282&lt;&gt;"",VLOOKUP(AQ282,'ESO zone constants'!$D$3:$H$4953,5,FALSE),""),"")</f>
        <v/>
      </c>
      <c r="AR282" s="43"/>
      <c r="AU282" s="3" t="str">
        <f>IF(AND(G282&lt;&gt;"LIBSETS_SETTYPE_BATTLEGROUND",G282&lt;&gt;"LIBSETS_SETTYPE_SPECIAL"),IF(AV282&lt;&gt;"",VLOOKUP(AV282,'ESO zone constants'!$D$3:$H$4953,5,FALSE),""),"")</f>
        <v/>
      </c>
      <c r="AW282" s="43"/>
      <c r="AZ282" s="81" t="s">
        <v>2665</v>
      </c>
      <c r="BA282" s="81"/>
      <c r="BB282" s="81"/>
      <c r="BC282" s="21" t="str">
        <f t="shared" si="30"/>
        <v>[329] = {wayshrines={-1,-1,-1,}, dlcId=DLC_BASE_GAME</v>
      </c>
      <c r="BD282" s="21" t="str">
        <f t="shared" si="31"/>
        <v>, veteran=false</v>
      </c>
      <c r="BE282" s="21" t="str">
        <f t="shared" si="32"/>
        <v>, setType=LIBSETS_SETTYPE_BATTLEGROUND</v>
      </c>
      <c r="BF282" s="21" t="str">
        <f t="shared" si="33"/>
        <v>, dropMechanic={LIBSETS_DROP_MECHANIC_BATTLEGROUND_REWARD}</v>
      </c>
      <c r="BG282" s="21" t="str">
        <f t="shared" si="34"/>
        <v>}, --Wizard\'s Riposte / Zaubererreplik   [!Battleground]</v>
      </c>
    </row>
    <row r="283" spans="1:59" x14ac:dyDescent="0.25">
      <c r="A283" s="12">
        <v>330</v>
      </c>
      <c r="B283" t="s">
        <v>1165</v>
      </c>
      <c r="C283" t="s">
        <v>1166</v>
      </c>
      <c r="D283" s="3">
        <f t="shared" si="29"/>
        <v>330</v>
      </c>
      <c r="G283" s="8" t="s">
        <v>1481</v>
      </c>
      <c r="I283" t="s">
        <v>91</v>
      </c>
      <c r="J283" t="s">
        <v>91</v>
      </c>
      <c r="K283">
        <v>331</v>
      </c>
      <c r="L283">
        <v>331</v>
      </c>
      <c r="M283">
        <v>331</v>
      </c>
      <c r="O283" s="64"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WayshrineInfo'!$K$3:$N$9994,4,FALSE),"")))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constants'!$B$4:$C$1012,2,FALSE),"")</f>
        <v>Clockwork City</v>
      </c>
      <c r="V283" s="33" t="s">
        <v>3335</v>
      </c>
      <c r="Y283" s="64"/>
      <c r="Z283" s="3">
        <f>IF(AND(G283&lt;&gt;"LIBSETS_SETTYPE_BATTLEGROUND",G283&lt;&gt;"LIBSETS_SETTYPE_SPECIAL"),
IF(AND(Y283&lt;&gt;"",ISNUMBER(Y283),NOT(ISNA(Y283))),Y283,
   IF(AND(L283&lt;&gt;"",ISNUMBER(L283),L283&gt;0,NOT(ISNA(L283))),VLOOKUP(L283,'ESO dumped WayshrineInfo'!$K$3:$L$9994,2,FALSE),"")
),"")</f>
        <v>849</v>
      </c>
      <c r="AA283" t="str">
        <f>IF(AND(Z283&lt;&gt;"",ISNUMBER(Z283),NOT(ISNA(Z283))),VLOOKUP(Z283,'ESO zone constants'!$A$3:$D$9999,4,FALSE),"")</f>
        <v>Vvardenfell</v>
      </c>
      <c r="AB283" s="33" t="s">
        <v>3335</v>
      </c>
      <c r="AC283" s="42" t="str">
        <f>IF(AB283&lt;&gt;"",IF(AB283&lt;&gt;"LIBSETS_DROP_MECHANIC_MONSTER_NAME",VLOOKUP(AB283,'LibSets constants'!$I$4:$L$1012,3,FALSE),""),"")</f>
        <v>Bosses in trial dungeons</v>
      </c>
      <c r="AD283" s="42" t="str">
        <f>IF(AB283&lt;&gt;"",IF(AB283&lt;&gt;"LIBSETS_DROP_MECHANIC_MONSTER_NAME",VLOOKUP(AB283,'LibSets constants'!$I$4:$L$1012,4,FALSE),""),"")</f>
        <v>Bosse in Prüfungen</v>
      </c>
      <c r="AE283" s="38"/>
      <c r="AF283" s="3">
        <f>IF(AND(G283&lt;&gt;"LIBSETS_SETTYPE_BATTLEGROUND",G283&lt;&gt;"LIBSETS_SETTYPE_SPECIAL"),
IF(AND(AE283&lt;&gt;"",ISNUMBER(AE283),NOT(ISNA(AE283))),AE283,
   IF(AND(M283&lt;&gt;"",ISNUMBER(M283),M283&gt;0,NOT(ISNA(M283))),VLOOKUP(M283,'ESO dumped WayshrineInfo'!$K$3:$L$9994,2,FALSE),"")
),"")</f>
        <v>849</v>
      </c>
      <c r="AG283" t="str">
        <f>IF(AND(AF283&lt;&gt;"",ISNUMBER(AF283),NOT(ISNA(AF283))),VLOOKUP(AF283,'ESO zone constants'!$A$3:$D$9999,4,FALSE),"")</f>
        <v>Vvardenfell</v>
      </c>
      <c r="AH283" s="43"/>
      <c r="AI283" s="38"/>
      <c r="AJ283" s="38"/>
      <c r="AK283" s="3" t="str">
        <f>IF(AND(G283&lt;&gt;"LIBSETS_SETTYPE_BATTLEGROUND",G283&lt;&gt;"LIBSETS_SETTYPE_SPECIAL"),IF(AL283&lt;&gt;"",VLOOKUP(AL283,'ESO zone constants'!$D$3:$H$4953,5,FALSE),""),"")</f>
        <v/>
      </c>
      <c r="AM283" s="43"/>
      <c r="AN283" s="38"/>
      <c r="AO283" s="38"/>
      <c r="AP283" s="3" t="str">
        <f>IF(AND(G283&lt;&gt;"LIBSETS_SETTYPE_BATTLEGROUND",G283&lt;&gt;"LIBSETS_SETTYPE_SPECIAL"),IF(AQ283&lt;&gt;"",VLOOKUP(AQ283,'ESO zone constants'!$D$3:$H$4953,5,FALSE),""),"")</f>
        <v/>
      </c>
      <c r="AR283" s="43"/>
      <c r="AS283" s="38"/>
      <c r="AT283" s="38"/>
      <c r="AU283" s="3" t="str">
        <f>IF(AND(G283&lt;&gt;"LIBSETS_SETTYPE_BATTLEGROUND",G283&lt;&gt;"LIBSETS_SETTYPE_SPECIAL"),IF(AV283&lt;&gt;"",VLOOKUP(AV283,'ESO zone constants'!$D$3:$H$4953,5,FALSE),""),"")</f>
        <v/>
      </c>
      <c r="AW283" s="43"/>
      <c r="AX283" s="38"/>
      <c r="AY283" s="38"/>
      <c r="AZ283" s="81" t="s">
        <v>2665</v>
      </c>
      <c r="BA283" s="81"/>
      <c r="BB283" s="81"/>
      <c r="BC283" s="21" t="str">
        <f t="shared" si="30"/>
        <v>[330] = {wayshrines={331,331,331,}, dlcId=DLC_CLOCKWORK_CITY</v>
      </c>
      <c r="BD283" s="21" t="str">
        <f t="shared" si="31"/>
        <v>, zoneIds={975,849,849}, veteran=false</v>
      </c>
      <c r="BE283" s="21" t="str">
        <f t="shared" si="32"/>
        <v>, setType=LIBSETS_SETTYPE_TRIAL</v>
      </c>
      <c r="BF283" s="21" t="str">
        <f t="shared" si="33"/>
        <v>, dropMechanic={LIBSETS_DROP_MECHANIC_TRIAL_BOSS,LIBSETS_DROP_MECHANIC_TRIAL_BOSS}, dropMechanicDropLocationNames={['en']={'','Bosses in trial dungeons','','','','',},['de']={'','Bosse in Prüfungen','','','','',},}</v>
      </c>
      <c r="BG283" s="21" t="str">
        <f t="shared" si="34"/>
        <v>}, --Automated Defense / Automatisierte Verteidigung   [Halls of Fabrication, Vvardenfell, Vvardenfell]</v>
      </c>
    </row>
    <row r="284" spans="1:59" x14ac:dyDescent="0.25">
      <c r="A284" s="12">
        <v>331</v>
      </c>
      <c r="B284" t="s">
        <v>1167</v>
      </c>
      <c r="C284" t="s">
        <v>1168</v>
      </c>
      <c r="D284" s="3">
        <f t="shared" si="29"/>
        <v>331</v>
      </c>
      <c r="G284" s="8" t="s">
        <v>1481</v>
      </c>
      <c r="I284" t="s">
        <v>91</v>
      </c>
      <c r="J284" t="s">
        <v>91</v>
      </c>
      <c r="K284">
        <v>331</v>
      </c>
      <c r="L284">
        <v>331</v>
      </c>
      <c r="M284">
        <v>331</v>
      </c>
      <c r="O284" s="64"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WayshrineInfo'!$K$3:$N$9994,4,FALSE),"")))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constants'!$B$4:$C$1012,2,FALSE),"")</f>
        <v>Clockwork City</v>
      </c>
      <c r="V284" s="33" t="s">
        <v>3335</v>
      </c>
      <c r="Y284" s="64"/>
      <c r="Z284" s="3">
        <f>IF(AND(G284&lt;&gt;"LIBSETS_SETTYPE_BATTLEGROUND",G284&lt;&gt;"LIBSETS_SETTYPE_SPECIAL"),
IF(AND(Y284&lt;&gt;"",ISNUMBER(Y284),NOT(ISNA(Y284))),Y284,
   IF(AND(L284&lt;&gt;"",ISNUMBER(L284),L284&gt;0,NOT(ISNA(L284))),VLOOKUP(L284,'ESO dumped WayshrineInfo'!$K$3:$L$9994,2,FALSE),"")
),"")</f>
        <v>849</v>
      </c>
      <c r="AA284" t="str">
        <f>IF(AND(Z284&lt;&gt;"",ISNUMBER(Z284),NOT(ISNA(Z284))),VLOOKUP(Z284,'ESO zone constants'!$A$3:$D$9999,4,FALSE),"")</f>
        <v>Vvardenfell</v>
      </c>
      <c r="AB284" s="33" t="s">
        <v>3335</v>
      </c>
      <c r="AC284" s="42" t="str">
        <f>IF(AB284&lt;&gt;"",IF(AB284&lt;&gt;"LIBSETS_DROP_MECHANIC_MONSTER_NAME",VLOOKUP(AB284,'LibSets constants'!$I$4:$L$1012,3,FALSE),""),"")</f>
        <v>Bosses in trial dungeons</v>
      </c>
      <c r="AD284" s="42" t="str">
        <f>IF(AB284&lt;&gt;"",IF(AB284&lt;&gt;"LIBSETS_DROP_MECHANIC_MONSTER_NAME",VLOOKUP(AB284,'LibSets constants'!$I$4:$L$1012,4,FALSE),""),"")</f>
        <v>Bosse in Prüfungen</v>
      </c>
      <c r="AE284" s="38"/>
      <c r="AF284" s="3">
        <f>IF(AND(G284&lt;&gt;"LIBSETS_SETTYPE_BATTLEGROUND",G284&lt;&gt;"LIBSETS_SETTYPE_SPECIAL"),
IF(AND(AE284&lt;&gt;"",ISNUMBER(AE284),NOT(ISNA(AE284))),AE284,
   IF(AND(M284&lt;&gt;"",ISNUMBER(M284),M284&gt;0,NOT(ISNA(M284))),VLOOKUP(M284,'ESO dumped WayshrineInfo'!$K$3:$L$9994,2,FALSE),"")
),"")</f>
        <v>849</v>
      </c>
      <c r="AG284" t="str">
        <f>IF(AND(AF284&lt;&gt;"",ISNUMBER(AF284),NOT(ISNA(AF284))),VLOOKUP(AF284,'ESO zone constants'!$A$3:$D$9999,4,FALSE),"")</f>
        <v>Vvardenfell</v>
      </c>
      <c r="AH284" s="43"/>
      <c r="AI284" s="38"/>
      <c r="AJ284" s="38"/>
      <c r="AK284" s="3" t="str">
        <f>IF(AND(G284&lt;&gt;"LIBSETS_SETTYPE_BATTLEGROUND",G284&lt;&gt;"LIBSETS_SETTYPE_SPECIAL"),IF(AL284&lt;&gt;"",VLOOKUP(AL284,'ESO zone constants'!$D$3:$H$4953,5,FALSE),""),"")</f>
        <v/>
      </c>
      <c r="AM284" s="43"/>
      <c r="AN284" s="38"/>
      <c r="AO284" s="38"/>
      <c r="AP284" s="3" t="str">
        <f>IF(AND(G284&lt;&gt;"LIBSETS_SETTYPE_BATTLEGROUND",G284&lt;&gt;"LIBSETS_SETTYPE_SPECIAL"),IF(AQ284&lt;&gt;"",VLOOKUP(AQ284,'ESO zone constants'!$D$3:$H$4953,5,FALSE),""),"")</f>
        <v/>
      </c>
      <c r="AR284" s="43"/>
      <c r="AS284" s="38"/>
      <c r="AT284" s="38"/>
      <c r="AU284" s="3" t="str">
        <f>IF(AND(G284&lt;&gt;"LIBSETS_SETTYPE_BATTLEGROUND",G284&lt;&gt;"LIBSETS_SETTYPE_SPECIAL"),IF(AV284&lt;&gt;"",VLOOKUP(AV284,'ESO zone constants'!$D$3:$H$4953,5,FALSE),""),"")</f>
        <v/>
      </c>
      <c r="AW284" s="43"/>
      <c r="AX284" s="38"/>
      <c r="AY284" s="38"/>
      <c r="AZ284" s="81" t="s">
        <v>2665</v>
      </c>
      <c r="BA284" s="81"/>
      <c r="BB284" s="81"/>
      <c r="BC284" s="21" t="str">
        <f t="shared" si="30"/>
        <v>[331] = {wayshrines={331,331,331,}, dlcId=DLC_CLOCKWORK_CITY</v>
      </c>
      <c r="BD284" s="21" t="str">
        <f t="shared" si="31"/>
        <v>, zoneIds={975,849,849}, veteran=false</v>
      </c>
      <c r="BE284" s="21" t="str">
        <f t="shared" si="32"/>
        <v>, setType=LIBSETS_SETTYPE_TRIAL</v>
      </c>
      <c r="BF284" s="21" t="str">
        <f t="shared" si="33"/>
        <v>, dropMechanic={LIBSETS_DROP_MECHANIC_TRIAL_BOSS,LIBSETS_DROP_MECHANIC_TRIAL_BOSS}, dropMechanicDropLocationNames={['en']={'','Bosses in trial dungeons','','','','',},['de']={'','Bosse in Prüfungen','','','','',},}</v>
      </c>
      <c r="BG284" s="21" t="str">
        <f t="shared" si="34"/>
        <v>}, --War Machine / Kriegsmaschine   [Halls of Fabrication, Vvardenfell, Vvardenfell]</v>
      </c>
    </row>
    <row r="285" spans="1:59" x14ac:dyDescent="0.25">
      <c r="A285" s="12">
        <v>332</v>
      </c>
      <c r="B285" t="s">
        <v>1169</v>
      </c>
      <c r="C285" t="s">
        <v>1170</v>
      </c>
      <c r="D285" s="3">
        <f t="shared" si="29"/>
        <v>332</v>
      </c>
      <c r="G285" s="8" t="s">
        <v>1481</v>
      </c>
      <c r="I285" t="s">
        <v>91</v>
      </c>
      <c r="J285" t="s">
        <v>91</v>
      </c>
      <c r="K285">
        <v>331</v>
      </c>
      <c r="L285">
        <v>331</v>
      </c>
      <c r="M285">
        <v>331</v>
      </c>
      <c r="O285" s="64"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WayshrineInfo'!$K$3:$N$9994,4,FALSE),"")))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constants'!$B$4:$C$1012,2,FALSE),"")</f>
        <v>Clockwork City</v>
      </c>
      <c r="V285" s="33" t="s">
        <v>3335</v>
      </c>
      <c r="Y285" s="64"/>
      <c r="Z285" s="3">
        <f>IF(AND(G285&lt;&gt;"LIBSETS_SETTYPE_BATTLEGROUND",G285&lt;&gt;"LIBSETS_SETTYPE_SPECIAL"),
IF(AND(Y285&lt;&gt;"",ISNUMBER(Y285),NOT(ISNA(Y285))),Y285,
   IF(AND(L285&lt;&gt;"",ISNUMBER(L285),L285&gt;0,NOT(ISNA(L285))),VLOOKUP(L285,'ESO dumped WayshrineInfo'!$K$3:$L$9994,2,FALSE),"")
),"")</f>
        <v>849</v>
      </c>
      <c r="AA285" t="str">
        <f>IF(AND(Z285&lt;&gt;"",ISNUMBER(Z285),NOT(ISNA(Z285))),VLOOKUP(Z285,'ESO zone constants'!$A$3:$D$9999,4,FALSE),"")</f>
        <v>Vvardenfell</v>
      </c>
      <c r="AB285" s="33" t="s">
        <v>3335</v>
      </c>
      <c r="AC285" s="42" t="str">
        <f>IF(AB285&lt;&gt;"",IF(AB285&lt;&gt;"LIBSETS_DROP_MECHANIC_MONSTER_NAME",VLOOKUP(AB285,'LibSets constants'!$I$4:$L$1012,3,FALSE),""),"")</f>
        <v>Bosses in trial dungeons</v>
      </c>
      <c r="AD285" s="42" t="str">
        <f>IF(AB285&lt;&gt;"",IF(AB285&lt;&gt;"LIBSETS_DROP_MECHANIC_MONSTER_NAME",VLOOKUP(AB285,'LibSets constants'!$I$4:$L$1012,4,FALSE),""),"")</f>
        <v>Bosse in Prüfungen</v>
      </c>
      <c r="AE285" s="38"/>
      <c r="AF285" s="3">
        <f>IF(AND(G285&lt;&gt;"LIBSETS_SETTYPE_BATTLEGROUND",G285&lt;&gt;"LIBSETS_SETTYPE_SPECIAL"),
IF(AND(AE285&lt;&gt;"",ISNUMBER(AE285),NOT(ISNA(AE285))),AE285,
   IF(AND(M285&lt;&gt;"",ISNUMBER(M285),M285&gt;0,NOT(ISNA(M285))),VLOOKUP(M285,'ESO dumped WayshrineInfo'!$K$3:$L$9994,2,FALSE),"")
),"")</f>
        <v>849</v>
      </c>
      <c r="AG285" t="str">
        <f>IF(AND(AF285&lt;&gt;"",ISNUMBER(AF285),NOT(ISNA(AF285))),VLOOKUP(AF285,'ESO zone constants'!$A$3:$D$9999,4,FALSE),"")</f>
        <v>Vvardenfell</v>
      </c>
      <c r="AH285" s="43"/>
      <c r="AI285" s="38"/>
      <c r="AJ285" s="38"/>
      <c r="AK285" s="3" t="str">
        <f>IF(AND(G285&lt;&gt;"LIBSETS_SETTYPE_BATTLEGROUND",G285&lt;&gt;"LIBSETS_SETTYPE_SPECIAL"),IF(AL285&lt;&gt;"",VLOOKUP(AL285,'ESO zone constants'!$D$3:$H$4953,5,FALSE),""),"")</f>
        <v/>
      </c>
      <c r="AM285" s="43"/>
      <c r="AN285" s="38"/>
      <c r="AO285" s="38"/>
      <c r="AP285" s="3" t="str">
        <f>IF(AND(G285&lt;&gt;"LIBSETS_SETTYPE_BATTLEGROUND",G285&lt;&gt;"LIBSETS_SETTYPE_SPECIAL"),IF(AQ285&lt;&gt;"",VLOOKUP(AQ285,'ESO zone constants'!$D$3:$H$4953,5,FALSE),""),"")</f>
        <v/>
      </c>
      <c r="AR285" s="43"/>
      <c r="AS285" s="38"/>
      <c r="AT285" s="38"/>
      <c r="AU285" s="3" t="str">
        <f>IF(AND(G285&lt;&gt;"LIBSETS_SETTYPE_BATTLEGROUND",G285&lt;&gt;"LIBSETS_SETTYPE_SPECIAL"),IF(AV285&lt;&gt;"",VLOOKUP(AV285,'ESO zone constants'!$D$3:$H$4953,5,FALSE),""),"")</f>
        <v/>
      </c>
      <c r="AW285" s="43"/>
      <c r="AX285" s="38"/>
      <c r="AY285" s="38"/>
      <c r="AZ285" s="81" t="s">
        <v>2665</v>
      </c>
      <c r="BA285" s="81"/>
      <c r="BB285" s="81"/>
      <c r="BC285" s="21" t="str">
        <f t="shared" si="30"/>
        <v>[332] = {wayshrines={331,331,331,}, dlcId=DLC_CLOCKWORK_CITY</v>
      </c>
      <c r="BD285" s="21" t="str">
        <f t="shared" si="31"/>
        <v>, zoneIds={975,849,849}, veteran=false</v>
      </c>
      <c r="BE285" s="21" t="str">
        <f t="shared" si="32"/>
        <v>, setType=LIBSETS_SETTYPE_TRIAL</v>
      </c>
      <c r="BF285" s="21" t="str">
        <f t="shared" si="33"/>
        <v>, dropMechanic={LIBSETS_DROP_MECHANIC_TRIAL_BOSS,LIBSETS_DROP_MECHANIC_TRIAL_BOSS}, dropMechanicDropLocationNames={['en']={'','Bosses in trial dungeons','','','','',},['de']={'','Bosse in Prüfungen','','','','',},}</v>
      </c>
      <c r="BG285" s="21" t="str">
        <f t="shared" si="34"/>
        <v>}, --Master Architect / Meisterarchitekt   [Halls of Fabrication, Vvardenfell, Vvardenfell]</v>
      </c>
    </row>
    <row r="286" spans="1:59" x14ac:dyDescent="0.25">
      <c r="A286" s="12">
        <v>333</v>
      </c>
      <c r="B286" t="s">
        <v>1171</v>
      </c>
      <c r="C286" t="s">
        <v>2619</v>
      </c>
      <c r="D286" s="3">
        <f t="shared" si="29"/>
        <v>333</v>
      </c>
      <c r="G286" s="8" t="s">
        <v>1481</v>
      </c>
      <c r="I286" t="s">
        <v>91</v>
      </c>
      <c r="J286" t="s">
        <v>91</v>
      </c>
      <c r="K286">
        <v>331</v>
      </c>
      <c r="L286">
        <v>331</v>
      </c>
      <c r="M286">
        <v>331</v>
      </c>
      <c r="O286" s="64"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WayshrineInfo'!$K$3:$N$9994,4,FALSE),"")))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constants'!$B$4:$C$1012,2,FALSE),"")</f>
        <v>Clockwork City</v>
      </c>
      <c r="V286" s="33" t="s">
        <v>3335</v>
      </c>
      <c r="Y286" s="64"/>
      <c r="Z286" s="3">
        <f>IF(AND(G286&lt;&gt;"LIBSETS_SETTYPE_BATTLEGROUND",G286&lt;&gt;"LIBSETS_SETTYPE_SPECIAL"),
IF(AND(Y286&lt;&gt;"",ISNUMBER(Y286),NOT(ISNA(Y286))),Y286,
   IF(AND(L286&lt;&gt;"",ISNUMBER(L286),L286&gt;0,NOT(ISNA(L286))),VLOOKUP(L286,'ESO dumped WayshrineInfo'!$K$3:$L$9994,2,FALSE),"")
),"")</f>
        <v>849</v>
      </c>
      <c r="AA286" t="str">
        <f>IF(AND(Z286&lt;&gt;"",ISNUMBER(Z286),NOT(ISNA(Z286))),VLOOKUP(Z286,'ESO zone constants'!$A$3:$D$9999,4,FALSE),"")</f>
        <v>Vvardenfell</v>
      </c>
      <c r="AB286" s="33" t="s">
        <v>3335</v>
      </c>
      <c r="AC286" s="42" t="str">
        <f>IF(AB286&lt;&gt;"",IF(AB286&lt;&gt;"LIBSETS_DROP_MECHANIC_MONSTER_NAME",VLOOKUP(AB286,'LibSets constants'!$I$4:$L$1012,3,FALSE),""),"")</f>
        <v>Bosses in trial dungeons</v>
      </c>
      <c r="AD286" s="42" t="str">
        <f>IF(AB286&lt;&gt;"",IF(AB286&lt;&gt;"LIBSETS_DROP_MECHANIC_MONSTER_NAME",VLOOKUP(AB286,'LibSets constants'!$I$4:$L$1012,4,FALSE),""),"")</f>
        <v>Bosse in Prüfungen</v>
      </c>
      <c r="AE286" s="38"/>
      <c r="AF286" s="3">
        <f>IF(AND(G286&lt;&gt;"LIBSETS_SETTYPE_BATTLEGROUND",G286&lt;&gt;"LIBSETS_SETTYPE_SPECIAL"),
IF(AND(AE286&lt;&gt;"",ISNUMBER(AE286),NOT(ISNA(AE286))),AE286,
   IF(AND(M286&lt;&gt;"",ISNUMBER(M286),M286&gt;0,NOT(ISNA(M286))),VLOOKUP(M286,'ESO dumped WayshrineInfo'!$K$3:$L$9994,2,FALSE),"")
),"")</f>
        <v>849</v>
      </c>
      <c r="AG286" t="str">
        <f>IF(AND(AF286&lt;&gt;"",ISNUMBER(AF286),NOT(ISNA(AF286))),VLOOKUP(AF286,'ESO zone constants'!$A$3:$D$9999,4,FALSE),"")</f>
        <v>Vvardenfell</v>
      </c>
      <c r="AH286" s="43"/>
      <c r="AI286" s="38"/>
      <c r="AJ286" s="38"/>
      <c r="AK286" s="3" t="str">
        <f>IF(AND(G286&lt;&gt;"LIBSETS_SETTYPE_BATTLEGROUND",G286&lt;&gt;"LIBSETS_SETTYPE_SPECIAL"),IF(AL286&lt;&gt;"",VLOOKUP(AL286,'ESO zone constants'!$D$3:$H$4953,5,FALSE),""),"")</f>
        <v/>
      </c>
      <c r="AM286" s="43"/>
      <c r="AN286" s="38"/>
      <c r="AO286" s="38"/>
      <c r="AP286" s="3" t="str">
        <f>IF(AND(G286&lt;&gt;"LIBSETS_SETTYPE_BATTLEGROUND",G286&lt;&gt;"LIBSETS_SETTYPE_SPECIAL"),IF(AQ286&lt;&gt;"",VLOOKUP(AQ286,'ESO zone constants'!$D$3:$H$4953,5,FALSE),""),"")</f>
        <v/>
      </c>
      <c r="AR286" s="43"/>
      <c r="AS286" s="38"/>
      <c r="AT286" s="38"/>
      <c r="AU286" s="3" t="str">
        <f>IF(AND(G286&lt;&gt;"LIBSETS_SETTYPE_BATTLEGROUND",G286&lt;&gt;"LIBSETS_SETTYPE_SPECIAL"),IF(AV286&lt;&gt;"",VLOOKUP(AV286,'ESO zone constants'!$D$3:$H$4953,5,FALSE),""),"")</f>
        <v/>
      </c>
      <c r="AW286" s="43"/>
      <c r="AX286" s="38"/>
      <c r="AY286" s="38"/>
      <c r="AZ286" s="81" t="s">
        <v>2665</v>
      </c>
      <c r="BA286" s="81"/>
      <c r="BB286" s="81"/>
      <c r="BC286" s="21" t="str">
        <f t="shared" si="30"/>
        <v>[333] = {wayshrines={331,331,331,}, dlcId=DLC_CLOCKWORK_CITY</v>
      </c>
      <c r="BD286" s="21" t="str">
        <f t="shared" si="31"/>
        <v>, zoneIds={975,849,849}, veteran=false</v>
      </c>
      <c r="BE286" s="21" t="str">
        <f t="shared" si="32"/>
        <v>, setType=LIBSETS_SETTYPE_TRIAL</v>
      </c>
      <c r="BF286" s="21" t="str">
        <f t="shared" si="33"/>
        <v>, dropMechanic={LIBSETS_DROP_MECHANIC_TRIAL_BOSS,LIBSETS_DROP_MECHANIC_TRIAL_BOSS}, dropMechanicDropLocationNames={['en']={'','Bosses in trial dungeons','','','','',},['de']={'','Bosse in Prüfungen','','','','',},}</v>
      </c>
      <c r="BG286" s="21" t="str">
        <f t="shared" si="34"/>
        <v>}, --Inventor\'s Guard / Erfindergarde   [Halls of Fabrication, Vvardenfell, Vvardenfell]</v>
      </c>
    </row>
    <row r="287" spans="1:59" x14ac:dyDescent="0.25">
      <c r="A287" s="12">
        <v>334</v>
      </c>
      <c r="B287" t="s">
        <v>1172</v>
      </c>
      <c r="C287" t="s">
        <v>1173</v>
      </c>
      <c r="D287" s="3">
        <f t="shared" si="29"/>
        <v>334</v>
      </c>
      <c r="G287" s="8" t="s">
        <v>1473</v>
      </c>
      <c r="I287" t="s">
        <v>91</v>
      </c>
      <c r="J287" t="s">
        <v>91</v>
      </c>
      <c r="K287">
        <v>-1</v>
      </c>
      <c r="L287">
        <v>-1</v>
      </c>
      <c r="M287">
        <v>-1</v>
      </c>
      <c r="O287" s="64" t="s">
        <v>1514</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WayshrineInfo'!$K$3:$N$9994,4,FALSE),"")))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constants'!$B$4:$C$1012,2,FALSE),"")</f>
        <v/>
      </c>
      <c r="V287" s="33" t="s">
        <v>1576</v>
      </c>
      <c r="Y287" s="64"/>
      <c r="Z287" s="3" t="str">
        <f>IF(AND(G287&lt;&gt;"LIBSETS_SETTYPE_BATTLEGROUND",G287&lt;&gt;"LIBSETS_SETTYPE_SPECIAL"),
IF(AND(Y287&lt;&gt;"",ISNUMBER(Y287),NOT(ISNA(Y287))),Y287,
   IF(AND(L287&lt;&gt;"",ISNUMBER(L287),L287&gt;0,NOT(ISNA(L287))),VLOOKUP(L287,'ESO dumped WayshrineInfo'!$K$3:$L$9994,2,FALSE),"")
),"")</f>
        <v/>
      </c>
      <c r="AA287" t="str">
        <f>IF(AND(Z287&lt;&gt;"",ISNUMBER(Z287),NOT(ISNA(Z287))),VLOOKUP(Z287,'ESO zone constants'!$A$3:$D$9999,4,FALSE),"")</f>
        <v/>
      </c>
      <c r="AC287" s="3" t="str">
        <f>IF(AB287&lt;&gt;"",IF(AB287&lt;&gt;"LIBSETS_DROP_MECHANIC_MONSTER_NAME",VLOOKUP(AB287,'LibSets constants'!$I$4:$L$1012,3,FALSE),""),"")</f>
        <v/>
      </c>
      <c r="AD287" s="3" t="str">
        <f>IF(AB287&lt;&gt;"",IF(AB287&lt;&gt;"LIBSETS_DROP_MECHANIC_MONSTER_NAME",VLOOKUP(AB287,'LibSets constants'!$I$4:$L$1012,4,FALSE),""),"")</f>
        <v/>
      </c>
      <c r="AF287" s="3" t="str">
        <f>IF(AND(G287&lt;&gt;"LIBSETS_SETTYPE_BATTLEGROUND",G287&lt;&gt;"LIBSETS_SETTYPE_SPECIAL"),
IF(AND(AE287&lt;&gt;"",ISNUMBER(AE287),NOT(ISNA(AE287))),AE287,
   IF(AND(M287&lt;&gt;"",ISNUMBER(M287),M287&gt;0,NOT(ISNA(M287))),VLOOKUP(M287,'ESO dumped WayshrineInfo'!$K$3:$L$9994,2,FALSE),"")
),"")</f>
        <v/>
      </c>
      <c r="AG287" t="str">
        <f>IF(AND(AF287&lt;&gt;"",ISNUMBER(AF287),NOT(ISNA(AF287))),VLOOKUP(AF287,'ESO zone constants'!$A$3:$D$9999,4,FALSE),"")</f>
        <v/>
      </c>
      <c r="AH287" s="43"/>
      <c r="AK287" s="3" t="str">
        <f>IF(AND(G287&lt;&gt;"LIBSETS_SETTYPE_BATTLEGROUND",G287&lt;&gt;"LIBSETS_SETTYPE_SPECIAL"),IF(AL287&lt;&gt;"",VLOOKUP(AL287,'ESO zone constants'!$D$3:$H$4953,5,FALSE),""),"")</f>
        <v/>
      </c>
      <c r="AM287" s="43"/>
      <c r="AP287" s="3" t="str">
        <f>IF(AND(G287&lt;&gt;"LIBSETS_SETTYPE_BATTLEGROUND",G287&lt;&gt;"LIBSETS_SETTYPE_SPECIAL"),IF(AQ287&lt;&gt;"",VLOOKUP(AQ287,'ESO zone constants'!$D$3:$H$4953,5,FALSE),""),"")</f>
        <v/>
      </c>
      <c r="AR287" s="43"/>
      <c r="AU287" s="3" t="str">
        <f>IF(AND(G287&lt;&gt;"LIBSETS_SETTYPE_BATTLEGROUND",G287&lt;&gt;"LIBSETS_SETTYPE_SPECIAL"),IF(AV287&lt;&gt;"",VLOOKUP(AV287,'ESO zone constants'!$D$3:$H$4953,5,FALSE),""),"")</f>
        <v/>
      </c>
      <c r="AW287" s="43"/>
      <c r="AY287" s="42"/>
      <c r="AZ287" s="81" t="s">
        <v>2666</v>
      </c>
      <c r="BA287" s="81"/>
      <c r="BB287" s="81"/>
      <c r="BC287" s="21" t="str">
        <f t="shared" si="30"/>
        <v>[334] = {wayshrines={-1,-1,-1,}, dlcId=DLC_BASE_GAME</v>
      </c>
      <c r="BD287" s="21" t="str">
        <f t="shared" si="31"/>
        <v>, veteran=false</v>
      </c>
      <c r="BE287" s="21" t="str">
        <f t="shared" si="32"/>
        <v>, setType=LIBSETS_SETTYPE_BATTLEGROUND</v>
      </c>
      <c r="BF287" s="21" t="str">
        <f t="shared" si="33"/>
        <v>, isProcSetAllowedInPvP=1, dropMechanic={LIBSETS_DROP_MECHANIC_BATTLEGROUND_REWARD}</v>
      </c>
      <c r="BG287" s="21" t="str">
        <f t="shared" si="34"/>
        <v>}, --Impregnable Armor / Unüberwindliche Rüstung   [!Battleground]</v>
      </c>
    </row>
    <row r="288" spans="1:59" x14ac:dyDescent="0.25">
      <c r="A288" s="12">
        <v>335</v>
      </c>
      <c r="B288" t="s">
        <v>1174</v>
      </c>
      <c r="C288" t="s">
        <v>2620</v>
      </c>
      <c r="D288" s="3">
        <f t="shared" si="29"/>
        <v>335</v>
      </c>
      <c r="G288" s="8" t="s">
        <v>1477</v>
      </c>
      <c r="I288" t="s">
        <v>91</v>
      </c>
      <c r="J288" t="s">
        <v>91</v>
      </c>
      <c r="K288">
        <v>332</v>
      </c>
      <c r="L288">
        <v>332</v>
      </c>
      <c r="M288">
        <v>332</v>
      </c>
      <c r="O288" s="64"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WayshrineInfo'!$K$3:$N$9994,4,FALSE),"")))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constants'!$B$4:$C$1012,2,FALSE),"")</f>
        <v>Horns of the Reach</v>
      </c>
      <c r="V288" s="33" t="s">
        <v>3354</v>
      </c>
      <c r="Y288" s="64"/>
      <c r="Z288" s="3">
        <f>IF(AND(G288&lt;&gt;"LIBSETS_SETTYPE_BATTLEGROUND",G288&lt;&gt;"LIBSETS_SETTYPE_SPECIAL"),
IF(AND(Y288&lt;&gt;"",ISNUMBER(Y288),NOT(ISNA(Y288))),Y288,
   IF(AND(L288&lt;&gt;"",ISNUMBER(L288),L288&gt;0,NOT(ISNA(L288))),VLOOKUP(L288,'ESO dumped WayshrineInfo'!$K$3:$L$9994,2,FALSE),"")
),"")</f>
        <v>888</v>
      </c>
      <c r="AA288" t="str">
        <f>IF(AND(Z288&lt;&gt;"",ISNUMBER(Z288),NOT(ISNA(Z288))),VLOOKUP(Z288,'ESO zone constants'!$A$3:$D$9999,4,FALSE),"")</f>
        <v>Craglorn</v>
      </c>
      <c r="AB288" s="33" t="s">
        <v>3354</v>
      </c>
      <c r="AC288" s="42"/>
      <c r="AD288" s="42"/>
      <c r="AE288" s="42"/>
      <c r="AF288" s="3">
        <f>IF(AND(G288&lt;&gt;"LIBSETS_SETTYPE_BATTLEGROUND",G288&lt;&gt;"LIBSETS_SETTYPE_SPECIAL"),
IF(AND(AE288&lt;&gt;"",ISNUMBER(AE288),NOT(ISNA(AE288))),AE288,
   IF(AND(M288&lt;&gt;"",ISNUMBER(M288),M288&gt;0,NOT(ISNA(M288))),VLOOKUP(M288,'ESO dumped WayshrineInfo'!$K$3:$L$9994,2,FALSE),"")
),"")</f>
        <v>888</v>
      </c>
      <c r="AG288" t="str">
        <f>IF(AND(AF288&lt;&gt;"",ISNUMBER(AF288),NOT(ISNA(AF288))),VLOOKUP(AF288,'ESO zone constants'!$A$3:$D$9999,4,FALSE),"")</f>
        <v>Craglorn</v>
      </c>
      <c r="AH288" s="43"/>
      <c r="AI288" s="42"/>
      <c r="AJ288" s="42"/>
      <c r="AK288" s="3" t="str">
        <f>IF(AND(G288&lt;&gt;"LIBSETS_SETTYPE_BATTLEGROUND",G288&lt;&gt;"LIBSETS_SETTYPE_SPECIAL"),IF(AL288&lt;&gt;"",VLOOKUP(AL288,'ESO zone constants'!$D$3:$H$4953,5,FALSE),""),"")</f>
        <v/>
      </c>
      <c r="AM288" s="43"/>
      <c r="AN288" s="42"/>
      <c r="AO288" s="42"/>
      <c r="AP288" s="3" t="str">
        <f>IF(AND(G288&lt;&gt;"LIBSETS_SETTYPE_BATTLEGROUND",G288&lt;&gt;"LIBSETS_SETTYPE_SPECIAL"),IF(AQ288&lt;&gt;"",VLOOKUP(AQ288,'ESO zone constants'!$D$3:$H$4953,5,FALSE),""),"")</f>
        <v/>
      </c>
      <c r="AR288" s="43"/>
      <c r="AS288" s="42"/>
      <c r="AT288" s="42"/>
      <c r="AU288" s="3" t="str">
        <f>IF(AND(G288&lt;&gt;"LIBSETS_SETTYPE_BATTLEGROUND",G288&lt;&gt;"LIBSETS_SETTYPE_SPECIAL"),IF(AV288&lt;&gt;"",VLOOKUP(AV288,'ESO zone constants'!$D$3:$H$4953,5,FALSE),""),"")</f>
        <v/>
      </c>
      <c r="AW288" s="43"/>
      <c r="AX288" s="42"/>
      <c r="AY288" s="42"/>
      <c r="AZ288" s="81" t="s">
        <v>2665</v>
      </c>
      <c r="BA288" s="81"/>
      <c r="BB288" s="81"/>
      <c r="BC288" s="21" t="str">
        <f t="shared" si="30"/>
        <v>[335] = {wayshrines={332,332,332,}, dlcId=DLC_HORNS_OF_THE_REACH</v>
      </c>
      <c r="BD288" s="21" t="str">
        <f t="shared" si="31"/>
        <v>, zoneIds={974,888,888}, veteran=false</v>
      </c>
      <c r="BE288" s="21" t="str">
        <f t="shared" si="32"/>
        <v>, setType=LIBSETS_SETTYPE_DUNGEON</v>
      </c>
      <c r="BF288" s="21" t="str">
        <f t="shared" si="33"/>
        <v>, dropMechanic={LIBSETS_DROP_MECHANIC_GROUP_DUNGEON_BOSS,LIBSETS_DROP_MECHANIC_GROUP_DUNGEON_BOSS}</v>
      </c>
      <c r="BG288" s="21" t="str">
        <f t="shared" si="34"/>
        <v>}, --Draugr\'s Rest / Draugrruhe   [Falkreath Hold, Craglorn, Craglorn]</v>
      </c>
    </row>
    <row r="289" spans="1:59" x14ac:dyDescent="0.25">
      <c r="A289" s="12">
        <v>336</v>
      </c>
      <c r="B289" t="s">
        <v>1175</v>
      </c>
      <c r="C289" t="s">
        <v>1176</v>
      </c>
      <c r="D289" s="3">
        <f t="shared" si="29"/>
        <v>336</v>
      </c>
      <c r="G289" s="8" t="s">
        <v>1477</v>
      </c>
      <c r="I289" t="s">
        <v>91</v>
      </c>
      <c r="J289" t="s">
        <v>91</v>
      </c>
      <c r="K289">
        <v>332</v>
      </c>
      <c r="L289">
        <v>332</v>
      </c>
      <c r="M289">
        <v>332</v>
      </c>
      <c r="O289" s="64"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WayshrineInfo'!$K$3:$N$9994,4,FALSE),"")))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constants'!$B$4:$C$1012,2,FALSE),"")</f>
        <v>Horns of the Reach</v>
      </c>
      <c r="V289" s="33" t="s">
        <v>3354</v>
      </c>
      <c r="Y289" s="64"/>
      <c r="Z289" s="3">
        <f>IF(AND(G289&lt;&gt;"LIBSETS_SETTYPE_BATTLEGROUND",G289&lt;&gt;"LIBSETS_SETTYPE_SPECIAL"),
IF(AND(Y289&lt;&gt;"",ISNUMBER(Y289),NOT(ISNA(Y289))),Y289,
   IF(AND(L289&lt;&gt;"",ISNUMBER(L289),L289&gt;0,NOT(ISNA(L289))),VLOOKUP(L289,'ESO dumped WayshrineInfo'!$K$3:$L$9994,2,FALSE),"")
),"")</f>
        <v>888</v>
      </c>
      <c r="AA289" t="str">
        <f>IF(AND(Z289&lt;&gt;"",ISNUMBER(Z289),NOT(ISNA(Z289))),VLOOKUP(Z289,'ESO zone constants'!$A$3:$D$9999,4,FALSE),"")</f>
        <v>Craglorn</v>
      </c>
      <c r="AB289" s="33" t="s">
        <v>3354</v>
      </c>
      <c r="AC289" s="42"/>
      <c r="AD289" s="42"/>
      <c r="AE289" s="42"/>
      <c r="AF289" s="3">
        <f>IF(AND(G289&lt;&gt;"LIBSETS_SETTYPE_BATTLEGROUND",G289&lt;&gt;"LIBSETS_SETTYPE_SPECIAL"),
IF(AND(AE289&lt;&gt;"",ISNUMBER(AE289),NOT(ISNA(AE289))),AE289,
   IF(AND(M289&lt;&gt;"",ISNUMBER(M289),M289&gt;0,NOT(ISNA(M289))),VLOOKUP(M289,'ESO dumped WayshrineInfo'!$K$3:$L$9994,2,FALSE),"")
),"")</f>
        <v>888</v>
      </c>
      <c r="AG289" t="str">
        <f>IF(AND(AF289&lt;&gt;"",ISNUMBER(AF289),NOT(ISNA(AF289))),VLOOKUP(AF289,'ESO zone constants'!$A$3:$D$9999,4,FALSE),"")</f>
        <v>Craglorn</v>
      </c>
      <c r="AH289" s="43"/>
      <c r="AI289" s="42"/>
      <c r="AJ289" s="42"/>
      <c r="AK289" s="3" t="str">
        <f>IF(AND(G289&lt;&gt;"LIBSETS_SETTYPE_BATTLEGROUND",G289&lt;&gt;"LIBSETS_SETTYPE_SPECIAL"),IF(AL289&lt;&gt;"",VLOOKUP(AL289,'ESO zone constants'!$D$3:$H$4953,5,FALSE),""),"")</f>
        <v/>
      </c>
      <c r="AM289" s="43"/>
      <c r="AN289" s="42"/>
      <c r="AO289" s="42"/>
      <c r="AP289" s="3" t="str">
        <f>IF(AND(G289&lt;&gt;"LIBSETS_SETTYPE_BATTLEGROUND",G289&lt;&gt;"LIBSETS_SETTYPE_SPECIAL"),IF(AQ289&lt;&gt;"",VLOOKUP(AQ289,'ESO zone constants'!$D$3:$H$4953,5,FALSE),""),"")</f>
        <v/>
      </c>
      <c r="AR289" s="43"/>
      <c r="AS289" s="42"/>
      <c r="AT289" s="42"/>
      <c r="AU289" s="3" t="str">
        <f>IF(AND(G289&lt;&gt;"LIBSETS_SETTYPE_BATTLEGROUND",G289&lt;&gt;"LIBSETS_SETTYPE_SPECIAL"),IF(AV289&lt;&gt;"",VLOOKUP(AV289,'ESO zone constants'!$D$3:$H$4953,5,FALSE),""),"")</f>
        <v/>
      </c>
      <c r="AW289" s="43"/>
      <c r="AX289" s="42"/>
      <c r="AY289" s="42"/>
      <c r="AZ289" s="81" t="s">
        <v>2665</v>
      </c>
      <c r="BA289" s="81"/>
      <c r="BB289" s="81"/>
      <c r="BC289" s="21" t="str">
        <f t="shared" si="30"/>
        <v>[336] = {wayshrines={332,332,332,}, dlcId=DLC_HORNS_OF_THE_REACH</v>
      </c>
      <c r="BD289" s="21" t="str">
        <f t="shared" si="31"/>
        <v>, zoneIds={974,888,888}, veteran=false</v>
      </c>
      <c r="BE289" s="21" t="str">
        <f t="shared" si="32"/>
        <v>, setType=LIBSETS_SETTYPE_DUNGEON</v>
      </c>
      <c r="BF289" s="21" t="str">
        <f t="shared" si="33"/>
        <v>, dropMechanic={LIBSETS_DROP_MECHANIC_GROUP_DUNGEON_BOSS,LIBSETS_DROP_MECHANIC_GROUP_DUNGEON_BOSS}</v>
      </c>
      <c r="BG289" s="21" t="str">
        <f t="shared" si="34"/>
        <v>}, --Pillar of Nirn / Säulen von Nirn   [Falkreath Hold, Craglorn, Craglorn]</v>
      </c>
    </row>
    <row r="290" spans="1:59" x14ac:dyDescent="0.25">
      <c r="A290" s="12">
        <v>337</v>
      </c>
      <c r="B290" t="s">
        <v>1177</v>
      </c>
      <c r="C290" t="s">
        <v>1178</v>
      </c>
      <c r="D290" s="3">
        <f t="shared" si="29"/>
        <v>337</v>
      </c>
      <c r="G290" s="8" t="s">
        <v>1477</v>
      </c>
      <c r="I290" t="s">
        <v>91</v>
      </c>
      <c r="J290" t="s">
        <v>91</v>
      </c>
      <c r="K290">
        <v>332</v>
      </c>
      <c r="L290">
        <v>332</v>
      </c>
      <c r="M290">
        <v>332</v>
      </c>
      <c r="O290" s="64"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WayshrineInfo'!$K$3:$N$9994,4,FALSE),"")))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constants'!$B$4:$C$1012,2,FALSE),"")</f>
        <v>Horns of the Reach</v>
      </c>
      <c r="V290" s="33" t="s">
        <v>3354</v>
      </c>
      <c r="Y290" s="64"/>
      <c r="Z290" s="3">
        <f>IF(AND(G290&lt;&gt;"LIBSETS_SETTYPE_BATTLEGROUND",G290&lt;&gt;"LIBSETS_SETTYPE_SPECIAL"),
IF(AND(Y290&lt;&gt;"",ISNUMBER(Y290),NOT(ISNA(Y290))),Y290,
   IF(AND(L290&lt;&gt;"",ISNUMBER(L290),L290&gt;0,NOT(ISNA(L290))),VLOOKUP(L290,'ESO dumped WayshrineInfo'!$K$3:$L$9994,2,FALSE),"")
),"")</f>
        <v>888</v>
      </c>
      <c r="AA290" t="str">
        <f>IF(AND(Z290&lt;&gt;"",ISNUMBER(Z290),NOT(ISNA(Z290))),VLOOKUP(Z290,'ESO zone constants'!$A$3:$D$9999,4,FALSE),"")</f>
        <v>Craglorn</v>
      </c>
      <c r="AB290" s="33" t="s">
        <v>3354</v>
      </c>
      <c r="AC290" s="42"/>
      <c r="AD290" s="42"/>
      <c r="AE290" s="42"/>
      <c r="AF290" s="3">
        <f>IF(AND(G290&lt;&gt;"LIBSETS_SETTYPE_BATTLEGROUND",G290&lt;&gt;"LIBSETS_SETTYPE_SPECIAL"),
IF(AND(AE290&lt;&gt;"",ISNUMBER(AE290),NOT(ISNA(AE290))),AE290,
   IF(AND(M290&lt;&gt;"",ISNUMBER(M290),M290&gt;0,NOT(ISNA(M290))),VLOOKUP(M290,'ESO dumped WayshrineInfo'!$K$3:$L$9994,2,FALSE),"")
),"")</f>
        <v>888</v>
      </c>
      <c r="AG290" t="str">
        <f>IF(AND(AF290&lt;&gt;"",ISNUMBER(AF290),NOT(ISNA(AF290))),VLOOKUP(AF290,'ESO zone constants'!$A$3:$D$9999,4,FALSE),"")</f>
        <v>Craglorn</v>
      </c>
      <c r="AH290" s="43"/>
      <c r="AI290" s="42"/>
      <c r="AJ290" s="42"/>
      <c r="AK290" s="3" t="str">
        <f>IF(AND(G290&lt;&gt;"LIBSETS_SETTYPE_BATTLEGROUND",G290&lt;&gt;"LIBSETS_SETTYPE_SPECIAL"),IF(AL290&lt;&gt;"",VLOOKUP(AL290,'ESO zone constants'!$D$3:$H$4953,5,FALSE),""),"")</f>
        <v/>
      </c>
      <c r="AM290" s="43"/>
      <c r="AN290" s="42"/>
      <c r="AO290" s="42"/>
      <c r="AP290" s="3" t="str">
        <f>IF(AND(G290&lt;&gt;"LIBSETS_SETTYPE_BATTLEGROUND",G290&lt;&gt;"LIBSETS_SETTYPE_SPECIAL"),IF(AQ290&lt;&gt;"",VLOOKUP(AQ290,'ESO zone constants'!$D$3:$H$4953,5,FALSE),""),"")</f>
        <v/>
      </c>
      <c r="AR290" s="43"/>
      <c r="AS290" s="42"/>
      <c r="AT290" s="42"/>
      <c r="AU290" s="3" t="str">
        <f>IF(AND(G290&lt;&gt;"LIBSETS_SETTYPE_BATTLEGROUND",G290&lt;&gt;"LIBSETS_SETTYPE_SPECIAL"),IF(AV290&lt;&gt;"",VLOOKUP(AV290,'ESO zone constants'!$D$3:$H$4953,5,FALSE),""),"")</f>
        <v/>
      </c>
      <c r="AW290" s="43"/>
      <c r="AX290" s="42"/>
      <c r="AY290" s="42"/>
      <c r="AZ290" s="81" t="s">
        <v>2665</v>
      </c>
      <c r="BA290" s="81"/>
      <c r="BB290" s="81"/>
      <c r="BC290" s="21" t="str">
        <f t="shared" si="30"/>
        <v>[337] = {wayshrines={332,332,332,}, dlcId=DLC_HORNS_OF_THE_REACH</v>
      </c>
      <c r="BD290" s="21" t="str">
        <f t="shared" si="31"/>
        <v>, zoneIds={974,888,888}, veteran=false</v>
      </c>
      <c r="BE290" s="21" t="str">
        <f t="shared" si="32"/>
        <v>, setType=LIBSETS_SETTYPE_DUNGEON</v>
      </c>
      <c r="BF290" s="21" t="str">
        <f t="shared" si="33"/>
        <v>, dropMechanic={LIBSETS_DROP_MECHANIC_GROUP_DUNGEON_BOSS,LIBSETS_DROP_MECHANIC_GROUP_DUNGEON_BOSS}</v>
      </c>
      <c r="BG290" s="21" t="str">
        <f t="shared" si="34"/>
        <v>}, --Ironblood / Eisenblut   [Falkreath Hold, Craglorn, Craglorn]</v>
      </c>
    </row>
    <row r="291" spans="1:59" x14ac:dyDescent="0.25">
      <c r="A291" s="12">
        <v>338</v>
      </c>
      <c r="B291" t="s">
        <v>1179</v>
      </c>
      <c r="C291" t="s">
        <v>1180</v>
      </c>
      <c r="D291" s="3">
        <f t="shared" si="29"/>
        <v>338</v>
      </c>
      <c r="E291" s="41"/>
      <c r="G291" s="8" t="s">
        <v>1477</v>
      </c>
      <c r="I291" t="s">
        <v>91</v>
      </c>
      <c r="J291" t="s">
        <v>91</v>
      </c>
      <c r="K291">
        <v>326</v>
      </c>
      <c r="L291">
        <v>326</v>
      </c>
      <c r="M291">
        <v>326</v>
      </c>
      <c r="O291" s="64"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WayshrineInfo'!$K$3:$N$9994,4,FALSE),"")))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constants'!$B$4:$C$1012,2,FALSE),"")</f>
        <v>Horns of the Reach</v>
      </c>
      <c r="V291" s="33" t="s">
        <v>3354</v>
      </c>
      <c r="Y291" s="64"/>
      <c r="Z291" s="3">
        <f>IF(AND(G291&lt;&gt;"LIBSETS_SETTYPE_BATTLEGROUND",G291&lt;&gt;"LIBSETS_SETTYPE_SPECIAL"),
IF(AND(Y291&lt;&gt;"",ISNUMBER(Y291),NOT(ISNA(Y291))),Y291,
   IF(AND(L291&lt;&gt;"",ISNUMBER(L291),L291&gt;0,NOT(ISNA(L291))),VLOOKUP(L291,'ESO dumped WayshrineInfo'!$K$3:$L$9994,2,FALSE),"")
),"")</f>
        <v>888</v>
      </c>
      <c r="AA291" t="str">
        <f>IF(AND(Z291&lt;&gt;"",ISNUMBER(Z291),NOT(ISNA(Z291))),VLOOKUP(Z291,'ESO zone constants'!$A$3:$D$9999,4,FALSE),"")</f>
        <v>Craglorn</v>
      </c>
      <c r="AB291" s="33" t="s">
        <v>3354</v>
      </c>
      <c r="AC291" s="42"/>
      <c r="AD291" s="42"/>
      <c r="AE291" s="42"/>
      <c r="AF291" s="3">
        <f>IF(AND(G291&lt;&gt;"LIBSETS_SETTYPE_BATTLEGROUND",G291&lt;&gt;"LIBSETS_SETTYPE_SPECIAL"),
IF(AND(AE291&lt;&gt;"",ISNUMBER(AE291),NOT(ISNA(AE291))),AE291,
   IF(AND(M291&lt;&gt;"",ISNUMBER(M291),M291&gt;0,NOT(ISNA(M291))),VLOOKUP(M291,'ESO dumped WayshrineInfo'!$K$3:$L$9994,2,FALSE),"")
),"")</f>
        <v>888</v>
      </c>
      <c r="AG291" t="str">
        <f>IF(AND(AF291&lt;&gt;"",ISNUMBER(AF291),NOT(ISNA(AF291))),VLOOKUP(AF291,'ESO zone constants'!$A$3:$D$9999,4,FALSE),"")</f>
        <v>Craglorn</v>
      </c>
      <c r="AH291" s="43"/>
      <c r="AI291" s="42"/>
      <c r="AJ291" s="42"/>
      <c r="AK291" s="3" t="str">
        <f>IF(AND(G291&lt;&gt;"LIBSETS_SETTYPE_BATTLEGROUND",G291&lt;&gt;"LIBSETS_SETTYPE_SPECIAL"),IF(AL291&lt;&gt;"",VLOOKUP(AL291,'ESO zone constants'!$D$3:$H$4953,5,FALSE),""),"")</f>
        <v/>
      </c>
      <c r="AM291" s="43"/>
      <c r="AN291" s="42"/>
      <c r="AO291" s="42"/>
      <c r="AP291" s="3" t="str">
        <f>IF(AND(G291&lt;&gt;"LIBSETS_SETTYPE_BATTLEGROUND",G291&lt;&gt;"LIBSETS_SETTYPE_SPECIAL"),IF(AQ291&lt;&gt;"",VLOOKUP(AQ291,'ESO zone constants'!$D$3:$H$4953,5,FALSE),""),"")</f>
        <v/>
      </c>
      <c r="AR291" s="43"/>
      <c r="AS291" s="42"/>
      <c r="AT291" s="42"/>
      <c r="AU291" s="3" t="str">
        <f>IF(AND(G291&lt;&gt;"LIBSETS_SETTYPE_BATTLEGROUND",G291&lt;&gt;"LIBSETS_SETTYPE_SPECIAL"),IF(AV291&lt;&gt;"",VLOOKUP(AV291,'ESO zone constants'!$D$3:$H$4953,5,FALSE),""),"")</f>
        <v/>
      </c>
      <c r="AW291" s="43"/>
      <c r="AX291" s="42"/>
      <c r="AY291" s="42"/>
      <c r="AZ291" s="81" t="s">
        <v>2665</v>
      </c>
      <c r="BA291" s="81"/>
      <c r="BB291" s="81"/>
      <c r="BC291" s="21" t="str">
        <f t="shared" si="30"/>
        <v>[338] = {wayshrines={326,326,326,}, dlcId=DLC_HORNS_OF_THE_REACH</v>
      </c>
      <c r="BD291" s="21" t="str">
        <f t="shared" si="31"/>
        <v>, zoneIds={973,888,888}, veteran=false</v>
      </c>
      <c r="BE291" s="21" t="str">
        <f t="shared" si="32"/>
        <v>, setType=LIBSETS_SETTYPE_DUNGEON</v>
      </c>
      <c r="BF291" s="21" t="str">
        <f t="shared" si="33"/>
        <v>, dropMechanic={LIBSETS_DROP_MECHANIC_GROUP_DUNGEON_BOSS,LIBSETS_DROP_MECHANIC_GROUP_DUNGEON_BOSS}</v>
      </c>
      <c r="BG291" s="21" t="str">
        <f t="shared" si="34"/>
        <v>}, --Flame Blossom / Flammenblüte   [Bloodroot Forge, Craglorn, Craglorn]</v>
      </c>
    </row>
    <row r="292" spans="1:59" x14ac:dyDescent="0.25">
      <c r="A292" s="12">
        <v>339</v>
      </c>
      <c r="B292" t="s">
        <v>1181</v>
      </c>
      <c r="C292" t="s">
        <v>1182</v>
      </c>
      <c r="D292" s="3">
        <f t="shared" si="29"/>
        <v>339</v>
      </c>
      <c r="E292" s="41"/>
      <c r="G292" s="8" t="s">
        <v>1477</v>
      </c>
      <c r="I292" t="s">
        <v>91</v>
      </c>
      <c r="J292" t="s">
        <v>91</v>
      </c>
      <c r="K292">
        <v>326</v>
      </c>
      <c r="L292">
        <v>326</v>
      </c>
      <c r="M292">
        <v>326</v>
      </c>
      <c r="O292" s="64"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WayshrineInfo'!$K$3:$N$9994,4,FALSE),"")))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constants'!$B$4:$C$1012,2,FALSE),"")</f>
        <v>Horns of the Reach</v>
      </c>
      <c r="V292" s="33" t="s">
        <v>3354</v>
      </c>
      <c r="Y292" s="64"/>
      <c r="Z292" s="3">
        <f>IF(AND(G292&lt;&gt;"LIBSETS_SETTYPE_BATTLEGROUND",G292&lt;&gt;"LIBSETS_SETTYPE_SPECIAL"),
IF(AND(Y292&lt;&gt;"",ISNUMBER(Y292),NOT(ISNA(Y292))),Y292,
   IF(AND(L292&lt;&gt;"",ISNUMBER(L292),L292&gt;0,NOT(ISNA(L292))),VLOOKUP(L292,'ESO dumped WayshrineInfo'!$K$3:$L$9994,2,FALSE),"")
),"")</f>
        <v>888</v>
      </c>
      <c r="AA292" t="str">
        <f>IF(AND(Z292&lt;&gt;"",ISNUMBER(Z292),NOT(ISNA(Z292))),VLOOKUP(Z292,'ESO zone constants'!$A$3:$D$9999,4,FALSE),"")</f>
        <v>Craglorn</v>
      </c>
      <c r="AB292" s="33" t="s">
        <v>3354</v>
      </c>
      <c r="AC292" s="42"/>
      <c r="AD292" s="42"/>
      <c r="AE292" s="42"/>
      <c r="AF292" s="3">
        <f>IF(AND(G292&lt;&gt;"LIBSETS_SETTYPE_BATTLEGROUND",G292&lt;&gt;"LIBSETS_SETTYPE_SPECIAL"),
IF(AND(AE292&lt;&gt;"",ISNUMBER(AE292),NOT(ISNA(AE292))),AE292,
   IF(AND(M292&lt;&gt;"",ISNUMBER(M292),M292&gt;0,NOT(ISNA(M292))),VLOOKUP(M292,'ESO dumped WayshrineInfo'!$K$3:$L$9994,2,FALSE),"")
),"")</f>
        <v>888</v>
      </c>
      <c r="AG292" t="str">
        <f>IF(AND(AF292&lt;&gt;"",ISNUMBER(AF292),NOT(ISNA(AF292))),VLOOKUP(AF292,'ESO zone constants'!$A$3:$D$9999,4,FALSE),"")</f>
        <v>Craglorn</v>
      </c>
      <c r="AH292" s="43"/>
      <c r="AI292" s="42"/>
      <c r="AJ292" s="42"/>
      <c r="AK292" s="3" t="str">
        <f>IF(AND(G292&lt;&gt;"LIBSETS_SETTYPE_BATTLEGROUND",G292&lt;&gt;"LIBSETS_SETTYPE_SPECIAL"),IF(AL292&lt;&gt;"",VLOOKUP(AL292,'ESO zone constants'!$D$3:$H$4953,5,FALSE),""),"")</f>
        <v/>
      </c>
      <c r="AM292" s="43"/>
      <c r="AN292" s="42"/>
      <c r="AO292" s="42"/>
      <c r="AP292" s="3" t="str">
        <f>IF(AND(G292&lt;&gt;"LIBSETS_SETTYPE_BATTLEGROUND",G292&lt;&gt;"LIBSETS_SETTYPE_SPECIAL"),IF(AQ292&lt;&gt;"",VLOOKUP(AQ292,'ESO zone constants'!$D$3:$H$4953,5,FALSE),""),"")</f>
        <v/>
      </c>
      <c r="AR292" s="43"/>
      <c r="AS292" s="42"/>
      <c r="AT292" s="42"/>
      <c r="AU292" s="3" t="str">
        <f>IF(AND(G292&lt;&gt;"LIBSETS_SETTYPE_BATTLEGROUND",G292&lt;&gt;"LIBSETS_SETTYPE_SPECIAL"),IF(AV292&lt;&gt;"",VLOOKUP(AV292,'ESO zone constants'!$D$3:$H$4953,5,FALSE),""),"")</f>
        <v/>
      </c>
      <c r="AW292" s="43"/>
      <c r="AX292" s="42"/>
      <c r="AY292" s="42"/>
      <c r="AZ292" s="81" t="s">
        <v>2666</v>
      </c>
      <c r="BA292" s="81"/>
      <c r="BB292" s="81"/>
      <c r="BC292" s="21" t="str">
        <f t="shared" si="30"/>
        <v>[339] = {wayshrines={326,326,326,}, dlcId=DLC_HORNS_OF_THE_REACH</v>
      </c>
      <c r="BD292" s="21" t="str">
        <f t="shared" si="31"/>
        <v>, zoneIds={973,888,888}, veteran=false</v>
      </c>
      <c r="BE292" s="21" t="str">
        <f t="shared" si="32"/>
        <v>, setType=LIBSETS_SETTYPE_DUNGEON</v>
      </c>
      <c r="BF292" s="21" t="str">
        <f t="shared" si="33"/>
        <v>, isProcSetAllowedInPvP=1, dropMechanic={LIBSETS_DROP_MECHANIC_GROUP_DUNGEON_BOSS,LIBSETS_DROP_MECHANIC_GROUP_DUNGEON_BOSS}</v>
      </c>
      <c r="BG292" s="21" t="str">
        <f t="shared" si="34"/>
        <v>}, --Blooddrinker / Bluttrinker   [Bloodroot Forge, Craglorn, Craglorn]</v>
      </c>
    </row>
    <row r="293" spans="1:59" x14ac:dyDescent="0.25">
      <c r="A293" s="12">
        <v>340</v>
      </c>
      <c r="B293" t="s">
        <v>1183</v>
      </c>
      <c r="C293" t="s">
        <v>2621</v>
      </c>
      <c r="D293" s="3">
        <f t="shared" si="29"/>
        <v>340</v>
      </c>
      <c r="E293" s="41"/>
      <c r="G293" s="8" t="s">
        <v>1477</v>
      </c>
      <c r="I293" t="s">
        <v>91</v>
      </c>
      <c r="J293" t="s">
        <v>91</v>
      </c>
      <c r="K293">
        <v>326</v>
      </c>
      <c r="L293">
        <v>326</v>
      </c>
      <c r="M293">
        <v>326</v>
      </c>
      <c r="O293" s="64"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WayshrineInfo'!$K$3:$N$9994,4,FALSE),"")))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constants'!$B$4:$C$1012,2,FALSE),"")</f>
        <v>Horns of the Reach</v>
      </c>
      <c r="V293" s="33" t="s">
        <v>3354</v>
      </c>
      <c r="Y293" s="64"/>
      <c r="Z293" s="3">
        <f>IF(AND(G293&lt;&gt;"LIBSETS_SETTYPE_BATTLEGROUND",G293&lt;&gt;"LIBSETS_SETTYPE_SPECIAL"),
IF(AND(Y293&lt;&gt;"",ISNUMBER(Y293),NOT(ISNA(Y293))),Y293,
   IF(AND(L293&lt;&gt;"",ISNUMBER(L293),L293&gt;0,NOT(ISNA(L293))),VLOOKUP(L293,'ESO dumped WayshrineInfo'!$K$3:$L$9994,2,FALSE),"")
),"")</f>
        <v>888</v>
      </c>
      <c r="AA293" t="str">
        <f>IF(AND(Z293&lt;&gt;"",ISNUMBER(Z293),NOT(ISNA(Z293))),VLOOKUP(Z293,'ESO zone constants'!$A$3:$D$9999,4,FALSE),"")</f>
        <v>Craglorn</v>
      </c>
      <c r="AB293" s="33" t="s">
        <v>3354</v>
      </c>
      <c r="AC293" s="42"/>
      <c r="AD293" s="42"/>
      <c r="AE293" s="42"/>
      <c r="AF293" s="3">
        <f>IF(AND(G293&lt;&gt;"LIBSETS_SETTYPE_BATTLEGROUND",G293&lt;&gt;"LIBSETS_SETTYPE_SPECIAL"),
IF(AND(AE293&lt;&gt;"",ISNUMBER(AE293),NOT(ISNA(AE293))),AE293,
   IF(AND(M293&lt;&gt;"",ISNUMBER(M293),M293&gt;0,NOT(ISNA(M293))),VLOOKUP(M293,'ESO dumped WayshrineInfo'!$K$3:$L$9994,2,FALSE),"")
),"")</f>
        <v>888</v>
      </c>
      <c r="AG293" t="str">
        <f>IF(AND(AF293&lt;&gt;"",ISNUMBER(AF293),NOT(ISNA(AF293))),VLOOKUP(AF293,'ESO zone constants'!$A$3:$D$9999,4,FALSE),"")</f>
        <v>Craglorn</v>
      </c>
      <c r="AH293" s="43"/>
      <c r="AI293" s="42"/>
      <c r="AJ293" s="42"/>
      <c r="AK293" s="3" t="str">
        <f>IF(AND(G293&lt;&gt;"LIBSETS_SETTYPE_BATTLEGROUND",G293&lt;&gt;"LIBSETS_SETTYPE_SPECIAL"),IF(AL293&lt;&gt;"",VLOOKUP(AL293,'ESO zone constants'!$D$3:$H$4953,5,FALSE),""),"")</f>
        <v/>
      </c>
      <c r="AM293" s="43"/>
      <c r="AN293" s="42"/>
      <c r="AO293" s="42"/>
      <c r="AP293" s="3" t="str">
        <f>IF(AND(G293&lt;&gt;"LIBSETS_SETTYPE_BATTLEGROUND",G293&lt;&gt;"LIBSETS_SETTYPE_SPECIAL"),IF(AQ293&lt;&gt;"",VLOOKUP(AQ293,'ESO zone constants'!$D$3:$H$4953,5,FALSE),""),"")</f>
        <v/>
      </c>
      <c r="AR293" s="43"/>
      <c r="AS293" s="42"/>
      <c r="AT293" s="42"/>
      <c r="AU293" s="3" t="str">
        <f>IF(AND(G293&lt;&gt;"LIBSETS_SETTYPE_BATTLEGROUND",G293&lt;&gt;"LIBSETS_SETTYPE_SPECIAL"),IF(AV293&lt;&gt;"",VLOOKUP(AV293,'ESO zone constants'!$D$3:$H$4953,5,FALSE),""),"")</f>
        <v/>
      </c>
      <c r="AW293" s="43"/>
      <c r="AX293" s="42"/>
      <c r="AY293" s="42"/>
      <c r="AZ293" s="81" t="s">
        <v>2665</v>
      </c>
      <c r="BA293" s="81"/>
      <c r="BB293" s="81"/>
      <c r="BC293" s="21" t="str">
        <f t="shared" si="30"/>
        <v>[340] = {wayshrines={326,326,326,}, dlcId=DLC_HORNS_OF_THE_REACH</v>
      </c>
      <c r="BD293" s="21" t="str">
        <f t="shared" si="31"/>
        <v>, zoneIds={973,888,888}, veteran=false</v>
      </c>
      <c r="BE293" s="21" t="str">
        <f t="shared" si="32"/>
        <v>, setType=LIBSETS_SETTYPE_DUNGEON</v>
      </c>
      <c r="BF293" s="21" t="str">
        <f t="shared" si="33"/>
        <v>, dropMechanic={LIBSETS_DROP_MECHANIC_GROUP_DUNGEON_BOSS,LIBSETS_DROP_MECHANIC_GROUP_DUNGEON_BOSS}</v>
      </c>
      <c r="BG293" s="21" t="str">
        <f t="shared" si="34"/>
        <v>}, --Hagraven\'s Garden / Vettelgarten   [Bloodroot Forge, Craglorn, Craglorn]</v>
      </c>
    </row>
    <row r="294" spans="1:59" x14ac:dyDescent="0.25">
      <c r="A294" s="5">
        <v>341</v>
      </c>
      <c r="B294" t="s">
        <v>1184</v>
      </c>
      <c r="C294" t="s">
        <v>4</v>
      </c>
      <c r="D294" s="3">
        <f t="shared" si="29"/>
        <v>341</v>
      </c>
      <c r="G294" s="8" t="s">
        <v>1479</v>
      </c>
      <c r="H294" s="91">
        <v>3</v>
      </c>
      <c r="I294" t="s">
        <v>1466</v>
      </c>
      <c r="J294" t="s">
        <v>91</v>
      </c>
      <c r="K294">
        <v>326</v>
      </c>
      <c r="L294">
        <v>326</v>
      </c>
      <c r="M294">
        <v>326</v>
      </c>
      <c r="O294" s="64"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WayshrineInfo'!$K$3:$N$9994,4,FALSE),"")))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constants'!$B$4:$C$1012,2,FALSE),"")</f>
        <v>Horns of the Reach</v>
      </c>
      <c r="V294" s="33" t="s">
        <v>1544</v>
      </c>
      <c r="W294" s="3" t="s">
        <v>1554</v>
      </c>
      <c r="X294" s="3" t="s">
        <v>1641</v>
      </c>
      <c r="Y294" s="64"/>
      <c r="Z294" s="3">
        <f>IF(AND(G294&lt;&gt;"LIBSETS_SETTYPE_BATTLEGROUND",G294&lt;&gt;"LIBSETS_SETTYPE_SPECIAL"),
IF(AND(Y294&lt;&gt;"",ISNUMBER(Y294),NOT(ISNA(Y294))),Y294,
   IF(AND(L294&lt;&gt;"",ISNUMBER(L294),L294&gt;0,NOT(ISNA(L294))),VLOOKUP(L294,'ESO dumped WayshrineInfo'!$K$3:$L$9994,2,FALSE),"")
),"")</f>
        <v>888</v>
      </c>
      <c r="AA294" t="str">
        <f>IF(AND(Z294&lt;&gt;"",ISNUMBER(Z294),NOT(ISNA(Z294))),VLOOKUP(Z294,'ESO zone constants'!$A$3:$D$9999,4,FALSE),"")</f>
        <v>Craglorn</v>
      </c>
      <c r="AC294" s="38"/>
      <c r="AD294" s="38"/>
      <c r="AE294" s="38"/>
      <c r="AF294" s="3">
        <f>IF(AND(G294&lt;&gt;"LIBSETS_SETTYPE_BATTLEGROUND",G294&lt;&gt;"LIBSETS_SETTYPE_SPECIAL"),
IF(AND(AE294&lt;&gt;"",ISNUMBER(AE294),NOT(ISNA(AE294))),AE294,
   IF(AND(M294&lt;&gt;"",ISNUMBER(M294),M294&gt;0,NOT(ISNA(M294))),VLOOKUP(M294,'ESO dumped WayshrineInfo'!$K$3:$L$9994,2,FALSE),"")
),"")</f>
        <v>888</v>
      </c>
      <c r="AG294" t="str">
        <f>IF(AND(AF294&lt;&gt;"",ISNUMBER(AF294),NOT(ISNA(AF294))),VLOOKUP(AF294,'ESO zone constants'!$A$3:$D$9999,4,FALSE),"")</f>
        <v>Craglorn</v>
      </c>
      <c r="AH294" s="43"/>
      <c r="AI294" s="38"/>
      <c r="AJ294" s="38"/>
      <c r="AK294" s="3" t="str">
        <f>IF(AND(G294&lt;&gt;"LIBSETS_SETTYPE_BATTLEGROUND",G294&lt;&gt;"LIBSETS_SETTYPE_SPECIAL"),IF(AL294&lt;&gt;"",VLOOKUP(AL294,'ESO zone constants'!$D$3:$H$4953,5,FALSE),""),"")</f>
        <v/>
      </c>
      <c r="AM294" s="43"/>
      <c r="AN294" s="38"/>
      <c r="AO294" s="38"/>
      <c r="AP294" s="3" t="str">
        <f>IF(AND(G294&lt;&gt;"LIBSETS_SETTYPE_BATTLEGROUND",G294&lt;&gt;"LIBSETS_SETTYPE_SPECIAL"),IF(AQ294&lt;&gt;"",VLOOKUP(AQ294,'ESO zone constants'!$D$3:$H$4953,5,FALSE),""),"")</f>
        <v/>
      </c>
      <c r="AR294" s="43"/>
      <c r="AS294" s="38"/>
      <c r="AT294" s="38"/>
      <c r="AU294" s="3" t="str">
        <f>IF(AND(G294&lt;&gt;"LIBSETS_SETTYPE_BATTLEGROUND",G294&lt;&gt;"LIBSETS_SETTYPE_SPECIAL"),IF(AV294&lt;&gt;"",VLOOKUP(AV294,'ESO zone constants'!$D$3:$H$4953,5,FALSE),""),"")</f>
        <v/>
      </c>
      <c r="AW294" s="43"/>
      <c r="AX294" s="38"/>
      <c r="AY294" s="38"/>
      <c r="AZ294" s="81" t="s">
        <v>2665</v>
      </c>
      <c r="BA294" s="81"/>
      <c r="BB294" s="81"/>
      <c r="BC294" s="21" t="str">
        <f t="shared" si="30"/>
        <v>[341] = {wayshrines={326,326,326,}, dlcId=DLC_HORNS_OF_THE_REACH</v>
      </c>
      <c r="BD294" s="21" t="str">
        <f t="shared" si="31"/>
        <v>, zoneIds={973,888,888}, veteran={[EQUIP_TYPE_HEAD]=true, [EQUIP_TYPE_SHOULDERS]=false}</v>
      </c>
      <c r="BE294" s="21" t="str">
        <f t="shared" si="32"/>
        <v>, setType=LIBSETS_SETTYPE_MONSTER, undauntedChestId=3</v>
      </c>
      <c r="BF294" s="21" t="str">
        <f t="shared" si="33"/>
        <v>, dropMechanic={LIBSETS_DROP_MECHANIC_MONSTER_NAME}, dropMechanicDropLocationNames={['en']={'Earthgore Amalgam','','','','','',},['de']={'Erdbluter-Amalgam','','','','','',},}</v>
      </c>
      <c r="BG294" s="21" t="str">
        <f t="shared" si="34"/>
        <v>}, --Earthgore / Erdbluter   [Bloodroot Forge, Craglorn, Craglorn]</v>
      </c>
    </row>
    <row r="295" spans="1:59" x14ac:dyDescent="0.25">
      <c r="A295" s="5">
        <v>342</v>
      </c>
      <c r="B295" t="s">
        <v>3</v>
      </c>
      <c r="C295" t="s">
        <v>3</v>
      </c>
      <c r="D295" s="3">
        <f t="shared" si="29"/>
        <v>342</v>
      </c>
      <c r="G295" s="8" t="s">
        <v>1479</v>
      </c>
      <c r="H295" s="91">
        <v>3</v>
      </c>
      <c r="I295" t="s">
        <v>1466</v>
      </c>
      <c r="J295" t="s">
        <v>91</v>
      </c>
      <c r="K295">
        <v>332</v>
      </c>
      <c r="L295">
        <v>332</v>
      </c>
      <c r="M295">
        <v>332</v>
      </c>
      <c r="O295" s="64"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WayshrineInfo'!$K$3:$N$9994,4,FALSE),"")))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constants'!$B$4:$C$1012,2,FALSE),"")</f>
        <v>Horns of the Reach</v>
      </c>
      <c r="V295" s="33" t="s">
        <v>1544</v>
      </c>
      <c r="W295" s="3" t="s">
        <v>1360</v>
      </c>
      <c r="X295" s="3" t="s">
        <v>1629</v>
      </c>
      <c r="Y295" s="64"/>
      <c r="Z295" s="3">
        <f>IF(AND(G295&lt;&gt;"LIBSETS_SETTYPE_BATTLEGROUND",G295&lt;&gt;"LIBSETS_SETTYPE_SPECIAL"),
IF(AND(Y295&lt;&gt;"",ISNUMBER(Y295),NOT(ISNA(Y295))),Y295,
   IF(AND(L295&lt;&gt;"",ISNUMBER(L295),L295&gt;0,NOT(ISNA(L295))),VLOOKUP(L295,'ESO dumped WayshrineInfo'!$K$3:$L$9994,2,FALSE),"")
),"")</f>
        <v>888</v>
      </c>
      <c r="AA295" t="str">
        <f>IF(AND(Z295&lt;&gt;"",ISNUMBER(Z295),NOT(ISNA(Z295))),VLOOKUP(Z295,'ESO zone constants'!$A$3:$D$9999,4,FALSE),"")</f>
        <v>Craglorn</v>
      </c>
      <c r="AC295" s="38"/>
      <c r="AD295" s="38"/>
      <c r="AE295" s="38"/>
      <c r="AF295" s="3">
        <f>IF(AND(G295&lt;&gt;"LIBSETS_SETTYPE_BATTLEGROUND",G295&lt;&gt;"LIBSETS_SETTYPE_SPECIAL"),
IF(AND(AE295&lt;&gt;"",ISNUMBER(AE295),NOT(ISNA(AE295))),AE295,
   IF(AND(M295&lt;&gt;"",ISNUMBER(M295),M295&gt;0,NOT(ISNA(M295))),VLOOKUP(M295,'ESO dumped WayshrineInfo'!$K$3:$L$9994,2,FALSE),"")
),"")</f>
        <v>888</v>
      </c>
      <c r="AG295" t="str">
        <f>IF(AND(AF295&lt;&gt;"",ISNUMBER(AF295),NOT(ISNA(AF295))),VLOOKUP(AF295,'ESO zone constants'!$A$3:$D$9999,4,FALSE),"")</f>
        <v>Craglorn</v>
      </c>
      <c r="AH295" s="43"/>
      <c r="AI295" s="38"/>
      <c r="AJ295" s="38"/>
      <c r="AK295" s="3" t="str">
        <f>IF(AND(G295&lt;&gt;"LIBSETS_SETTYPE_BATTLEGROUND",G295&lt;&gt;"LIBSETS_SETTYPE_SPECIAL"),IF(AL295&lt;&gt;"",VLOOKUP(AL295,'ESO zone constants'!$D$3:$H$4953,5,FALSE),""),"")</f>
        <v/>
      </c>
      <c r="AM295" s="43"/>
      <c r="AN295" s="38"/>
      <c r="AO295" s="38"/>
      <c r="AP295" s="3" t="str">
        <f>IF(AND(G295&lt;&gt;"LIBSETS_SETTYPE_BATTLEGROUND",G295&lt;&gt;"LIBSETS_SETTYPE_SPECIAL"),IF(AQ295&lt;&gt;"",VLOOKUP(AQ295,'ESO zone constants'!$D$3:$H$4953,5,FALSE),""),"")</f>
        <v/>
      </c>
      <c r="AR295" s="43"/>
      <c r="AS295" s="38"/>
      <c r="AT295" s="38"/>
      <c r="AU295" s="3" t="str">
        <f>IF(AND(G295&lt;&gt;"LIBSETS_SETTYPE_BATTLEGROUND",G295&lt;&gt;"LIBSETS_SETTYPE_SPECIAL"),IF(AV295&lt;&gt;"",VLOOKUP(AV295,'ESO zone constants'!$D$3:$H$4953,5,FALSE),""),"")</f>
        <v/>
      </c>
      <c r="AW295" s="43"/>
      <c r="AX295" s="38"/>
      <c r="AY295" s="42"/>
      <c r="AZ295" s="81" t="s">
        <v>2665</v>
      </c>
      <c r="BA295" s="81"/>
      <c r="BB295" s="81"/>
      <c r="BC295" s="21" t="str">
        <f t="shared" si="30"/>
        <v>[342] = {wayshrines={332,332,332,}, dlcId=DLC_HORNS_OF_THE_REACH</v>
      </c>
      <c r="BD295" s="21" t="str">
        <f t="shared" si="31"/>
        <v>, zoneIds={974,888,888}, veteran={[EQUIP_TYPE_HEAD]=true, [EQUIP_TYPE_SHOULDERS]=false}</v>
      </c>
      <c r="BE295" s="21" t="str">
        <f t="shared" si="32"/>
        <v>, setType=LIBSETS_SETTYPE_MONSTER, undauntedChestId=3</v>
      </c>
      <c r="BF295" s="21" t="str">
        <f t="shared" si="33"/>
        <v>, dropMechanic={LIBSETS_DROP_MECHANIC_MONSTER_NAME}, dropMechanicDropLocationNames={['en']={'Domihaus the Bloody-Hornedin','','','','','',},['de']={'Domihaus der Blutgehörnte','','','','','',},}</v>
      </c>
      <c r="BG295" s="21" t="str">
        <f t="shared" si="34"/>
        <v>}, --Domihaus / Domihaus   [Falkreath Hold, Craglorn, Craglorn]</v>
      </c>
    </row>
    <row r="296" spans="1:59" x14ac:dyDescent="0.25">
      <c r="A296" s="12">
        <v>343</v>
      </c>
      <c r="B296" t="s">
        <v>1185</v>
      </c>
      <c r="C296" t="s">
        <v>2622</v>
      </c>
      <c r="D296" s="3">
        <f t="shared" si="29"/>
        <v>343</v>
      </c>
      <c r="E296" s="41"/>
      <c r="G296" s="8" t="s">
        <v>1477</v>
      </c>
      <c r="I296" t="s">
        <v>91</v>
      </c>
      <c r="J296" t="s">
        <v>91</v>
      </c>
      <c r="K296">
        <v>341</v>
      </c>
      <c r="L296">
        <v>341</v>
      </c>
      <c r="M296">
        <v>341</v>
      </c>
      <c r="O296" s="64"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WayshrineInfo'!$K$3:$N$9994,4,FALSE),"")))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constants'!$B$4:$C$1012,2,FALSE),"")</f>
        <v>Dragon Bones</v>
      </c>
      <c r="V296" s="33" t="s">
        <v>3354</v>
      </c>
      <c r="Y296" s="64"/>
      <c r="Z296" s="3">
        <f>IF(AND(G296&lt;&gt;"LIBSETS_SETTYPE_BATTLEGROUND",G296&lt;&gt;"LIBSETS_SETTYPE_SPECIAL"),
IF(AND(Y296&lt;&gt;"",ISNUMBER(Y296),NOT(ISNA(Y296))),Y296,
   IF(AND(L296&lt;&gt;"",ISNUMBER(L296),L296&gt;0,NOT(ISNA(L296))),VLOOKUP(L296,'ESO dumped WayshrineInfo'!$K$3:$L$9994,2,FALSE),"")
),"")</f>
        <v>92</v>
      </c>
      <c r="AA296" t="str">
        <f>IF(AND(Z296&lt;&gt;"",ISNUMBER(Z296),NOT(ISNA(Z296))),VLOOKUP(Z296,'ESO zone constants'!$A$3:$D$9999,4,FALSE),"")</f>
        <v>Bangkorai</v>
      </c>
      <c r="AB296" s="33" t="s">
        <v>3354</v>
      </c>
      <c r="AC296" s="42"/>
      <c r="AD296" s="42"/>
      <c r="AE296" s="42"/>
      <c r="AF296" s="3">
        <f>IF(AND(G296&lt;&gt;"LIBSETS_SETTYPE_BATTLEGROUND",G296&lt;&gt;"LIBSETS_SETTYPE_SPECIAL"),
IF(AND(AE296&lt;&gt;"",ISNUMBER(AE296),NOT(ISNA(AE296))),AE296,
   IF(AND(M296&lt;&gt;"",ISNUMBER(M296),M296&gt;0,NOT(ISNA(M296))),VLOOKUP(M296,'ESO dumped WayshrineInfo'!$K$3:$L$9994,2,FALSE),"")
),"")</f>
        <v>92</v>
      </c>
      <c r="AG296" t="str">
        <f>IF(AND(AF296&lt;&gt;"",ISNUMBER(AF296),NOT(ISNA(AF296))),VLOOKUP(AF296,'ESO zone constants'!$A$3:$D$9999,4,FALSE),"")</f>
        <v>Bangkorai</v>
      </c>
      <c r="AH296" s="43"/>
      <c r="AI296" s="42"/>
      <c r="AJ296" s="42"/>
      <c r="AK296" s="3" t="str">
        <f>IF(AND(G296&lt;&gt;"LIBSETS_SETTYPE_BATTLEGROUND",G296&lt;&gt;"LIBSETS_SETTYPE_SPECIAL"),IF(AL296&lt;&gt;"",VLOOKUP(AL296,'ESO zone constants'!$D$3:$H$4953,5,FALSE),""),"")</f>
        <v/>
      </c>
      <c r="AM296" s="43"/>
      <c r="AN296" s="42"/>
      <c r="AO296" s="42"/>
      <c r="AP296" s="3" t="str">
        <f>IF(AND(G296&lt;&gt;"LIBSETS_SETTYPE_BATTLEGROUND",G296&lt;&gt;"LIBSETS_SETTYPE_SPECIAL"),IF(AQ296&lt;&gt;"",VLOOKUP(AQ296,'ESO zone constants'!$D$3:$H$4953,5,FALSE),""),"")</f>
        <v/>
      </c>
      <c r="AR296" s="43"/>
      <c r="AS296" s="42"/>
      <c r="AT296" s="42"/>
      <c r="AU296" s="3" t="str">
        <f>IF(AND(G296&lt;&gt;"LIBSETS_SETTYPE_BATTLEGROUND",G296&lt;&gt;"LIBSETS_SETTYPE_SPECIAL"),IF(AV296&lt;&gt;"",VLOOKUP(AV296,'ESO zone constants'!$D$3:$H$4953,5,FALSE),""),"")</f>
        <v/>
      </c>
      <c r="AW296" s="43"/>
      <c r="AX296" s="42"/>
      <c r="AY296" s="42"/>
      <c r="AZ296" s="81" t="s">
        <v>2665</v>
      </c>
      <c r="BA296" s="81"/>
      <c r="BB296" s="81"/>
      <c r="BC296" s="21" t="str">
        <f t="shared" si="30"/>
        <v>[343] = {wayshrines={341,341,341,}, dlcId=DLC_DRAGON_BONES</v>
      </c>
      <c r="BD296" s="21" t="str">
        <f t="shared" si="31"/>
        <v>, zoneIds={1009,92,92}, veteran=false</v>
      </c>
      <c r="BE296" s="21" t="str">
        <f t="shared" si="32"/>
        <v>, setType=LIBSETS_SETTYPE_DUNGEON</v>
      </c>
      <c r="BF296" s="21" t="str">
        <f t="shared" si="33"/>
        <v>, dropMechanic={LIBSETS_DROP_MECHANIC_GROUP_DUNGEON_BOSS,LIBSETS_DROP_MECHANIC_GROUP_DUNGEON_BOSS}</v>
      </c>
      <c r="BG296" s="21" t="str">
        <f t="shared" si="34"/>
        <v>}, --Caluurion\'s Legacy / Caluurions Erbe   [Fang Lair, Bangkorai, Bangkorai]</v>
      </c>
    </row>
    <row r="297" spans="1:59" x14ac:dyDescent="0.25">
      <c r="A297" s="12">
        <v>344</v>
      </c>
      <c r="B297" t="s">
        <v>1186</v>
      </c>
      <c r="C297" t="s">
        <v>1187</v>
      </c>
      <c r="D297" s="3">
        <f t="shared" si="29"/>
        <v>344</v>
      </c>
      <c r="G297" s="8" t="s">
        <v>1477</v>
      </c>
      <c r="I297" t="s">
        <v>91</v>
      </c>
      <c r="J297" t="s">
        <v>91</v>
      </c>
      <c r="K297">
        <v>341</v>
      </c>
      <c r="L297">
        <v>341</v>
      </c>
      <c r="M297">
        <v>341</v>
      </c>
      <c r="O297" s="64"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WayshrineInfo'!$K$3:$N$9994,4,FALSE),"")))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constants'!$B$4:$C$1012,2,FALSE),"")</f>
        <v>Dragon Bones</v>
      </c>
      <c r="V297" s="33" t="s">
        <v>3354</v>
      </c>
      <c r="Y297" s="64"/>
      <c r="Z297" s="3">
        <f>IF(AND(G297&lt;&gt;"LIBSETS_SETTYPE_BATTLEGROUND",G297&lt;&gt;"LIBSETS_SETTYPE_SPECIAL"),
IF(AND(Y297&lt;&gt;"",ISNUMBER(Y297),NOT(ISNA(Y297))),Y297,
   IF(AND(L297&lt;&gt;"",ISNUMBER(L297),L297&gt;0,NOT(ISNA(L297))),VLOOKUP(L297,'ESO dumped WayshrineInfo'!$K$3:$L$9994,2,FALSE),"")
),"")</f>
        <v>92</v>
      </c>
      <c r="AA297" t="str">
        <f>IF(AND(Z297&lt;&gt;"",ISNUMBER(Z297),NOT(ISNA(Z297))),VLOOKUP(Z297,'ESO zone constants'!$A$3:$D$9999,4,FALSE),"")</f>
        <v>Bangkorai</v>
      </c>
      <c r="AB297" s="33" t="s">
        <v>3354</v>
      </c>
      <c r="AC297" s="42"/>
      <c r="AD297" s="42"/>
      <c r="AE297" s="42"/>
      <c r="AF297" s="3">
        <f>IF(AND(G297&lt;&gt;"LIBSETS_SETTYPE_BATTLEGROUND",G297&lt;&gt;"LIBSETS_SETTYPE_SPECIAL"),
IF(AND(AE297&lt;&gt;"",ISNUMBER(AE297),NOT(ISNA(AE297))),AE297,
   IF(AND(M297&lt;&gt;"",ISNUMBER(M297),M297&gt;0,NOT(ISNA(M297))),VLOOKUP(M297,'ESO dumped WayshrineInfo'!$K$3:$L$9994,2,FALSE),"")
),"")</f>
        <v>92</v>
      </c>
      <c r="AG297" t="str">
        <f>IF(AND(AF297&lt;&gt;"",ISNUMBER(AF297),NOT(ISNA(AF297))),VLOOKUP(AF297,'ESO zone constants'!$A$3:$D$9999,4,FALSE),"")</f>
        <v>Bangkorai</v>
      </c>
      <c r="AH297" s="43"/>
      <c r="AI297" s="42"/>
      <c r="AJ297" s="42"/>
      <c r="AK297" s="3" t="str">
        <f>IF(AND(G297&lt;&gt;"LIBSETS_SETTYPE_BATTLEGROUND",G297&lt;&gt;"LIBSETS_SETTYPE_SPECIAL"),IF(AL297&lt;&gt;"",VLOOKUP(AL297,'ESO zone constants'!$D$3:$H$4953,5,FALSE),""),"")</f>
        <v/>
      </c>
      <c r="AM297" s="43"/>
      <c r="AN297" s="42"/>
      <c r="AO297" s="42"/>
      <c r="AP297" s="3" t="str">
        <f>IF(AND(G297&lt;&gt;"LIBSETS_SETTYPE_BATTLEGROUND",G297&lt;&gt;"LIBSETS_SETTYPE_SPECIAL"),IF(AQ297&lt;&gt;"",VLOOKUP(AQ297,'ESO zone constants'!$D$3:$H$4953,5,FALSE),""),"")</f>
        <v/>
      </c>
      <c r="AR297" s="43"/>
      <c r="AS297" s="42"/>
      <c r="AT297" s="42"/>
      <c r="AU297" s="3" t="str">
        <f>IF(AND(G297&lt;&gt;"LIBSETS_SETTYPE_BATTLEGROUND",G297&lt;&gt;"LIBSETS_SETTYPE_SPECIAL"),IF(AV297&lt;&gt;"",VLOOKUP(AV297,'ESO zone constants'!$D$3:$H$4953,5,FALSE),""),"")</f>
        <v/>
      </c>
      <c r="AW297" s="43"/>
      <c r="AX297" s="42"/>
      <c r="AY297" s="42"/>
      <c r="AZ297" s="81" t="s">
        <v>2665</v>
      </c>
      <c r="BA297" s="81"/>
      <c r="BB297" s="81"/>
      <c r="BC297" s="21" t="str">
        <f t="shared" si="30"/>
        <v>[344] = {wayshrines={341,341,341,}, dlcId=DLC_DRAGON_BONES</v>
      </c>
      <c r="BD297" s="21" t="str">
        <f t="shared" si="31"/>
        <v>, zoneIds={1009,92,92}, veteran=false</v>
      </c>
      <c r="BE297" s="21" t="str">
        <f t="shared" si="32"/>
        <v>, setType=LIBSETS_SETTYPE_DUNGEON</v>
      </c>
      <c r="BF297" s="21" t="str">
        <f t="shared" si="33"/>
        <v>, dropMechanic={LIBSETS_DROP_MECHANIC_GROUP_DUNGEON_BOSS,LIBSETS_DROP_MECHANIC_GROUP_DUNGEON_BOSS}</v>
      </c>
      <c r="BG297" s="21" t="str">
        <f t="shared" si="34"/>
        <v>}, --Trappings of Invigoration / Stärkungsprunk   [Fang Lair, Bangkorai, Bangkorai]</v>
      </c>
    </row>
    <row r="298" spans="1:59" x14ac:dyDescent="0.25">
      <c r="A298" s="12">
        <v>345</v>
      </c>
      <c r="B298" t="s">
        <v>1188</v>
      </c>
      <c r="C298" t="s">
        <v>2623</v>
      </c>
      <c r="D298" s="3">
        <f t="shared" si="29"/>
        <v>345</v>
      </c>
      <c r="G298" s="8" t="s">
        <v>1477</v>
      </c>
      <c r="I298" t="s">
        <v>91</v>
      </c>
      <c r="J298" t="s">
        <v>91</v>
      </c>
      <c r="K298">
        <v>341</v>
      </c>
      <c r="L298">
        <v>341</v>
      </c>
      <c r="M298">
        <v>341</v>
      </c>
      <c r="O298" s="64"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WayshrineInfo'!$K$3:$N$9994,4,FALSE),"")))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constants'!$B$4:$C$1012,2,FALSE),"")</f>
        <v>Dragon Bones</v>
      </c>
      <c r="V298" s="33" t="s">
        <v>3354</v>
      </c>
      <c r="Y298" s="64"/>
      <c r="Z298" s="3">
        <f>IF(AND(G298&lt;&gt;"LIBSETS_SETTYPE_BATTLEGROUND",G298&lt;&gt;"LIBSETS_SETTYPE_SPECIAL"),
IF(AND(Y298&lt;&gt;"",ISNUMBER(Y298),NOT(ISNA(Y298))),Y298,
   IF(AND(L298&lt;&gt;"",ISNUMBER(L298),L298&gt;0,NOT(ISNA(L298))),VLOOKUP(L298,'ESO dumped WayshrineInfo'!$K$3:$L$9994,2,FALSE),"")
),"")</f>
        <v>92</v>
      </c>
      <c r="AA298" t="str">
        <f>IF(AND(Z298&lt;&gt;"",ISNUMBER(Z298),NOT(ISNA(Z298))),VLOOKUP(Z298,'ESO zone constants'!$A$3:$D$9999,4,FALSE),"")</f>
        <v>Bangkorai</v>
      </c>
      <c r="AB298" s="33" t="s">
        <v>3354</v>
      </c>
      <c r="AC298" s="42"/>
      <c r="AD298" s="42"/>
      <c r="AE298" s="42"/>
      <c r="AF298" s="3">
        <f>IF(AND(G298&lt;&gt;"LIBSETS_SETTYPE_BATTLEGROUND",G298&lt;&gt;"LIBSETS_SETTYPE_SPECIAL"),
IF(AND(AE298&lt;&gt;"",ISNUMBER(AE298),NOT(ISNA(AE298))),AE298,
   IF(AND(M298&lt;&gt;"",ISNUMBER(M298),M298&gt;0,NOT(ISNA(M298))),VLOOKUP(M298,'ESO dumped WayshrineInfo'!$K$3:$L$9994,2,FALSE),"")
),"")</f>
        <v>92</v>
      </c>
      <c r="AG298" t="str">
        <f>IF(AND(AF298&lt;&gt;"",ISNUMBER(AF298),NOT(ISNA(AF298))),VLOOKUP(AF298,'ESO zone constants'!$A$3:$D$9999,4,FALSE),"")</f>
        <v>Bangkorai</v>
      </c>
      <c r="AH298" s="43"/>
      <c r="AI298" s="42"/>
      <c r="AJ298" s="42"/>
      <c r="AK298" s="3" t="str">
        <f>IF(AND(G298&lt;&gt;"LIBSETS_SETTYPE_BATTLEGROUND",G298&lt;&gt;"LIBSETS_SETTYPE_SPECIAL"),IF(AL298&lt;&gt;"",VLOOKUP(AL298,'ESO zone constants'!$D$3:$H$4953,5,FALSE),""),"")</f>
        <v/>
      </c>
      <c r="AM298" s="43"/>
      <c r="AN298" s="42"/>
      <c r="AO298" s="42"/>
      <c r="AP298" s="3" t="str">
        <f>IF(AND(G298&lt;&gt;"LIBSETS_SETTYPE_BATTLEGROUND",G298&lt;&gt;"LIBSETS_SETTYPE_SPECIAL"),IF(AQ298&lt;&gt;"",VLOOKUP(AQ298,'ESO zone constants'!$D$3:$H$4953,5,FALSE),""),"")</f>
        <v/>
      </c>
      <c r="AR298" s="43"/>
      <c r="AS298" s="42"/>
      <c r="AT298" s="42"/>
      <c r="AU298" s="3" t="str">
        <f>IF(AND(G298&lt;&gt;"LIBSETS_SETTYPE_BATTLEGROUND",G298&lt;&gt;"LIBSETS_SETTYPE_SPECIAL"),IF(AV298&lt;&gt;"",VLOOKUP(AV298,'ESO zone constants'!$D$3:$H$4953,5,FALSE),""),"")</f>
        <v/>
      </c>
      <c r="AW298" s="43"/>
      <c r="AX298" s="42"/>
      <c r="AY298" s="42"/>
      <c r="AZ298" s="81" t="s">
        <v>2665</v>
      </c>
      <c r="BA298" s="81"/>
      <c r="BB298" s="81"/>
      <c r="BC298" s="21" t="str">
        <f t="shared" si="30"/>
        <v>[345] = {wayshrines={341,341,341,}, dlcId=DLC_DRAGON_BONES</v>
      </c>
      <c r="BD298" s="21" t="str">
        <f t="shared" si="31"/>
        <v>, zoneIds={1009,92,92}, veteran=false</v>
      </c>
      <c r="BE298" s="21" t="str">
        <f t="shared" si="32"/>
        <v>, setType=LIBSETS_SETTYPE_DUNGEON</v>
      </c>
      <c r="BF298" s="21" t="str">
        <f t="shared" si="33"/>
        <v>, dropMechanic={LIBSETS_DROP_MECHANIC_GROUP_DUNGEON_BOSS,LIBSETS_DROP_MECHANIC_GROUP_DUNGEON_BOSS}</v>
      </c>
      <c r="BG298" s="21" t="str">
        <f t="shared" si="34"/>
        <v>}, --Ulfnor\'s Favor / Ulfnors Gunst   [Fang Lair, Bangkorai, Bangkorai]</v>
      </c>
    </row>
    <row r="299" spans="1:59" x14ac:dyDescent="0.25">
      <c r="A299" s="12">
        <v>346</v>
      </c>
      <c r="B299" t="s">
        <v>1189</v>
      </c>
      <c r="C299" t="s">
        <v>2624</v>
      </c>
      <c r="D299" s="3">
        <f t="shared" si="29"/>
        <v>346</v>
      </c>
      <c r="G299" s="8" t="s">
        <v>1477</v>
      </c>
      <c r="I299" t="s">
        <v>91</v>
      </c>
      <c r="J299" t="s">
        <v>91</v>
      </c>
      <c r="K299">
        <v>363</v>
      </c>
      <c r="L299">
        <v>363</v>
      </c>
      <c r="M299">
        <v>363</v>
      </c>
      <c r="O299" s="64"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WayshrineInfo'!$K$3:$N$9994,4,FALSE),"")))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constants'!$B$4:$C$1012,2,FALSE),"")</f>
        <v>Dragon Bones</v>
      </c>
      <c r="V299" s="33" t="s">
        <v>3354</v>
      </c>
      <c r="Y299" s="64"/>
      <c r="Z299" s="3">
        <f>IF(AND(G299&lt;&gt;"LIBSETS_SETTYPE_BATTLEGROUND",G299&lt;&gt;"LIBSETS_SETTYPE_SPECIAL"),
IF(AND(Y299&lt;&gt;"",ISNUMBER(Y299),NOT(ISNA(Y299))),Y299,
   IF(AND(L299&lt;&gt;"",ISNUMBER(L299),L299&gt;0,NOT(ISNA(L299))),VLOOKUP(L299,'ESO dumped WayshrineInfo'!$K$3:$L$9994,2,FALSE),"")
),"")</f>
        <v>19</v>
      </c>
      <c r="AA299" t="str">
        <f>IF(AND(Z299&lt;&gt;"",ISNUMBER(Z299),NOT(ISNA(Z299))),VLOOKUP(Z299,'ESO zone constants'!$A$3:$D$9999,4,FALSE),"")</f>
        <v>Stormhaven</v>
      </c>
      <c r="AB299" s="33" t="s">
        <v>3354</v>
      </c>
      <c r="AC299" s="42"/>
      <c r="AD299" s="42"/>
      <c r="AE299" s="42"/>
      <c r="AF299" s="3">
        <f>IF(AND(G299&lt;&gt;"LIBSETS_SETTYPE_BATTLEGROUND",G299&lt;&gt;"LIBSETS_SETTYPE_SPECIAL"),
IF(AND(AE299&lt;&gt;"",ISNUMBER(AE299),NOT(ISNA(AE299))),AE299,
   IF(AND(M299&lt;&gt;"",ISNUMBER(M299),M299&gt;0,NOT(ISNA(M299))),VLOOKUP(M299,'ESO dumped WayshrineInfo'!$K$3:$L$9994,2,FALSE),"")
),"")</f>
        <v>19</v>
      </c>
      <c r="AG299" t="str">
        <f>IF(AND(AF299&lt;&gt;"",ISNUMBER(AF299),NOT(ISNA(AF299))),VLOOKUP(AF299,'ESO zone constants'!$A$3:$D$9999,4,FALSE),"")</f>
        <v>Stormhaven</v>
      </c>
      <c r="AH299" s="43"/>
      <c r="AI299" s="42"/>
      <c r="AJ299" s="42"/>
      <c r="AK299" s="3" t="str">
        <f>IF(AND(G299&lt;&gt;"LIBSETS_SETTYPE_BATTLEGROUND",G299&lt;&gt;"LIBSETS_SETTYPE_SPECIAL"),IF(AL299&lt;&gt;"",VLOOKUP(AL299,'ESO zone constants'!$D$3:$H$4953,5,FALSE),""),"")</f>
        <v/>
      </c>
      <c r="AM299" s="43"/>
      <c r="AN299" s="42"/>
      <c r="AO299" s="42"/>
      <c r="AP299" s="3" t="str">
        <f>IF(AND(G299&lt;&gt;"LIBSETS_SETTYPE_BATTLEGROUND",G299&lt;&gt;"LIBSETS_SETTYPE_SPECIAL"),IF(AQ299&lt;&gt;"",VLOOKUP(AQ299,'ESO zone constants'!$D$3:$H$4953,5,FALSE),""),"")</f>
        <v/>
      </c>
      <c r="AR299" s="43"/>
      <c r="AS299" s="42"/>
      <c r="AT299" s="42"/>
      <c r="AU299" s="3" t="str">
        <f>IF(AND(G299&lt;&gt;"LIBSETS_SETTYPE_BATTLEGROUND",G299&lt;&gt;"LIBSETS_SETTYPE_SPECIAL"),IF(AV299&lt;&gt;"",VLOOKUP(AV299,'ESO zone constants'!$D$3:$H$4953,5,FALSE),""),"")</f>
        <v/>
      </c>
      <c r="AW299" s="43"/>
      <c r="AX299" s="42"/>
      <c r="AY299" s="42"/>
      <c r="AZ299" s="81" t="s">
        <v>2666</v>
      </c>
      <c r="BA299" s="81"/>
      <c r="BB299" s="81"/>
      <c r="BC299" s="21" t="str">
        <f t="shared" si="30"/>
        <v>[346] = {wayshrines={363,363,363,}, dlcId=DLC_DRAGON_BONES</v>
      </c>
      <c r="BD299" s="21" t="str">
        <f t="shared" si="31"/>
        <v>, zoneIds={1010,19,19}, veteran=false</v>
      </c>
      <c r="BE299" s="21" t="str">
        <f t="shared" si="32"/>
        <v>, setType=LIBSETS_SETTYPE_DUNGEON</v>
      </c>
      <c r="BF299" s="21" t="str">
        <f t="shared" si="33"/>
        <v>, isProcSetAllowedInPvP=1, dropMechanic={LIBSETS_DROP_MECHANIC_GROUP_DUNGEON_BOSS,LIBSETS_DROP_MECHANIC_GROUP_DUNGEON_BOSS}</v>
      </c>
      <c r="BG299" s="21" t="str">
        <f t="shared" si="34"/>
        <v>}, --Jorvuld\'s Guidance / Jorvulds Führung   [Scalecaller Peak, Stormhaven, Stormhaven]</v>
      </c>
    </row>
    <row r="300" spans="1:59" x14ac:dyDescent="0.25">
      <c r="A300" s="12">
        <v>347</v>
      </c>
      <c r="B300" t="s">
        <v>1190</v>
      </c>
      <c r="C300" t="s">
        <v>1191</v>
      </c>
      <c r="D300" s="3">
        <f t="shared" si="29"/>
        <v>347</v>
      </c>
      <c r="G300" s="8" t="s">
        <v>1477</v>
      </c>
      <c r="I300" t="s">
        <v>91</v>
      </c>
      <c r="J300" t="s">
        <v>91</v>
      </c>
      <c r="K300">
        <v>363</v>
      </c>
      <c r="L300">
        <v>363</v>
      </c>
      <c r="M300">
        <v>363</v>
      </c>
      <c r="O300" s="64"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WayshrineInfo'!$K$3:$N$9994,4,FALSE),"")))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constants'!$B$4:$C$1012,2,FALSE),"")</f>
        <v>Dragon Bones</v>
      </c>
      <c r="V300" s="33" t="s">
        <v>3354</v>
      </c>
      <c r="Y300" s="64"/>
      <c r="Z300" s="3">
        <f>IF(AND(G300&lt;&gt;"LIBSETS_SETTYPE_BATTLEGROUND",G300&lt;&gt;"LIBSETS_SETTYPE_SPECIAL"),
IF(AND(Y300&lt;&gt;"",ISNUMBER(Y300),NOT(ISNA(Y300))),Y300,
   IF(AND(L300&lt;&gt;"",ISNUMBER(L300),L300&gt;0,NOT(ISNA(L300))),VLOOKUP(L300,'ESO dumped WayshrineInfo'!$K$3:$L$9994,2,FALSE),"")
),"")</f>
        <v>19</v>
      </c>
      <c r="AA300" t="str">
        <f>IF(AND(Z300&lt;&gt;"",ISNUMBER(Z300),NOT(ISNA(Z300))),VLOOKUP(Z300,'ESO zone constants'!$A$3:$D$9999,4,FALSE),"")</f>
        <v>Stormhaven</v>
      </c>
      <c r="AB300" s="33" t="s">
        <v>3354</v>
      </c>
      <c r="AC300" s="42"/>
      <c r="AD300" s="42"/>
      <c r="AE300" s="42"/>
      <c r="AF300" s="3">
        <f>IF(AND(G300&lt;&gt;"LIBSETS_SETTYPE_BATTLEGROUND",G300&lt;&gt;"LIBSETS_SETTYPE_SPECIAL"),
IF(AND(AE300&lt;&gt;"",ISNUMBER(AE300),NOT(ISNA(AE300))),AE300,
   IF(AND(M300&lt;&gt;"",ISNUMBER(M300),M300&gt;0,NOT(ISNA(M300))),VLOOKUP(M300,'ESO dumped WayshrineInfo'!$K$3:$L$9994,2,FALSE),"")
),"")</f>
        <v>19</v>
      </c>
      <c r="AG300" t="str">
        <f>IF(AND(AF300&lt;&gt;"",ISNUMBER(AF300),NOT(ISNA(AF300))),VLOOKUP(AF300,'ESO zone constants'!$A$3:$D$9999,4,FALSE),"")</f>
        <v>Stormhaven</v>
      </c>
      <c r="AH300" s="43"/>
      <c r="AI300" s="42"/>
      <c r="AJ300" s="42"/>
      <c r="AK300" s="3" t="str">
        <f>IF(AND(G300&lt;&gt;"LIBSETS_SETTYPE_BATTLEGROUND",G300&lt;&gt;"LIBSETS_SETTYPE_SPECIAL"),IF(AL300&lt;&gt;"",VLOOKUP(AL300,'ESO zone constants'!$D$3:$H$4953,5,FALSE),""),"")</f>
        <v/>
      </c>
      <c r="AM300" s="43"/>
      <c r="AN300" s="42"/>
      <c r="AO300" s="42"/>
      <c r="AP300" s="3" t="str">
        <f>IF(AND(G300&lt;&gt;"LIBSETS_SETTYPE_BATTLEGROUND",G300&lt;&gt;"LIBSETS_SETTYPE_SPECIAL"),IF(AQ300&lt;&gt;"",VLOOKUP(AQ300,'ESO zone constants'!$D$3:$H$4953,5,FALSE),""),"")</f>
        <v/>
      </c>
      <c r="AR300" s="43"/>
      <c r="AS300" s="42"/>
      <c r="AT300" s="42"/>
      <c r="AU300" s="3" t="str">
        <f>IF(AND(G300&lt;&gt;"LIBSETS_SETTYPE_BATTLEGROUND",G300&lt;&gt;"LIBSETS_SETTYPE_SPECIAL"),IF(AV300&lt;&gt;"",VLOOKUP(AV300,'ESO zone constants'!$D$3:$H$4953,5,FALSE),""),"")</f>
        <v/>
      </c>
      <c r="AW300" s="43"/>
      <c r="AX300" s="42"/>
      <c r="AY300" s="42"/>
      <c r="AZ300" s="81" t="s">
        <v>2665</v>
      </c>
      <c r="BA300" s="81"/>
      <c r="BB300" s="81"/>
      <c r="BC300" s="21" t="str">
        <f t="shared" si="30"/>
        <v>[347] = {wayshrines={363,363,363,}, dlcId=DLC_DRAGON_BONES</v>
      </c>
      <c r="BD300" s="21" t="str">
        <f t="shared" si="31"/>
        <v>, zoneIds={1010,19,19}, veteran=false</v>
      </c>
      <c r="BE300" s="21" t="str">
        <f t="shared" si="32"/>
        <v>, setType=LIBSETS_SETTYPE_DUNGEON</v>
      </c>
      <c r="BF300" s="21" t="str">
        <f t="shared" si="33"/>
        <v>, dropMechanic={LIBSETS_DROP_MECHANIC_GROUP_DUNGEON_BOSS,LIBSETS_DROP_MECHANIC_GROUP_DUNGEON_BOSS}</v>
      </c>
      <c r="BG300" s="21" t="str">
        <f t="shared" si="34"/>
        <v>}, --Plague Slinger / Seuchenschleuder   [Scalecaller Peak, Stormhaven, Stormhaven]</v>
      </c>
    </row>
    <row r="301" spans="1:59" x14ac:dyDescent="0.25">
      <c r="A301" s="12">
        <v>348</v>
      </c>
      <c r="B301" t="s">
        <v>1192</v>
      </c>
      <c r="C301" t="s">
        <v>1193</v>
      </c>
      <c r="D301" s="3">
        <f t="shared" si="29"/>
        <v>348</v>
      </c>
      <c r="G301" s="8" t="s">
        <v>1477</v>
      </c>
      <c r="I301" t="s">
        <v>91</v>
      </c>
      <c r="J301" t="s">
        <v>91</v>
      </c>
      <c r="K301">
        <v>363</v>
      </c>
      <c r="L301">
        <v>363</v>
      </c>
      <c r="M301">
        <v>363</v>
      </c>
      <c r="O301" s="64"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WayshrineInfo'!$K$3:$N$9994,4,FALSE),"")))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constants'!$B$4:$C$1012,2,FALSE),"")</f>
        <v>Dragon Bones</v>
      </c>
      <c r="V301" s="33" t="s">
        <v>3354</v>
      </c>
      <c r="Y301" s="64"/>
      <c r="Z301" s="3">
        <f>IF(AND(G301&lt;&gt;"LIBSETS_SETTYPE_BATTLEGROUND",G301&lt;&gt;"LIBSETS_SETTYPE_SPECIAL"),
IF(AND(Y301&lt;&gt;"",ISNUMBER(Y301),NOT(ISNA(Y301))),Y301,
   IF(AND(L301&lt;&gt;"",ISNUMBER(L301),L301&gt;0,NOT(ISNA(L301))),VLOOKUP(L301,'ESO dumped WayshrineInfo'!$K$3:$L$9994,2,FALSE),"")
),"")</f>
        <v>19</v>
      </c>
      <c r="AA301" t="str">
        <f>IF(AND(Z301&lt;&gt;"",ISNUMBER(Z301),NOT(ISNA(Z301))),VLOOKUP(Z301,'ESO zone constants'!$A$3:$D$9999,4,FALSE),"")</f>
        <v>Stormhaven</v>
      </c>
      <c r="AB301" s="33" t="s">
        <v>3354</v>
      </c>
      <c r="AC301" s="42"/>
      <c r="AD301" s="42"/>
      <c r="AE301" s="42"/>
      <c r="AF301" s="3">
        <f>IF(AND(G301&lt;&gt;"LIBSETS_SETTYPE_BATTLEGROUND",G301&lt;&gt;"LIBSETS_SETTYPE_SPECIAL"),
IF(AND(AE301&lt;&gt;"",ISNUMBER(AE301),NOT(ISNA(AE301))),AE301,
   IF(AND(M301&lt;&gt;"",ISNUMBER(M301),M301&gt;0,NOT(ISNA(M301))),VLOOKUP(M301,'ESO dumped WayshrineInfo'!$K$3:$L$9994,2,FALSE),"")
),"")</f>
        <v>19</v>
      </c>
      <c r="AG301" t="str">
        <f>IF(AND(AF301&lt;&gt;"",ISNUMBER(AF301),NOT(ISNA(AF301))),VLOOKUP(AF301,'ESO zone constants'!$A$3:$D$9999,4,FALSE),"")</f>
        <v>Stormhaven</v>
      </c>
      <c r="AH301" s="43"/>
      <c r="AI301" s="42"/>
      <c r="AJ301" s="42"/>
      <c r="AK301" s="3" t="str">
        <f>IF(AND(G301&lt;&gt;"LIBSETS_SETTYPE_BATTLEGROUND",G301&lt;&gt;"LIBSETS_SETTYPE_SPECIAL"),IF(AL301&lt;&gt;"",VLOOKUP(AL301,'ESO zone constants'!$D$3:$H$4953,5,FALSE),""),"")</f>
        <v/>
      </c>
      <c r="AM301" s="43"/>
      <c r="AN301" s="42"/>
      <c r="AO301" s="42"/>
      <c r="AP301" s="3" t="str">
        <f>IF(AND(G301&lt;&gt;"LIBSETS_SETTYPE_BATTLEGROUND",G301&lt;&gt;"LIBSETS_SETTYPE_SPECIAL"),IF(AQ301&lt;&gt;"",VLOOKUP(AQ301,'ESO zone constants'!$D$3:$H$4953,5,FALSE),""),"")</f>
        <v/>
      </c>
      <c r="AR301" s="43"/>
      <c r="AS301" s="42"/>
      <c r="AT301" s="42"/>
      <c r="AU301" s="3" t="str">
        <f>IF(AND(G301&lt;&gt;"LIBSETS_SETTYPE_BATTLEGROUND",G301&lt;&gt;"LIBSETS_SETTYPE_SPECIAL"),IF(AV301&lt;&gt;"",VLOOKUP(AV301,'ESO zone constants'!$D$3:$H$4953,5,FALSE),""),"")</f>
        <v/>
      </c>
      <c r="AW301" s="43"/>
      <c r="AX301" s="42"/>
      <c r="AY301" s="42"/>
      <c r="AZ301" s="81" t="s">
        <v>2665</v>
      </c>
      <c r="BA301" s="81"/>
      <c r="BB301" s="81"/>
      <c r="BC301" s="21" t="str">
        <f t="shared" si="30"/>
        <v>[348] = {wayshrines={363,363,363,}, dlcId=DLC_DRAGON_BONES</v>
      </c>
      <c r="BD301" s="21" t="str">
        <f t="shared" si="31"/>
        <v>, zoneIds={1010,19,19}, veteran=false</v>
      </c>
      <c r="BE301" s="21" t="str">
        <f t="shared" si="32"/>
        <v>, setType=LIBSETS_SETTYPE_DUNGEON</v>
      </c>
      <c r="BF301" s="21" t="str">
        <f t="shared" si="33"/>
        <v>, dropMechanic={LIBSETS_DROP_MECHANIC_GROUP_DUNGEON_BOSS,LIBSETS_DROP_MECHANIC_GROUP_DUNGEON_BOSS}</v>
      </c>
      <c r="BG301" s="21" t="str">
        <f t="shared" si="34"/>
        <v>}, --Curse of Doylemish / Fluch von Doylemish   [Scalecaller Peak, Stormhaven, Stormhaven]</v>
      </c>
    </row>
    <row r="302" spans="1:59" x14ac:dyDescent="0.25">
      <c r="A302" s="5">
        <v>349</v>
      </c>
      <c r="B302" t="s">
        <v>30</v>
      </c>
      <c r="C302" t="s">
        <v>30</v>
      </c>
      <c r="D302" s="3">
        <f t="shared" si="29"/>
        <v>349</v>
      </c>
      <c r="G302" s="8" t="s">
        <v>1479</v>
      </c>
      <c r="H302" s="91">
        <v>3</v>
      </c>
      <c r="I302" t="s">
        <v>1466</v>
      </c>
      <c r="J302" t="s">
        <v>91</v>
      </c>
      <c r="K302">
        <v>341</v>
      </c>
      <c r="L302">
        <v>341</v>
      </c>
      <c r="M302">
        <v>341</v>
      </c>
      <c r="O302" s="64"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WayshrineInfo'!$K$3:$N$9994,4,FALSE),"")))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constants'!$B$4:$C$1012,2,FALSE),"")</f>
        <v>Dragon Bones</v>
      </c>
      <c r="V302" s="33" t="s">
        <v>1544</v>
      </c>
      <c r="W302" s="3" t="s">
        <v>30</v>
      </c>
      <c r="X302" s="3" t="s">
        <v>30</v>
      </c>
      <c r="Y302" s="64"/>
      <c r="Z302" s="3">
        <f>IF(AND(G302&lt;&gt;"LIBSETS_SETTYPE_BATTLEGROUND",G302&lt;&gt;"LIBSETS_SETTYPE_SPECIAL"),
IF(AND(Y302&lt;&gt;"",ISNUMBER(Y302),NOT(ISNA(Y302))),Y302,
   IF(AND(L302&lt;&gt;"",ISNUMBER(L302),L302&gt;0,NOT(ISNA(L302))),VLOOKUP(L302,'ESO dumped WayshrineInfo'!$K$3:$L$9994,2,FALSE),"")
),"")</f>
        <v>92</v>
      </c>
      <c r="AA302" t="str">
        <f>IF(AND(Z302&lt;&gt;"",ISNUMBER(Z302),NOT(ISNA(Z302))),VLOOKUP(Z302,'ESO zone constants'!$A$3:$D$9999,4,FALSE),"")</f>
        <v>Bangkorai</v>
      </c>
      <c r="AC302" s="38"/>
      <c r="AD302" s="38"/>
      <c r="AE302" s="38"/>
      <c r="AF302" s="3">
        <f>IF(AND(G302&lt;&gt;"LIBSETS_SETTYPE_BATTLEGROUND",G302&lt;&gt;"LIBSETS_SETTYPE_SPECIAL"),
IF(AND(AE302&lt;&gt;"",ISNUMBER(AE302),NOT(ISNA(AE302))),AE302,
   IF(AND(M302&lt;&gt;"",ISNUMBER(M302),M302&gt;0,NOT(ISNA(M302))),VLOOKUP(M302,'ESO dumped WayshrineInfo'!$K$3:$L$9994,2,FALSE),"")
),"")</f>
        <v>92</v>
      </c>
      <c r="AG302" t="str">
        <f>IF(AND(AF302&lt;&gt;"",ISNUMBER(AF302),NOT(ISNA(AF302))),VLOOKUP(AF302,'ESO zone constants'!$A$3:$D$9999,4,FALSE),"")</f>
        <v>Bangkorai</v>
      </c>
      <c r="AH302" s="43"/>
      <c r="AI302" s="38"/>
      <c r="AJ302" s="38"/>
      <c r="AK302" s="3" t="str">
        <f>IF(AND(G302&lt;&gt;"LIBSETS_SETTYPE_BATTLEGROUND",G302&lt;&gt;"LIBSETS_SETTYPE_SPECIAL"),IF(AL302&lt;&gt;"",VLOOKUP(AL302,'ESO zone constants'!$D$3:$H$4953,5,FALSE),""),"")</f>
        <v/>
      </c>
      <c r="AM302" s="43"/>
      <c r="AN302" s="38"/>
      <c r="AO302" s="38"/>
      <c r="AP302" s="3" t="str">
        <f>IF(AND(G302&lt;&gt;"LIBSETS_SETTYPE_BATTLEGROUND",G302&lt;&gt;"LIBSETS_SETTYPE_SPECIAL"),IF(AQ302&lt;&gt;"",VLOOKUP(AQ302,'ESO zone constants'!$D$3:$H$4953,5,FALSE),""),"")</f>
        <v/>
      </c>
      <c r="AR302" s="43"/>
      <c r="AS302" s="38"/>
      <c r="AT302" s="38"/>
      <c r="AU302" s="3" t="str">
        <f>IF(AND(G302&lt;&gt;"LIBSETS_SETTYPE_BATTLEGROUND",G302&lt;&gt;"LIBSETS_SETTYPE_SPECIAL"),IF(AV302&lt;&gt;"",VLOOKUP(AV302,'ESO zone constants'!$D$3:$H$4953,5,FALSE),""),"")</f>
        <v/>
      </c>
      <c r="AW302" s="43"/>
      <c r="AX302" s="38"/>
      <c r="AY302" s="42"/>
      <c r="AZ302" s="81" t="s">
        <v>2665</v>
      </c>
      <c r="BA302" s="81"/>
      <c r="BB302" s="81"/>
      <c r="BC302" s="21" t="str">
        <f t="shared" si="30"/>
        <v>[349] = {wayshrines={341,341,341,}, dlcId=DLC_DRAGON_BONES</v>
      </c>
      <c r="BD302" s="21" t="str">
        <f t="shared" si="31"/>
        <v>, zoneIds={1009,92,92}, veteran={[EQUIP_TYPE_HEAD]=true, [EQUIP_TYPE_SHOULDERS]=false}</v>
      </c>
      <c r="BE302" s="21" t="str">
        <f t="shared" si="32"/>
        <v>, setType=LIBSETS_SETTYPE_MONSTER, undauntedChestId=3</v>
      </c>
      <c r="BF302" s="21" t="str">
        <f t="shared" si="33"/>
        <v>, dropMechanic={LIBSETS_DROP_MECHANIC_MONSTER_NAME}, dropMechanicDropLocationNames={['en']={'Thurvokun','','','','','',},['de']={'Thurvokun','','','','','',},}</v>
      </c>
      <c r="BG302" s="21" t="str">
        <f t="shared" si="34"/>
        <v>}, --Thurvokun / Thurvokun   [Fang Lair, Bangkorai, Bangkorai]</v>
      </c>
    </row>
    <row r="303" spans="1:59" x14ac:dyDescent="0.25">
      <c r="A303" s="5">
        <v>350</v>
      </c>
      <c r="B303" t="s">
        <v>34</v>
      </c>
      <c r="C303" t="s">
        <v>34</v>
      </c>
      <c r="D303" s="3">
        <f t="shared" si="29"/>
        <v>350</v>
      </c>
      <c r="G303" s="8" t="s">
        <v>1479</v>
      </c>
      <c r="H303" s="91">
        <v>3</v>
      </c>
      <c r="I303" t="s">
        <v>1466</v>
      </c>
      <c r="J303" t="s">
        <v>91</v>
      </c>
      <c r="K303">
        <v>363</v>
      </c>
      <c r="L303">
        <v>363</v>
      </c>
      <c r="M303">
        <v>363</v>
      </c>
      <c r="O303" s="64"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WayshrineInfo'!$K$3:$N$9994,4,FALSE),"")))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constants'!$B$4:$C$1012,2,FALSE),"")</f>
        <v>Dragon Bones</v>
      </c>
      <c r="V303" s="33" t="s">
        <v>1544</v>
      </c>
      <c r="W303" s="3" t="s">
        <v>34</v>
      </c>
      <c r="X303" s="3" t="s">
        <v>34</v>
      </c>
      <c r="Z303" s="3">
        <f>IF(AND(G303&lt;&gt;"LIBSETS_SETTYPE_BATTLEGROUND",G303&lt;&gt;"LIBSETS_SETTYPE_SPECIAL"),
IF(AND(Y303&lt;&gt;"",ISNUMBER(Y303),NOT(ISNA(Y303))),Y303,
   IF(AND(L303&lt;&gt;"",ISNUMBER(L303),L303&gt;0,NOT(ISNA(L303))),VLOOKUP(L303,'ESO dumped WayshrineInfo'!$K$3:$L$9994,2,FALSE),"")
),"")</f>
        <v>19</v>
      </c>
      <c r="AA303" t="str">
        <f>IF(AND(Z303&lt;&gt;"",ISNUMBER(Z303),NOT(ISNA(Z303))),VLOOKUP(Z303,'ESO zone constants'!$A$3:$D$9999,4,FALSE),"")</f>
        <v>Stormhaven</v>
      </c>
      <c r="AC303" s="38"/>
      <c r="AD303" s="38"/>
      <c r="AE303" s="38"/>
      <c r="AF303" s="3">
        <f>IF(AND(G303&lt;&gt;"LIBSETS_SETTYPE_BATTLEGROUND",G303&lt;&gt;"LIBSETS_SETTYPE_SPECIAL"),
IF(AND(AE303&lt;&gt;"",ISNUMBER(AE303),NOT(ISNA(AE303))),AE303,
   IF(AND(M303&lt;&gt;"",ISNUMBER(M303),M303&gt;0,NOT(ISNA(M303))),VLOOKUP(M303,'ESO dumped WayshrineInfo'!$K$3:$L$9994,2,FALSE),"")
),"")</f>
        <v>19</v>
      </c>
      <c r="AG303" t="str">
        <f>IF(AND(AF303&lt;&gt;"",ISNUMBER(AF303),NOT(ISNA(AF303))),VLOOKUP(AF303,'ESO zone constants'!$A$3:$D$9999,4,FALSE),"")</f>
        <v>Stormhaven</v>
      </c>
      <c r="AH303" s="43"/>
      <c r="AI303" s="38"/>
      <c r="AJ303" s="38"/>
      <c r="AK303" s="3" t="str">
        <f>IF(AND(G303&lt;&gt;"LIBSETS_SETTYPE_BATTLEGROUND",G303&lt;&gt;"LIBSETS_SETTYPE_SPECIAL"),IF(AL303&lt;&gt;"",VLOOKUP(AL303,'ESO zone constants'!$D$3:$H$4953,5,FALSE),""),"")</f>
        <v/>
      </c>
      <c r="AM303" s="43"/>
      <c r="AN303" s="38"/>
      <c r="AO303" s="38"/>
      <c r="AP303" s="3" t="str">
        <f>IF(AND(G303&lt;&gt;"LIBSETS_SETTYPE_BATTLEGROUND",G303&lt;&gt;"LIBSETS_SETTYPE_SPECIAL"),IF(AQ303&lt;&gt;"",VLOOKUP(AQ303,'ESO zone constants'!$D$3:$H$4953,5,FALSE),""),"")</f>
        <v/>
      </c>
      <c r="AR303" s="43"/>
      <c r="AS303" s="38"/>
      <c r="AT303" s="38"/>
      <c r="AU303" s="3" t="str">
        <f>IF(AND(G303&lt;&gt;"LIBSETS_SETTYPE_BATTLEGROUND",G303&lt;&gt;"LIBSETS_SETTYPE_SPECIAL"),IF(AV303&lt;&gt;"",VLOOKUP(AV303,'ESO zone constants'!$D$3:$H$4953,5,FALSE),""),"")</f>
        <v/>
      </c>
      <c r="AW303" s="43"/>
      <c r="AX303" s="38"/>
      <c r="AY303" s="42"/>
      <c r="AZ303" s="81" t="s">
        <v>2665</v>
      </c>
      <c r="BA303" s="81"/>
      <c r="BB303" s="81"/>
      <c r="BC303" s="21" t="str">
        <f t="shared" si="30"/>
        <v>[350] = {wayshrines={363,363,363,}, dlcId=DLC_DRAGON_BONES</v>
      </c>
      <c r="BD303" s="21" t="str">
        <f t="shared" si="31"/>
        <v>, zoneIds={1010,19,19}, veteran={[EQUIP_TYPE_HEAD]=true, [EQUIP_TYPE_SHOULDERS]=false}</v>
      </c>
      <c r="BE303" s="21" t="str">
        <f t="shared" si="32"/>
        <v>, setType=LIBSETS_SETTYPE_MONSTER, undauntedChestId=3</v>
      </c>
      <c r="BF303" s="21" t="str">
        <f t="shared" si="33"/>
        <v>, dropMechanic={LIBSETS_DROP_MECHANIC_MONSTER_NAME}, dropMechanicDropLocationNames={['en']={'Zaan','','','','','',},['de']={'Zaan','','','','','',},}</v>
      </c>
      <c r="BG303" s="21" t="str">
        <f t="shared" si="34"/>
        <v>}, --Zaan / Zaan   [Scalecaller Peak, Stormhaven, Stormhaven]</v>
      </c>
    </row>
    <row r="304" spans="1:59" x14ac:dyDescent="0.25">
      <c r="A304" s="5">
        <v>351</v>
      </c>
      <c r="B304" t="s">
        <v>1194</v>
      </c>
      <c r="C304" t="s">
        <v>1195</v>
      </c>
      <c r="D304" s="3">
        <f t="shared" si="29"/>
        <v>351</v>
      </c>
      <c r="G304" s="8" t="s">
        <v>1474</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WayshrineInfo'!$K$3:$N$9994,4,FALSE),"")))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constants'!$B$4:$C$1012,2,FALSE),"")</f>
        <v>Clockwork City</v>
      </c>
      <c r="V304" s="33" t="s">
        <v>3357</v>
      </c>
      <c r="Y304" s="64"/>
      <c r="Z304" s="3">
        <f>IF(AND(G304&lt;&gt;"LIBSETS_SETTYPE_BATTLEGROUND",G304&lt;&gt;"LIBSETS_SETTYPE_SPECIAL"),
IF(AND(Y304&lt;&gt;"",ISNUMBER(Y304),NOT(ISNA(Y304))),Y304,
   IF(AND(L304&lt;&gt;"",ISNUMBER(L304),L304&gt;0,NOT(ISNA(L304))),VLOOKUP(L304,'ESO dumped WayshrineInfo'!$K$3:$L$9994,2,FALSE),"")
),"")</f>
        <v>980</v>
      </c>
      <c r="AA304" t="str">
        <f>IF(AND(Z304&lt;&gt;"",ISNUMBER(Z304),NOT(ISNA(Z304))),VLOOKUP(Z304,'ESO zone constants'!$A$3:$D$9999,4,FALSE),"")</f>
        <v>Clockwork City</v>
      </c>
      <c r="AB304" s="33" t="s">
        <v>3357</v>
      </c>
      <c r="AC304" s="42"/>
      <c r="AD304" s="42"/>
      <c r="AE304" s="42"/>
      <c r="AF304" s="3">
        <f>IF(AND(G304&lt;&gt;"LIBSETS_SETTYPE_BATTLEGROUND",G304&lt;&gt;"LIBSETS_SETTYPE_SPECIAL"),
IF(AND(AE304&lt;&gt;"",ISNUMBER(AE304),NOT(ISNA(AE304))),AE304,
   IF(AND(M304&lt;&gt;"",ISNUMBER(M304),M304&gt;0,NOT(ISNA(M304))),VLOOKUP(M304,'ESO dumped WayshrineInfo'!$K$3:$L$9994,2,FALSE),"")
),"")</f>
        <v>980</v>
      </c>
      <c r="AG304" t="str">
        <f>IF(AND(AF304&lt;&gt;"",ISNUMBER(AF304),NOT(ISNA(AF304))),VLOOKUP(AF304,'ESO zone constants'!$A$3:$D$9999,4,FALSE),"")</f>
        <v>Clockwork City</v>
      </c>
      <c r="AH304" s="43"/>
      <c r="AI304" s="42"/>
      <c r="AJ304" s="42"/>
      <c r="AK304" s="3" t="str">
        <f>IF(AND(G304&lt;&gt;"LIBSETS_SETTYPE_BATTLEGROUND",G304&lt;&gt;"LIBSETS_SETTYPE_SPECIAL"),IF(AL304&lt;&gt;"",VLOOKUP(AL304,'ESO zone constants'!$D$3:$H$4953,5,FALSE),""),"")</f>
        <v/>
      </c>
      <c r="AM304" s="43"/>
      <c r="AN304" s="42"/>
      <c r="AO304" s="42"/>
      <c r="AP304" s="3" t="str">
        <f>IF(AND(G304&lt;&gt;"LIBSETS_SETTYPE_BATTLEGROUND",G304&lt;&gt;"LIBSETS_SETTYPE_SPECIAL"),IF(AQ304&lt;&gt;"",VLOOKUP(AQ304,'ESO zone constants'!$D$3:$H$4953,5,FALSE),""),"")</f>
        <v/>
      </c>
      <c r="AR304" s="43"/>
      <c r="AS304" s="42"/>
      <c r="AT304" s="42"/>
      <c r="AU304" s="3" t="str">
        <f>IF(AND(G304&lt;&gt;"LIBSETS_SETTYPE_BATTLEGROUND",G304&lt;&gt;"LIBSETS_SETTYPE_SPECIAL"),IF(AV304&lt;&gt;"",VLOOKUP(AV304,'ESO zone constants'!$D$3:$H$4953,5,FALSE),""),"")</f>
        <v/>
      </c>
      <c r="AW304" s="43"/>
      <c r="AX304" s="42"/>
      <c r="AY304" s="42"/>
      <c r="AZ304" s="81" t="s">
        <v>2666</v>
      </c>
      <c r="BA304" s="81"/>
      <c r="BB304" s="81"/>
      <c r="BC304" s="21" t="str">
        <f t="shared" si="30"/>
        <v>[351] = {wayshrines={339,339,339,}, traitsNeeded=2, dlcId=DLC_CLOCKWORK_CITY</v>
      </c>
      <c r="BD304" s="21" t="str">
        <f t="shared" si="31"/>
        <v>, zoneIds={980,980,980}, veteran=false</v>
      </c>
      <c r="BE304" s="21" t="str">
        <f t="shared" si="32"/>
        <v>, setType=LIBSETS_SETTYPE_CRAFTED</v>
      </c>
      <c r="BF304" s="21" t="str">
        <f t="shared" si="33"/>
        <v>, isProcSetAllowedInPvP=1, dropMechanic={LIBSETS_DROP_MECHANIC_CRAFTED,LIBSETS_DROP_MECHANIC_CRAFTED}</v>
      </c>
      <c r="BG304" s="21" t="str">
        <f t="shared" si="34"/>
        <v>}, --Innate Axiom / Kernaxiom   [Clockwork City, Clockwork City, Clockwork City]</v>
      </c>
    </row>
    <row r="305" spans="1:59" x14ac:dyDescent="0.25">
      <c r="A305" s="5">
        <v>352</v>
      </c>
      <c r="B305" t="s">
        <v>1196</v>
      </c>
      <c r="C305" t="s">
        <v>1197</v>
      </c>
      <c r="D305" s="3">
        <f t="shared" si="29"/>
        <v>352</v>
      </c>
      <c r="G305" s="8" t="s">
        <v>1474</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WayshrineInfo'!$K$3:$N$9994,4,FALSE),"")))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constants'!$B$4:$C$1012,2,FALSE),"")</f>
        <v>Clockwork City</v>
      </c>
      <c r="V305" s="33" t="s">
        <v>3357</v>
      </c>
      <c r="Y305" s="64"/>
      <c r="Z305" s="3">
        <f>IF(AND(G305&lt;&gt;"LIBSETS_SETTYPE_BATTLEGROUND",G305&lt;&gt;"LIBSETS_SETTYPE_SPECIAL"),
IF(AND(Y305&lt;&gt;"",ISNUMBER(Y305),NOT(ISNA(Y305))),Y305,
   IF(AND(L305&lt;&gt;"",ISNUMBER(L305),L305&gt;0,NOT(ISNA(L305))),VLOOKUP(L305,'ESO dumped WayshrineInfo'!$K$3:$L$9994,2,FALSE),"")
),"")</f>
        <v>980</v>
      </c>
      <c r="AA305" t="str">
        <f>IF(AND(Z305&lt;&gt;"",ISNUMBER(Z305),NOT(ISNA(Z305))),VLOOKUP(Z305,'ESO zone constants'!$A$3:$D$9999,4,FALSE),"")</f>
        <v>Clockwork City</v>
      </c>
      <c r="AB305" s="33" t="s">
        <v>3357</v>
      </c>
      <c r="AF305" s="3">
        <f>IF(AND(G305&lt;&gt;"LIBSETS_SETTYPE_BATTLEGROUND",G305&lt;&gt;"LIBSETS_SETTYPE_SPECIAL"),
IF(AND(AE305&lt;&gt;"",ISNUMBER(AE305),NOT(ISNA(AE305))),AE305,
   IF(AND(M305&lt;&gt;"",ISNUMBER(M305),M305&gt;0,NOT(ISNA(M305))),VLOOKUP(M305,'ESO dumped WayshrineInfo'!$K$3:$L$9994,2,FALSE),"")
),"")</f>
        <v>980</v>
      </c>
      <c r="AG305" t="str">
        <f>IF(AND(AF305&lt;&gt;"",ISNUMBER(AF305),NOT(ISNA(AF305))),VLOOKUP(AF305,'ESO zone constants'!$A$3:$D$9999,4,FALSE),"")</f>
        <v>Clockwork City</v>
      </c>
      <c r="AH305" s="43"/>
      <c r="AK305" s="3" t="str">
        <f>IF(AND(G305&lt;&gt;"LIBSETS_SETTYPE_BATTLEGROUND",G305&lt;&gt;"LIBSETS_SETTYPE_SPECIAL"),IF(AL305&lt;&gt;"",VLOOKUP(AL305,'ESO zone constants'!$D$3:$H$4953,5,FALSE),""),"")</f>
        <v/>
      </c>
      <c r="AM305" s="43"/>
      <c r="AP305" s="3" t="str">
        <f>IF(AND(G305&lt;&gt;"LIBSETS_SETTYPE_BATTLEGROUND",G305&lt;&gt;"LIBSETS_SETTYPE_SPECIAL"),IF(AQ305&lt;&gt;"",VLOOKUP(AQ305,'ESO zone constants'!$D$3:$H$4953,5,FALSE),""),"")</f>
        <v/>
      </c>
      <c r="AR305" s="43"/>
      <c r="AU305" s="3" t="str">
        <f>IF(AND(G305&lt;&gt;"LIBSETS_SETTYPE_BATTLEGROUND",G305&lt;&gt;"LIBSETS_SETTYPE_SPECIAL"),IF(AV305&lt;&gt;"",VLOOKUP(AV305,'ESO zone constants'!$D$3:$H$4953,5,FALSE),""),"")</f>
        <v/>
      </c>
      <c r="AW305" s="43"/>
      <c r="AZ305" s="81" t="s">
        <v>2666</v>
      </c>
      <c r="BA305" s="81"/>
      <c r="BB305" s="81"/>
      <c r="BC305" s="21" t="str">
        <f t="shared" si="30"/>
        <v>[352] = {wayshrines={337,337,337,}, traitsNeeded=4, dlcId=DLC_CLOCKWORK_CITY</v>
      </c>
      <c r="BD305" s="21" t="str">
        <f t="shared" si="31"/>
        <v>, zoneIds={980,980,980}, veteran=false</v>
      </c>
      <c r="BE305" s="21" t="str">
        <f t="shared" si="32"/>
        <v>, setType=LIBSETS_SETTYPE_CRAFTED</v>
      </c>
      <c r="BF305" s="21" t="str">
        <f t="shared" si="33"/>
        <v>, isProcSetAllowedInPvP=1, dropMechanic={LIBSETS_DROP_MECHANIC_CRAFTED,LIBSETS_DROP_MECHANIC_CRAFTED}</v>
      </c>
      <c r="BG305" s="21" t="str">
        <f t="shared" si="34"/>
        <v>}, --Fortified Brass / Messingpanzer   [Clockwork City, Clockwork City, Clockwork City]</v>
      </c>
    </row>
    <row r="306" spans="1:59" x14ac:dyDescent="0.25">
      <c r="A306" s="5">
        <v>353</v>
      </c>
      <c r="B306" t="s">
        <v>1198</v>
      </c>
      <c r="C306" t="s">
        <v>1199</v>
      </c>
      <c r="D306" s="3">
        <f t="shared" si="29"/>
        <v>353</v>
      </c>
      <c r="G306" s="8" t="s">
        <v>1474</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WayshrineInfo'!$K$3:$N$9994,4,FALSE),"")))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constants'!$B$4:$C$1012,2,FALSE),"")</f>
        <v>Clockwork City</v>
      </c>
      <c r="V306" s="33" t="s">
        <v>3357</v>
      </c>
      <c r="Y306" s="64"/>
      <c r="Z306" s="3">
        <f>IF(AND(G306&lt;&gt;"LIBSETS_SETTYPE_BATTLEGROUND",G306&lt;&gt;"LIBSETS_SETTYPE_SPECIAL"),
IF(AND(Y306&lt;&gt;"",ISNUMBER(Y306),NOT(ISNA(Y306))),Y306,
   IF(AND(L306&lt;&gt;"",ISNUMBER(L306),L306&gt;0,NOT(ISNA(L306))),VLOOKUP(L306,'ESO dumped WayshrineInfo'!$K$3:$L$9994,2,FALSE),"")
),"")</f>
        <v>980</v>
      </c>
      <c r="AA306" t="str">
        <f>IF(AND(Z306&lt;&gt;"",ISNUMBER(Z306),NOT(ISNA(Z306))),VLOOKUP(Z306,'ESO zone constants'!$A$3:$D$9999,4,FALSE),"")</f>
        <v>Clockwork City</v>
      </c>
      <c r="AB306" s="33" t="s">
        <v>3357</v>
      </c>
      <c r="AF306" s="3">
        <f>IF(AND(G306&lt;&gt;"LIBSETS_SETTYPE_BATTLEGROUND",G306&lt;&gt;"LIBSETS_SETTYPE_SPECIAL"),
IF(AND(AE306&lt;&gt;"",ISNUMBER(AE306),NOT(ISNA(AE306))),AE306,
   IF(AND(M306&lt;&gt;"",ISNUMBER(M306),M306&gt;0,NOT(ISNA(M306))),VLOOKUP(M306,'ESO dumped WayshrineInfo'!$K$3:$L$9994,2,FALSE),"")
),"")</f>
        <v>980</v>
      </c>
      <c r="AG306" t="str">
        <f>IF(AND(AF306&lt;&gt;"",ISNUMBER(AF306),NOT(ISNA(AF306))),VLOOKUP(AF306,'ESO zone constants'!$A$3:$D$9999,4,FALSE),"")</f>
        <v>Clockwork City</v>
      </c>
      <c r="AH306" s="43"/>
      <c r="AK306" s="3" t="str">
        <f>IF(AND(G306&lt;&gt;"LIBSETS_SETTYPE_BATTLEGROUND",G306&lt;&gt;"LIBSETS_SETTYPE_SPECIAL"),IF(AL306&lt;&gt;"",VLOOKUP(AL306,'ESO zone constants'!$D$3:$H$4953,5,FALSE),""),"")</f>
        <v/>
      </c>
      <c r="AM306" s="43"/>
      <c r="AP306" s="3" t="str">
        <f>IF(AND(G306&lt;&gt;"LIBSETS_SETTYPE_BATTLEGROUND",G306&lt;&gt;"LIBSETS_SETTYPE_SPECIAL"),IF(AQ306&lt;&gt;"",VLOOKUP(AQ306,'ESO zone constants'!$D$3:$H$4953,5,FALSE),""),"")</f>
        <v/>
      </c>
      <c r="AR306" s="43"/>
      <c r="AU306" s="3" t="str">
        <f>IF(AND(G306&lt;&gt;"LIBSETS_SETTYPE_BATTLEGROUND",G306&lt;&gt;"LIBSETS_SETTYPE_SPECIAL"),IF(AV306&lt;&gt;"",VLOOKUP(AV306,'ESO zone constants'!$D$3:$H$4953,5,FALSE),""),"")</f>
        <v/>
      </c>
      <c r="AW306" s="43"/>
      <c r="AZ306" s="81" t="s">
        <v>2665</v>
      </c>
      <c r="BA306" s="81"/>
      <c r="BB306" s="81"/>
      <c r="BC306" s="21" t="str">
        <f t="shared" si="30"/>
        <v>[353] = {wayshrines={338,338,338,}, traitsNeeded=6, dlcId=DLC_CLOCKWORK_CITY</v>
      </c>
      <c r="BD306" s="21" t="str">
        <f t="shared" si="31"/>
        <v>, zoneIds={980,980,980}, veteran=false</v>
      </c>
      <c r="BE306" s="21" t="str">
        <f t="shared" si="32"/>
        <v>, setType=LIBSETS_SETTYPE_CRAFTED</v>
      </c>
      <c r="BF306" s="21" t="str">
        <f t="shared" si="33"/>
        <v>, dropMechanic={LIBSETS_DROP_MECHANIC_CRAFTED,LIBSETS_DROP_MECHANIC_CRAFTED}</v>
      </c>
      <c r="BG306" s="21" t="str">
        <f t="shared" si="34"/>
        <v>}, --Mechanical Acuity / Mechanikblick   [Clockwork City, Clockwork City, Clockwork City]</v>
      </c>
    </row>
    <row r="307" spans="1:59" x14ac:dyDescent="0.25">
      <c r="A307" s="12">
        <v>354</v>
      </c>
      <c r="B307" t="s">
        <v>1200</v>
      </c>
      <c r="C307" t="s">
        <v>1201</v>
      </c>
      <c r="D307" s="3">
        <f t="shared" si="29"/>
        <v>354</v>
      </c>
      <c r="E307" s="41"/>
      <c r="G307" s="8" t="s">
        <v>1480</v>
      </c>
      <c r="I307" t="s">
        <v>91</v>
      </c>
      <c r="J307" t="s">
        <v>91</v>
      </c>
      <c r="K307">
        <v>338</v>
      </c>
      <c r="L307">
        <v>338</v>
      </c>
      <c r="M307">
        <v>338</v>
      </c>
      <c r="O307" s="64"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WayshrineInfo'!$K$3:$N$9994,4,FALSE),"")))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constants'!$B$4:$C$1012,2,FALSE),"")</f>
        <v>Clockwork City</v>
      </c>
      <c r="V307" s="33" t="s">
        <v>1560</v>
      </c>
      <c r="Y307" s="64"/>
      <c r="Z307" s="3">
        <f>IF(AND(G307&lt;&gt;"LIBSETS_SETTYPE_BATTLEGROUND",G307&lt;&gt;"LIBSETS_SETTYPE_SPECIAL"),
IF(AND(Y307&lt;&gt;"",ISNUMBER(Y307),NOT(ISNA(Y307))),Y307,
   IF(AND(L307&lt;&gt;"",ISNUMBER(L307),L307&gt;0,NOT(ISNA(L307))),VLOOKUP(L307,'ESO dumped WayshrineInfo'!$K$3:$L$9994,2,FALSE),"")
),"")</f>
        <v>980</v>
      </c>
      <c r="AA307" t="str">
        <f>IF(AND(Z307&lt;&gt;"",ISNUMBER(Z307),NOT(ISNA(Z307))),VLOOKUP(Z307,'ESO zone constants'!$A$3:$D$9999,4,FALSE),"")</f>
        <v>Clockwork City</v>
      </c>
      <c r="AB307" s="33" t="s">
        <v>1561</v>
      </c>
      <c r="AC307" s="42"/>
      <c r="AD307" s="42"/>
      <c r="AE307" s="42"/>
      <c r="AF307" s="3">
        <f>IF(AND(G307&lt;&gt;"LIBSETS_SETTYPE_BATTLEGROUND",G307&lt;&gt;"LIBSETS_SETTYPE_SPECIAL"),
IF(AND(AE307&lt;&gt;"",ISNUMBER(AE307),NOT(ISNA(AE307))),AE307,
   IF(AND(M307&lt;&gt;"",ISNUMBER(M307),M307&gt;0,NOT(ISNA(M307))),VLOOKUP(M307,'ESO dumped WayshrineInfo'!$K$3:$L$9994,2,FALSE),"")
),"")</f>
        <v>980</v>
      </c>
      <c r="AG307" t="str">
        <f>IF(AND(AF307&lt;&gt;"",ISNUMBER(AF307),NOT(ISNA(AF307))),VLOOKUP(AF307,'ESO zone constants'!$A$3:$D$9999,4,FALSE),"")</f>
        <v>Clockwork City</v>
      </c>
      <c r="AH307" s="43" t="s">
        <v>1562</v>
      </c>
      <c r="AI307" s="42"/>
      <c r="AJ307" s="42"/>
      <c r="AK307" s="3">
        <f>IF(AND(G307&lt;&gt;"LIBSETS_SETTYPE_BATTLEGROUND",G307&lt;&gt;"LIBSETS_SETTYPE_SPECIAL"),IF(AL307&lt;&gt;"",VLOOKUP(AL307,'ESO zone constants'!$D$3:$H$4953,5,FALSE),""),"")</f>
        <v>980</v>
      </c>
      <c r="AL307" t="s">
        <v>78</v>
      </c>
      <c r="AM307" s="43" t="s">
        <v>1563</v>
      </c>
      <c r="AN307" s="42"/>
      <c r="AO307" s="42"/>
      <c r="AP307" s="3" t="str">
        <f>IF(AND(G307&lt;&gt;"LIBSETS_SETTYPE_BATTLEGROUND",G307&lt;&gt;"LIBSETS_SETTYPE_SPECIAL"),IF(AQ307&lt;&gt;"",VLOOKUP(AQ307,'ESO zone constants'!$D$3:$H$4953,5,FALSE),""),"")</f>
        <v/>
      </c>
      <c r="AR307" s="43"/>
      <c r="AS307" s="42"/>
      <c r="AT307" s="42"/>
      <c r="AU307" s="3" t="str">
        <f>IF(AND(G307&lt;&gt;"LIBSETS_SETTYPE_BATTLEGROUND",G307&lt;&gt;"LIBSETS_SETTYPE_SPECIAL"),IF(AV307&lt;&gt;"",VLOOKUP(AV307,'ESO zone constants'!$D$3:$H$4953,5,FALSE),""),"")</f>
        <v/>
      </c>
      <c r="AW307" s="43"/>
      <c r="AX307" s="42"/>
      <c r="AY307" s="42"/>
      <c r="AZ307" s="81" t="s">
        <v>2665</v>
      </c>
      <c r="BA307" s="81"/>
      <c r="BB307" s="81"/>
      <c r="BC307" s="21" t="str">
        <f t="shared" si="30"/>
        <v>[354] = {wayshrines={338,338,338,}, dlcId=DLC_CLOCKWORK_CITY</v>
      </c>
      <c r="BD307" s="21" t="str">
        <f t="shared" si="31"/>
        <v>, zoneIds={980,980,980,980}, veteran=false</v>
      </c>
      <c r="BE307" s="21" t="str">
        <f t="shared" si="32"/>
        <v>, setType=LIBSETS_SETTYPE_OVERLAND</v>
      </c>
      <c r="BF307" s="21" t="str">
        <f t="shared" si="33"/>
        <v>, dropMechanic={LIBSETS_DROP_MECHANIC_OVERLAND_BOSS_DELVE,LIBSETS_DROP_MECHANIC_OVERLAND_WORLDBOSS,LIBSETS_DROP_MECHANIC_OVERLAND_BOSS_PUBLIC_DUNGEON,LIBSETS_DROP_MECHANIC_OVERLAND_CHEST}</v>
      </c>
      <c r="BG307" s="21" t="str">
        <f t="shared" si="34"/>
        <v>}, --Mad Tinkerer / Wahntüftler   [Clockwork City, Clockwork City, Clockwork City, Clockwork City]</v>
      </c>
    </row>
    <row r="308" spans="1:59" x14ac:dyDescent="0.25">
      <c r="A308" s="12">
        <v>355</v>
      </c>
      <c r="B308" t="s">
        <v>1202</v>
      </c>
      <c r="C308" t="s">
        <v>1203</v>
      </c>
      <c r="D308" s="3">
        <f t="shared" si="29"/>
        <v>355</v>
      </c>
      <c r="E308" s="41"/>
      <c r="G308" s="8" t="s">
        <v>1480</v>
      </c>
      <c r="I308" t="s">
        <v>91</v>
      </c>
      <c r="J308" t="s">
        <v>91</v>
      </c>
      <c r="K308">
        <v>338</v>
      </c>
      <c r="L308">
        <v>338</v>
      </c>
      <c r="M308">
        <v>338</v>
      </c>
      <c r="O308" s="64"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WayshrineInfo'!$K$3:$N$9994,4,FALSE),"")))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constants'!$B$4:$C$1012,2,FALSE),"")</f>
        <v>Clockwork City</v>
      </c>
      <c r="V308" s="33" t="s">
        <v>1560</v>
      </c>
      <c r="Y308" s="64"/>
      <c r="Z308" s="3">
        <f>IF(AND(G308&lt;&gt;"LIBSETS_SETTYPE_BATTLEGROUND",G308&lt;&gt;"LIBSETS_SETTYPE_SPECIAL"),
IF(AND(Y308&lt;&gt;"",ISNUMBER(Y308),NOT(ISNA(Y308))),Y308,
   IF(AND(L308&lt;&gt;"",ISNUMBER(L308),L308&gt;0,NOT(ISNA(L308))),VLOOKUP(L308,'ESO dumped WayshrineInfo'!$K$3:$L$9994,2,FALSE),"")
),"")</f>
        <v>980</v>
      </c>
      <c r="AA308" t="str">
        <f>IF(AND(Z308&lt;&gt;"",ISNUMBER(Z308),NOT(ISNA(Z308))),VLOOKUP(Z308,'ESO zone constants'!$A$3:$D$9999,4,FALSE),"")</f>
        <v>Clockwork City</v>
      </c>
      <c r="AB308" s="33" t="s">
        <v>1561</v>
      </c>
      <c r="AC308" s="42"/>
      <c r="AD308" s="42"/>
      <c r="AE308" s="42"/>
      <c r="AF308" s="3">
        <f>IF(AND(G308&lt;&gt;"LIBSETS_SETTYPE_BATTLEGROUND",G308&lt;&gt;"LIBSETS_SETTYPE_SPECIAL"),
IF(AND(AE308&lt;&gt;"",ISNUMBER(AE308),NOT(ISNA(AE308))),AE308,
   IF(AND(M308&lt;&gt;"",ISNUMBER(M308),M308&gt;0,NOT(ISNA(M308))),VLOOKUP(M308,'ESO dumped WayshrineInfo'!$K$3:$L$9994,2,FALSE),"")
),"")</f>
        <v>980</v>
      </c>
      <c r="AG308" t="str">
        <f>IF(AND(AF308&lt;&gt;"",ISNUMBER(AF308),NOT(ISNA(AF308))),VLOOKUP(AF308,'ESO zone constants'!$A$3:$D$9999,4,FALSE),"")</f>
        <v>Clockwork City</v>
      </c>
      <c r="AH308" s="43" t="s">
        <v>1562</v>
      </c>
      <c r="AI308" s="42"/>
      <c r="AJ308" s="42"/>
      <c r="AK308" s="3">
        <f>IF(AND(G308&lt;&gt;"LIBSETS_SETTYPE_BATTLEGROUND",G308&lt;&gt;"LIBSETS_SETTYPE_SPECIAL"),IF(AL308&lt;&gt;"",VLOOKUP(AL308,'ESO zone constants'!$D$3:$H$4953,5,FALSE),""),"")</f>
        <v>980</v>
      </c>
      <c r="AL308" t="s">
        <v>78</v>
      </c>
      <c r="AM308" s="43" t="s">
        <v>1563</v>
      </c>
      <c r="AN308" s="42"/>
      <c r="AO308" s="42"/>
      <c r="AP308" s="3" t="str">
        <f>IF(AND(G308&lt;&gt;"LIBSETS_SETTYPE_BATTLEGROUND",G308&lt;&gt;"LIBSETS_SETTYPE_SPECIAL"),IF(AQ308&lt;&gt;"",VLOOKUP(AQ308,'ESO zone constants'!$D$3:$H$4953,5,FALSE),""),"")</f>
        <v/>
      </c>
      <c r="AR308" s="43"/>
      <c r="AS308" s="42"/>
      <c r="AT308" s="42"/>
      <c r="AU308" s="3" t="str">
        <f>IF(AND(G308&lt;&gt;"LIBSETS_SETTYPE_BATTLEGROUND",G308&lt;&gt;"LIBSETS_SETTYPE_SPECIAL"),IF(AV308&lt;&gt;"",VLOOKUP(AV308,'ESO zone constants'!$D$3:$H$4953,5,FALSE),""),"")</f>
        <v/>
      </c>
      <c r="AW308" s="43"/>
      <c r="AX308" s="42"/>
      <c r="AY308" s="42"/>
      <c r="AZ308" s="81" t="s">
        <v>2665</v>
      </c>
      <c r="BA308" s="81"/>
      <c r="BB308" s="81"/>
      <c r="BC308" s="21" t="str">
        <f t="shared" si="30"/>
        <v>[355] = {wayshrines={338,338,338,}, dlcId=DLC_CLOCKWORK_CITY</v>
      </c>
      <c r="BD308" s="21" t="str">
        <f t="shared" si="31"/>
        <v>, zoneIds={980,980,980,980}, veteran=false</v>
      </c>
      <c r="BE308" s="21" t="str">
        <f t="shared" si="32"/>
        <v>, setType=LIBSETS_SETTYPE_OVERLAND</v>
      </c>
      <c r="BF308" s="21" t="str">
        <f t="shared" si="33"/>
        <v>, dropMechanic={LIBSETS_DROP_MECHANIC_OVERLAND_BOSS_DELVE,LIBSETS_DROP_MECHANIC_OVERLAND_WORLDBOSS,LIBSETS_DROP_MECHANIC_OVERLAND_BOSS_PUBLIC_DUNGEON,LIBSETS_DROP_MECHANIC_OVERLAND_CHEST}</v>
      </c>
      <c r="BG308" s="21" t="str">
        <f t="shared" si="34"/>
        <v>}, --Unfathomable Darkness / Unermessliche Dunkelheit   [Clockwork City, Clockwork City, Clockwork City, Clockwork City]</v>
      </c>
    </row>
    <row r="309" spans="1:59" x14ac:dyDescent="0.25">
      <c r="A309" s="12">
        <v>356</v>
      </c>
      <c r="B309" t="s">
        <v>1204</v>
      </c>
      <c r="C309" t="s">
        <v>1205</v>
      </c>
      <c r="D309" s="3">
        <f t="shared" si="29"/>
        <v>356</v>
      </c>
      <c r="E309" s="41"/>
      <c r="G309" s="8" t="s">
        <v>1480</v>
      </c>
      <c r="I309" t="s">
        <v>91</v>
      </c>
      <c r="J309" t="s">
        <v>91</v>
      </c>
      <c r="K309">
        <v>338</v>
      </c>
      <c r="L309">
        <v>338</v>
      </c>
      <c r="M309">
        <v>338</v>
      </c>
      <c r="O309" s="64"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WayshrineInfo'!$K$3:$N$9994,4,FALSE),"")))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constants'!$B$4:$C$1012,2,FALSE),"")</f>
        <v>Clockwork City</v>
      </c>
      <c r="V309" s="33" t="s">
        <v>1560</v>
      </c>
      <c r="Y309" s="64"/>
      <c r="Z309" s="3">
        <f>IF(AND(G309&lt;&gt;"LIBSETS_SETTYPE_BATTLEGROUND",G309&lt;&gt;"LIBSETS_SETTYPE_SPECIAL"),
IF(AND(Y309&lt;&gt;"",ISNUMBER(Y309),NOT(ISNA(Y309))),Y309,
   IF(AND(L309&lt;&gt;"",ISNUMBER(L309),L309&gt;0,NOT(ISNA(L309))),VLOOKUP(L309,'ESO dumped WayshrineInfo'!$K$3:$L$9994,2,FALSE),"")
),"")</f>
        <v>980</v>
      </c>
      <c r="AA309" t="str">
        <f>IF(AND(Z309&lt;&gt;"",ISNUMBER(Z309),NOT(ISNA(Z309))),VLOOKUP(Z309,'ESO zone constants'!$A$3:$D$9999,4,FALSE),"")</f>
        <v>Clockwork City</v>
      </c>
      <c r="AB309" s="33" t="s">
        <v>1561</v>
      </c>
      <c r="AC309" s="42"/>
      <c r="AD309" s="42"/>
      <c r="AE309" s="42"/>
      <c r="AF309" s="3">
        <f>IF(AND(G309&lt;&gt;"LIBSETS_SETTYPE_BATTLEGROUND",G309&lt;&gt;"LIBSETS_SETTYPE_SPECIAL"),
IF(AND(AE309&lt;&gt;"",ISNUMBER(AE309),NOT(ISNA(AE309))),AE309,
   IF(AND(M309&lt;&gt;"",ISNUMBER(M309),M309&gt;0,NOT(ISNA(M309))),VLOOKUP(M309,'ESO dumped WayshrineInfo'!$K$3:$L$9994,2,FALSE),"")
),"")</f>
        <v>980</v>
      </c>
      <c r="AG309" t="str">
        <f>IF(AND(AF309&lt;&gt;"",ISNUMBER(AF309),NOT(ISNA(AF309))),VLOOKUP(AF309,'ESO zone constants'!$A$3:$D$9999,4,FALSE),"")</f>
        <v>Clockwork City</v>
      </c>
      <c r="AH309" s="43" t="s">
        <v>1562</v>
      </c>
      <c r="AI309" s="42"/>
      <c r="AJ309" s="42"/>
      <c r="AK309" s="3">
        <f>IF(AND(G309&lt;&gt;"LIBSETS_SETTYPE_BATTLEGROUND",G309&lt;&gt;"LIBSETS_SETTYPE_SPECIAL"),IF(AL309&lt;&gt;"",VLOOKUP(AL309,'ESO zone constants'!$D$3:$H$4953,5,FALSE),""),"")</f>
        <v>980</v>
      </c>
      <c r="AL309" t="s">
        <v>78</v>
      </c>
      <c r="AM309" s="43" t="s">
        <v>1563</v>
      </c>
      <c r="AN309" s="42"/>
      <c r="AO309" s="42"/>
      <c r="AP309" s="3" t="str">
        <f>IF(AND(G309&lt;&gt;"LIBSETS_SETTYPE_BATTLEGROUND",G309&lt;&gt;"LIBSETS_SETTYPE_SPECIAL"),IF(AQ309&lt;&gt;"",VLOOKUP(AQ309,'ESO zone constants'!$D$3:$H$4953,5,FALSE),""),"")</f>
        <v/>
      </c>
      <c r="AR309" s="43"/>
      <c r="AS309" s="42"/>
      <c r="AT309" s="42"/>
      <c r="AU309" s="3" t="str">
        <f>IF(AND(G309&lt;&gt;"LIBSETS_SETTYPE_BATTLEGROUND",G309&lt;&gt;"LIBSETS_SETTYPE_SPECIAL"),IF(AV309&lt;&gt;"",VLOOKUP(AV309,'ESO zone constants'!$D$3:$H$4953,5,FALSE),""),"")</f>
        <v/>
      </c>
      <c r="AW309" s="43"/>
      <c r="AX309" s="42"/>
      <c r="AY309" s="42"/>
      <c r="AZ309" s="81" t="s">
        <v>2665</v>
      </c>
      <c r="BA309" s="81"/>
      <c r="BB309" s="81"/>
      <c r="BC309" s="21" t="str">
        <f t="shared" si="30"/>
        <v>[356] = {wayshrines={338,338,338,}, dlcId=DLC_CLOCKWORK_CITY</v>
      </c>
      <c r="BD309" s="21" t="str">
        <f t="shared" si="31"/>
        <v>, zoneIds={980,980,980,980}, veteran=false</v>
      </c>
      <c r="BE309" s="21" t="str">
        <f t="shared" si="32"/>
        <v>, setType=LIBSETS_SETTYPE_OVERLAND</v>
      </c>
      <c r="BF309" s="21" t="str">
        <f t="shared" si="33"/>
        <v>, dropMechanic={LIBSETS_DROP_MECHANIC_OVERLAND_BOSS_DELVE,LIBSETS_DROP_MECHANIC_OVERLAND_WORLDBOSS,LIBSETS_DROP_MECHANIC_OVERLAND_BOSS_PUBLIC_DUNGEON,LIBSETS_DROP_MECHANIC_OVERLAND_CHEST}</v>
      </c>
      <c r="BG309" s="21" t="str">
        <f t="shared" si="34"/>
        <v>}, --Livewire / Stromschlag   [Clockwork City, Clockwork City, Clockwork City, Clockwork City]</v>
      </c>
    </row>
    <row r="310" spans="1:59" x14ac:dyDescent="0.25">
      <c r="A310" s="12">
        <v>357</v>
      </c>
      <c r="B310" t="s">
        <v>1206</v>
      </c>
      <c r="C310" t="s">
        <v>1207</v>
      </c>
      <c r="D310" s="3">
        <f t="shared" si="29"/>
        <v>357</v>
      </c>
      <c r="G310" s="8" t="s">
        <v>1481</v>
      </c>
      <c r="I310" t="s">
        <v>92</v>
      </c>
      <c r="J310" t="s">
        <v>91</v>
      </c>
      <c r="K310">
        <v>346</v>
      </c>
      <c r="L310">
        <v>346</v>
      </c>
      <c r="M310">
        <v>346</v>
      </c>
      <c r="O310" s="64"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WayshrineInfo'!$K$3:$N$9994,4,FALSE),"")))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constants'!$B$4:$C$1012,2,FALSE),"")</f>
        <v>Clockwork City</v>
      </c>
      <c r="V310" s="33" t="s">
        <v>3335</v>
      </c>
      <c r="Y310" s="64"/>
      <c r="Z310" s="3">
        <f>IF(AND(G310&lt;&gt;"LIBSETS_SETTYPE_BATTLEGROUND",G310&lt;&gt;"LIBSETS_SETTYPE_SPECIAL"),
IF(AND(Y310&lt;&gt;"",ISNUMBER(Y310),NOT(ISNA(Y310))),Y310,
   IF(AND(L310&lt;&gt;"",ISNUMBER(L310),L310&gt;0,NOT(ISNA(L310))),VLOOKUP(L310,'ESO dumped WayshrineInfo'!$K$3:$L$9994,2,FALSE),"")
),"")</f>
        <v>980</v>
      </c>
      <c r="AA310" t="str">
        <f>IF(AND(Z310&lt;&gt;"",ISNUMBER(Z310),NOT(ISNA(Z310))),VLOOKUP(Z310,'ESO zone constants'!$A$3:$D$9999,4,FALSE),"")</f>
        <v>Clockwork City</v>
      </c>
      <c r="AB310" s="33" t="s">
        <v>3335</v>
      </c>
      <c r="AC310" s="42" t="str">
        <f>IF(AB310&lt;&gt;"",IF(AB310&lt;&gt;"LIBSETS_DROP_MECHANIC_MONSTER_NAME",VLOOKUP(AB310,'LibSets constants'!$I$4:$L$1012,3,FALSE),""),"")</f>
        <v>Bosses in trial dungeons</v>
      </c>
      <c r="AD310" s="42" t="str">
        <f>IF(AB310&lt;&gt;"",IF(AB310&lt;&gt;"LIBSETS_DROP_MECHANIC_MONSTER_NAME",VLOOKUP(AB310,'LibSets constants'!$I$4:$L$1012,4,FALSE),""),"")</f>
        <v>Bosse in Prüfungen</v>
      </c>
      <c r="AE310" s="38"/>
      <c r="AF310" s="3">
        <f>IF(AND(G310&lt;&gt;"LIBSETS_SETTYPE_BATTLEGROUND",G310&lt;&gt;"LIBSETS_SETTYPE_SPECIAL"),
IF(AND(AE310&lt;&gt;"",ISNUMBER(AE310),NOT(ISNA(AE310))),AE310,
   IF(AND(M310&lt;&gt;"",ISNUMBER(M310),M310&gt;0,NOT(ISNA(M310))),VLOOKUP(M310,'ESO dumped WayshrineInfo'!$K$3:$L$9994,2,FALSE),"")
),"")</f>
        <v>980</v>
      </c>
      <c r="AG310" t="str">
        <f>IF(AND(AF310&lt;&gt;"",ISNUMBER(AF310),NOT(ISNA(AF310))),VLOOKUP(AF310,'ESO zone constants'!$A$3:$D$9999,4,FALSE),"")</f>
        <v>Clockwork City</v>
      </c>
      <c r="AH310" s="43"/>
      <c r="AI310" s="38"/>
      <c r="AJ310" s="38"/>
      <c r="AK310" s="3" t="str">
        <f>IF(AND(G310&lt;&gt;"LIBSETS_SETTYPE_BATTLEGROUND",G310&lt;&gt;"LIBSETS_SETTYPE_SPECIAL"),IF(AL310&lt;&gt;"",VLOOKUP(AL310,'ESO zone constants'!$D$3:$H$4953,5,FALSE),""),"")</f>
        <v/>
      </c>
      <c r="AM310" s="43"/>
      <c r="AN310" s="38"/>
      <c r="AO310" s="38"/>
      <c r="AP310" s="3" t="str">
        <f>IF(AND(G310&lt;&gt;"LIBSETS_SETTYPE_BATTLEGROUND",G310&lt;&gt;"LIBSETS_SETTYPE_SPECIAL"),IF(AQ310&lt;&gt;"",VLOOKUP(AQ310,'ESO zone constants'!$D$3:$H$4953,5,FALSE),""),"")</f>
        <v/>
      </c>
      <c r="AR310" s="43"/>
      <c r="AS310" s="38"/>
      <c r="AT310" s="38"/>
      <c r="AU310" s="3" t="str">
        <f>IF(AND(G310&lt;&gt;"LIBSETS_SETTYPE_BATTLEGROUND",G310&lt;&gt;"LIBSETS_SETTYPE_SPECIAL"),IF(AV310&lt;&gt;"",VLOOKUP(AV310,'ESO zone constants'!$D$3:$H$4953,5,FALSE),""),"")</f>
        <v/>
      </c>
      <c r="AW310" s="43"/>
      <c r="AX310" s="38"/>
      <c r="AY310" s="38"/>
      <c r="AZ310" s="81" t="s">
        <v>2665</v>
      </c>
      <c r="BA310" s="81"/>
      <c r="BB310" s="81"/>
      <c r="BC310" s="21" t="str">
        <f t="shared" si="30"/>
        <v>[357] = {wayshrines={346,346,346,}, dlcId=DLC_CLOCKWORK_CITY</v>
      </c>
      <c r="BD310" s="21" t="str">
        <f t="shared" si="31"/>
        <v>, zoneIds={1000,980,980}, veteran=true</v>
      </c>
      <c r="BE310" s="21" t="str">
        <f t="shared" si="32"/>
        <v>, setType=LIBSETS_SETTYPE_TRIAL</v>
      </c>
      <c r="BF310" s="21" t="str">
        <f t="shared" si="33"/>
        <v>, dropMechanic={LIBSETS_DROP_MECHANIC_TRIAL_BOSS,LIBSETS_DROP_MECHANIC_TRIAL_BOSS}, dropMechanicDropLocationNames={['en']={'','Bosses in trial dungeons','','','','',},['de']={'','Bosse in Prüfungen','','','','',},}</v>
      </c>
      <c r="BG310" s="21" t="str">
        <f t="shared" si="34"/>
        <v>}, --Disciplined Slash (Perfected) / Disziplinierter Schnitt (vollendet)   [Asylum Sanctorium, Clockwork City, Clockwork City]</v>
      </c>
    </row>
    <row r="311" spans="1:59" x14ac:dyDescent="0.25">
      <c r="A311" s="12">
        <v>358</v>
      </c>
      <c r="B311" t="s">
        <v>1208</v>
      </c>
      <c r="C311" t="s">
        <v>1209</v>
      </c>
      <c r="D311" s="3">
        <f t="shared" si="29"/>
        <v>358</v>
      </c>
      <c r="G311" s="8" t="s">
        <v>1481</v>
      </c>
      <c r="I311" t="s">
        <v>92</v>
      </c>
      <c r="J311" t="s">
        <v>91</v>
      </c>
      <c r="K311">
        <v>346</v>
      </c>
      <c r="L311">
        <v>346</v>
      </c>
      <c r="M311">
        <v>346</v>
      </c>
      <c r="O311" s="64"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WayshrineInfo'!$K$3:$N$9994,4,FALSE),"")))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constants'!$B$4:$C$1012,2,FALSE),"")</f>
        <v>Clockwork City</v>
      </c>
      <c r="V311" s="33" t="s">
        <v>3335</v>
      </c>
      <c r="Y311" s="64"/>
      <c r="Z311" s="3">
        <f>IF(AND(G311&lt;&gt;"LIBSETS_SETTYPE_BATTLEGROUND",G311&lt;&gt;"LIBSETS_SETTYPE_SPECIAL"),
IF(AND(Y311&lt;&gt;"",ISNUMBER(Y311),NOT(ISNA(Y311))),Y311,
   IF(AND(L311&lt;&gt;"",ISNUMBER(L311),L311&gt;0,NOT(ISNA(L311))),VLOOKUP(L311,'ESO dumped WayshrineInfo'!$K$3:$L$9994,2,FALSE),"")
),"")</f>
        <v>980</v>
      </c>
      <c r="AA311" t="str">
        <f>IF(AND(Z311&lt;&gt;"",ISNUMBER(Z311),NOT(ISNA(Z311))),VLOOKUP(Z311,'ESO zone constants'!$A$3:$D$9999,4,FALSE),"")</f>
        <v>Clockwork City</v>
      </c>
      <c r="AB311" s="33" t="s">
        <v>3335</v>
      </c>
      <c r="AC311" s="42" t="str">
        <f>IF(AB311&lt;&gt;"",IF(AB311&lt;&gt;"LIBSETS_DROP_MECHANIC_MONSTER_NAME",VLOOKUP(AB311,'LibSets constants'!$I$4:$L$1012,3,FALSE),""),"")</f>
        <v>Bosses in trial dungeons</v>
      </c>
      <c r="AD311" s="42" t="str">
        <f>IF(AB311&lt;&gt;"",IF(AB311&lt;&gt;"LIBSETS_DROP_MECHANIC_MONSTER_NAME",VLOOKUP(AB311,'LibSets constants'!$I$4:$L$1012,4,FALSE),""),"")</f>
        <v>Bosse in Prüfungen</v>
      </c>
      <c r="AE311" s="38"/>
      <c r="AF311" s="3">
        <f>IF(AND(G311&lt;&gt;"LIBSETS_SETTYPE_BATTLEGROUND",G311&lt;&gt;"LIBSETS_SETTYPE_SPECIAL"),
IF(AND(AE311&lt;&gt;"",ISNUMBER(AE311),NOT(ISNA(AE311))),AE311,
   IF(AND(M311&lt;&gt;"",ISNUMBER(M311),M311&gt;0,NOT(ISNA(M311))),VLOOKUP(M311,'ESO dumped WayshrineInfo'!$K$3:$L$9994,2,FALSE),"")
),"")</f>
        <v>980</v>
      </c>
      <c r="AG311" t="str">
        <f>IF(AND(AF311&lt;&gt;"",ISNUMBER(AF311),NOT(ISNA(AF311))),VLOOKUP(AF311,'ESO zone constants'!$A$3:$D$9999,4,FALSE),"")</f>
        <v>Clockwork City</v>
      </c>
      <c r="AH311" s="43"/>
      <c r="AI311" s="38"/>
      <c r="AJ311" s="38"/>
      <c r="AK311" s="3" t="str">
        <f>IF(AND(G311&lt;&gt;"LIBSETS_SETTYPE_BATTLEGROUND",G311&lt;&gt;"LIBSETS_SETTYPE_SPECIAL"),IF(AL311&lt;&gt;"",VLOOKUP(AL311,'ESO zone constants'!$D$3:$H$4953,5,FALSE),""),"")</f>
        <v/>
      </c>
      <c r="AM311" s="43"/>
      <c r="AN311" s="38"/>
      <c r="AO311" s="38"/>
      <c r="AP311" s="3" t="str">
        <f>IF(AND(G311&lt;&gt;"LIBSETS_SETTYPE_BATTLEGROUND",G311&lt;&gt;"LIBSETS_SETTYPE_SPECIAL"),IF(AQ311&lt;&gt;"",VLOOKUP(AQ311,'ESO zone constants'!$D$3:$H$4953,5,FALSE),""),"")</f>
        <v/>
      </c>
      <c r="AR311" s="43"/>
      <c r="AS311" s="38"/>
      <c r="AT311" s="38"/>
      <c r="AU311" s="3" t="str">
        <f>IF(AND(G311&lt;&gt;"LIBSETS_SETTYPE_BATTLEGROUND",G311&lt;&gt;"LIBSETS_SETTYPE_SPECIAL"),IF(AV311&lt;&gt;"",VLOOKUP(AV311,'ESO zone constants'!$D$3:$H$4953,5,FALSE),""),"")</f>
        <v/>
      </c>
      <c r="AW311" s="43"/>
      <c r="AX311" s="38"/>
      <c r="AY311" s="38"/>
      <c r="AZ311" s="81" t="s">
        <v>2665</v>
      </c>
      <c r="BA311" s="81"/>
      <c r="BB311" s="81"/>
      <c r="BC311" s="21" t="str">
        <f t="shared" si="30"/>
        <v>[358] = {wayshrines={346,346,346,}, dlcId=DLC_CLOCKWORK_CITY</v>
      </c>
      <c r="BD311" s="21" t="str">
        <f t="shared" si="31"/>
        <v>, zoneIds={1000,980,980}, veteran=true</v>
      </c>
      <c r="BE311" s="21" t="str">
        <f t="shared" si="32"/>
        <v>, setType=LIBSETS_SETTYPE_TRIAL</v>
      </c>
      <c r="BF311" s="21" t="str">
        <f t="shared" si="33"/>
        <v>, dropMechanic={LIBSETS_DROP_MECHANIC_TRIAL_BOSS,LIBSETS_DROP_MECHANIC_TRIAL_BOSS}, dropMechanicDropLocationNames={['en']={'','Bosses in trial dungeons','','','','',},['de']={'','Bosse in Prüfungen','','','','',},}</v>
      </c>
      <c r="BG311" s="21" t="str">
        <f t="shared" si="34"/>
        <v>}, --Defensive Position (Perfected) / Defensive Position (vollendet)   [Asylum Sanctorium, Clockwork City, Clockwork City]</v>
      </c>
    </row>
    <row r="312" spans="1:59" x14ac:dyDescent="0.25">
      <c r="A312" s="12">
        <v>359</v>
      </c>
      <c r="B312" t="s">
        <v>1210</v>
      </c>
      <c r="C312" t="s">
        <v>1211</v>
      </c>
      <c r="D312" s="3">
        <f t="shared" si="29"/>
        <v>359</v>
      </c>
      <c r="E312" s="41"/>
      <c r="G312" s="8" t="s">
        <v>1481</v>
      </c>
      <c r="I312" t="s">
        <v>92</v>
      </c>
      <c r="J312" t="s">
        <v>91</v>
      </c>
      <c r="K312">
        <v>346</v>
      </c>
      <c r="L312">
        <v>346</v>
      </c>
      <c r="M312">
        <v>346</v>
      </c>
      <c r="O312" s="64"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WayshrineInfo'!$K$3:$N$9994,4,FALSE),"")))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constants'!$B$4:$C$1012,2,FALSE),"")</f>
        <v>Clockwork City</v>
      </c>
      <c r="V312" s="33" t="s">
        <v>3335</v>
      </c>
      <c r="Y312" s="64"/>
      <c r="Z312" s="3">
        <f>IF(AND(G312&lt;&gt;"LIBSETS_SETTYPE_BATTLEGROUND",G312&lt;&gt;"LIBSETS_SETTYPE_SPECIAL"),
IF(AND(Y312&lt;&gt;"",ISNUMBER(Y312),NOT(ISNA(Y312))),Y312,
   IF(AND(L312&lt;&gt;"",ISNUMBER(L312),L312&gt;0,NOT(ISNA(L312))),VLOOKUP(L312,'ESO dumped WayshrineInfo'!$K$3:$L$9994,2,FALSE),"")
),"")</f>
        <v>980</v>
      </c>
      <c r="AA312" t="str">
        <f>IF(AND(Z312&lt;&gt;"",ISNUMBER(Z312),NOT(ISNA(Z312))),VLOOKUP(Z312,'ESO zone constants'!$A$3:$D$9999,4,FALSE),"")</f>
        <v>Clockwork City</v>
      </c>
      <c r="AB312" s="33" t="s">
        <v>3335</v>
      </c>
      <c r="AC312" s="42" t="str">
        <f>IF(AB312&lt;&gt;"",IF(AB312&lt;&gt;"LIBSETS_DROP_MECHANIC_MONSTER_NAME",VLOOKUP(AB312,'LibSets constants'!$I$4:$L$1012,3,FALSE),""),"")</f>
        <v>Bosses in trial dungeons</v>
      </c>
      <c r="AD312" s="42" t="str">
        <f>IF(AB312&lt;&gt;"",IF(AB312&lt;&gt;"LIBSETS_DROP_MECHANIC_MONSTER_NAME",VLOOKUP(AB312,'LibSets constants'!$I$4:$L$1012,4,FALSE),""),"")</f>
        <v>Bosse in Prüfungen</v>
      </c>
      <c r="AE312" s="38"/>
      <c r="AF312" s="3">
        <f>IF(AND(G312&lt;&gt;"LIBSETS_SETTYPE_BATTLEGROUND",G312&lt;&gt;"LIBSETS_SETTYPE_SPECIAL"),
IF(AND(AE312&lt;&gt;"",ISNUMBER(AE312),NOT(ISNA(AE312))),AE312,
   IF(AND(M312&lt;&gt;"",ISNUMBER(M312),M312&gt;0,NOT(ISNA(M312))),VLOOKUP(M312,'ESO dumped WayshrineInfo'!$K$3:$L$9994,2,FALSE),"")
),"")</f>
        <v>980</v>
      </c>
      <c r="AG312" t="str">
        <f>IF(AND(AF312&lt;&gt;"",ISNUMBER(AF312),NOT(ISNA(AF312))),VLOOKUP(AF312,'ESO zone constants'!$A$3:$D$9999,4,FALSE),"")</f>
        <v>Clockwork City</v>
      </c>
      <c r="AH312" s="43"/>
      <c r="AI312" s="38"/>
      <c r="AJ312" s="38"/>
      <c r="AK312" s="3" t="str">
        <f>IF(AND(G312&lt;&gt;"LIBSETS_SETTYPE_BATTLEGROUND",G312&lt;&gt;"LIBSETS_SETTYPE_SPECIAL"),IF(AL312&lt;&gt;"",VLOOKUP(AL312,'ESO zone constants'!$D$3:$H$4953,5,FALSE),""),"")</f>
        <v/>
      </c>
      <c r="AM312" s="43"/>
      <c r="AN312" s="38"/>
      <c r="AO312" s="38"/>
      <c r="AP312" s="3" t="str">
        <f>IF(AND(G312&lt;&gt;"LIBSETS_SETTYPE_BATTLEGROUND",G312&lt;&gt;"LIBSETS_SETTYPE_SPECIAL"),IF(AQ312&lt;&gt;"",VLOOKUP(AQ312,'ESO zone constants'!$D$3:$H$4953,5,FALSE),""),"")</f>
        <v/>
      </c>
      <c r="AR312" s="43"/>
      <c r="AS312" s="38"/>
      <c r="AT312" s="38"/>
      <c r="AU312" s="3" t="str">
        <f>IF(AND(G312&lt;&gt;"LIBSETS_SETTYPE_BATTLEGROUND",G312&lt;&gt;"LIBSETS_SETTYPE_SPECIAL"),IF(AV312&lt;&gt;"",VLOOKUP(AV312,'ESO zone constants'!$D$3:$H$4953,5,FALSE),""),"")</f>
        <v/>
      </c>
      <c r="AW312" s="43"/>
      <c r="AX312" s="38"/>
      <c r="AY312" s="38"/>
      <c r="AZ312" s="81" t="s">
        <v>2665</v>
      </c>
      <c r="BA312" s="81"/>
      <c r="BB312" s="81"/>
      <c r="BC312" s="21" t="str">
        <f t="shared" si="30"/>
        <v>[359] = {wayshrines={346,346,346,}, dlcId=DLC_CLOCKWORK_CITY</v>
      </c>
      <c r="BD312" s="21" t="str">
        <f t="shared" si="31"/>
        <v>, zoneIds={1000,980,980}, veteran=true</v>
      </c>
      <c r="BE312" s="21" t="str">
        <f t="shared" si="32"/>
        <v>, setType=LIBSETS_SETTYPE_TRIAL</v>
      </c>
      <c r="BF312" s="21" t="str">
        <f t="shared" si="33"/>
        <v>, dropMechanic={LIBSETS_DROP_MECHANIC_TRIAL_BOSS,LIBSETS_DROP_MECHANIC_TRIAL_BOSS}, dropMechanicDropLocationNames={['en']={'','Bosses in trial dungeons','','','','',},['de']={'','Bosse in Prüfungen','','','','',},}</v>
      </c>
      <c r="BG312" s="21" t="str">
        <f t="shared" si="34"/>
        <v>}, --Chaotic Whirlwind (Perfected) / Chaotischer Wirbelwind (vollendet)   [Asylum Sanctorium, Clockwork City, Clockwork City]</v>
      </c>
    </row>
    <row r="313" spans="1:59" x14ac:dyDescent="0.25">
      <c r="A313" s="12">
        <v>360</v>
      </c>
      <c r="B313" t="s">
        <v>1212</v>
      </c>
      <c r="C313" t="s">
        <v>1213</v>
      </c>
      <c r="D313" s="3">
        <f t="shared" si="29"/>
        <v>360</v>
      </c>
      <c r="G313" s="8" t="s">
        <v>1481</v>
      </c>
      <c r="I313" t="s">
        <v>92</v>
      </c>
      <c r="J313" t="s">
        <v>91</v>
      </c>
      <c r="K313">
        <v>346</v>
      </c>
      <c r="L313">
        <v>346</v>
      </c>
      <c r="M313">
        <v>346</v>
      </c>
      <c r="O313" s="64"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WayshrineInfo'!$K$3:$N$9994,4,FALSE),"")))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constants'!$B$4:$C$1012,2,FALSE),"")</f>
        <v>Clockwork City</v>
      </c>
      <c r="V313" s="33" t="s">
        <v>3335</v>
      </c>
      <c r="Y313" s="64"/>
      <c r="Z313" s="3">
        <f>IF(AND(G313&lt;&gt;"LIBSETS_SETTYPE_BATTLEGROUND",G313&lt;&gt;"LIBSETS_SETTYPE_SPECIAL"),
IF(AND(Y313&lt;&gt;"",ISNUMBER(Y313),NOT(ISNA(Y313))),Y313,
   IF(AND(L313&lt;&gt;"",ISNUMBER(L313),L313&gt;0,NOT(ISNA(L313))),VLOOKUP(L313,'ESO dumped WayshrineInfo'!$K$3:$L$9994,2,FALSE),"")
),"")</f>
        <v>980</v>
      </c>
      <c r="AA313" t="str">
        <f>IF(AND(Z313&lt;&gt;"",ISNUMBER(Z313),NOT(ISNA(Z313))),VLOOKUP(Z313,'ESO zone constants'!$A$3:$D$9999,4,FALSE),"")</f>
        <v>Clockwork City</v>
      </c>
      <c r="AB313" s="33" t="s">
        <v>3335</v>
      </c>
      <c r="AC313" s="42" t="str">
        <f>IF(AB313&lt;&gt;"",IF(AB313&lt;&gt;"LIBSETS_DROP_MECHANIC_MONSTER_NAME",VLOOKUP(AB313,'LibSets constants'!$I$4:$L$1012,3,FALSE),""),"")</f>
        <v>Bosses in trial dungeons</v>
      </c>
      <c r="AD313" s="42" t="str">
        <f>IF(AB313&lt;&gt;"",IF(AB313&lt;&gt;"LIBSETS_DROP_MECHANIC_MONSTER_NAME",VLOOKUP(AB313,'LibSets constants'!$I$4:$L$1012,4,FALSE),""),"")</f>
        <v>Bosse in Prüfungen</v>
      </c>
      <c r="AE313" s="38"/>
      <c r="AF313" s="3">
        <f>IF(AND(G313&lt;&gt;"LIBSETS_SETTYPE_BATTLEGROUND",G313&lt;&gt;"LIBSETS_SETTYPE_SPECIAL"),
IF(AND(AE313&lt;&gt;"",ISNUMBER(AE313),NOT(ISNA(AE313))),AE313,
   IF(AND(M313&lt;&gt;"",ISNUMBER(M313),M313&gt;0,NOT(ISNA(M313))),VLOOKUP(M313,'ESO dumped WayshrineInfo'!$K$3:$L$9994,2,FALSE),"")
),"")</f>
        <v>980</v>
      </c>
      <c r="AG313" t="str">
        <f>IF(AND(AF313&lt;&gt;"",ISNUMBER(AF313),NOT(ISNA(AF313))),VLOOKUP(AF313,'ESO zone constants'!$A$3:$D$9999,4,FALSE),"")</f>
        <v>Clockwork City</v>
      </c>
      <c r="AH313" s="43"/>
      <c r="AI313" s="38"/>
      <c r="AJ313" s="38"/>
      <c r="AK313" s="3" t="str">
        <f>IF(AND(G313&lt;&gt;"LIBSETS_SETTYPE_BATTLEGROUND",G313&lt;&gt;"LIBSETS_SETTYPE_SPECIAL"),IF(AL313&lt;&gt;"",VLOOKUP(AL313,'ESO zone constants'!$D$3:$H$4953,5,FALSE),""),"")</f>
        <v/>
      </c>
      <c r="AM313" s="43"/>
      <c r="AN313" s="38"/>
      <c r="AO313" s="38"/>
      <c r="AP313" s="3" t="str">
        <f>IF(AND(G313&lt;&gt;"LIBSETS_SETTYPE_BATTLEGROUND",G313&lt;&gt;"LIBSETS_SETTYPE_SPECIAL"),IF(AQ313&lt;&gt;"",VLOOKUP(AQ313,'ESO zone constants'!$D$3:$H$4953,5,FALSE),""),"")</f>
        <v/>
      </c>
      <c r="AR313" s="43"/>
      <c r="AS313" s="38"/>
      <c r="AT313" s="38"/>
      <c r="AU313" s="3" t="str">
        <f>IF(AND(G313&lt;&gt;"LIBSETS_SETTYPE_BATTLEGROUND",G313&lt;&gt;"LIBSETS_SETTYPE_SPECIAL"),IF(AV313&lt;&gt;"",VLOOKUP(AV313,'ESO zone constants'!$D$3:$H$4953,5,FALSE),""),"")</f>
        <v/>
      </c>
      <c r="AW313" s="43"/>
      <c r="AX313" s="38"/>
      <c r="AY313" s="38"/>
      <c r="AZ313" s="81" t="s">
        <v>2665</v>
      </c>
      <c r="BA313" s="81"/>
      <c r="BB313" s="81"/>
      <c r="BC313" s="21" t="str">
        <f t="shared" si="30"/>
        <v>[360] = {wayshrines={346,346,346,}, dlcId=DLC_CLOCKWORK_CITY</v>
      </c>
      <c r="BD313" s="21" t="str">
        <f t="shared" si="31"/>
        <v>, zoneIds={1000,980,980}, veteran=true</v>
      </c>
      <c r="BE313" s="21" t="str">
        <f t="shared" si="32"/>
        <v>, setType=LIBSETS_SETTYPE_TRIAL</v>
      </c>
      <c r="BF313" s="21" t="str">
        <f t="shared" si="33"/>
        <v>, dropMechanic={LIBSETS_DROP_MECHANIC_TRIAL_BOSS,LIBSETS_DROP_MECHANIC_TRIAL_BOSS}, dropMechanicDropLocationNames={['en']={'','Bosses in trial dungeons','','','','',},['de']={'','Bosse in Prüfungen','','','','',},}</v>
      </c>
      <c r="BG313" s="21" t="str">
        <f t="shared" si="34"/>
        <v>}, --Piercing Spray (Perfected) / Durchdringende Salve (vollendet)   [Asylum Sanctorium, Clockwork City, Clockwork City]</v>
      </c>
    </row>
    <row r="314" spans="1:59" x14ac:dyDescent="0.25">
      <c r="A314" s="12">
        <v>361</v>
      </c>
      <c r="B314" t="s">
        <v>1214</v>
      </c>
      <c r="C314" t="s">
        <v>1215</v>
      </c>
      <c r="D314" s="3">
        <f t="shared" si="29"/>
        <v>361</v>
      </c>
      <c r="G314" s="8" t="s">
        <v>1481</v>
      </c>
      <c r="I314" t="s">
        <v>92</v>
      </c>
      <c r="J314" t="s">
        <v>91</v>
      </c>
      <c r="K314">
        <v>346</v>
      </c>
      <c r="L314">
        <v>346</v>
      </c>
      <c r="M314">
        <v>346</v>
      </c>
      <c r="O314" s="64"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WayshrineInfo'!$K$3:$N$9994,4,FALSE),"")))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constants'!$B$4:$C$1012,2,FALSE),"")</f>
        <v>Clockwork City</v>
      </c>
      <c r="V314" s="33" t="s">
        <v>3335</v>
      </c>
      <c r="Y314" s="64"/>
      <c r="Z314" s="3">
        <f>IF(AND(G314&lt;&gt;"LIBSETS_SETTYPE_BATTLEGROUND",G314&lt;&gt;"LIBSETS_SETTYPE_SPECIAL"),
IF(AND(Y314&lt;&gt;"",ISNUMBER(Y314),NOT(ISNA(Y314))),Y314,
   IF(AND(L314&lt;&gt;"",ISNUMBER(L314),L314&gt;0,NOT(ISNA(L314))),VLOOKUP(L314,'ESO dumped WayshrineInfo'!$K$3:$L$9994,2,FALSE),"")
),"")</f>
        <v>980</v>
      </c>
      <c r="AA314" t="str">
        <f>IF(AND(Z314&lt;&gt;"",ISNUMBER(Z314),NOT(ISNA(Z314))),VLOOKUP(Z314,'ESO zone constants'!$A$3:$D$9999,4,FALSE),"")</f>
        <v>Clockwork City</v>
      </c>
      <c r="AB314" s="33" t="s">
        <v>3335</v>
      </c>
      <c r="AC314" s="42" t="str">
        <f>IF(AB314&lt;&gt;"",IF(AB314&lt;&gt;"LIBSETS_DROP_MECHANIC_MONSTER_NAME",VLOOKUP(AB314,'LibSets constants'!$I$4:$L$1012,3,FALSE),""),"")</f>
        <v>Bosses in trial dungeons</v>
      </c>
      <c r="AD314" s="42" t="str">
        <f>IF(AB314&lt;&gt;"",IF(AB314&lt;&gt;"LIBSETS_DROP_MECHANIC_MONSTER_NAME",VLOOKUP(AB314,'LibSets constants'!$I$4:$L$1012,4,FALSE),""),"")</f>
        <v>Bosse in Prüfungen</v>
      </c>
      <c r="AE314" s="38"/>
      <c r="AF314" s="3">
        <f>IF(AND(G314&lt;&gt;"LIBSETS_SETTYPE_BATTLEGROUND",G314&lt;&gt;"LIBSETS_SETTYPE_SPECIAL"),
IF(AND(AE314&lt;&gt;"",ISNUMBER(AE314),NOT(ISNA(AE314))),AE314,
   IF(AND(M314&lt;&gt;"",ISNUMBER(M314),M314&gt;0,NOT(ISNA(M314))),VLOOKUP(M314,'ESO dumped WayshrineInfo'!$K$3:$L$9994,2,FALSE),"")
),"")</f>
        <v>980</v>
      </c>
      <c r="AG314" t="str">
        <f>IF(AND(AF314&lt;&gt;"",ISNUMBER(AF314),NOT(ISNA(AF314))),VLOOKUP(AF314,'ESO zone constants'!$A$3:$D$9999,4,FALSE),"")</f>
        <v>Clockwork City</v>
      </c>
      <c r="AH314" s="43"/>
      <c r="AI314" s="38"/>
      <c r="AJ314" s="38"/>
      <c r="AK314" s="3" t="str">
        <f>IF(AND(G314&lt;&gt;"LIBSETS_SETTYPE_BATTLEGROUND",G314&lt;&gt;"LIBSETS_SETTYPE_SPECIAL"),IF(AL314&lt;&gt;"",VLOOKUP(AL314,'ESO zone constants'!$D$3:$H$4953,5,FALSE),""),"")</f>
        <v/>
      </c>
      <c r="AM314" s="43"/>
      <c r="AN314" s="38"/>
      <c r="AO314" s="38"/>
      <c r="AP314" s="3" t="str">
        <f>IF(AND(G314&lt;&gt;"LIBSETS_SETTYPE_BATTLEGROUND",G314&lt;&gt;"LIBSETS_SETTYPE_SPECIAL"),IF(AQ314&lt;&gt;"",VLOOKUP(AQ314,'ESO zone constants'!$D$3:$H$4953,5,FALSE),""),"")</f>
        <v/>
      </c>
      <c r="AR314" s="43"/>
      <c r="AS314" s="38"/>
      <c r="AT314" s="38"/>
      <c r="AU314" s="3" t="str">
        <f>IF(AND(G314&lt;&gt;"LIBSETS_SETTYPE_BATTLEGROUND",G314&lt;&gt;"LIBSETS_SETTYPE_SPECIAL"),IF(AV314&lt;&gt;"",VLOOKUP(AV314,'ESO zone constants'!$D$3:$H$4953,5,FALSE),""),"")</f>
        <v/>
      </c>
      <c r="AW314" s="43"/>
      <c r="AX314" s="38"/>
      <c r="AY314" s="38"/>
      <c r="AZ314" s="81" t="s">
        <v>2665</v>
      </c>
      <c r="BA314" s="81"/>
      <c r="BB314" s="81"/>
      <c r="BC314" s="21" t="str">
        <f t="shared" si="30"/>
        <v>[361] = {wayshrines={346,346,346,}, dlcId=DLC_CLOCKWORK_CITY</v>
      </c>
      <c r="BD314" s="21" t="str">
        <f t="shared" si="31"/>
        <v>, zoneIds={1000,980,980}, veteran=true</v>
      </c>
      <c r="BE314" s="21" t="str">
        <f t="shared" si="32"/>
        <v>, setType=LIBSETS_SETTYPE_TRIAL</v>
      </c>
      <c r="BF314" s="21" t="str">
        <f t="shared" si="33"/>
        <v>, dropMechanic={LIBSETS_DROP_MECHANIC_TRIAL_BOSS,LIBSETS_DROP_MECHANIC_TRIAL_BOSS}, dropMechanicDropLocationNames={['en']={'','Bosses in trial dungeons','','','','',},['de']={'','Bosse in Prüfungen','','','','',},}</v>
      </c>
      <c r="BG314" s="21" t="str">
        <f t="shared" si="34"/>
        <v>}, --Concentrated Force (Perfected) / Konzentrierte Kraft (vollendet)   [Asylum Sanctorium, Clockwork City, Clockwork City]</v>
      </c>
    </row>
    <row r="315" spans="1:59" x14ac:dyDescent="0.25">
      <c r="A315" s="12">
        <v>362</v>
      </c>
      <c r="B315" t="s">
        <v>1216</v>
      </c>
      <c r="C315" t="s">
        <v>1217</v>
      </c>
      <c r="D315" s="3">
        <f t="shared" si="29"/>
        <v>362</v>
      </c>
      <c r="G315" s="8" t="s">
        <v>1481</v>
      </c>
      <c r="I315" t="s">
        <v>92</v>
      </c>
      <c r="J315" t="s">
        <v>91</v>
      </c>
      <c r="K315">
        <v>346</v>
      </c>
      <c r="L315">
        <v>346</v>
      </c>
      <c r="M315">
        <v>346</v>
      </c>
      <c r="O315" s="64"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WayshrineInfo'!$K$3:$N$9994,4,FALSE),"")))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constants'!$B$4:$C$1012,2,FALSE),"")</f>
        <v>Clockwork City</v>
      </c>
      <c r="V315" s="33" t="s">
        <v>3335</v>
      </c>
      <c r="Y315" s="64"/>
      <c r="Z315" s="3">
        <f>IF(AND(G315&lt;&gt;"LIBSETS_SETTYPE_BATTLEGROUND",G315&lt;&gt;"LIBSETS_SETTYPE_SPECIAL"),
IF(AND(Y315&lt;&gt;"",ISNUMBER(Y315),NOT(ISNA(Y315))),Y315,
   IF(AND(L315&lt;&gt;"",ISNUMBER(L315),L315&gt;0,NOT(ISNA(L315))),VLOOKUP(L315,'ESO dumped WayshrineInfo'!$K$3:$L$9994,2,FALSE),"")
),"")</f>
        <v>980</v>
      </c>
      <c r="AA315" t="str">
        <f>IF(AND(Z315&lt;&gt;"",ISNUMBER(Z315),NOT(ISNA(Z315))),VLOOKUP(Z315,'ESO zone constants'!$A$3:$D$9999,4,FALSE),"")</f>
        <v>Clockwork City</v>
      </c>
      <c r="AB315" s="33" t="s">
        <v>3335</v>
      </c>
      <c r="AC315" s="42" t="str">
        <f>IF(AB315&lt;&gt;"",IF(AB315&lt;&gt;"LIBSETS_DROP_MECHANIC_MONSTER_NAME",VLOOKUP(AB315,'LibSets constants'!$I$4:$L$1012,3,FALSE),""),"")</f>
        <v>Bosses in trial dungeons</v>
      </c>
      <c r="AD315" s="42" t="str">
        <f>IF(AB315&lt;&gt;"",IF(AB315&lt;&gt;"LIBSETS_DROP_MECHANIC_MONSTER_NAME",VLOOKUP(AB315,'LibSets constants'!$I$4:$L$1012,4,FALSE),""),"")</f>
        <v>Bosse in Prüfungen</v>
      </c>
      <c r="AE315" s="38"/>
      <c r="AF315" s="3">
        <f>IF(AND(G315&lt;&gt;"LIBSETS_SETTYPE_BATTLEGROUND",G315&lt;&gt;"LIBSETS_SETTYPE_SPECIAL"),
IF(AND(AE315&lt;&gt;"",ISNUMBER(AE315),NOT(ISNA(AE315))),AE315,
   IF(AND(M315&lt;&gt;"",ISNUMBER(M315),M315&gt;0,NOT(ISNA(M315))),VLOOKUP(M315,'ESO dumped WayshrineInfo'!$K$3:$L$9994,2,FALSE),"")
),"")</f>
        <v>980</v>
      </c>
      <c r="AG315" t="str">
        <f>IF(AND(AF315&lt;&gt;"",ISNUMBER(AF315),NOT(ISNA(AF315))),VLOOKUP(AF315,'ESO zone constants'!$A$3:$D$9999,4,FALSE),"")</f>
        <v>Clockwork City</v>
      </c>
      <c r="AH315" s="43"/>
      <c r="AI315" s="38"/>
      <c r="AJ315" s="38"/>
      <c r="AK315" s="3" t="str">
        <f>IF(AND(G315&lt;&gt;"LIBSETS_SETTYPE_BATTLEGROUND",G315&lt;&gt;"LIBSETS_SETTYPE_SPECIAL"),IF(AL315&lt;&gt;"",VLOOKUP(AL315,'ESO zone constants'!$D$3:$H$4953,5,FALSE),""),"")</f>
        <v/>
      </c>
      <c r="AM315" s="43"/>
      <c r="AN315" s="38"/>
      <c r="AO315" s="38"/>
      <c r="AP315" s="3" t="str">
        <f>IF(AND(G315&lt;&gt;"LIBSETS_SETTYPE_BATTLEGROUND",G315&lt;&gt;"LIBSETS_SETTYPE_SPECIAL"),IF(AQ315&lt;&gt;"",VLOOKUP(AQ315,'ESO zone constants'!$D$3:$H$4953,5,FALSE),""),"")</f>
        <v/>
      </c>
      <c r="AR315" s="43"/>
      <c r="AS315" s="38"/>
      <c r="AT315" s="38"/>
      <c r="AU315" s="3" t="str">
        <f>IF(AND(G315&lt;&gt;"LIBSETS_SETTYPE_BATTLEGROUND",G315&lt;&gt;"LIBSETS_SETTYPE_SPECIAL"),IF(AV315&lt;&gt;"",VLOOKUP(AV315,'ESO zone constants'!$D$3:$H$4953,5,FALSE),""),"")</f>
        <v/>
      </c>
      <c r="AW315" s="43"/>
      <c r="AX315" s="38"/>
      <c r="AY315" s="38"/>
      <c r="AZ315" s="81" t="s">
        <v>2665</v>
      </c>
      <c r="BA315" s="81"/>
      <c r="BB315" s="81"/>
      <c r="BC315" s="21" t="str">
        <f t="shared" si="30"/>
        <v>[362] = {wayshrines={346,346,346,}, dlcId=DLC_CLOCKWORK_CITY</v>
      </c>
      <c r="BD315" s="21" t="str">
        <f t="shared" si="31"/>
        <v>, zoneIds={1000,980,980}, veteran=true</v>
      </c>
      <c r="BE315" s="21" t="str">
        <f t="shared" si="32"/>
        <v>, setType=LIBSETS_SETTYPE_TRIAL</v>
      </c>
      <c r="BF315" s="21" t="str">
        <f t="shared" si="33"/>
        <v>, dropMechanic={LIBSETS_DROP_MECHANIC_TRIAL_BOSS,LIBSETS_DROP_MECHANIC_TRIAL_BOSS}, dropMechanicDropLocationNames={['en']={'','Bosses in trial dungeons','','','','',},['de']={'','Bosse in Prüfungen','','','','',},}</v>
      </c>
      <c r="BG315" s="21" t="str">
        <f t="shared" si="34"/>
        <v>}, --Timeless Blessing (Perfected) / Zeitloser Segen (vollendet)   [Asylum Sanctorium, Clockwork City, Clockwork City]</v>
      </c>
    </row>
    <row r="316" spans="1:59" x14ac:dyDescent="0.25">
      <c r="A316" s="12">
        <v>363</v>
      </c>
      <c r="B316" t="s">
        <v>1218</v>
      </c>
      <c r="C316" t="s">
        <v>1219</v>
      </c>
      <c r="D316" s="3">
        <f t="shared" si="29"/>
        <v>363</v>
      </c>
      <c r="G316" s="8" t="s">
        <v>1481</v>
      </c>
      <c r="I316" t="s">
        <v>91</v>
      </c>
      <c r="J316" t="s">
        <v>91</v>
      </c>
      <c r="K316">
        <v>346</v>
      </c>
      <c r="L316">
        <v>346</v>
      </c>
      <c r="M316">
        <v>346</v>
      </c>
      <c r="O316" s="64"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WayshrineInfo'!$K$3:$N$9994,4,FALSE),"")))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constants'!$B$4:$C$1012,2,FALSE),"")</f>
        <v>Clockwork City</v>
      </c>
      <c r="V316" s="33" t="s">
        <v>3335</v>
      </c>
      <c r="Y316" s="64"/>
      <c r="Z316" s="3">
        <f>IF(AND(G316&lt;&gt;"LIBSETS_SETTYPE_BATTLEGROUND",G316&lt;&gt;"LIBSETS_SETTYPE_SPECIAL"),
IF(AND(Y316&lt;&gt;"",ISNUMBER(Y316),NOT(ISNA(Y316))),Y316,
   IF(AND(L316&lt;&gt;"",ISNUMBER(L316),L316&gt;0,NOT(ISNA(L316))),VLOOKUP(L316,'ESO dumped WayshrineInfo'!$K$3:$L$9994,2,FALSE),"")
),"")</f>
        <v>980</v>
      </c>
      <c r="AA316" t="str">
        <f>IF(AND(Z316&lt;&gt;"",ISNUMBER(Z316),NOT(ISNA(Z316))),VLOOKUP(Z316,'ESO zone constants'!$A$3:$D$9999,4,FALSE),"")</f>
        <v>Clockwork City</v>
      </c>
      <c r="AB316" s="33" t="s">
        <v>3335</v>
      </c>
      <c r="AC316" s="42" t="str">
        <f>IF(AB316&lt;&gt;"",IF(AB316&lt;&gt;"LIBSETS_DROP_MECHANIC_MONSTER_NAME",VLOOKUP(AB316,'LibSets constants'!$I$4:$L$1012,3,FALSE),""),"")</f>
        <v>Bosses in trial dungeons</v>
      </c>
      <c r="AD316" s="42" t="str">
        <f>IF(AB316&lt;&gt;"",IF(AB316&lt;&gt;"LIBSETS_DROP_MECHANIC_MONSTER_NAME",VLOOKUP(AB316,'LibSets constants'!$I$4:$L$1012,4,FALSE),""),"")</f>
        <v>Bosse in Prüfungen</v>
      </c>
      <c r="AE316" s="38"/>
      <c r="AF316" s="3">
        <f>IF(AND(G316&lt;&gt;"LIBSETS_SETTYPE_BATTLEGROUND",G316&lt;&gt;"LIBSETS_SETTYPE_SPECIAL"),
IF(AND(AE316&lt;&gt;"",ISNUMBER(AE316),NOT(ISNA(AE316))),AE316,
   IF(AND(M316&lt;&gt;"",ISNUMBER(M316),M316&gt;0,NOT(ISNA(M316))),VLOOKUP(M316,'ESO dumped WayshrineInfo'!$K$3:$L$9994,2,FALSE),"")
),"")</f>
        <v>980</v>
      </c>
      <c r="AG316" t="str">
        <f>IF(AND(AF316&lt;&gt;"",ISNUMBER(AF316),NOT(ISNA(AF316))),VLOOKUP(AF316,'ESO zone constants'!$A$3:$D$9999,4,FALSE),"")</f>
        <v>Clockwork City</v>
      </c>
      <c r="AH316" s="43"/>
      <c r="AI316" s="38"/>
      <c r="AJ316" s="38"/>
      <c r="AK316" s="3" t="str">
        <f>IF(AND(G316&lt;&gt;"LIBSETS_SETTYPE_BATTLEGROUND",G316&lt;&gt;"LIBSETS_SETTYPE_SPECIAL"),IF(AL316&lt;&gt;"",VLOOKUP(AL316,'ESO zone constants'!$D$3:$H$4953,5,FALSE),""),"")</f>
        <v/>
      </c>
      <c r="AM316" s="43"/>
      <c r="AN316" s="38"/>
      <c r="AO316" s="38"/>
      <c r="AP316" s="3" t="str">
        <f>IF(AND(G316&lt;&gt;"LIBSETS_SETTYPE_BATTLEGROUND",G316&lt;&gt;"LIBSETS_SETTYPE_SPECIAL"),IF(AQ316&lt;&gt;"",VLOOKUP(AQ316,'ESO zone constants'!$D$3:$H$4953,5,FALSE),""),"")</f>
        <v/>
      </c>
      <c r="AR316" s="43"/>
      <c r="AS316" s="38"/>
      <c r="AT316" s="38"/>
      <c r="AU316" s="3" t="str">
        <f>IF(AND(G316&lt;&gt;"LIBSETS_SETTYPE_BATTLEGROUND",G316&lt;&gt;"LIBSETS_SETTYPE_SPECIAL"),IF(AV316&lt;&gt;"",VLOOKUP(AV316,'ESO zone constants'!$D$3:$H$4953,5,FALSE),""),"")</f>
        <v/>
      </c>
      <c r="AW316" s="43"/>
      <c r="AX316" s="38"/>
      <c r="AY316" s="38"/>
      <c r="AZ316" s="81" t="s">
        <v>2665</v>
      </c>
      <c r="BA316" s="81"/>
      <c r="BB316" s="81"/>
      <c r="BC316" s="21" t="str">
        <f t="shared" si="30"/>
        <v>[363] = {wayshrines={346,346,346,}, dlcId=DLC_CLOCKWORK_CITY</v>
      </c>
      <c r="BD316" s="21" t="str">
        <f t="shared" si="31"/>
        <v>, zoneIds={1000,980,980}, veteran=false</v>
      </c>
      <c r="BE316" s="21" t="str">
        <f t="shared" si="32"/>
        <v>, setType=LIBSETS_SETTYPE_TRIAL</v>
      </c>
      <c r="BF316" s="21" t="str">
        <f t="shared" si="33"/>
        <v>, dropMechanic={LIBSETS_DROP_MECHANIC_TRIAL_BOSS,LIBSETS_DROP_MECHANIC_TRIAL_BOSS}, dropMechanicDropLocationNames={['en']={'','Bosses in trial dungeons','','','','',},['de']={'','Bosse in Prüfungen','','','','',},}</v>
      </c>
      <c r="BG316" s="21" t="str">
        <f t="shared" si="34"/>
        <v>}, --Disciplined Slash / Disziplinierter Schnitt   [Asylum Sanctorium, Clockwork City, Clockwork City]</v>
      </c>
    </row>
    <row r="317" spans="1:59" x14ac:dyDescent="0.25">
      <c r="A317" s="12">
        <v>364</v>
      </c>
      <c r="B317" t="s">
        <v>1220</v>
      </c>
      <c r="C317" t="s">
        <v>1220</v>
      </c>
      <c r="D317" s="3">
        <f t="shared" si="29"/>
        <v>364</v>
      </c>
      <c r="G317" s="8" t="s">
        <v>1481</v>
      </c>
      <c r="I317" t="s">
        <v>91</v>
      </c>
      <c r="J317" t="s">
        <v>91</v>
      </c>
      <c r="K317">
        <v>346</v>
      </c>
      <c r="L317">
        <v>346</v>
      </c>
      <c r="M317">
        <v>346</v>
      </c>
      <c r="O317" s="64"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WayshrineInfo'!$K$3:$N$9994,4,FALSE),"")))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constants'!$B$4:$C$1012,2,FALSE),"")</f>
        <v>Clockwork City</v>
      </c>
      <c r="V317" s="33" t="s">
        <v>3335</v>
      </c>
      <c r="Y317" s="64"/>
      <c r="Z317" s="3">
        <f>IF(AND(G317&lt;&gt;"LIBSETS_SETTYPE_BATTLEGROUND",G317&lt;&gt;"LIBSETS_SETTYPE_SPECIAL"),
IF(AND(Y317&lt;&gt;"",ISNUMBER(Y317),NOT(ISNA(Y317))),Y317,
   IF(AND(L317&lt;&gt;"",ISNUMBER(L317),L317&gt;0,NOT(ISNA(L317))),VLOOKUP(L317,'ESO dumped WayshrineInfo'!$K$3:$L$9994,2,FALSE),"")
),"")</f>
        <v>980</v>
      </c>
      <c r="AA317" t="str">
        <f>IF(AND(Z317&lt;&gt;"",ISNUMBER(Z317),NOT(ISNA(Z317))),VLOOKUP(Z317,'ESO zone constants'!$A$3:$D$9999,4,FALSE),"")</f>
        <v>Clockwork City</v>
      </c>
      <c r="AB317" s="33" t="s">
        <v>3335</v>
      </c>
      <c r="AC317" s="42" t="str">
        <f>IF(AB317&lt;&gt;"",IF(AB317&lt;&gt;"LIBSETS_DROP_MECHANIC_MONSTER_NAME",VLOOKUP(AB317,'LibSets constants'!$I$4:$L$1012,3,FALSE),""),"")</f>
        <v>Bosses in trial dungeons</v>
      </c>
      <c r="AD317" s="42" t="str">
        <f>IF(AB317&lt;&gt;"",IF(AB317&lt;&gt;"LIBSETS_DROP_MECHANIC_MONSTER_NAME",VLOOKUP(AB317,'LibSets constants'!$I$4:$L$1012,4,FALSE),""),"")</f>
        <v>Bosse in Prüfungen</v>
      </c>
      <c r="AE317" s="38"/>
      <c r="AF317" s="3">
        <f>IF(AND(G317&lt;&gt;"LIBSETS_SETTYPE_BATTLEGROUND",G317&lt;&gt;"LIBSETS_SETTYPE_SPECIAL"),
IF(AND(AE317&lt;&gt;"",ISNUMBER(AE317),NOT(ISNA(AE317))),AE317,
   IF(AND(M317&lt;&gt;"",ISNUMBER(M317),M317&gt;0,NOT(ISNA(M317))),VLOOKUP(M317,'ESO dumped WayshrineInfo'!$K$3:$L$9994,2,FALSE),"")
),"")</f>
        <v>980</v>
      </c>
      <c r="AG317" t="str">
        <f>IF(AND(AF317&lt;&gt;"",ISNUMBER(AF317),NOT(ISNA(AF317))),VLOOKUP(AF317,'ESO zone constants'!$A$3:$D$9999,4,FALSE),"")</f>
        <v>Clockwork City</v>
      </c>
      <c r="AH317" s="43"/>
      <c r="AI317" s="38"/>
      <c r="AJ317" s="38"/>
      <c r="AK317" s="3" t="str">
        <f>IF(AND(G317&lt;&gt;"LIBSETS_SETTYPE_BATTLEGROUND",G317&lt;&gt;"LIBSETS_SETTYPE_SPECIAL"),IF(AL317&lt;&gt;"",VLOOKUP(AL317,'ESO zone constants'!$D$3:$H$4953,5,FALSE),""),"")</f>
        <v/>
      </c>
      <c r="AM317" s="43"/>
      <c r="AN317" s="38"/>
      <c r="AO317" s="38"/>
      <c r="AP317" s="3" t="str">
        <f>IF(AND(G317&lt;&gt;"LIBSETS_SETTYPE_BATTLEGROUND",G317&lt;&gt;"LIBSETS_SETTYPE_SPECIAL"),IF(AQ317&lt;&gt;"",VLOOKUP(AQ317,'ESO zone constants'!$D$3:$H$4953,5,FALSE),""),"")</f>
        <v/>
      </c>
      <c r="AR317" s="43"/>
      <c r="AS317" s="38"/>
      <c r="AT317" s="38"/>
      <c r="AU317" s="3" t="str">
        <f>IF(AND(G317&lt;&gt;"LIBSETS_SETTYPE_BATTLEGROUND",G317&lt;&gt;"LIBSETS_SETTYPE_SPECIAL"),IF(AV317&lt;&gt;"",VLOOKUP(AV317,'ESO zone constants'!$D$3:$H$4953,5,FALSE),""),"")</f>
        <v/>
      </c>
      <c r="AW317" s="43"/>
      <c r="AX317" s="38"/>
      <c r="AY317" s="38"/>
      <c r="AZ317" s="81" t="s">
        <v>2665</v>
      </c>
      <c r="BA317" s="81"/>
      <c r="BB317" s="81"/>
      <c r="BC317" s="21" t="str">
        <f t="shared" si="30"/>
        <v>[364] = {wayshrines={346,346,346,}, dlcId=DLC_CLOCKWORK_CITY</v>
      </c>
      <c r="BD317" s="21" t="str">
        <f t="shared" si="31"/>
        <v>, zoneIds={1000,980,980}, veteran=false</v>
      </c>
      <c r="BE317" s="21" t="str">
        <f t="shared" si="32"/>
        <v>, setType=LIBSETS_SETTYPE_TRIAL</v>
      </c>
      <c r="BF317" s="21" t="str">
        <f t="shared" si="33"/>
        <v>, dropMechanic={LIBSETS_DROP_MECHANIC_TRIAL_BOSS,LIBSETS_DROP_MECHANIC_TRIAL_BOSS}, dropMechanicDropLocationNames={['en']={'','Bosses in trial dungeons','','','','',},['de']={'','Bosse in Prüfungen','','','','',},}</v>
      </c>
      <c r="BG317" s="21" t="str">
        <f t="shared" si="34"/>
        <v>}, --Defensive Position / Defensive Position   [Asylum Sanctorium, Clockwork City, Clockwork City]</v>
      </c>
    </row>
    <row r="318" spans="1:59" x14ac:dyDescent="0.25">
      <c r="A318" s="12">
        <v>365</v>
      </c>
      <c r="B318" t="s">
        <v>1221</v>
      </c>
      <c r="C318" t="s">
        <v>1222</v>
      </c>
      <c r="D318" s="3">
        <f t="shared" si="29"/>
        <v>365</v>
      </c>
      <c r="E318" s="41"/>
      <c r="G318" s="8" t="s">
        <v>1481</v>
      </c>
      <c r="I318" t="s">
        <v>91</v>
      </c>
      <c r="J318" t="s">
        <v>91</v>
      </c>
      <c r="K318">
        <v>346</v>
      </c>
      <c r="L318">
        <v>346</v>
      </c>
      <c r="M318">
        <v>346</v>
      </c>
      <c r="O318" s="64"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WayshrineInfo'!$K$3:$N$9994,4,FALSE),"")))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constants'!$B$4:$C$1012,2,FALSE),"")</f>
        <v>Clockwork City</v>
      </c>
      <c r="V318" s="33" t="s">
        <v>3335</v>
      </c>
      <c r="Y318" s="64"/>
      <c r="Z318" s="3">
        <f>IF(AND(G318&lt;&gt;"LIBSETS_SETTYPE_BATTLEGROUND",G318&lt;&gt;"LIBSETS_SETTYPE_SPECIAL"),
IF(AND(Y318&lt;&gt;"",ISNUMBER(Y318),NOT(ISNA(Y318))),Y318,
   IF(AND(L318&lt;&gt;"",ISNUMBER(L318),L318&gt;0,NOT(ISNA(L318))),VLOOKUP(L318,'ESO dumped WayshrineInfo'!$K$3:$L$9994,2,FALSE),"")
),"")</f>
        <v>980</v>
      </c>
      <c r="AA318" t="str">
        <f>IF(AND(Z318&lt;&gt;"",ISNUMBER(Z318),NOT(ISNA(Z318))),VLOOKUP(Z318,'ESO zone constants'!$A$3:$D$9999,4,FALSE),"")</f>
        <v>Clockwork City</v>
      </c>
      <c r="AB318" s="33" t="s">
        <v>3335</v>
      </c>
      <c r="AC318" s="42" t="str">
        <f>IF(AB318&lt;&gt;"",IF(AB318&lt;&gt;"LIBSETS_DROP_MECHANIC_MONSTER_NAME",VLOOKUP(AB318,'LibSets constants'!$I$4:$L$1012,3,FALSE),""),"")</f>
        <v>Bosses in trial dungeons</v>
      </c>
      <c r="AD318" s="42" t="str">
        <f>IF(AB318&lt;&gt;"",IF(AB318&lt;&gt;"LIBSETS_DROP_MECHANIC_MONSTER_NAME",VLOOKUP(AB318,'LibSets constants'!$I$4:$L$1012,4,FALSE),""),"")</f>
        <v>Bosse in Prüfungen</v>
      </c>
      <c r="AE318" s="38"/>
      <c r="AF318" s="3">
        <f>IF(AND(G318&lt;&gt;"LIBSETS_SETTYPE_BATTLEGROUND",G318&lt;&gt;"LIBSETS_SETTYPE_SPECIAL"),
IF(AND(AE318&lt;&gt;"",ISNUMBER(AE318),NOT(ISNA(AE318))),AE318,
   IF(AND(M318&lt;&gt;"",ISNUMBER(M318),M318&gt;0,NOT(ISNA(M318))),VLOOKUP(M318,'ESO dumped WayshrineInfo'!$K$3:$L$9994,2,FALSE),"")
),"")</f>
        <v>980</v>
      </c>
      <c r="AG318" t="str">
        <f>IF(AND(AF318&lt;&gt;"",ISNUMBER(AF318),NOT(ISNA(AF318))),VLOOKUP(AF318,'ESO zone constants'!$A$3:$D$9999,4,FALSE),"")</f>
        <v>Clockwork City</v>
      </c>
      <c r="AH318" s="43"/>
      <c r="AI318" s="38"/>
      <c r="AJ318" s="38"/>
      <c r="AK318" s="3" t="str">
        <f>IF(AND(G318&lt;&gt;"LIBSETS_SETTYPE_BATTLEGROUND",G318&lt;&gt;"LIBSETS_SETTYPE_SPECIAL"),IF(AL318&lt;&gt;"",VLOOKUP(AL318,'ESO zone constants'!$D$3:$H$4953,5,FALSE),""),"")</f>
        <v/>
      </c>
      <c r="AM318" s="43"/>
      <c r="AN318" s="38"/>
      <c r="AO318" s="38"/>
      <c r="AP318" s="3" t="str">
        <f>IF(AND(G318&lt;&gt;"LIBSETS_SETTYPE_BATTLEGROUND",G318&lt;&gt;"LIBSETS_SETTYPE_SPECIAL"),IF(AQ318&lt;&gt;"",VLOOKUP(AQ318,'ESO zone constants'!$D$3:$H$4953,5,FALSE),""),"")</f>
        <v/>
      </c>
      <c r="AR318" s="43"/>
      <c r="AS318" s="38"/>
      <c r="AT318" s="38"/>
      <c r="AU318" s="3" t="str">
        <f>IF(AND(G318&lt;&gt;"LIBSETS_SETTYPE_BATTLEGROUND",G318&lt;&gt;"LIBSETS_SETTYPE_SPECIAL"),IF(AV318&lt;&gt;"",VLOOKUP(AV318,'ESO zone constants'!$D$3:$H$4953,5,FALSE),""),"")</f>
        <v/>
      </c>
      <c r="AW318" s="43"/>
      <c r="AX318" s="38"/>
      <c r="AY318" s="38"/>
      <c r="AZ318" s="81" t="s">
        <v>2665</v>
      </c>
      <c r="BA318" s="81"/>
      <c r="BB318" s="81"/>
      <c r="BC318" s="21" t="str">
        <f t="shared" si="30"/>
        <v>[365] = {wayshrines={346,346,346,}, dlcId=DLC_CLOCKWORK_CITY</v>
      </c>
      <c r="BD318" s="21" t="str">
        <f t="shared" si="31"/>
        <v>, zoneIds={1000,980,980}, veteran=false</v>
      </c>
      <c r="BE318" s="21" t="str">
        <f t="shared" si="32"/>
        <v>, setType=LIBSETS_SETTYPE_TRIAL</v>
      </c>
      <c r="BF318" s="21" t="str">
        <f t="shared" si="33"/>
        <v>, dropMechanic={LIBSETS_DROP_MECHANIC_TRIAL_BOSS,LIBSETS_DROP_MECHANIC_TRIAL_BOSS}, dropMechanicDropLocationNames={['en']={'','Bosses in trial dungeons','','','','',},['de']={'','Bosse in Prüfungen','','','','',},}</v>
      </c>
      <c r="BG318" s="21" t="str">
        <f t="shared" si="34"/>
        <v>}, --Chaotic Whirlwind / Chaotischer Wirbelwind   [Asylum Sanctorium, Clockwork City, Clockwork City]</v>
      </c>
    </row>
    <row r="319" spans="1:59" x14ac:dyDescent="0.25">
      <c r="A319" s="12">
        <v>366</v>
      </c>
      <c r="B319" t="s">
        <v>1223</v>
      </c>
      <c r="C319" t="s">
        <v>1224</v>
      </c>
      <c r="D319" s="3">
        <f t="shared" si="29"/>
        <v>366</v>
      </c>
      <c r="G319" s="8" t="s">
        <v>1481</v>
      </c>
      <c r="I319" t="s">
        <v>91</v>
      </c>
      <c r="J319" t="s">
        <v>91</v>
      </c>
      <c r="K319">
        <v>346</v>
      </c>
      <c r="L319">
        <v>346</v>
      </c>
      <c r="M319">
        <v>346</v>
      </c>
      <c r="O319" s="64"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WayshrineInfo'!$K$3:$N$9994,4,FALSE),"")))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constants'!$B$4:$C$1012,2,FALSE),"")</f>
        <v>Clockwork City</v>
      </c>
      <c r="V319" s="33" t="s">
        <v>3335</v>
      </c>
      <c r="Y319" s="64"/>
      <c r="Z319" s="3">
        <f>IF(AND(G319&lt;&gt;"LIBSETS_SETTYPE_BATTLEGROUND",G319&lt;&gt;"LIBSETS_SETTYPE_SPECIAL"),
IF(AND(Y319&lt;&gt;"",ISNUMBER(Y319),NOT(ISNA(Y319))),Y319,
   IF(AND(L319&lt;&gt;"",ISNUMBER(L319),L319&gt;0,NOT(ISNA(L319))),VLOOKUP(L319,'ESO dumped WayshrineInfo'!$K$3:$L$9994,2,FALSE),"")
),"")</f>
        <v>980</v>
      </c>
      <c r="AA319" t="str">
        <f>IF(AND(Z319&lt;&gt;"",ISNUMBER(Z319),NOT(ISNA(Z319))),VLOOKUP(Z319,'ESO zone constants'!$A$3:$D$9999,4,FALSE),"")</f>
        <v>Clockwork City</v>
      </c>
      <c r="AB319" s="33" t="s">
        <v>3335</v>
      </c>
      <c r="AC319" s="42" t="str">
        <f>IF(AB319&lt;&gt;"",IF(AB319&lt;&gt;"LIBSETS_DROP_MECHANIC_MONSTER_NAME",VLOOKUP(AB319,'LibSets constants'!$I$4:$L$1012,3,FALSE),""),"")</f>
        <v>Bosses in trial dungeons</v>
      </c>
      <c r="AD319" s="42" t="str">
        <f>IF(AB319&lt;&gt;"",IF(AB319&lt;&gt;"LIBSETS_DROP_MECHANIC_MONSTER_NAME",VLOOKUP(AB319,'LibSets constants'!$I$4:$L$1012,4,FALSE),""),"")</f>
        <v>Bosse in Prüfungen</v>
      </c>
      <c r="AE319" s="38"/>
      <c r="AF319" s="3">
        <f>IF(AND(G319&lt;&gt;"LIBSETS_SETTYPE_BATTLEGROUND",G319&lt;&gt;"LIBSETS_SETTYPE_SPECIAL"),
IF(AND(AE319&lt;&gt;"",ISNUMBER(AE319),NOT(ISNA(AE319))),AE319,
   IF(AND(M319&lt;&gt;"",ISNUMBER(M319),M319&gt;0,NOT(ISNA(M319))),VLOOKUP(M319,'ESO dumped WayshrineInfo'!$K$3:$L$9994,2,FALSE),"")
),"")</f>
        <v>980</v>
      </c>
      <c r="AG319" t="str">
        <f>IF(AND(AF319&lt;&gt;"",ISNUMBER(AF319),NOT(ISNA(AF319))),VLOOKUP(AF319,'ESO zone constants'!$A$3:$D$9999,4,FALSE),"")</f>
        <v>Clockwork City</v>
      </c>
      <c r="AH319" s="43"/>
      <c r="AI319" s="38"/>
      <c r="AJ319" s="38"/>
      <c r="AK319" s="3" t="str">
        <f>IF(AND(G319&lt;&gt;"LIBSETS_SETTYPE_BATTLEGROUND",G319&lt;&gt;"LIBSETS_SETTYPE_SPECIAL"),IF(AL319&lt;&gt;"",VLOOKUP(AL319,'ESO zone constants'!$D$3:$H$4953,5,FALSE),""),"")</f>
        <v/>
      </c>
      <c r="AM319" s="43"/>
      <c r="AN319" s="38"/>
      <c r="AO319" s="38"/>
      <c r="AP319" s="3" t="str">
        <f>IF(AND(G319&lt;&gt;"LIBSETS_SETTYPE_BATTLEGROUND",G319&lt;&gt;"LIBSETS_SETTYPE_SPECIAL"),IF(AQ319&lt;&gt;"",VLOOKUP(AQ319,'ESO zone constants'!$D$3:$H$4953,5,FALSE),""),"")</f>
        <v/>
      </c>
      <c r="AR319" s="43"/>
      <c r="AS319" s="38"/>
      <c r="AT319" s="38"/>
      <c r="AU319" s="3" t="str">
        <f>IF(AND(G319&lt;&gt;"LIBSETS_SETTYPE_BATTLEGROUND",G319&lt;&gt;"LIBSETS_SETTYPE_SPECIAL"),IF(AV319&lt;&gt;"",VLOOKUP(AV319,'ESO zone constants'!$D$3:$H$4953,5,FALSE),""),"")</f>
        <v/>
      </c>
      <c r="AW319" s="43"/>
      <c r="AX319" s="38"/>
      <c r="AY319" s="38"/>
      <c r="AZ319" s="81" t="s">
        <v>2665</v>
      </c>
      <c r="BA319" s="81"/>
      <c r="BB319" s="81"/>
      <c r="BC319" s="21" t="str">
        <f t="shared" si="30"/>
        <v>[366] = {wayshrines={346,346,346,}, dlcId=DLC_CLOCKWORK_CITY</v>
      </c>
      <c r="BD319" s="21" t="str">
        <f t="shared" si="31"/>
        <v>, zoneIds={1000,980,980}, veteran=false</v>
      </c>
      <c r="BE319" s="21" t="str">
        <f t="shared" si="32"/>
        <v>, setType=LIBSETS_SETTYPE_TRIAL</v>
      </c>
      <c r="BF319" s="21" t="str">
        <f t="shared" si="33"/>
        <v>, dropMechanic={LIBSETS_DROP_MECHANIC_TRIAL_BOSS,LIBSETS_DROP_MECHANIC_TRIAL_BOSS}, dropMechanicDropLocationNames={['en']={'','Bosses in trial dungeons','','','','',},['de']={'','Bosse in Prüfungen','','','','',},}</v>
      </c>
      <c r="BG319" s="21" t="str">
        <f t="shared" si="34"/>
        <v>}, --Piercing Spray / Durchdringende Salve   [Asylum Sanctorium, Clockwork City, Clockwork City]</v>
      </c>
    </row>
    <row r="320" spans="1:59" x14ac:dyDescent="0.25">
      <c r="A320" s="12">
        <v>367</v>
      </c>
      <c r="B320" t="s">
        <v>1225</v>
      </c>
      <c r="C320" t="s">
        <v>1226</v>
      </c>
      <c r="D320" s="3">
        <f t="shared" si="29"/>
        <v>367</v>
      </c>
      <c r="G320" s="8" t="s">
        <v>1481</v>
      </c>
      <c r="I320" t="s">
        <v>91</v>
      </c>
      <c r="J320" t="s">
        <v>91</v>
      </c>
      <c r="K320">
        <v>346</v>
      </c>
      <c r="L320">
        <v>346</v>
      </c>
      <c r="M320">
        <v>346</v>
      </c>
      <c r="O320" s="64"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WayshrineInfo'!$K$3:$N$9994,4,FALSE),"")))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constants'!$B$4:$C$1012,2,FALSE),"")</f>
        <v>Clockwork City</v>
      </c>
      <c r="V320" s="33" t="s">
        <v>3335</v>
      </c>
      <c r="Y320" s="64"/>
      <c r="Z320" s="3">
        <f>IF(AND(G320&lt;&gt;"LIBSETS_SETTYPE_BATTLEGROUND",G320&lt;&gt;"LIBSETS_SETTYPE_SPECIAL"),
IF(AND(Y320&lt;&gt;"",ISNUMBER(Y320),NOT(ISNA(Y320))),Y320,
   IF(AND(L320&lt;&gt;"",ISNUMBER(L320),L320&gt;0,NOT(ISNA(L320))),VLOOKUP(L320,'ESO dumped WayshrineInfo'!$K$3:$L$9994,2,FALSE),"")
),"")</f>
        <v>980</v>
      </c>
      <c r="AA320" t="str">
        <f>IF(AND(Z320&lt;&gt;"",ISNUMBER(Z320),NOT(ISNA(Z320))),VLOOKUP(Z320,'ESO zone constants'!$A$3:$D$9999,4,FALSE),"")</f>
        <v>Clockwork City</v>
      </c>
      <c r="AB320" s="33" t="s">
        <v>3335</v>
      </c>
      <c r="AC320" s="42" t="str">
        <f>IF(AB320&lt;&gt;"",IF(AB320&lt;&gt;"LIBSETS_DROP_MECHANIC_MONSTER_NAME",VLOOKUP(AB320,'LibSets constants'!$I$4:$L$1012,3,FALSE),""),"")</f>
        <v>Bosses in trial dungeons</v>
      </c>
      <c r="AD320" s="42" t="str">
        <f>IF(AB320&lt;&gt;"",IF(AB320&lt;&gt;"LIBSETS_DROP_MECHANIC_MONSTER_NAME",VLOOKUP(AB320,'LibSets constants'!$I$4:$L$1012,4,FALSE),""),"")</f>
        <v>Bosse in Prüfungen</v>
      </c>
      <c r="AE320" s="38"/>
      <c r="AF320" s="3">
        <f>IF(AND(G320&lt;&gt;"LIBSETS_SETTYPE_BATTLEGROUND",G320&lt;&gt;"LIBSETS_SETTYPE_SPECIAL"),
IF(AND(AE320&lt;&gt;"",ISNUMBER(AE320),NOT(ISNA(AE320))),AE320,
   IF(AND(M320&lt;&gt;"",ISNUMBER(M320),M320&gt;0,NOT(ISNA(M320))),VLOOKUP(M320,'ESO dumped WayshrineInfo'!$K$3:$L$9994,2,FALSE),"")
),"")</f>
        <v>980</v>
      </c>
      <c r="AG320" t="str">
        <f>IF(AND(AF320&lt;&gt;"",ISNUMBER(AF320),NOT(ISNA(AF320))),VLOOKUP(AF320,'ESO zone constants'!$A$3:$D$9999,4,FALSE),"")</f>
        <v>Clockwork City</v>
      </c>
      <c r="AH320" s="43"/>
      <c r="AI320" s="38"/>
      <c r="AJ320" s="38"/>
      <c r="AK320" s="3" t="str">
        <f>IF(AND(G320&lt;&gt;"LIBSETS_SETTYPE_BATTLEGROUND",G320&lt;&gt;"LIBSETS_SETTYPE_SPECIAL"),IF(AL320&lt;&gt;"",VLOOKUP(AL320,'ESO zone constants'!$D$3:$H$4953,5,FALSE),""),"")</f>
        <v/>
      </c>
      <c r="AM320" s="43"/>
      <c r="AN320" s="38"/>
      <c r="AO320" s="38"/>
      <c r="AP320" s="3" t="str">
        <f>IF(AND(G320&lt;&gt;"LIBSETS_SETTYPE_BATTLEGROUND",G320&lt;&gt;"LIBSETS_SETTYPE_SPECIAL"),IF(AQ320&lt;&gt;"",VLOOKUP(AQ320,'ESO zone constants'!$D$3:$H$4953,5,FALSE),""),"")</f>
        <v/>
      </c>
      <c r="AR320" s="43"/>
      <c r="AS320" s="38"/>
      <c r="AT320" s="38"/>
      <c r="AU320" s="3" t="str">
        <f>IF(AND(G320&lt;&gt;"LIBSETS_SETTYPE_BATTLEGROUND",G320&lt;&gt;"LIBSETS_SETTYPE_SPECIAL"),IF(AV320&lt;&gt;"",VLOOKUP(AV320,'ESO zone constants'!$D$3:$H$4953,5,FALSE),""),"")</f>
        <v/>
      </c>
      <c r="AW320" s="43"/>
      <c r="AX320" s="38"/>
      <c r="AY320" s="38"/>
      <c r="AZ320" s="81" t="s">
        <v>2665</v>
      </c>
      <c r="BA320" s="81"/>
      <c r="BB320" s="81"/>
      <c r="BC320" s="21" t="str">
        <f t="shared" si="30"/>
        <v>[367] = {wayshrines={346,346,346,}, dlcId=DLC_CLOCKWORK_CITY</v>
      </c>
      <c r="BD320" s="21" t="str">
        <f t="shared" si="31"/>
        <v>, zoneIds={1000,980,980}, veteran=false</v>
      </c>
      <c r="BE320" s="21" t="str">
        <f t="shared" si="32"/>
        <v>, setType=LIBSETS_SETTYPE_TRIAL</v>
      </c>
      <c r="BF320" s="21" t="str">
        <f t="shared" si="33"/>
        <v>, dropMechanic={LIBSETS_DROP_MECHANIC_TRIAL_BOSS,LIBSETS_DROP_MECHANIC_TRIAL_BOSS}, dropMechanicDropLocationNames={['en']={'','Bosses in trial dungeons','','','','',},['de']={'','Bosse in Prüfungen','','','','',},}</v>
      </c>
      <c r="BG320" s="21" t="str">
        <f t="shared" si="34"/>
        <v>}, --Concentrated Force / Konzentrierte Kraft   [Asylum Sanctorium, Clockwork City, Clockwork City]</v>
      </c>
    </row>
    <row r="321" spans="1:59" x14ac:dyDescent="0.25">
      <c r="A321" s="12">
        <v>368</v>
      </c>
      <c r="B321" t="s">
        <v>1227</v>
      </c>
      <c r="C321" t="s">
        <v>1228</v>
      </c>
      <c r="D321" s="3">
        <f t="shared" si="29"/>
        <v>368</v>
      </c>
      <c r="G321" s="8" t="s">
        <v>1481</v>
      </c>
      <c r="I321" t="s">
        <v>91</v>
      </c>
      <c r="J321" t="s">
        <v>91</v>
      </c>
      <c r="K321">
        <v>346</v>
      </c>
      <c r="L321">
        <v>346</v>
      </c>
      <c r="M321">
        <v>346</v>
      </c>
      <c r="O321" s="64"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WayshrineInfo'!$K$3:$N$9994,4,FALSE),"")))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constants'!$B$4:$C$1012,2,FALSE),"")</f>
        <v>Clockwork City</v>
      </c>
      <c r="V321" s="33" t="s">
        <v>3335</v>
      </c>
      <c r="Y321" s="64"/>
      <c r="Z321" s="3">
        <f>IF(AND(G321&lt;&gt;"LIBSETS_SETTYPE_BATTLEGROUND",G321&lt;&gt;"LIBSETS_SETTYPE_SPECIAL"),
IF(AND(Y321&lt;&gt;"",ISNUMBER(Y321),NOT(ISNA(Y321))),Y321,
   IF(AND(L321&lt;&gt;"",ISNUMBER(L321),L321&gt;0,NOT(ISNA(L321))),VLOOKUP(L321,'ESO dumped WayshrineInfo'!$K$3:$L$9994,2,FALSE),"")
),"")</f>
        <v>980</v>
      </c>
      <c r="AA321" t="str">
        <f>IF(AND(Z321&lt;&gt;"",ISNUMBER(Z321),NOT(ISNA(Z321))),VLOOKUP(Z321,'ESO zone constants'!$A$3:$D$9999,4,FALSE),"")</f>
        <v>Clockwork City</v>
      </c>
      <c r="AB321" s="33" t="s">
        <v>3335</v>
      </c>
      <c r="AC321" s="42" t="str">
        <f>IF(AB321&lt;&gt;"",IF(AB321&lt;&gt;"LIBSETS_DROP_MECHANIC_MONSTER_NAME",VLOOKUP(AB321,'LibSets constants'!$I$4:$L$1012,3,FALSE),""),"")</f>
        <v>Bosses in trial dungeons</v>
      </c>
      <c r="AD321" s="42" t="str">
        <f>IF(AB321&lt;&gt;"",IF(AB321&lt;&gt;"LIBSETS_DROP_MECHANIC_MONSTER_NAME",VLOOKUP(AB321,'LibSets constants'!$I$4:$L$1012,4,FALSE),""),"")</f>
        <v>Bosse in Prüfungen</v>
      </c>
      <c r="AE321" s="38"/>
      <c r="AF321" s="3">
        <f>IF(AND(G321&lt;&gt;"LIBSETS_SETTYPE_BATTLEGROUND",G321&lt;&gt;"LIBSETS_SETTYPE_SPECIAL"),
IF(AND(AE321&lt;&gt;"",ISNUMBER(AE321),NOT(ISNA(AE321))),AE321,
   IF(AND(M321&lt;&gt;"",ISNUMBER(M321),M321&gt;0,NOT(ISNA(M321))),VLOOKUP(M321,'ESO dumped WayshrineInfo'!$K$3:$L$9994,2,FALSE),"")
),"")</f>
        <v>980</v>
      </c>
      <c r="AG321" t="str">
        <f>IF(AND(AF321&lt;&gt;"",ISNUMBER(AF321),NOT(ISNA(AF321))),VLOOKUP(AF321,'ESO zone constants'!$A$3:$D$9999,4,FALSE),"")</f>
        <v>Clockwork City</v>
      </c>
      <c r="AH321" s="43"/>
      <c r="AI321" s="38"/>
      <c r="AJ321" s="38"/>
      <c r="AK321" s="3" t="str">
        <f>IF(AND(G321&lt;&gt;"LIBSETS_SETTYPE_BATTLEGROUND",G321&lt;&gt;"LIBSETS_SETTYPE_SPECIAL"),IF(AL321&lt;&gt;"",VLOOKUP(AL321,'ESO zone constants'!$D$3:$H$4953,5,FALSE),""),"")</f>
        <v/>
      </c>
      <c r="AM321" s="43"/>
      <c r="AN321" s="38"/>
      <c r="AO321" s="38"/>
      <c r="AP321" s="3" t="str">
        <f>IF(AND(G321&lt;&gt;"LIBSETS_SETTYPE_BATTLEGROUND",G321&lt;&gt;"LIBSETS_SETTYPE_SPECIAL"),IF(AQ321&lt;&gt;"",VLOOKUP(AQ321,'ESO zone constants'!$D$3:$H$4953,5,FALSE),""),"")</f>
        <v/>
      </c>
      <c r="AR321" s="43"/>
      <c r="AS321" s="38"/>
      <c r="AT321" s="38"/>
      <c r="AU321" s="3" t="str">
        <f>IF(AND(G321&lt;&gt;"LIBSETS_SETTYPE_BATTLEGROUND",G321&lt;&gt;"LIBSETS_SETTYPE_SPECIAL"),IF(AV321&lt;&gt;"",VLOOKUP(AV321,'ESO zone constants'!$D$3:$H$4953,5,FALSE),""),"")</f>
        <v/>
      </c>
      <c r="AW321" s="43"/>
      <c r="AX321" s="38"/>
      <c r="AY321" s="38"/>
      <c r="AZ321" s="81" t="s">
        <v>2665</v>
      </c>
      <c r="BA321" s="81"/>
      <c r="BB321" s="81"/>
      <c r="BC321" s="21" t="str">
        <f t="shared" si="30"/>
        <v>[368] = {wayshrines={346,346,346,}, dlcId=DLC_CLOCKWORK_CITY</v>
      </c>
      <c r="BD321" s="21" t="str">
        <f t="shared" si="31"/>
        <v>, zoneIds={1000,980,980}, veteran=false</v>
      </c>
      <c r="BE321" s="21" t="str">
        <f t="shared" si="32"/>
        <v>, setType=LIBSETS_SETTYPE_TRIAL</v>
      </c>
      <c r="BF321" s="21" t="str">
        <f t="shared" si="33"/>
        <v>, dropMechanic={LIBSETS_DROP_MECHANIC_TRIAL_BOSS,LIBSETS_DROP_MECHANIC_TRIAL_BOSS}, dropMechanicDropLocationNames={['en']={'','Bosses in trial dungeons','','','','',},['de']={'','Bosse in Prüfungen','','','','',},}</v>
      </c>
      <c r="BG321" s="21" t="str">
        <f t="shared" si="34"/>
        <v>}, --Timeless Blessing / Zeitloser Segen   [Asylum Sanctorium, Clockwork City, Clockwork City]</v>
      </c>
    </row>
    <row r="322" spans="1:59" x14ac:dyDescent="0.25">
      <c r="A322" s="12">
        <v>369</v>
      </c>
      <c r="B322" t="s">
        <v>1229</v>
      </c>
      <c r="C322" t="s">
        <v>1230</v>
      </c>
      <c r="D322" s="3">
        <f t="shared" si="29"/>
        <v>369</v>
      </c>
      <c r="G322" s="8" t="s">
        <v>1472</v>
      </c>
      <c r="I322" t="s">
        <v>91</v>
      </c>
      <c r="J322" t="s">
        <v>91</v>
      </c>
      <c r="K322">
        <v>249</v>
      </c>
      <c r="L322">
        <v>249</v>
      </c>
      <c r="M322">
        <v>249</v>
      </c>
      <c r="O322" s="64"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WayshrineInfo'!$K$3:$N$9994,4,FALSE),"")))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constants'!$B$4:$C$1012,2,FALSE),"")</f>
        <v>Orsinium</v>
      </c>
      <c r="V322" s="33" t="s">
        <v>1556</v>
      </c>
      <c r="Y322" s="64"/>
      <c r="Z322" s="3">
        <f>IF(AND(G322&lt;&gt;"LIBSETS_SETTYPE_BATTLEGROUND",G322&lt;&gt;"LIBSETS_SETTYPE_SPECIAL"),
IF(AND(Y322&lt;&gt;"",ISNUMBER(Y322),NOT(ISNA(Y322))),Y322,
   IF(AND(L322&lt;&gt;"",ISNUMBER(L322),L322&gt;0,NOT(ISNA(L322))),VLOOKUP(L322,'ESO dumped WayshrineInfo'!$K$3:$L$9994,2,FALSE),"")
),"")</f>
        <v>684</v>
      </c>
      <c r="AA322" t="str">
        <f>IF(AND(Z322&lt;&gt;"",ISNUMBER(Z322),NOT(ISNA(Z322))),VLOOKUP(Z322,'ESO zone constants'!$A$3:$D$9999,4,FALSE),"")</f>
        <v>Wrothgar</v>
      </c>
      <c r="AB322" s="33" t="s">
        <v>1556</v>
      </c>
      <c r="AC322" s="42" t="str">
        <f>IF(AB322&lt;&gt;"",IF(AB322&lt;&gt;"LIBSETS_DROP_MECHANIC_MONSTER_NAME",VLOOKUP(AB322,'LibSets constants'!$I$4:$L$1012,3,FALSE),""),"")</f>
        <v>Arena stage chest</v>
      </c>
      <c r="AD322" s="42" t="str">
        <f>IF(AB322&lt;&gt;"",IF(AB322&lt;&gt;"LIBSETS_DROP_MECHANIC_MONSTER_NAME",VLOOKUP(AB322,'LibSets constants'!$I$4:$L$1012,4,FALSE),""),"")</f>
        <v>Arena-Phasen Schatztruhe</v>
      </c>
      <c r="AE322" s="42"/>
      <c r="AF322" s="3">
        <f>IF(AND(G322&lt;&gt;"LIBSETS_SETTYPE_BATTLEGROUND",G322&lt;&gt;"LIBSETS_SETTYPE_SPECIAL"),
IF(AND(AE322&lt;&gt;"",ISNUMBER(AE322),NOT(ISNA(AE322))),AE322,
   IF(AND(M322&lt;&gt;"",ISNUMBER(M322),M322&gt;0,NOT(ISNA(M322))),VLOOKUP(M322,'ESO dumped WayshrineInfo'!$K$3:$L$9994,2,FALSE),"")
),"")</f>
        <v>684</v>
      </c>
      <c r="AG322" t="str">
        <f>IF(AND(AF322&lt;&gt;"",ISNUMBER(AF322),NOT(ISNA(AF322))),VLOOKUP(AF322,'ESO zone constants'!$A$3:$D$9999,4,FALSE),"")</f>
        <v>Wrothgar</v>
      </c>
      <c r="AH322" s="43"/>
      <c r="AI322" s="42"/>
      <c r="AJ322" s="42"/>
      <c r="AK322" s="3" t="str">
        <f>IF(AND(G322&lt;&gt;"LIBSETS_SETTYPE_BATTLEGROUND",G322&lt;&gt;"LIBSETS_SETTYPE_SPECIAL"),IF(AL322&lt;&gt;"",VLOOKUP(AL322,'ESO zone constants'!$D$3:$H$4953,5,FALSE),""),"")</f>
        <v/>
      </c>
      <c r="AM322" s="43"/>
      <c r="AN322" s="42"/>
      <c r="AO322" s="42"/>
      <c r="AP322" s="3" t="str">
        <f>IF(AND(G322&lt;&gt;"LIBSETS_SETTYPE_BATTLEGROUND",G322&lt;&gt;"LIBSETS_SETTYPE_SPECIAL"),IF(AQ322&lt;&gt;"",VLOOKUP(AQ322,'ESO zone constants'!$D$3:$H$4953,5,FALSE),""),"")</f>
        <v/>
      </c>
      <c r="AR322" s="43"/>
      <c r="AS322" s="42"/>
      <c r="AT322" s="42"/>
      <c r="AU322" s="3" t="str">
        <f>IF(AND(G322&lt;&gt;"LIBSETS_SETTYPE_BATTLEGROUND",G322&lt;&gt;"LIBSETS_SETTYPE_SPECIAL"),IF(AV322&lt;&gt;"",VLOOKUP(AV322,'ESO zone constants'!$D$3:$H$4953,5,FALSE),""),"")</f>
        <v/>
      </c>
      <c r="AW322" s="43"/>
      <c r="AX322" s="42"/>
      <c r="AY322" s="42"/>
      <c r="AZ322" s="81" t="s">
        <v>2665</v>
      </c>
      <c r="BA322" s="81"/>
      <c r="BB322" s="81"/>
      <c r="BC322" s="21" t="str">
        <f t="shared" si="30"/>
        <v>[369] = {wayshrines={249,249,249,}, dlcId=DLC_ORSINIUM</v>
      </c>
      <c r="BD322" s="21" t="str">
        <f t="shared" si="31"/>
        <v>, zoneIds={677,684,684}, veteran=false</v>
      </c>
      <c r="BE322" s="21" t="str">
        <f t="shared" si="32"/>
        <v>, setType=LIBSETS_SETTYPE_ARENA</v>
      </c>
      <c r="BF322" s="21" t="str">
        <f t="shared" si="33"/>
        <v>, dropMechanic={LIBSETS_DROP_MECHANIC_ARENA_STAGE_CHEST,LIBSETS_DROP_MECHANIC_ARENA_STAGE_CHEST}, dropMechanicDropLocationNames={['en']={'','Arena stage chest','','','','',},['de']={'','Arena-Phasen Schatztruhe','','','','',},}</v>
      </c>
      <c r="BG322" s="21" t="str">
        <f t="shared" si="34"/>
        <v>}, --Merciless Charge / Gnadenloser Ansturm   [Maelstrom Arena, Wrothgar, Wrothgar]</v>
      </c>
    </row>
    <row r="323" spans="1:59" x14ac:dyDescent="0.25">
      <c r="A323" s="12">
        <v>370</v>
      </c>
      <c r="B323" t="s">
        <v>1231</v>
      </c>
      <c r="C323" t="s">
        <v>1232</v>
      </c>
      <c r="D323" s="3">
        <f t="shared" ref="D323:D386" si="35">A323</f>
        <v>370</v>
      </c>
      <c r="G323" s="8" t="s">
        <v>1472</v>
      </c>
      <c r="I323" t="s">
        <v>91</v>
      </c>
      <c r="J323" t="s">
        <v>91</v>
      </c>
      <c r="K323">
        <v>249</v>
      </c>
      <c r="L323">
        <v>249</v>
      </c>
      <c r="M323">
        <v>249</v>
      </c>
      <c r="O323" s="64"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WayshrineInfo'!$K$3:$N$9994,4,FALSE),"")))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constants'!$B$4:$C$1012,2,FALSE),"")</f>
        <v>Orsinium</v>
      </c>
      <c r="V323" s="33" t="s">
        <v>1556</v>
      </c>
      <c r="Y323" s="64"/>
      <c r="Z323" s="3">
        <f>IF(AND(G323&lt;&gt;"LIBSETS_SETTYPE_BATTLEGROUND",G323&lt;&gt;"LIBSETS_SETTYPE_SPECIAL"),
IF(AND(Y323&lt;&gt;"",ISNUMBER(Y323),NOT(ISNA(Y323))),Y323,
   IF(AND(L323&lt;&gt;"",ISNUMBER(L323),L323&gt;0,NOT(ISNA(L323))),VLOOKUP(L323,'ESO dumped WayshrineInfo'!$K$3:$L$9994,2,FALSE),"")
),"")</f>
        <v>684</v>
      </c>
      <c r="AA323" t="str">
        <f>IF(AND(Z323&lt;&gt;"",ISNUMBER(Z323),NOT(ISNA(Z323))),VLOOKUP(Z323,'ESO zone constants'!$A$3:$D$9999,4,FALSE),"")</f>
        <v>Wrothgar</v>
      </c>
      <c r="AB323" s="33" t="s">
        <v>1556</v>
      </c>
      <c r="AC323" s="3" t="str">
        <f>IF(AB323&lt;&gt;"",IF(AB323&lt;&gt;"LIBSETS_DROP_MECHANIC_MONSTER_NAME",VLOOKUP(AB323,'LibSets constants'!$I$4:$L$1012,3,FALSE),""),"")</f>
        <v>Arena stage chest</v>
      </c>
      <c r="AD323" s="3" t="str">
        <f>IF(AB323&lt;&gt;"",IF(AB323&lt;&gt;"LIBSETS_DROP_MECHANIC_MONSTER_NAME",VLOOKUP(AB323,'LibSets constants'!$I$4:$L$1012,4,FALSE),""),"")</f>
        <v>Arena-Phasen Schatztruhe</v>
      </c>
      <c r="AF323" s="3">
        <f>IF(AND(G323&lt;&gt;"LIBSETS_SETTYPE_BATTLEGROUND",G323&lt;&gt;"LIBSETS_SETTYPE_SPECIAL"),
IF(AND(AE323&lt;&gt;"",ISNUMBER(AE323),NOT(ISNA(AE323))),AE323,
   IF(AND(M323&lt;&gt;"",ISNUMBER(M323),M323&gt;0,NOT(ISNA(M323))),VLOOKUP(M323,'ESO dumped WayshrineInfo'!$K$3:$L$9994,2,FALSE),"")
),"")</f>
        <v>684</v>
      </c>
      <c r="AG323" t="str">
        <f>IF(AND(AF323&lt;&gt;"",ISNUMBER(AF323),NOT(ISNA(AF323))),VLOOKUP(AF323,'ESO zone constants'!$A$3:$D$9999,4,FALSE),"")</f>
        <v>Wrothgar</v>
      </c>
      <c r="AH323" s="43"/>
      <c r="AK323" s="3" t="str">
        <f>IF(AND(G323&lt;&gt;"LIBSETS_SETTYPE_BATTLEGROUND",G323&lt;&gt;"LIBSETS_SETTYPE_SPECIAL"),IF(AL323&lt;&gt;"",VLOOKUP(AL323,'ESO zone constants'!$D$3:$H$4953,5,FALSE),""),"")</f>
        <v/>
      </c>
      <c r="AM323" s="43"/>
      <c r="AP323" s="3" t="str">
        <f>IF(AND(G323&lt;&gt;"LIBSETS_SETTYPE_BATTLEGROUND",G323&lt;&gt;"LIBSETS_SETTYPE_SPECIAL"),IF(AQ323&lt;&gt;"",VLOOKUP(AQ323,'ESO zone constants'!$D$3:$H$4953,5,FALSE),""),"")</f>
        <v/>
      </c>
      <c r="AR323" s="43"/>
      <c r="AU323" s="3" t="str">
        <f>IF(AND(G323&lt;&gt;"LIBSETS_SETTYPE_BATTLEGROUND",G323&lt;&gt;"LIBSETS_SETTYPE_SPECIAL"),IF(AV323&lt;&gt;"",VLOOKUP(AV323,'ESO zone constants'!$D$3:$H$4953,5,FALSE),""),"")</f>
        <v/>
      </c>
      <c r="AW323" s="43"/>
      <c r="AZ323" s="81" t="s">
        <v>2665</v>
      </c>
      <c r="BA323" s="81"/>
      <c r="BB323" s="81"/>
      <c r="BC323" s="21" t="str">
        <f t="shared" si="30"/>
        <v>[370] = {wayshrines={249,249,249,}, dlcId=DLC_ORSINIUM</v>
      </c>
      <c r="BD323" s="21" t="str">
        <f t="shared" si="31"/>
        <v>, zoneIds={677,684,684}, veteran=false</v>
      </c>
      <c r="BE323" s="21" t="str">
        <f t="shared" si="32"/>
        <v>, setType=LIBSETS_SETTYPE_ARENA</v>
      </c>
      <c r="BF323" s="21" t="str">
        <f t="shared" si="33"/>
        <v>, dropMechanic={LIBSETS_DROP_MECHANIC_ARENA_STAGE_CHEST,LIBSETS_DROP_MECHANIC_ARENA_STAGE_CHEST}, dropMechanicDropLocationNames={['en']={'','Arena stage chest','','','','',},['de']={'','Arena-Phasen Schatztruhe','','','','',},}</v>
      </c>
      <c r="BG323" s="21" t="str">
        <f t="shared" si="34"/>
        <v>}, --Rampaging Slash / Tobender Schnitt   [Maelstrom Arena, Wrothgar, Wrothgar]</v>
      </c>
    </row>
    <row r="324" spans="1:59" x14ac:dyDescent="0.25">
      <c r="A324" s="12">
        <v>371</v>
      </c>
      <c r="B324" t="s">
        <v>1233</v>
      </c>
      <c r="C324" t="s">
        <v>1234</v>
      </c>
      <c r="D324" s="3">
        <f t="shared" si="35"/>
        <v>371</v>
      </c>
      <c r="G324" s="8" t="s">
        <v>1472</v>
      </c>
      <c r="I324" t="s">
        <v>91</v>
      </c>
      <c r="J324" t="s">
        <v>91</v>
      </c>
      <c r="K324">
        <v>249</v>
      </c>
      <c r="L324">
        <v>249</v>
      </c>
      <c r="M324">
        <v>249</v>
      </c>
      <c r="O324" s="64"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WayshrineInfo'!$K$3:$N$9994,4,FALSE),"")))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constants'!$B$4:$C$1012,2,FALSE),"")</f>
        <v>Orsinium</v>
      </c>
      <c r="V324" s="33" t="s">
        <v>1556</v>
      </c>
      <c r="Y324" s="64"/>
      <c r="Z324" s="3">
        <f>IF(AND(G324&lt;&gt;"LIBSETS_SETTYPE_BATTLEGROUND",G324&lt;&gt;"LIBSETS_SETTYPE_SPECIAL"),
IF(AND(Y324&lt;&gt;"",ISNUMBER(Y324),NOT(ISNA(Y324))),Y324,
   IF(AND(L324&lt;&gt;"",ISNUMBER(L324),L324&gt;0,NOT(ISNA(L324))),VLOOKUP(L324,'ESO dumped WayshrineInfo'!$K$3:$L$9994,2,FALSE),"")
),"")</f>
        <v>684</v>
      </c>
      <c r="AA324" t="str">
        <f>IF(AND(Z324&lt;&gt;"",ISNUMBER(Z324),NOT(ISNA(Z324))),VLOOKUP(Z324,'ESO zone constants'!$A$3:$D$9999,4,FALSE),"")</f>
        <v>Wrothgar</v>
      </c>
      <c r="AB324" s="33" t="s">
        <v>1556</v>
      </c>
      <c r="AC324" s="3" t="str">
        <f>IF(AB324&lt;&gt;"",IF(AB324&lt;&gt;"LIBSETS_DROP_MECHANIC_MONSTER_NAME",VLOOKUP(AB324,'LibSets constants'!$I$4:$L$1012,3,FALSE),""),"")</f>
        <v>Arena stage chest</v>
      </c>
      <c r="AD324" s="3" t="str">
        <f>IF(AB324&lt;&gt;"",IF(AB324&lt;&gt;"LIBSETS_DROP_MECHANIC_MONSTER_NAME",VLOOKUP(AB324,'LibSets constants'!$I$4:$L$1012,4,FALSE),""),"")</f>
        <v>Arena-Phasen Schatztruhe</v>
      </c>
      <c r="AF324" s="3">
        <f>IF(AND(G324&lt;&gt;"LIBSETS_SETTYPE_BATTLEGROUND",G324&lt;&gt;"LIBSETS_SETTYPE_SPECIAL"),
IF(AND(AE324&lt;&gt;"",ISNUMBER(AE324),NOT(ISNA(AE324))),AE324,
   IF(AND(M324&lt;&gt;"",ISNUMBER(M324),M324&gt;0,NOT(ISNA(M324))),VLOOKUP(M324,'ESO dumped WayshrineInfo'!$K$3:$L$9994,2,FALSE),"")
),"")</f>
        <v>684</v>
      </c>
      <c r="AG324" t="str">
        <f>IF(AND(AF324&lt;&gt;"",ISNUMBER(AF324),NOT(ISNA(AF324))),VLOOKUP(AF324,'ESO zone constants'!$A$3:$D$9999,4,FALSE),"")</f>
        <v>Wrothgar</v>
      </c>
      <c r="AH324" s="43"/>
      <c r="AK324" s="3" t="str">
        <f>IF(AND(G324&lt;&gt;"LIBSETS_SETTYPE_BATTLEGROUND",G324&lt;&gt;"LIBSETS_SETTYPE_SPECIAL"),IF(AL324&lt;&gt;"",VLOOKUP(AL324,'ESO zone constants'!$D$3:$H$4953,5,FALSE),""),"")</f>
        <v/>
      </c>
      <c r="AM324" s="43"/>
      <c r="AP324" s="3" t="str">
        <f>IF(AND(G324&lt;&gt;"LIBSETS_SETTYPE_BATTLEGROUND",G324&lt;&gt;"LIBSETS_SETTYPE_SPECIAL"),IF(AQ324&lt;&gt;"",VLOOKUP(AQ324,'ESO zone constants'!$D$3:$H$4953,5,FALSE),""),"")</f>
        <v/>
      </c>
      <c r="AR324" s="43"/>
      <c r="AU324" s="3" t="str">
        <f>IF(AND(G324&lt;&gt;"LIBSETS_SETTYPE_BATTLEGROUND",G324&lt;&gt;"LIBSETS_SETTYPE_SPECIAL"),IF(AV324&lt;&gt;"",VLOOKUP(AV324,'ESO zone constants'!$D$3:$H$4953,5,FALSE),""),"")</f>
        <v/>
      </c>
      <c r="AW324" s="43"/>
      <c r="AZ324" s="81" t="s">
        <v>2665</v>
      </c>
      <c r="BA324" s="81"/>
      <c r="BB324" s="81"/>
      <c r="BC324" s="21" t="str">
        <f t="shared" ref="BC324:BC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D324" s="21" t="str">
        <f t="shared" ref="BD324:BD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E324" s="21" t="str">
        <f t="shared" ref="BE324:BE387" si="38">IF(A324&lt;&gt;"",IF(F324&lt;&gt;"Not in the game (anymore)",IF(A324&lt;&gt;"",", setType="&amp;G324,"")&amp;IF(J324="true",", multiTrialSet=true",""),"")
&amp; IF(AND(H324&lt;&gt;"",ISNUMBER(H324)),", undauntedChestId=" &amp; H324,""),"")</f>
        <v>, setType=LIBSETS_SETTYPE_ARENA</v>
      </c>
      <c r="BF324" s="21" t="str">
        <f t="shared" ref="BF324:BF387" si="39">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G324" s="21" t="str">
        <f t="shared" ref="BG324:BG387" si="40">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59" x14ac:dyDescent="0.25">
      <c r="A325" s="12">
        <v>372</v>
      </c>
      <c r="B325" t="s">
        <v>1235</v>
      </c>
      <c r="C325" t="s">
        <v>1236</v>
      </c>
      <c r="D325" s="3">
        <f t="shared" si="35"/>
        <v>372</v>
      </c>
      <c r="G325" s="8" t="s">
        <v>1472</v>
      </c>
      <c r="I325" t="s">
        <v>91</v>
      </c>
      <c r="J325" t="s">
        <v>91</v>
      </c>
      <c r="K325">
        <v>249</v>
      </c>
      <c r="L325">
        <v>249</v>
      </c>
      <c r="M325">
        <v>249</v>
      </c>
      <c r="O325" s="64"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WayshrineInfo'!$K$3:$N$9994,4,FALSE),"")))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constants'!$B$4:$C$1012,2,FALSE),"")</f>
        <v>Orsinium</v>
      </c>
      <c r="V325" s="33" t="s">
        <v>1556</v>
      </c>
      <c r="Y325" s="64"/>
      <c r="Z325" s="3">
        <f>IF(AND(G325&lt;&gt;"LIBSETS_SETTYPE_BATTLEGROUND",G325&lt;&gt;"LIBSETS_SETTYPE_SPECIAL"),
IF(AND(Y325&lt;&gt;"",ISNUMBER(Y325),NOT(ISNA(Y325))),Y325,
   IF(AND(L325&lt;&gt;"",ISNUMBER(L325),L325&gt;0,NOT(ISNA(L325))),VLOOKUP(L325,'ESO dumped WayshrineInfo'!$K$3:$L$9994,2,FALSE),"")
),"")</f>
        <v>684</v>
      </c>
      <c r="AA325" t="str">
        <f>IF(AND(Z325&lt;&gt;"",ISNUMBER(Z325),NOT(ISNA(Z325))),VLOOKUP(Z325,'ESO zone constants'!$A$3:$D$9999,4,FALSE),"")</f>
        <v>Wrothgar</v>
      </c>
      <c r="AB325" s="33" t="s">
        <v>1556</v>
      </c>
      <c r="AC325" s="3" t="str">
        <f>IF(AB325&lt;&gt;"",IF(AB325&lt;&gt;"LIBSETS_DROP_MECHANIC_MONSTER_NAME",VLOOKUP(AB325,'LibSets constants'!$I$4:$L$1012,3,FALSE),""),"")</f>
        <v>Arena stage chest</v>
      </c>
      <c r="AD325" s="3" t="str">
        <f>IF(AB325&lt;&gt;"",IF(AB325&lt;&gt;"LIBSETS_DROP_MECHANIC_MONSTER_NAME",VLOOKUP(AB325,'LibSets constants'!$I$4:$L$1012,4,FALSE),""),"")</f>
        <v>Arena-Phasen Schatztruhe</v>
      </c>
      <c r="AF325" s="3">
        <f>IF(AND(G325&lt;&gt;"LIBSETS_SETTYPE_BATTLEGROUND",G325&lt;&gt;"LIBSETS_SETTYPE_SPECIAL"),
IF(AND(AE325&lt;&gt;"",ISNUMBER(AE325),NOT(ISNA(AE325))),AE325,
   IF(AND(M325&lt;&gt;"",ISNUMBER(M325),M325&gt;0,NOT(ISNA(M325))),VLOOKUP(M325,'ESO dumped WayshrineInfo'!$K$3:$L$9994,2,FALSE),"")
),"")</f>
        <v>684</v>
      </c>
      <c r="AG325" t="str">
        <f>IF(AND(AF325&lt;&gt;"",ISNUMBER(AF325),NOT(ISNA(AF325))),VLOOKUP(AF325,'ESO zone constants'!$A$3:$D$9999,4,FALSE),"")</f>
        <v>Wrothgar</v>
      </c>
      <c r="AH325" s="43"/>
      <c r="AK325" s="3" t="str">
        <f>IF(AND(G325&lt;&gt;"LIBSETS_SETTYPE_BATTLEGROUND",G325&lt;&gt;"LIBSETS_SETTYPE_SPECIAL"),IF(AL325&lt;&gt;"",VLOOKUP(AL325,'ESO zone constants'!$D$3:$H$4953,5,FALSE),""),"")</f>
        <v/>
      </c>
      <c r="AM325" s="43"/>
      <c r="AP325" s="3" t="str">
        <f>IF(AND(G325&lt;&gt;"LIBSETS_SETTYPE_BATTLEGROUND",G325&lt;&gt;"LIBSETS_SETTYPE_SPECIAL"),IF(AQ325&lt;&gt;"",VLOOKUP(AQ325,'ESO zone constants'!$D$3:$H$4953,5,FALSE),""),"")</f>
        <v/>
      </c>
      <c r="AR325" s="43"/>
      <c r="AU325" s="3" t="str">
        <f>IF(AND(G325&lt;&gt;"LIBSETS_SETTYPE_BATTLEGROUND",G325&lt;&gt;"LIBSETS_SETTYPE_SPECIAL"),IF(AV325&lt;&gt;"",VLOOKUP(AV325,'ESO zone constants'!$D$3:$H$4953,5,FALSE),""),"")</f>
        <v/>
      </c>
      <c r="AW325" s="43"/>
      <c r="AZ325" s="81" t="s">
        <v>2665</v>
      </c>
      <c r="BA325" s="81"/>
      <c r="BB325" s="81"/>
      <c r="BC325" s="21" t="str">
        <f t="shared" si="36"/>
        <v>[372] = {wayshrines={249,249,249,}, dlcId=DLC_ORSINIUM</v>
      </c>
      <c r="BD325" s="21" t="str">
        <f t="shared" si="37"/>
        <v>, zoneIds={677,684,684}, veteran=false</v>
      </c>
      <c r="BE325" s="21" t="str">
        <f t="shared" si="38"/>
        <v>, setType=LIBSETS_SETTYPE_ARENA</v>
      </c>
      <c r="BF325" s="21" t="str">
        <f t="shared" si="39"/>
        <v>, dropMechanic={LIBSETS_DROP_MECHANIC_ARENA_STAGE_CHEST,LIBSETS_DROP_MECHANIC_ARENA_STAGE_CHEST}, dropMechanicDropLocationNames={['en']={'','Arena stage chest','','','','',},['de']={'','Arena-Phasen Schatztruhe','','','','',},}</v>
      </c>
      <c r="BG325" s="21" t="str">
        <f t="shared" si="40"/>
        <v>}, --Thunderous Volley / Donnernde Salve   [Maelstrom Arena, Wrothgar, Wrothgar]</v>
      </c>
    </row>
    <row r="326" spans="1:59" x14ac:dyDescent="0.25">
      <c r="A326" s="12">
        <v>373</v>
      </c>
      <c r="B326" t="s">
        <v>1237</v>
      </c>
      <c r="C326" t="s">
        <v>1238</v>
      </c>
      <c r="D326" s="3">
        <f t="shared" si="35"/>
        <v>373</v>
      </c>
      <c r="G326" s="8" t="s">
        <v>1472</v>
      </c>
      <c r="I326" t="s">
        <v>91</v>
      </c>
      <c r="J326" t="s">
        <v>91</v>
      </c>
      <c r="K326">
        <v>249</v>
      </c>
      <c r="L326">
        <v>249</v>
      </c>
      <c r="M326">
        <v>249</v>
      </c>
      <c r="O326" s="64"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WayshrineInfo'!$K$3:$N$9994,4,FALSE),"")))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constants'!$B$4:$C$1012,2,FALSE),"")</f>
        <v>Orsinium</v>
      </c>
      <c r="V326" s="33" t="s">
        <v>1556</v>
      </c>
      <c r="Y326" s="64"/>
      <c r="Z326" s="3">
        <f>IF(AND(G326&lt;&gt;"LIBSETS_SETTYPE_BATTLEGROUND",G326&lt;&gt;"LIBSETS_SETTYPE_SPECIAL"),
IF(AND(Y326&lt;&gt;"",ISNUMBER(Y326),NOT(ISNA(Y326))),Y326,
   IF(AND(L326&lt;&gt;"",ISNUMBER(L326),L326&gt;0,NOT(ISNA(L326))),VLOOKUP(L326,'ESO dumped WayshrineInfo'!$K$3:$L$9994,2,FALSE),"")
),"")</f>
        <v>684</v>
      </c>
      <c r="AA326" t="str">
        <f>IF(AND(Z326&lt;&gt;"",ISNUMBER(Z326),NOT(ISNA(Z326))),VLOOKUP(Z326,'ESO zone constants'!$A$3:$D$9999,4,FALSE),"")</f>
        <v>Wrothgar</v>
      </c>
      <c r="AB326" s="33" t="s">
        <v>1556</v>
      </c>
      <c r="AC326" s="3" t="str">
        <f>IF(AB326&lt;&gt;"",IF(AB326&lt;&gt;"LIBSETS_DROP_MECHANIC_MONSTER_NAME",VLOOKUP(AB326,'LibSets constants'!$I$4:$L$1012,3,FALSE),""),"")</f>
        <v>Arena stage chest</v>
      </c>
      <c r="AD326" s="3" t="str">
        <f>IF(AB326&lt;&gt;"",IF(AB326&lt;&gt;"LIBSETS_DROP_MECHANIC_MONSTER_NAME",VLOOKUP(AB326,'LibSets constants'!$I$4:$L$1012,4,FALSE),""),"")</f>
        <v>Arena-Phasen Schatztruhe</v>
      </c>
      <c r="AF326" s="3">
        <f>IF(AND(G326&lt;&gt;"LIBSETS_SETTYPE_BATTLEGROUND",G326&lt;&gt;"LIBSETS_SETTYPE_SPECIAL"),
IF(AND(AE326&lt;&gt;"",ISNUMBER(AE326),NOT(ISNA(AE326))),AE326,
   IF(AND(M326&lt;&gt;"",ISNUMBER(M326),M326&gt;0,NOT(ISNA(M326))),VLOOKUP(M326,'ESO dumped WayshrineInfo'!$K$3:$L$9994,2,FALSE),"")
),"")</f>
        <v>684</v>
      </c>
      <c r="AG326" t="str">
        <f>IF(AND(AF326&lt;&gt;"",ISNUMBER(AF326),NOT(ISNA(AF326))),VLOOKUP(AF326,'ESO zone constants'!$A$3:$D$9999,4,FALSE),"")</f>
        <v>Wrothgar</v>
      </c>
      <c r="AH326" s="43"/>
      <c r="AK326" s="3" t="str">
        <f>IF(AND(G326&lt;&gt;"LIBSETS_SETTYPE_BATTLEGROUND",G326&lt;&gt;"LIBSETS_SETTYPE_SPECIAL"),IF(AL326&lt;&gt;"",VLOOKUP(AL326,'ESO zone constants'!$D$3:$H$4953,5,FALSE),""),"")</f>
        <v/>
      </c>
      <c r="AM326" s="43"/>
      <c r="AP326" s="3" t="str">
        <f>IF(AND(G326&lt;&gt;"LIBSETS_SETTYPE_BATTLEGROUND",G326&lt;&gt;"LIBSETS_SETTYPE_SPECIAL"),IF(AQ326&lt;&gt;"",VLOOKUP(AQ326,'ESO zone constants'!$D$3:$H$4953,5,FALSE),""),"")</f>
        <v/>
      </c>
      <c r="AR326" s="43"/>
      <c r="AU326" s="3" t="str">
        <f>IF(AND(G326&lt;&gt;"LIBSETS_SETTYPE_BATTLEGROUND",G326&lt;&gt;"LIBSETS_SETTYPE_SPECIAL"),IF(AV326&lt;&gt;"",VLOOKUP(AV326,'ESO zone constants'!$D$3:$H$4953,5,FALSE),""),"")</f>
        <v/>
      </c>
      <c r="AW326" s="43"/>
      <c r="AZ326" s="81" t="s">
        <v>2666</v>
      </c>
      <c r="BA326" s="81"/>
      <c r="BB326" s="81"/>
      <c r="BC326" s="21" t="str">
        <f t="shared" si="36"/>
        <v>[373] = {wayshrines={249,249,249,}, dlcId=DLC_ORSINIUM</v>
      </c>
      <c r="BD326" s="21" t="str">
        <f t="shared" si="37"/>
        <v>, zoneIds={677,684,684}, veteran=false</v>
      </c>
      <c r="BE326" s="21" t="str">
        <f t="shared" si="38"/>
        <v>, setType=LIBSETS_SETTYPE_ARENA</v>
      </c>
      <c r="BF326" s="21" t="str">
        <f t="shared" si="39"/>
        <v>, isProcSetAllowedInPvP=1, dropMechanic={LIBSETS_DROP_MECHANIC_ARENA_STAGE_CHEST,LIBSETS_DROP_MECHANIC_ARENA_STAGE_CHEST}, dropMechanicDropLocationNames={['en']={'','Arena stage chest','','','','',},['de']={'','Arena-Phasen Schatztruhe','','','','',},}</v>
      </c>
      <c r="BG326" s="21" t="str">
        <f t="shared" si="40"/>
        <v>}, --Crushing Wall / Zermalmende Mauer   [Maelstrom Arena, Wrothgar, Wrothgar]</v>
      </c>
    </row>
    <row r="327" spans="1:59" x14ac:dyDescent="0.25">
      <c r="A327" s="12">
        <v>374</v>
      </c>
      <c r="B327" t="s">
        <v>1239</v>
      </c>
      <c r="C327" t="s">
        <v>1240</v>
      </c>
      <c r="D327" s="3">
        <f t="shared" si="35"/>
        <v>374</v>
      </c>
      <c r="G327" s="8" t="s">
        <v>1472</v>
      </c>
      <c r="I327" t="s">
        <v>91</v>
      </c>
      <c r="J327" t="s">
        <v>91</v>
      </c>
      <c r="K327">
        <v>249</v>
      </c>
      <c r="L327">
        <v>249</v>
      </c>
      <c r="M327">
        <v>249</v>
      </c>
      <c r="O327" s="64"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WayshrineInfo'!$K$3:$N$9994,4,FALSE),"")))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constants'!$B$4:$C$1012,2,FALSE),"")</f>
        <v>Orsinium</v>
      </c>
      <c r="V327" s="33" t="s">
        <v>1556</v>
      </c>
      <c r="Y327" s="64"/>
      <c r="Z327" s="3">
        <f>IF(AND(G327&lt;&gt;"LIBSETS_SETTYPE_BATTLEGROUND",G327&lt;&gt;"LIBSETS_SETTYPE_SPECIAL"),
IF(AND(Y327&lt;&gt;"",ISNUMBER(Y327),NOT(ISNA(Y327))),Y327,
   IF(AND(L327&lt;&gt;"",ISNUMBER(L327),L327&gt;0,NOT(ISNA(L327))),VLOOKUP(L327,'ESO dumped WayshrineInfo'!$K$3:$L$9994,2,FALSE),"")
),"")</f>
        <v>684</v>
      </c>
      <c r="AA327" t="str">
        <f>IF(AND(Z327&lt;&gt;"",ISNUMBER(Z327),NOT(ISNA(Z327))),VLOOKUP(Z327,'ESO zone constants'!$A$3:$D$9999,4,FALSE),"")</f>
        <v>Wrothgar</v>
      </c>
      <c r="AB327" s="33" t="s">
        <v>1556</v>
      </c>
      <c r="AC327" s="3" t="str">
        <f>IF(AB327&lt;&gt;"",IF(AB327&lt;&gt;"LIBSETS_DROP_MECHANIC_MONSTER_NAME",VLOOKUP(AB327,'LibSets constants'!$I$4:$L$1012,3,FALSE),""),"")</f>
        <v>Arena stage chest</v>
      </c>
      <c r="AD327" s="3" t="str">
        <f>IF(AB327&lt;&gt;"",IF(AB327&lt;&gt;"LIBSETS_DROP_MECHANIC_MONSTER_NAME",VLOOKUP(AB327,'LibSets constants'!$I$4:$L$1012,4,FALSE),""),"")</f>
        <v>Arena-Phasen Schatztruhe</v>
      </c>
      <c r="AF327" s="3">
        <f>IF(AND(G327&lt;&gt;"LIBSETS_SETTYPE_BATTLEGROUND",G327&lt;&gt;"LIBSETS_SETTYPE_SPECIAL"),
IF(AND(AE327&lt;&gt;"",ISNUMBER(AE327),NOT(ISNA(AE327))),AE327,
   IF(AND(M327&lt;&gt;"",ISNUMBER(M327),M327&gt;0,NOT(ISNA(M327))),VLOOKUP(M327,'ESO dumped WayshrineInfo'!$K$3:$L$9994,2,FALSE),"")
),"")</f>
        <v>684</v>
      </c>
      <c r="AG327" t="str">
        <f>IF(AND(AF327&lt;&gt;"",ISNUMBER(AF327),NOT(ISNA(AF327))),VLOOKUP(AF327,'ESO zone constants'!$A$3:$D$9999,4,FALSE),"")</f>
        <v>Wrothgar</v>
      </c>
      <c r="AH327" s="43"/>
      <c r="AK327" s="3" t="str">
        <f>IF(AND(G327&lt;&gt;"LIBSETS_SETTYPE_BATTLEGROUND",G327&lt;&gt;"LIBSETS_SETTYPE_SPECIAL"),IF(AL327&lt;&gt;"",VLOOKUP(AL327,'ESO zone constants'!$D$3:$H$4953,5,FALSE),""),"")</f>
        <v/>
      </c>
      <c r="AM327" s="43"/>
      <c r="AP327" s="3" t="str">
        <f>IF(AND(G327&lt;&gt;"LIBSETS_SETTYPE_BATTLEGROUND",G327&lt;&gt;"LIBSETS_SETTYPE_SPECIAL"),IF(AQ327&lt;&gt;"",VLOOKUP(AQ327,'ESO zone constants'!$D$3:$H$4953,5,FALSE),""),"")</f>
        <v/>
      </c>
      <c r="AR327" s="43"/>
      <c r="AU327" s="3" t="str">
        <f>IF(AND(G327&lt;&gt;"LIBSETS_SETTYPE_BATTLEGROUND",G327&lt;&gt;"LIBSETS_SETTYPE_SPECIAL"),IF(AV327&lt;&gt;"",VLOOKUP(AV327,'ESO zone constants'!$D$3:$H$4953,5,FALSE),""),"")</f>
        <v/>
      </c>
      <c r="AW327" s="43"/>
      <c r="AZ327" s="81" t="s">
        <v>2665</v>
      </c>
      <c r="BA327" s="81"/>
      <c r="BB327" s="81"/>
      <c r="BC327" s="21" t="str">
        <f t="shared" si="36"/>
        <v>[374] = {wayshrines={249,249,249,}, dlcId=DLC_ORSINIUM</v>
      </c>
      <c r="BD327" s="21" t="str">
        <f t="shared" si="37"/>
        <v>, zoneIds={677,684,684}, veteran=false</v>
      </c>
      <c r="BE327" s="21" t="str">
        <f t="shared" si="38"/>
        <v>, setType=LIBSETS_SETTYPE_ARENA</v>
      </c>
      <c r="BF327" s="21" t="str">
        <f t="shared" si="39"/>
        <v>, dropMechanic={LIBSETS_DROP_MECHANIC_ARENA_STAGE_CHEST,LIBSETS_DROP_MECHANIC_ARENA_STAGE_CHEST}, dropMechanicDropLocationNames={['en']={'','Arena stage chest','','','','',},['de']={'','Arena-Phasen Schatztruhe','','','','',},}</v>
      </c>
      <c r="BG327" s="21" t="str">
        <f t="shared" si="40"/>
        <v>}, --Precise Regeneration / Präzise Regeneration   [Maelstrom Arena, Wrothgar, Wrothgar]</v>
      </c>
    </row>
    <row r="328" spans="1:59" x14ac:dyDescent="0.25">
      <c r="A328" s="12">
        <v>380</v>
      </c>
      <c r="B328" t="s">
        <v>1241</v>
      </c>
      <c r="C328" t="s">
        <v>2625</v>
      </c>
      <c r="D328" s="3">
        <f t="shared" si="35"/>
        <v>380</v>
      </c>
      <c r="E328" t="s">
        <v>1465</v>
      </c>
      <c r="F328" t="s">
        <v>1422</v>
      </c>
      <c r="G328" s="8" t="s">
        <v>1482</v>
      </c>
      <c r="I328" t="s">
        <v>91</v>
      </c>
      <c r="J328" t="s">
        <v>91</v>
      </c>
      <c r="K328">
        <v>-1</v>
      </c>
      <c r="L328">
        <v>-1</v>
      </c>
      <c r="M328">
        <v>-1</v>
      </c>
      <c r="O328" s="64" t="s">
        <v>1515</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WayshrineInfo'!$K$3:$N$9994,4,FALSE),"")))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constants'!$B$4:$C$1012,2,FALSE),"")</f>
        <v/>
      </c>
      <c r="V328" s="33" t="s">
        <v>1616</v>
      </c>
      <c r="Y328" s="64"/>
      <c r="Z328" s="3" t="str">
        <f>IF(AND(G328&lt;&gt;"LIBSETS_SETTYPE_BATTLEGROUND",G328&lt;&gt;"LIBSETS_SETTYPE_SPECIAL"),
IF(AND(Y328&lt;&gt;"",ISNUMBER(Y328),NOT(ISNA(Y328))),Y328,
   IF(AND(L328&lt;&gt;"",ISNUMBER(L328),L328&gt;0,NOT(ISNA(L328))),VLOOKUP(L328,'ESO dumped WayshrineInfo'!$K$3:$L$9994,2,FALSE),"")
),"")</f>
        <v/>
      </c>
      <c r="AA328" t="str">
        <f>IF(AND(Z328&lt;&gt;"",ISNUMBER(Z328),NOT(ISNA(Z328))),VLOOKUP(Z328,'ESO zone constants'!$A$3:$D$9999,4,FALSE),"")</f>
        <v/>
      </c>
      <c r="AC328" s="42" t="str">
        <f>IF(AB328&lt;&gt;"",IF(AB328&lt;&gt;"LIBSETS_DROP_MECHANIC_MONSTER_NAME",VLOOKUP(AB328,'LibSets constants'!$I$4:$L$1012,3,FALSE),""),"")</f>
        <v/>
      </c>
      <c r="AD328" s="42" t="str">
        <f>IF(AB328&lt;&gt;"",IF(AB328&lt;&gt;"LIBSETS_DROP_MECHANIC_MONSTER_NAME",VLOOKUP(AB328,'LibSets constants'!$I$4:$L$1012,4,FALSE),""),"")</f>
        <v/>
      </c>
      <c r="AE328" s="42"/>
      <c r="AF328" s="3" t="str">
        <f>IF(AND(G328&lt;&gt;"LIBSETS_SETTYPE_BATTLEGROUND",G328&lt;&gt;"LIBSETS_SETTYPE_SPECIAL"),
IF(AND(AE328&lt;&gt;"",ISNUMBER(AE328),NOT(ISNA(AE328))),AE328,
   IF(AND(M328&lt;&gt;"",ISNUMBER(M328),M328&gt;0,NOT(ISNA(M328))),VLOOKUP(M328,'ESO dumped WayshrineInfo'!$K$3:$L$9994,2,FALSE),"")
),"")</f>
        <v/>
      </c>
      <c r="AG328" t="str">
        <f>IF(AND(AF328&lt;&gt;"",ISNUMBER(AF328),NOT(ISNA(AF328))),VLOOKUP(AF328,'ESO zone constants'!$A$3:$D$9999,4,FALSE),"")</f>
        <v/>
      </c>
      <c r="AH328" s="43"/>
      <c r="AI328" s="42"/>
      <c r="AJ328" s="42"/>
      <c r="AK328" s="3" t="str">
        <f>IF(AND(G328&lt;&gt;"LIBSETS_SETTYPE_BATTLEGROUND",G328&lt;&gt;"LIBSETS_SETTYPE_SPECIAL"),IF(AL328&lt;&gt;"",VLOOKUP(AL328,'ESO zone constants'!$D$3:$H$4953,5,FALSE),""),"")</f>
        <v/>
      </c>
      <c r="AM328" s="43"/>
      <c r="AN328" s="42"/>
      <c r="AO328" s="42"/>
      <c r="AP328" s="3" t="str">
        <f>IF(AND(G328&lt;&gt;"LIBSETS_SETTYPE_BATTLEGROUND",G328&lt;&gt;"LIBSETS_SETTYPE_SPECIAL"),IF(AQ328&lt;&gt;"",VLOOKUP(AQ328,'ESO zone constants'!$D$3:$H$4953,5,FALSE),""),"")</f>
        <v/>
      </c>
      <c r="AR328" s="43"/>
      <c r="AS328" s="42"/>
      <c r="AT328" s="42"/>
      <c r="AU328" s="3" t="str">
        <f>IF(AND(G328&lt;&gt;"LIBSETS_SETTYPE_BATTLEGROUND",G328&lt;&gt;"LIBSETS_SETTYPE_SPECIAL"),IF(AV328&lt;&gt;"",VLOOKUP(AV328,'ESO zone constants'!$D$3:$H$4953,5,FALSE),""),"")</f>
        <v/>
      </c>
      <c r="AW328" s="43"/>
      <c r="AX328" s="42"/>
      <c r="AY328" s="42"/>
      <c r="AZ328" s="81" t="s">
        <v>2665</v>
      </c>
      <c r="BA328" s="81"/>
      <c r="BB328" s="81"/>
      <c r="BC328" s="21" t="str">
        <f t="shared" si="36"/>
        <v>[380] = {wayshrines={-1,-1,-1,}, dlcId=DLC_BASE_GAME</v>
      </c>
      <c r="BD328" s="21" t="str">
        <f t="shared" si="37"/>
        <v>, veteran=false</v>
      </c>
      <c r="BE328" s="21" t="str">
        <f t="shared" si="38"/>
        <v>, setType=LIBSETS_SETTYPE_SPECIAL</v>
      </c>
      <c r="BF328" s="21" t="str">
        <f t="shared" si="39"/>
        <v>, dropMechanic={LIBSETS_DROP_MECHANIC_LEVEL_UP_REWARD}</v>
      </c>
      <c r="BG328" s="21" t="str">
        <f t="shared" si="40"/>
        <v>}, --Prophet\'s / Prophet   [!Level up advisor]</v>
      </c>
    </row>
    <row r="329" spans="1:59" x14ac:dyDescent="0.25">
      <c r="A329" s="12">
        <v>381</v>
      </c>
      <c r="B329" t="s">
        <v>1242</v>
      </c>
      <c r="C329" t="s">
        <v>1243</v>
      </c>
      <c r="D329" s="3">
        <f t="shared" si="35"/>
        <v>381</v>
      </c>
      <c r="E329" s="41" t="s">
        <v>1465</v>
      </c>
      <c r="F329" t="s">
        <v>1422</v>
      </c>
      <c r="G329" s="8" t="s">
        <v>1482</v>
      </c>
      <c r="I329" t="s">
        <v>91</v>
      </c>
      <c r="J329" t="s">
        <v>91</v>
      </c>
      <c r="K329">
        <v>-1</v>
      </c>
      <c r="L329">
        <v>-1</v>
      </c>
      <c r="M329">
        <v>-1</v>
      </c>
      <c r="O329" s="64" t="s">
        <v>1515</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WayshrineInfo'!$K$3:$N$9994,4,FALSE),"")))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constants'!$B$4:$C$1012,2,FALSE),"")</f>
        <v/>
      </c>
      <c r="V329" s="33" t="s">
        <v>1616</v>
      </c>
      <c r="Y329" s="64"/>
      <c r="Z329" s="3" t="str">
        <f>IF(AND(G329&lt;&gt;"LIBSETS_SETTYPE_BATTLEGROUND",G329&lt;&gt;"LIBSETS_SETTYPE_SPECIAL"),
IF(AND(Y329&lt;&gt;"",ISNUMBER(Y329),NOT(ISNA(Y329))),Y329,
   IF(AND(L329&lt;&gt;"",ISNUMBER(L329),L329&gt;0,NOT(ISNA(L329))),VLOOKUP(L329,'ESO dumped WayshrineInfo'!$K$3:$L$9994,2,FALSE),"")
),"")</f>
        <v/>
      </c>
      <c r="AA329" t="str">
        <f>IF(AND(Z329&lt;&gt;"",ISNUMBER(Z329),NOT(ISNA(Z329))),VLOOKUP(Z329,'ESO zone constants'!$A$3:$D$9999,4,FALSE),"")</f>
        <v/>
      </c>
      <c r="AC329" s="42" t="str">
        <f>IF(AB329&lt;&gt;"",IF(AB329&lt;&gt;"LIBSETS_DROP_MECHANIC_MONSTER_NAME",VLOOKUP(AB329,'LibSets constants'!$I$4:$L$1012,3,FALSE),""),"")</f>
        <v/>
      </c>
      <c r="AD329" s="42" t="str">
        <f>IF(AB329&lt;&gt;"",IF(AB329&lt;&gt;"LIBSETS_DROP_MECHANIC_MONSTER_NAME",VLOOKUP(AB329,'LibSets constants'!$I$4:$L$1012,4,FALSE),""),"")</f>
        <v/>
      </c>
      <c r="AE329" s="42"/>
      <c r="AF329" s="3" t="str">
        <f>IF(AND(G329&lt;&gt;"LIBSETS_SETTYPE_BATTLEGROUND",G329&lt;&gt;"LIBSETS_SETTYPE_SPECIAL"),
IF(AND(AE329&lt;&gt;"",ISNUMBER(AE329),NOT(ISNA(AE329))),AE329,
   IF(AND(M329&lt;&gt;"",ISNUMBER(M329),M329&gt;0,NOT(ISNA(M329))),VLOOKUP(M329,'ESO dumped WayshrineInfo'!$K$3:$L$9994,2,FALSE),"")
),"")</f>
        <v/>
      </c>
      <c r="AG329" t="str">
        <f>IF(AND(AF329&lt;&gt;"",ISNUMBER(AF329),NOT(ISNA(AF329))),VLOOKUP(AF329,'ESO zone constants'!$A$3:$D$9999,4,FALSE),"")</f>
        <v/>
      </c>
      <c r="AH329" s="43"/>
      <c r="AI329" s="42"/>
      <c r="AJ329" s="42"/>
      <c r="AK329" s="3" t="str">
        <f>IF(AND(G329&lt;&gt;"LIBSETS_SETTYPE_BATTLEGROUND",G329&lt;&gt;"LIBSETS_SETTYPE_SPECIAL"),IF(AL329&lt;&gt;"",VLOOKUP(AL329,'ESO zone constants'!$D$3:$H$4953,5,FALSE),""),"")</f>
        <v/>
      </c>
      <c r="AM329" s="43"/>
      <c r="AN329" s="42"/>
      <c r="AO329" s="42"/>
      <c r="AP329" s="3" t="str">
        <f>IF(AND(G329&lt;&gt;"LIBSETS_SETTYPE_BATTLEGROUND",G329&lt;&gt;"LIBSETS_SETTYPE_SPECIAL"),IF(AQ329&lt;&gt;"",VLOOKUP(AQ329,'ESO zone constants'!$D$3:$H$4953,5,FALSE),""),"")</f>
        <v/>
      </c>
      <c r="AR329" s="43"/>
      <c r="AS329" s="42"/>
      <c r="AT329" s="42"/>
      <c r="AU329" s="3" t="str">
        <f>IF(AND(G329&lt;&gt;"LIBSETS_SETTYPE_BATTLEGROUND",G329&lt;&gt;"LIBSETS_SETTYPE_SPECIAL"),IF(AV329&lt;&gt;"",VLOOKUP(AV329,'ESO zone constants'!$D$3:$H$4953,5,FALSE),""),"")</f>
        <v/>
      </c>
      <c r="AW329" s="43"/>
      <c r="AX329" s="42"/>
      <c r="AY329" s="42"/>
      <c r="AZ329" s="81" t="s">
        <v>2665</v>
      </c>
      <c r="BA329" s="81"/>
      <c r="BB329" s="81"/>
      <c r="BC329" s="21" t="str">
        <f t="shared" si="36"/>
        <v>[381] = {wayshrines={-1,-1,-1,}, dlcId=DLC_BASE_GAME</v>
      </c>
      <c r="BD329" s="21" t="str">
        <f t="shared" si="37"/>
        <v>, veteran=false</v>
      </c>
      <c r="BE329" s="21" t="str">
        <f t="shared" si="38"/>
        <v>, setType=LIBSETS_SETTYPE_SPECIAL</v>
      </c>
      <c r="BF329" s="21" t="str">
        <f t="shared" si="39"/>
        <v>, dropMechanic={LIBSETS_DROP_MECHANIC_LEVEL_UP_REWARD}</v>
      </c>
      <c r="BG329" s="21" t="str">
        <f t="shared" si="40"/>
        <v>}, --Broken Soul / Zerbrochene Seele   [!Level up advisor]</v>
      </c>
    </row>
    <row r="330" spans="1:59" x14ac:dyDescent="0.25">
      <c r="A330" s="12">
        <v>382</v>
      </c>
      <c r="B330" t="s">
        <v>1244</v>
      </c>
      <c r="C330" t="s">
        <v>1245</v>
      </c>
      <c r="D330" s="3">
        <f t="shared" si="35"/>
        <v>382</v>
      </c>
      <c r="G330" s="8" t="s">
        <v>1480</v>
      </c>
      <c r="I330" t="s">
        <v>91</v>
      </c>
      <c r="J330" t="s">
        <v>91</v>
      </c>
      <c r="K330">
        <v>355</v>
      </c>
      <c r="L330">
        <v>355</v>
      </c>
      <c r="M330">
        <v>355</v>
      </c>
      <c r="O330" s="64"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WayshrineInfo'!$K$3:$N$9994,4,FALSE),"")))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constants'!$B$4:$C$1012,2,FALSE),"")</f>
        <v>Summerset</v>
      </c>
      <c r="V330" s="33" t="s">
        <v>1560</v>
      </c>
      <c r="Y330" s="64"/>
      <c r="Z330" s="3">
        <f>IF(AND(G330&lt;&gt;"LIBSETS_SETTYPE_BATTLEGROUND",G330&lt;&gt;"LIBSETS_SETTYPE_SPECIAL"),
IF(AND(Y330&lt;&gt;"",ISNUMBER(Y330),NOT(ISNA(Y330))),Y330,
   IF(AND(L330&lt;&gt;"",ISNUMBER(L330),L330&gt;0,NOT(ISNA(L330))),VLOOKUP(L330,'ESO dumped WayshrineInfo'!$K$3:$L$9994,2,FALSE),"")
),"")</f>
        <v>1011</v>
      </c>
      <c r="AA330" t="str">
        <f>IF(AND(Z330&lt;&gt;"",ISNUMBER(Z330),NOT(ISNA(Z330))),VLOOKUP(Z330,'ESO zone constants'!$A$3:$D$9999,4,FALSE),"")</f>
        <v>Summerset</v>
      </c>
      <c r="AB330" s="33" t="s">
        <v>1561</v>
      </c>
      <c r="AC330" s="42"/>
      <c r="AD330" s="42"/>
      <c r="AE330" s="42"/>
      <c r="AF330" s="3">
        <f>IF(AND(G330&lt;&gt;"LIBSETS_SETTYPE_BATTLEGROUND",G330&lt;&gt;"LIBSETS_SETTYPE_SPECIAL"),
IF(AND(AE330&lt;&gt;"",ISNUMBER(AE330),NOT(ISNA(AE330))),AE330,
   IF(AND(M330&lt;&gt;"",ISNUMBER(M330),M330&gt;0,NOT(ISNA(M330))),VLOOKUP(M330,'ESO dumped WayshrineInfo'!$K$3:$L$9994,2,FALSE),"")
),"")</f>
        <v>1011</v>
      </c>
      <c r="AG330" t="str">
        <f>IF(AND(AF330&lt;&gt;"",ISNUMBER(AF330),NOT(ISNA(AF330))),VLOOKUP(AF330,'ESO zone constants'!$A$3:$D$9999,4,FALSE),"")</f>
        <v>Summerset</v>
      </c>
      <c r="AH330" s="43" t="s">
        <v>1562</v>
      </c>
      <c r="AI330" s="42"/>
      <c r="AJ330" s="42"/>
      <c r="AK330" s="3">
        <f>IF(AND(G330&lt;&gt;"LIBSETS_SETTYPE_BATTLEGROUND",G330&lt;&gt;"LIBSETS_SETTYPE_SPECIAL"),IF(AL330&lt;&gt;"",VLOOKUP(AL330,'ESO zone constants'!$D$3:$H$4953,5,FALSE),""),"")</f>
        <v>1011</v>
      </c>
      <c r="AL330" t="s">
        <v>79</v>
      </c>
      <c r="AM330" s="43" t="s">
        <v>1563</v>
      </c>
      <c r="AN330" s="42"/>
      <c r="AO330" s="42"/>
      <c r="AP330" s="3">
        <f>IF(AND(G330&lt;&gt;"LIBSETS_SETTYPE_BATTLEGROUND",G330&lt;&gt;"LIBSETS_SETTYPE_SPECIAL"),IF(AQ330&lt;&gt;"",VLOOKUP(AQ330,'ESO zone constants'!$D$3:$H$4953,5,FALSE),""),"")</f>
        <v>1027</v>
      </c>
      <c r="AQ330" t="s">
        <v>681</v>
      </c>
      <c r="AR330" s="33" t="s">
        <v>1560</v>
      </c>
      <c r="AS330" s="42"/>
      <c r="AT330" s="42"/>
      <c r="AU330" s="3">
        <f>IF(AND(G330&lt;&gt;"LIBSETS_SETTYPE_BATTLEGROUND",G330&lt;&gt;"LIBSETS_SETTYPE_SPECIAL"),IF(AV330&lt;&gt;"",VLOOKUP(AV330,'ESO zone constants'!$D$3:$H$4953,5,FALSE),""),"")</f>
        <v>1027</v>
      </c>
      <c r="AV330" t="s">
        <v>681</v>
      </c>
      <c r="AW330" s="43" t="s">
        <v>1563</v>
      </c>
      <c r="AX330" s="42"/>
      <c r="AY330" s="42"/>
      <c r="AZ330" s="81" t="s">
        <v>2665</v>
      </c>
      <c r="BA330" s="81"/>
      <c r="BB330" s="81"/>
      <c r="BC330" s="21" t="str">
        <f t="shared" si="36"/>
        <v>[382] = {wayshrines={355,355,355,}, dlcId=DLC_SUMMERSET</v>
      </c>
      <c r="BD330" s="21" t="str">
        <f t="shared" si="37"/>
        <v>, zoneIds={1011,1011,1011,1011,1027,1027}, veteran=false</v>
      </c>
      <c r="BE330" s="21" t="str">
        <f t="shared" si="38"/>
        <v>, setType=LIBSETS_SETTYPE_OVERLAND</v>
      </c>
      <c r="BF330"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 t="shared" si="40"/>
        <v>}, --Grace of Gloom / Anmut der Gräue   [Summerset, Summerset, Summerset, Summerset, Artaeum, Artaeum]</v>
      </c>
    </row>
    <row r="331" spans="1:59" x14ac:dyDescent="0.25">
      <c r="A331" s="12">
        <v>383</v>
      </c>
      <c r="B331" t="s">
        <v>1246</v>
      </c>
      <c r="C331" t="s">
        <v>2626</v>
      </c>
      <c r="D331" s="3">
        <f t="shared" si="35"/>
        <v>383</v>
      </c>
      <c r="G331" s="8" t="s">
        <v>1480</v>
      </c>
      <c r="I331" t="s">
        <v>91</v>
      </c>
      <c r="J331" t="s">
        <v>91</v>
      </c>
      <c r="K331">
        <v>355</v>
      </c>
      <c r="L331">
        <v>355</v>
      </c>
      <c r="M331">
        <v>355</v>
      </c>
      <c r="O331" s="64"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WayshrineInfo'!$K$3:$N$9994,4,FALSE),"")))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constants'!$B$4:$C$1012,2,FALSE),"")</f>
        <v>Summerset</v>
      </c>
      <c r="V331" s="33" t="s">
        <v>1560</v>
      </c>
      <c r="Y331" s="64"/>
      <c r="Z331" s="3">
        <f>IF(AND(G331&lt;&gt;"LIBSETS_SETTYPE_BATTLEGROUND",G331&lt;&gt;"LIBSETS_SETTYPE_SPECIAL"),
IF(AND(Y331&lt;&gt;"",ISNUMBER(Y331),NOT(ISNA(Y331))),Y331,
   IF(AND(L331&lt;&gt;"",ISNUMBER(L331),L331&gt;0,NOT(ISNA(L331))),VLOOKUP(L331,'ESO dumped WayshrineInfo'!$K$3:$L$9994,2,FALSE),"")
),"")</f>
        <v>1011</v>
      </c>
      <c r="AA331" t="str">
        <f>IF(AND(Z331&lt;&gt;"",ISNUMBER(Z331),NOT(ISNA(Z331))),VLOOKUP(Z331,'ESO zone constants'!$A$3:$D$9999,4,FALSE),"")</f>
        <v>Summerset</v>
      </c>
      <c r="AB331" s="33" t="s">
        <v>1561</v>
      </c>
      <c r="AC331" s="42"/>
      <c r="AD331" s="42"/>
      <c r="AE331" s="42"/>
      <c r="AF331" s="3">
        <f>IF(AND(G331&lt;&gt;"LIBSETS_SETTYPE_BATTLEGROUND",G331&lt;&gt;"LIBSETS_SETTYPE_SPECIAL"),
IF(AND(AE331&lt;&gt;"",ISNUMBER(AE331),NOT(ISNA(AE331))),AE331,
   IF(AND(M331&lt;&gt;"",ISNUMBER(M331),M331&gt;0,NOT(ISNA(M331))),VLOOKUP(M331,'ESO dumped WayshrineInfo'!$K$3:$L$9994,2,FALSE),"")
),"")</f>
        <v>1011</v>
      </c>
      <c r="AG331" t="str">
        <f>IF(AND(AF331&lt;&gt;"",ISNUMBER(AF331),NOT(ISNA(AF331))),VLOOKUP(AF331,'ESO zone constants'!$A$3:$D$9999,4,FALSE),"")</f>
        <v>Summerset</v>
      </c>
      <c r="AH331" s="43" t="s">
        <v>1562</v>
      </c>
      <c r="AI331" s="42"/>
      <c r="AJ331" s="42"/>
      <c r="AK331" s="3">
        <f>IF(AND(G331&lt;&gt;"LIBSETS_SETTYPE_BATTLEGROUND",G331&lt;&gt;"LIBSETS_SETTYPE_SPECIAL"),IF(AL331&lt;&gt;"",VLOOKUP(AL331,'ESO zone constants'!$D$3:$H$4953,5,FALSE),""),"")</f>
        <v>1011</v>
      </c>
      <c r="AL331" t="s">
        <v>79</v>
      </c>
      <c r="AM331" s="43" t="s">
        <v>1563</v>
      </c>
      <c r="AN331" s="42"/>
      <c r="AO331" s="42"/>
      <c r="AP331" s="3">
        <f>IF(AND(G331&lt;&gt;"LIBSETS_SETTYPE_BATTLEGROUND",G331&lt;&gt;"LIBSETS_SETTYPE_SPECIAL"),IF(AQ331&lt;&gt;"",VLOOKUP(AQ331,'ESO zone constants'!$D$3:$H$4953,5,FALSE),""),"")</f>
        <v>1027</v>
      </c>
      <c r="AQ331" t="s">
        <v>681</v>
      </c>
      <c r="AR331" s="33" t="s">
        <v>1560</v>
      </c>
      <c r="AS331" s="42"/>
      <c r="AT331" s="42"/>
      <c r="AU331" s="3">
        <f>IF(AND(G331&lt;&gt;"LIBSETS_SETTYPE_BATTLEGROUND",G331&lt;&gt;"LIBSETS_SETTYPE_SPECIAL"),IF(AV331&lt;&gt;"",VLOOKUP(AV331,'ESO zone constants'!$D$3:$H$4953,5,FALSE),""),"")</f>
        <v>1027</v>
      </c>
      <c r="AV331" t="s">
        <v>681</v>
      </c>
      <c r="AW331" s="43" t="s">
        <v>1563</v>
      </c>
      <c r="AX331" s="42"/>
      <c r="AY331" s="42"/>
      <c r="AZ331" s="81" t="s">
        <v>2665</v>
      </c>
      <c r="BA331" s="81"/>
      <c r="BB331" s="81"/>
      <c r="BC331" s="21" t="str">
        <f t="shared" si="36"/>
        <v>[383] = {wayshrines={355,355,355,}, dlcId=DLC_SUMMERSET</v>
      </c>
      <c r="BD331" s="21" t="str">
        <f t="shared" si="37"/>
        <v>, zoneIds={1011,1011,1011,1011,1027,1027}, veteran=false</v>
      </c>
      <c r="BE331" s="21" t="str">
        <f t="shared" si="38"/>
        <v>, setType=LIBSETS_SETTYPE_OVERLAND</v>
      </c>
      <c r="BF331"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 t="shared" si="40"/>
        <v>}, --Gryphon\'s Ferocity / Wildheit des Greifen   [Summerset, Summerset, Summerset, Summerset, Artaeum, Artaeum]</v>
      </c>
    </row>
    <row r="332" spans="1:59" x14ac:dyDescent="0.25">
      <c r="A332" s="12">
        <v>384</v>
      </c>
      <c r="B332" t="s">
        <v>1247</v>
      </c>
      <c r="C332" t="s">
        <v>1248</v>
      </c>
      <c r="D332" s="3">
        <f t="shared" si="35"/>
        <v>384</v>
      </c>
      <c r="G332" s="8" t="s">
        <v>1480</v>
      </c>
      <c r="I332" t="s">
        <v>91</v>
      </c>
      <c r="J332" t="s">
        <v>91</v>
      </c>
      <c r="K332">
        <v>355</v>
      </c>
      <c r="L332">
        <v>355</v>
      </c>
      <c r="M332">
        <v>355</v>
      </c>
      <c r="O332" s="64"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WayshrineInfo'!$K$3:$N$9994,4,FALSE),"")))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constants'!$B$4:$C$1012,2,FALSE),"")</f>
        <v>Summerset</v>
      </c>
      <c r="V332" s="33" t="s">
        <v>1560</v>
      </c>
      <c r="Y332" s="64"/>
      <c r="Z332" s="3">
        <f>IF(AND(G332&lt;&gt;"LIBSETS_SETTYPE_BATTLEGROUND",G332&lt;&gt;"LIBSETS_SETTYPE_SPECIAL"),
IF(AND(Y332&lt;&gt;"",ISNUMBER(Y332),NOT(ISNA(Y332))),Y332,
   IF(AND(L332&lt;&gt;"",ISNUMBER(L332),L332&gt;0,NOT(ISNA(L332))),VLOOKUP(L332,'ESO dumped WayshrineInfo'!$K$3:$L$9994,2,FALSE),"")
),"")</f>
        <v>1011</v>
      </c>
      <c r="AA332" t="str">
        <f>IF(AND(Z332&lt;&gt;"",ISNUMBER(Z332),NOT(ISNA(Z332))),VLOOKUP(Z332,'ESO zone constants'!$A$3:$D$9999,4,FALSE),"")</f>
        <v>Summerset</v>
      </c>
      <c r="AB332" s="33" t="s">
        <v>1561</v>
      </c>
      <c r="AC332" s="42"/>
      <c r="AD332" s="42"/>
      <c r="AE332" s="42"/>
      <c r="AF332" s="3">
        <f>IF(AND(G332&lt;&gt;"LIBSETS_SETTYPE_BATTLEGROUND",G332&lt;&gt;"LIBSETS_SETTYPE_SPECIAL"),
IF(AND(AE332&lt;&gt;"",ISNUMBER(AE332),NOT(ISNA(AE332))),AE332,
   IF(AND(M332&lt;&gt;"",ISNUMBER(M332),M332&gt;0,NOT(ISNA(M332))),VLOOKUP(M332,'ESO dumped WayshrineInfo'!$K$3:$L$9994,2,FALSE),"")
),"")</f>
        <v>1011</v>
      </c>
      <c r="AG332" t="str">
        <f>IF(AND(AF332&lt;&gt;"",ISNUMBER(AF332),NOT(ISNA(AF332))),VLOOKUP(AF332,'ESO zone constants'!$A$3:$D$9999,4,FALSE),"")</f>
        <v>Summerset</v>
      </c>
      <c r="AH332" s="43" t="s">
        <v>1562</v>
      </c>
      <c r="AI332" s="42"/>
      <c r="AJ332" s="42"/>
      <c r="AK332" s="3">
        <f>IF(AND(G332&lt;&gt;"LIBSETS_SETTYPE_BATTLEGROUND",G332&lt;&gt;"LIBSETS_SETTYPE_SPECIAL"),IF(AL332&lt;&gt;"",VLOOKUP(AL332,'ESO zone constants'!$D$3:$H$4953,5,FALSE),""),"")</f>
        <v>1011</v>
      </c>
      <c r="AL332" t="s">
        <v>79</v>
      </c>
      <c r="AM332" s="43" t="s">
        <v>1563</v>
      </c>
      <c r="AN332" s="42"/>
      <c r="AO332" s="42"/>
      <c r="AP332" s="3">
        <f>IF(AND(G332&lt;&gt;"LIBSETS_SETTYPE_BATTLEGROUND",G332&lt;&gt;"LIBSETS_SETTYPE_SPECIAL"),IF(AQ332&lt;&gt;"",VLOOKUP(AQ332,'ESO zone constants'!$D$3:$H$4953,5,FALSE),""),"")</f>
        <v>1027</v>
      </c>
      <c r="AQ332" t="s">
        <v>681</v>
      </c>
      <c r="AR332" s="33" t="s">
        <v>1560</v>
      </c>
      <c r="AS332" s="42"/>
      <c r="AT332" s="42"/>
      <c r="AU332" s="3">
        <f>IF(AND(G332&lt;&gt;"LIBSETS_SETTYPE_BATTLEGROUND",G332&lt;&gt;"LIBSETS_SETTYPE_SPECIAL"),IF(AV332&lt;&gt;"",VLOOKUP(AV332,'ESO zone constants'!$D$3:$H$4953,5,FALSE),""),"")</f>
        <v>1027</v>
      </c>
      <c r="AV332" t="s">
        <v>681</v>
      </c>
      <c r="AW332" s="43" t="s">
        <v>1563</v>
      </c>
      <c r="AX332" s="42"/>
      <c r="AY332" s="42"/>
      <c r="AZ332" s="81" t="s">
        <v>2665</v>
      </c>
      <c r="BA332" s="81"/>
      <c r="BB332" s="81"/>
      <c r="BC332" s="21" t="str">
        <f t="shared" si="36"/>
        <v>[384] = {wayshrines={355,355,355,}, dlcId=DLC_SUMMERSET</v>
      </c>
      <c r="BD332" s="21" t="str">
        <f t="shared" si="37"/>
        <v>, zoneIds={1011,1011,1011,1011,1027,1027}, veteran=false</v>
      </c>
      <c r="BE332" s="21" t="str">
        <f t="shared" si="38"/>
        <v>, setType=LIBSETS_SETTYPE_OVERLAND</v>
      </c>
      <c r="BF332"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 t="shared" si="40"/>
        <v>}, --Wisdom of Vanus / Weisheit von Vanus   [Summerset, Summerset, Summerset, Summerset, Artaeum, Artaeum]</v>
      </c>
    </row>
    <row r="333" spans="1:59" x14ac:dyDescent="0.25">
      <c r="A333" s="5">
        <v>385</v>
      </c>
      <c r="B333" t="s">
        <v>1249</v>
      </c>
      <c r="C333" t="s">
        <v>1250</v>
      </c>
      <c r="D333" s="3">
        <f t="shared" si="35"/>
        <v>385</v>
      </c>
      <c r="G333" s="8" t="s">
        <v>1474</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WayshrineInfo'!$K$3:$N$9994,4,FALSE),"")))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constants'!$B$4:$C$1012,2,FALSE),"")</f>
        <v>Summerset</v>
      </c>
      <c r="V333" s="33" t="s">
        <v>3357</v>
      </c>
      <c r="W333" s="38"/>
      <c r="X333" s="38"/>
      <c r="Z333" s="3">
        <f>IF(AND(G333&lt;&gt;"LIBSETS_SETTYPE_BATTLEGROUND",G333&lt;&gt;"LIBSETS_SETTYPE_SPECIAL"),
IF(AND(Y333&lt;&gt;"",ISNUMBER(Y333),NOT(ISNA(Y333))),Y333,
   IF(AND(L333&lt;&gt;"",ISNUMBER(L333),L333&gt;0,NOT(ISNA(L333))),VLOOKUP(L333,'ESO dumped WayshrineInfo'!$K$3:$L$9994,2,FALSE),"")
),"")</f>
        <v>1011</v>
      </c>
      <c r="AA333" t="str">
        <f>IF(AND(Z333&lt;&gt;"",ISNUMBER(Z333),NOT(ISNA(Z333))),VLOOKUP(Z333,'ESO zone constants'!$A$3:$D$9999,4,FALSE),"")</f>
        <v>Summerset</v>
      </c>
      <c r="AB333" s="33" t="s">
        <v>3357</v>
      </c>
      <c r="AF333" s="3">
        <f>IF(AND(G333&lt;&gt;"LIBSETS_SETTYPE_BATTLEGROUND",G333&lt;&gt;"LIBSETS_SETTYPE_SPECIAL"),
IF(AND(AE333&lt;&gt;"",ISNUMBER(AE333),NOT(ISNA(AE333))),AE333,
   IF(AND(M333&lt;&gt;"",ISNUMBER(M333),M333&gt;0,NOT(ISNA(M333))),VLOOKUP(M333,'ESO dumped WayshrineInfo'!$K$3:$L$9994,2,FALSE),"")
),"")</f>
        <v>1011</v>
      </c>
      <c r="AG333" t="str">
        <f>IF(AND(AF333&lt;&gt;"",ISNUMBER(AF333),NOT(ISNA(AF333))),VLOOKUP(AF333,'ESO zone constants'!$A$3:$D$9999,4,FALSE),"")</f>
        <v>Summerset</v>
      </c>
      <c r="AH333" s="33" t="s">
        <v>3357</v>
      </c>
      <c r="AK333" s="3" t="str">
        <f>IF(AND(G333&lt;&gt;"LIBSETS_SETTYPE_BATTLEGROUND",G333&lt;&gt;"LIBSETS_SETTYPE_SPECIAL"),IF(AL333&lt;&gt;"",VLOOKUP(AL333,'ESO zone constants'!$D$3:$H$4953,5,FALSE),""),"")</f>
        <v/>
      </c>
      <c r="AM333" s="43"/>
      <c r="AP333" s="3" t="str">
        <f>IF(AND(G333&lt;&gt;"LIBSETS_SETTYPE_BATTLEGROUND",G333&lt;&gt;"LIBSETS_SETTYPE_SPECIAL"),IF(AQ333&lt;&gt;"",VLOOKUP(AQ333,'ESO zone constants'!$D$3:$H$4953,5,FALSE),""),"")</f>
        <v/>
      </c>
      <c r="AR333" s="43"/>
      <c r="AU333" s="3" t="str">
        <f>IF(AND(G333&lt;&gt;"LIBSETS_SETTYPE_BATTLEGROUND",G333&lt;&gt;"LIBSETS_SETTYPE_SPECIAL"),IF(AV333&lt;&gt;"",VLOOKUP(AV333,'ESO zone constants'!$D$3:$H$4953,5,FALSE),""),"")</f>
        <v/>
      </c>
      <c r="AW333" s="43"/>
      <c r="AZ333" s="81" t="s">
        <v>2665</v>
      </c>
      <c r="BA333" s="81"/>
      <c r="BB333" s="81"/>
      <c r="BC333" s="21" t="str">
        <f t="shared" si="36"/>
        <v>[385] = {wayshrines={359,359,359,}, traitsNeeded=3, dlcId=DLC_SUMMERSET</v>
      </c>
      <c r="BD333" s="21" t="str">
        <f t="shared" si="37"/>
        <v>, zoneIds={1011,1011,1011}, veteran=false</v>
      </c>
      <c r="BE333" s="21" t="str">
        <f t="shared" si="38"/>
        <v>, setType=LIBSETS_SETTYPE_CRAFTED</v>
      </c>
      <c r="BF333" s="21" t="str">
        <f t="shared" si="39"/>
        <v>, dropMechanic={LIBSETS_DROP_MECHANIC_CRAFTED,LIBSETS_DROP_MECHANIC_CRAFTED,LIBSETS_DROP_MECHANIC_CRAFTED}</v>
      </c>
      <c r="BG333" s="21" t="str">
        <f t="shared" si="40"/>
        <v>}, --Adept Rider / Versierter Reiter   [Summerset, Summerset, Summerset]</v>
      </c>
    </row>
    <row r="334" spans="1:59" x14ac:dyDescent="0.25">
      <c r="A334" s="5">
        <v>386</v>
      </c>
      <c r="B334" t="s">
        <v>1251</v>
      </c>
      <c r="C334" t="s">
        <v>2627</v>
      </c>
      <c r="D334" s="3">
        <f t="shared" si="35"/>
        <v>386</v>
      </c>
      <c r="G334" s="8" t="s">
        <v>1474</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WayshrineInfo'!$K$3:$N$9994,4,FALSE),"")))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constants'!$B$4:$C$1012,2,FALSE),"")</f>
        <v>Summerset</v>
      </c>
      <c r="V334" s="33" t="s">
        <v>3357</v>
      </c>
      <c r="Y334" s="64"/>
      <c r="Z334" s="3">
        <f>IF(AND(G334&lt;&gt;"LIBSETS_SETTYPE_BATTLEGROUND",G334&lt;&gt;"LIBSETS_SETTYPE_SPECIAL"),
IF(AND(Y334&lt;&gt;"",ISNUMBER(Y334),NOT(ISNA(Y334))),Y334,
   IF(AND(L334&lt;&gt;"",ISNUMBER(L334),L334&gt;0,NOT(ISNA(L334))),VLOOKUP(L334,'ESO dumped WayshrineInfo'!$K$3:$L$9994,2,FALSE),"")
),"")</f>
        <v>1027</v>
      </c>
      <c r="AA334" t="str">
        <f>IF(AND(Z334&lt;&gt;"",ISNUMBER(Z334),NOT(ISNA(Z334))),VLOOKUP(Z334,'ESO zone constants'!$A$3:$D$9999,4,FALSE),"")</f>
        <v>Artaeum</v>
      </c>
      <c r="AB334" s="33" t="s">
        <v>3357</v>
      </c>
      <c r="AC334" s="42"/>
      <c r="AD334" s="42"/>
      <c r="AE334" s="42"/>
      <c r="AF334" s="3">
        <f>IF(AND(G334&lt;&gt;"LIBSETS_SETTYPE_BATTLEGROUND",G334&lt;&gt;"LIBSETS_SETTYPE_SPECIAL"),
IF(AND(AE334&lt;&gt;"",ISNUMBER(AE334),NOT(ISNA(AE334))),AE334,
   IF(AND(M334&lt;&gt;"",ISNUMBER(M334),M334&gt;0,NOT(ISNA(M334))),VLOOKUP(M334,'ESO dumped WayshrineInfo'!$K$3:$L$9994,2,FALSE),"")
),"")</f>
        <v>1027</v>
      </c>
      <c r="AG334" t="str">
        <f>IF(AND(AF334&lt;&gt;"",ISNUMBER(AF334),NOT(ISNA(AF334))),VLOOKUP(AF334,'ESO zone constants'!$A$3:$D$9999,4,FALSE),"")</f>
        <v>Artaeum</v>
      </c>
      <c r="AH334" s="33" t="s">
        <v>3357</v>
      </c>
      <c r="AI334" s="42"/>
      <c r="AJ334" s="42"/>
      <c r="AK334" s="3" t="str">
        <f>IF(AND(G334&lt;&gt;"LIBSETS_SETTYPE_BATTLEGROUND",G334&lt;&gt;"LIBSETS_SETTYPE_SPECIAL"),IF(AL334&lt;&gt;"",VLOOKUP(AL334,'ESO zone constants'!$D$3:$H$4953,5,FALSE),""),"")</f>
        <v/>
      </c>
      <c r="AM334" s="43"/>
      <c r="AN334" s="42"/>
      <c r="AO334" s="42"/>
      <c r="AP334" s="3" t="str">
        <f>IF(AND(G334&lt;&gt;"LIBSETS_SETTYPE_BATTLEGROUND",G334&lt;&gt;"LIBSETS_SETTYPE_SPECIAL"),IF(AQ334&lt;&gt;"",VLOOKUP(AQ334,'ESO zone constants'!$D$3:$H$4953,5,FALSE),""),"")</f>
        <v/>
      </c>
      <c r="AR334" s="43"/>
      <c r="AS334" s="42"/>
      <c r="AT334" s="42"/>
      <c r="AU334" s="3" t="str">
        <f>IF(AND(G334&lt;&gt;"LIBSETS_SETTYPE_BATTLEGROUND",G334&lt;&gt;"LIBSETS_SETTYPE_SPECIAL"),IF(AV334&lt;&gt;"",VLOOKUP(AV334,'ESO zone constants'!$D$3:$H$4953,5,FALSE),""),"")</f>
        <v/>
      </c>
      <c r="AW334" s="43"/>
      <c r="AX334" s="42"/>
      <c r="AY334" s="42"/>
      <c r="AZ334" s="81" t="s">
        <v>2665</v>
      </c>
      <c r="BA334" s="81"/>
      <c r="BB334" s="81"/>
      <c r="BC334" s="21" t="str">
        <f t="shared" si="36"/>
        <v>[386] = {wayshrines={360,360,360,}, traitsNeeded=6, dlcId=DLC_SUMMERSET</v>
      </c>
      <c r="BD334" s="21" t="str">
        <f t="shared" si="37"/>
        <v>, zoneIds={1027,1027,1027}, veteran=false</v>
      </c>
      <c r="BE334" s="21" t="str">
        <f t="shared" si="38"/>
        <v>, setType=LIBSETS_SETTYPE_CRAFTED</v>
      </c>
      <c r="BF334" s="21" t="str">
        <f t="shared" si="39"/>
        <v>, dropMechanic={LIBSETS_DROP_MECHANIC_CRAFTED,LIBSETS_DROP_MECHANIC_CRAFTED,LIBSETS_DROP_MECHANIC_CRAFTED}</v>
      </c>
      <c r="BG334" s="21" t="str">
        <f t="shared" si="40"/>
        <v>}, --Sload\'s Semblance / Kreckenantlitz   [Artaeum, Artaeum, Artaeum]</v>
      </c>
    </row>
    <row r="335" spans="1:59" x14ac:dyDescent="0.25">
      <c r="A335" s="5">
        <v>387</v>
      </c>
      <c r="B335" t="s">
        <v>1252</v>
      </c>
      <c r="C335" t="s">
        <v>2628</v>
      </c>
      <c r="D335" s="3">
        <f t="shared" si="35"/>
        <v>387</v>
      </c>
      <c r="G335" s="8" t="s">
        <v>1474</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WayshrineInfo'!$K$3:$N$9994,4,FALSE),"")))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constants'!$B$4:$C$1012,2,FALSE),"")</f>
        <v>Summerset</v>
      </c>
      <c r="V335" s="33" t="s">
        <v>3357</v>
      </c>
      <c r="Y335" s="64"/>
      <c r="Z335" s="3">
        <f>IF(AND(G335&lt;&gt;"LIBSETS_SETTYPE_BATTLEGROUND",G335&lt;&gt;"LIBSETS_SETTYPE_SPECIAL"),
IF(AND(Y335&lt;&gt;"",ISNUMBER(Y335),NOT(ISNA(Y335))),Y335,
   IF(AND(L335&lt;&gt;"",ISNUMBER(L335),L335&gt;0,NOT(ISNA(L335))),VLOOKUP(L335,'ESO dumped WayshrineInfo'!$K$3:$L$9994,2,FALSE),"")
),"")</f>
        <v>1011</v>
      </c>
      <c r="AA335" t="str">
        <f>IF(AND(Z335&lt;&gt;"",ISNUMBER(Z335),NOT(ISNA(Z335))),VLOOKUP(Z335,'ESO zone constants'!$A$3:$D$9999,4,FALSE),"")</f>
        <v>Summerset</v>
      </c>
      <c r="AB335" s="33" t="s">
        <v>3357</v>
      </c>
      <c r="AF335" s="3">
        <f>IF(AND(G335&lt;&gt;"LIBSETS_SETTYPE_BATTLEGROUND",G335&lt;&gt;"LIBSETS_SETTYPE_SPECIAL"),
IF(AND(AE335&lt;&gt;"",ISNUMBER(AE335),NOT(ISNA(AE335))),AE335,
   IF(AND(M335&lt;&gt;"",ISNUMBER(M335),M335&gt;0,NOT(ISNA(M335))),VLOOKUP(M335,'ESO dumped WayshrineInfo'!$K$3:$L$9994,2,FALSE),"")
),"")</f>
        <v>1011</v>
      </c>
      <c r="AG335" t="str">
        <f>IF(AND(AF335&lt;&gt;"",ISNUMBER(AF335),NOT(ISNA(AF335))),VLOOKUP(AF335,'ESO zone constants'!$A$3:$D$9999,4,FALSE),"")</f>
        <v>Summerset</v>
      </c>
      <c r="AH335" s="33" t="s">
        <v>3357</v>
      </c>
      <c r="AK335" s="3" t="str">
        <f>IF(AND(G335&lt;&gt;"LIBSETS_SETTYPE_BATTLEGROUND",G335&lt;&gt;"LIBSETS_SETTYPE_SPECIAL"),IF(AL335&lt;&gt;"",VLOOKUP(AL335,'ESO zone constants'!$D$3:$H$4953,5,FALSE),""),"")</f>
        <v/>
      </c>
      <c r="AM335" s="43"/>
      <c r="AP335" s="3" t="str">
        <f>IF(AND(G335&lt;&gt;"LIBSETS_SETTYPE_BATTLEGROUND",G335&lt;&gt;"LIBSETS_SETTYPE_SPECIAL"),IF(AQ335&lt;&gt;"",VLOOKUP(AQ335,'ESO zone constants'!$D$3:$H$4953,5,FALSE),""),"")</f>
        <v/>
      </c>
      <c r="AR335" s="43"/>
      <c r="AU335" s="3" t="str">
        <f>IF(AND(G335&lt;&gt;"LIBSETS_SETTYPE_BATTLEGROUND",G335&lt;&gt;"LIBSETS_SETTYPE_SPECIAL"),IF(AV335&lt;&gt;"",VLOOKUP(AV335,'ESO zone constants'!$D$3:$H$4953,5,FALSE),""),"")</f>
        <v/>
      </c>
      <c r="AW335" s="43"/>
      <c r="AZ335" s="81" t="s">
        <v>2665</v>
      </c>
      <c r="BA335" s="81"/>
      <c r="BB335" s="81"/>
      <c r="BC335" s="21" t="str">
        <f t="shared" si="36"/>
        <v>[387] = {wayshrines={354,354,354,}, traitsNeeded=9, dlcId=DLC_SUMMERSET</v>
      </c>
      <c r="BD335" s="21" t="str">
        <f t="shared" si="37"/>
        <v>, zoneIds={1011,1011,1011}, veteran=false</v>
      </c>
      <c r="BE335" s="21" t="str">
        <f t="shared" si="38"/>
        <v>, setType=LIBSETS_SETTYPE_CRAFTED</v>
      </c>
      <c r="BF335" s="21" t="str">
        <f t="shared" si="39"/>
        <v>, dropMechanic={LIBSETS_DROP_MECHANIC_CRAFTED,LIBSETS_DROP_MECHANIC_CRAFTED,LIBSETS_DROP_MECHANIC_CRAFTED}</v>
      </c>
      <c r="BG335" s="21" t="str">
        <f t="shared" si="40"/>
        <v>}, --Nocturnal\'s Favor / Nocturnals Gunst   [Summerset, Summerset, Summerset]</v>
      </c>
    </row>
    <row r="336" spans="1:59" x14ac:dyDescent="0.25">
      <c r="A336" s="12">
        <v>388</v>
      </c>
      <c r="B336" t="s">
        <v>1253</v>
      </c>
      <c r="C336" t="s">
        <v>1254</v>
      </c>
      <c r="D336" s="3">
        <f t="shared" si="35"/>
        <v>388</v>
      </c>
      <c r="G336" s="8" t="s">
        <v>1481</v>
      </c>
      <c r="I336" t="s">
        <v>91</v>
      </c>
      <c r="J336" t="s">
        <v>91</v>
      </c>
      <c r="K336">
        <v>364</v>
      </c>
      <c r="L336">
        <v>364</v>
      </c>
      <c r="M336">
        <v>364</v>
      </c>
      <c r="O336" s="64"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WayshrineInfo'!$K$3:$N$9994,4,FALSE),"")))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constants'!$B$4:$C$1012,2,FALSE),"")</f>
        <v>Summerset</v>
      </c>
      <c r="V336" s="33" t="s">
        <v>3335</v>
      </c>
      <c r="W336" s="38"/>
      <c r="X336" s="38"/>
      <c r="Z336" s="3">
        <f>IF(AND(G336&lt;&gt;"LIBSETS_SETTYPE_BATTLEGROUND",G336&lt;&gt;"LIBSETS_SETTYPE_SPECIAL"),
IF(AND(Y336&lt;&gt;"",ISNUMBER(Y336),NOT(ISNA(Y336))),Y336,
   IF(AND(L336&lt;&gt;"",ISNUMBER(L336),L336&gt;0,NOT(ISNA(L336))),VLOOKUP(L336,'ESO dumped WayshrineInfo'!$K$3:$L$9994,2,FALSE),"")
),"")</f>
        <v>1011</v>
      </c>
      <c r="AA336" t="str">
        <f>IF(AND(Z336&lt;&gt;"",ISNUMBER(Z336),NOT(ISNA(Z336))),VLOOKUP(Z336,'ESO zone constants'!$A$3:$D$9999,4,FALSE),"")</f>
        <v>Summerset</v>
      </c>
      <c r="AB336" s="33" t="s">
        <v>3335</v>
      </c>
      <c r="AC336" s="42" t="str">
        <f>IF(AB336&lt;&gt;"",IF(AB336&lt;&gt;"LIBSETS_DROP_MECHANIC_MONSTER_NAME",VLOOKUP(AB336,'LibSets constants'!$I$4:$L$1012,3,FALSE),""),"")</f>
        <v>Bosses in trial dungeons</v>
      </c>
      <c r="AD336" s="42" t="str">
        <f>IF(AB336&lt;&gt;"",IF(AB336&lt;&gt;"LIBSETS_DROP_MECHANIC_MONSTER_NAME",VLOOKUP(AB336,'LibSets constants'!$I$4:$L$1012,4,FALSE),""),"")</f>
        <v>Bosse in Prüfungen</v>
      </c>
      <c r="AE336" s="38"/>
      <c r="AF336" s="3">
        <f>IF(AND(G336&lt;&gt;"LIBSETS_SETTYPE_BATTLEGROUND",G336&lt;&gt;"LIBSETS_SETTYPE_SPECIAL"),
IF(AND(AE336&lt;&gt;"",ISNUMBER(AE336),NOT(ISNA(AE336))),AE336,
   IF(AND(M336&lt;&gt;"",ISNUMBER(M336),M336&gt;0,NOT(ISNA(M336))),VLOOKUP(M336,'ESO dumped WayshrineInfo'!$K$3:$L$9994,2,FALSE),"")
),"")</f>
        <v>1011</v>
      </c>
      <c r="AG336" t="str">
        <f>IF(AND(AF336&lt;&gt;"",ISNUMBER(AF336),NOT(ISNA(AF336))),VLOOKUP(AF336,'ESO zone constants'!$A$3:$D$9999,4,FALSE),"")</f>
        <v>Summerset</v>
      </c>
      <c r="AH336" s="43"/>
      <c r="AI336" s="38"/>
      <c r="AJ336" s="38"/>
      <c r="AK336" s="3" t="str">
        <f>IF(AND(G336&lt;&gt;"LIBSETS_SETTYPE_BATTLEGROUND",G336&lt;&gt;"LIBSETS_SETTYPE_SPECIAL"),IF(AL336&lt;&gt;"",VLOOKUP(AL336,'ESO zone constants'!$D$3:$H$4953,5,FALSE),""),"")</f>
        <v/>
      </c>
      <c r="AM336" s="43"/>
      <c r="AN336" s="38"/>
      <c r="AO336" s="38"/>
      <c r="AP336" s="3" t="str">
        <f>IF(AND(G336&lt;&gt;"LIBSETS_SETTYPE_BATTLEGROUND",G336&lt;&gt;"LIBSETS_SETTYPE_SPECIAL"),IF(AQ336&lt;&gt;"",VLOOKUP(AQ336,'ESO zone constants'!$D$3:$H$4953,5,FALSE),""),"")</f>
        <v/>
      </c>
      <c r="AR336" s="43"/>
      <c r="AS336" s="38"/>
      <c r="AT336" s="38"/>
      <c r="AU336" s="3" t="str">
        <f>IF(AND(G336&lt;&gt;"LIBSETS_SETTYPE_BATTLEGROUND",G336&lt;&gt;"LIBSETS_SETTYPE_SPECIAL"),IF(AV336&lt;&gt;"",VLOOKUP(AV336,'ESO zone constants'!$D$3:$H$4953,5,FALSE),""),"")</f>
        <v/>
      </c>
      <c r="AW336" s="43"/>
      <c r="AX336" s="38"/>
      <c r="AY336" s="38"/>
      <c r="AZ336" s="81" t="s">
        <v>2665</v>
      </c>
      <c r="BA336" s="81"/>
      <c r="BB336" s="81"/>
      <c r="BC336" s="21" t="str">
        <f t="shared" si="36"/>
        <v>[388] = {wayshrines={364,364,364,}, dlcId=DLC_SUMMERSET</v>
      </c>
      <c r="BD336" s="21" t="str">
        <f t="shared" si="37"/>
        <v>, zoneIds={1051,1011,1011}, veteran=false</v>
      </c>
      <c r="BE336" s="21" t="str">
        <f t="shared" si="38"/>
        <v>, setType=LIBSETS_SETTYPE_TRIAL</v>
      </c>
      <c r="BF336" s="21" t="str">
        <f t="shared" si="39"/>
        <v>, dropMechanic={LIBSETS_DROP_MECHANIC_TRIAL_BOSS,LIBSETS_DROP_MECHANIC_TRIAL_BOSS}, dropMechanicDropLocationNames={['en']={'','Bosses in trial dungeons','','','','',},['de']={'','Bosse in Prüfungen','','','','',},}</v>
      </c>
      <c r="BG336" s="21" t="str">
        <f t="shared" si="40"/>
        <v>}, --Aegis of Galenwe / Ägis von Galenwe   [Cloudrest, Summerset, Summerset]</v>
      </c>
    </row>
    <row r="337" spans="1:59" x14ac:dyDescent="0.25">
      <c r="A337" s="12">
        <v>389</v>
      </c>
      <c r="B337" t="s">
        <v>1255</v>
      </c>
      <c r="C337" t="s">
        <v>1256</v>
      </c>
      <c r="D337" s="3">
        <f t="shared" si="35"/>
        <v>389</v>
      </c>
      <c r="G337" s="8" t="s">
        <v>1481</v>
      </c>
      <c r="I337" t="s">
        <v>91</v>
      </c>
      <c r="J337" t="s">
        <v>91</v>
      </c>
      <c r="K337">
        <v>364</v>
      </c>
      <c r="L337">
        <v>364</v>
      </c>
      <c r="M337">
        <v>364</v>
      </c>
      <c r="O337" s="64"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WayshrineInfo'!$K$3:$N$9994,4,FALSE),"")))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constants'!$B$4:$C$1012,2,FALSE),"")</f>
        <v>Summerset</v>
      </c>
      <c r="V337" s="33" t="s">
        <v>3335</v>
      </c>
      <c r="Y337" s="64"/>
      <c r="Z337" s="3">
        <f>IF(AND(G337&lt;&gt;"LIBSETS_SETTYPE_BATTLEGROUND",G337&lt;&gt;"LIBSETS_SETTYPE_SPECIAL"),
IF(AND(Y337&lt;&gt;"",ISNUMBER(Y337),NOT(ISNA(Y337))),Y337,
   IF(AND(L337&lt;&gt;"",ISNUMBER(L337),L337&gt;0,NOT(ISNA(L337))),VLOOKUP(L337,'ESO dumped WayshrineInfo'!$K$3:$L$9994,2,FALSE),"")
),"")</f>
        <v>1011</v>
      </c>
      <c r="AA337" t="str">
        <f>IF(AND(Z337&lt;&gt;"",ISNUMBER(Z337),NOT(ISNA(Z337))),VLOOKUP(Z337,'ESO zone constants'!$A$3:$D$9999,4,FALSE),"")</f>
        <v>Summerset</v>
      </c>
      <c r="AB337" s="33" t="s">
        <v>3335</v>
      </c>
      <c r="AC337" s="42" t="str">
        <f>IF(AB337&lt;&gt;"",IF(AB337&lt;&gt;"LIBSETS_DROP_MECHANIC_MONSTER_NAME",VLOOKUP(AB337,'LibSets constants'!$I$4:$L$1012,3,FALSE),""),"")</f>
        <v>Bosses in trial dungeons</v>
      </c>
      <c r="AD337" s="42" t="str">
        <f>IF(AB337&lt;&gt;"",IF(AB337&lt;&gt;"LIBSETS_DROP_MECHANIC_MONSTER_NAME",VLOOKUP(AB337,'LibSets constants'!$I$4:$L$1012,4,FALSE),""),"")</f>
        <v>Bosse in Prüfungen</v>
      </c>
      <c r="AE337" s="38"/>
      <c r="AF337" s="3">
        <f>IF(AND(G337&lt;&gt;"LIBSETS_SETTYPE_BATTLEGROUND",G337&lt;&gt;"LIBSETS_SETTYPE_SPECIAL"),
IF(AND(AE337&lt;&gt;"",ISNUMBER(AE337),NOT(ISNA(AE337))),AE337,
   IF(AND(M337&lt;&gt;"",ISNUMBER(M337),M337&gt;0,NOT(ISNA(M337))),VLOOKUP(M337,'ESO dumped WayshrineInfo'!$K$3:$L$9994,2,FALSE),"")
),"")</f>
        <v>1011</v>
      </c>
      <c r="AG337" t="str">
        <f>IF(AND(AF337&lt;&gt;"",ISNUMBER(AF337),NOT(ISNA(AF337))),VLOOKUP(AF337,'ESO zone constants'!$A$3:$D$9999,4,FALSE),"")</f>
        <v>Summerset</v>
      </c>
      <c r="AH337" s="43"/>
      <c r="AI337" s="38"/>
      <c r="AJ337" s="38"/>
      <c r="AK337" s="3" t="str">
        <f>IF(AND(G337&lt;&gt;"LIBSETS_SETTYPE_BATTLEGROUND",G337&lt;&gt;"LIBSETS_SETTYPE_SPECIAL"),IF(AL337&lt;&gt;"",VLOOKUP(AL337,'ESO zone constants'!$D$3:$H$4953,5,FALSE),""),"")</f>
        <v/>
      </c>
      <c r="AM337" s="43"/>
      <c r="AN337" s="38"/>
      <c r="AO337" s="38"/>
      <c r="AP337" s="3" t="str">
        <f>IF(AND(G337&lt;&gt;"LIBSETS_SETTYPE_BATTLEGROUND",G337&lt;&gt;"LIBSETS_SETTYPE_SPECIAL"),IF(AQ337&lt;&gt;"",VLOOKUP(AQ337,'ESO zone constants'!$D$3:$H$4953,5,FALSE),""),"")</f>
        <v/>
      </c>
      <c r="AR337" s="43"/>
      <c r="AS337" s="38"/>
      <c r="AT337" s="38"/>
      <c r="AU337" s="3" t="str">
        <f>IF(AND(G337&lt;&gt;"LIBSETS_SETTYPE_BATTLEGROUND",G337&lt;&gt;"LIBSETS_SETTYPE_SPECIAL"),IF(AV337&lt;&gt;"",VLOOKUP(AV337,'ESO zone constants'!$D$3:$H$4953,5,FALSE),""),"")</f>
        <v/>
      </c>
      <c r="AW337" s="43"/>
      <c r="AX337" s="38"/>
      <c r="AY337" s="38"/>
      <c r="AZ337" s="81" t="s">
        <v>2665</v>
      </c>
      <c r="BA337" s="81"/>
      <c r="BB337" s="81"/>
      <c r="BC337" s="21" t="str">
        <f t="shared" si="36"/>
        <v>[389] = {wayshrines={364,364,364,}, dlcId=DLC_SUMMERSET</v>
      </c>
      <c r="BD337" s="21" t="str">
        <f t="shared" si="37"/>
        <v>, zoneIds={1051,1011,1011}, veteran=false</v>
      </c>
      <c r="BE337" s="21" t="str">
        <f t="shared" si="38"/>
        <v>, setType=LIBSETS_SETTYPE_TRIAL</v>
      </c>
      <c r="BF337" s="21" t="str">
        <f t="shared" si="39"/>
        <v>, dropMechanic={LIBSETS_DROP_MECHANIC_TRIAL_BOSS,LIBSETS_DROP_MECHANIC_TRIAL_BOSS}, dropMechanicDropLocationNames={['en']={'','Bosses in trial dungeons','','','','',},['de']={'','Bosse in Prüfungen','','','','',},}</v>
      </c>
      <c r="BG337" s="21" t="str">
        <f t="shared" si="40"/>
        <v>}, --Arms of Relequen / Waffen von Relequen   [Cloudrest, Summerset, Summerset]</v>
      </c>
    </row>
    <row r="338" spans="1:59" x14ac:dyDescent="0.25">
      <c r="A338" s="12">
        <v>390</v>
      </c>
      <c r="B338" t="s">
        <v>1257</v>
      </c>
      <c r="C338" t="s">
        <v>1258</v>
      </c>
      <c r="D338" s="3">
        <f t="shared" si="35"/>
        <v>390</v>
      </c>
      <c r="G338" s="8" t="s">
        <v>1481</v>
      </c>
      <c r="I338" t="s">
        <v>91</v>
      </c>
      <c r="J338" t="s">
        <v>91</v>
      </c>
      <c r="K338">
        <v>364</v>
      </c>
      <c r="L338">
        <v>364</v>
      </c>
      <c r="M338">
        <v>364</v>
      </c>
      <c r="O338" s="64"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WayshrineInfo'!$K$3:$N$9994,4,FALSE),"")))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constants'!$B$4:$C$1012,2,FALSE),"")</f>
        <v>Summerset</v>
      </c>
      <c r="V338" s="33" t="s">
        <v>3335</v>
      </c>
      <c r="Y338" s="64"/>
      <c r="Z338" s="3">
        <f>IF(AND(G338&lt;&gt;"LIBSETS_SETTYPE_BATTLEGROUND",G338&lt;&gt;"LIBSETS_SETTYPE_SPECIAL"),
IF(AND(Y338&lt;&gt;"",ISNUMBER(Y338),NOT(ISNA(Y338))),Y338,
   IF(AND(L338&lt;&gt;"",ISNUMBER(L338),L338&gt;0,NOT(ISNA(L338))),VLOOKUP(L338,'ESO dumped WayshrineInfo'!$K$3:$L$9994,2,FALSE),"")
),"")</f>
        <v>1011</v>
      </c>
      <c r="AA338" t="str">
        <f>IF(AND(Z338&lt;&gt;"",ISNUMBER(Z338),NOT(ISNA(Z338))),VLOOKUP(Z338,'ESO zone constants'!$A$3:$D$9999,4,FALSE),"")</f>
        <v>Summerset</v>
      </c>
      <c r="AB338" s="33" t="s">
        <v>3335</v>
      </c>
      <c r="AC338" s="42" t="str">
        <f>IF(AB338&lt;&gt;"",IF(AB338&lt;&gt;"LIBSETS_DROP_MECHANIC_MONSTER_NAME",VLOOKUP(AB338,'LibSets constants'!$I$4:$L$1012,3,FALSE),""),"")</f>
        <v>Bosses in trial dungeons</v>
      </c>
      <c r="AD338" s="42" t="str">
        <f>IF(AB338&lt;&gt;"",IF(AB338&lt;&gt;"LIBSETS_DROP_MECHANIC_MONSTER_NAME",VLOOKUP(AB338,'LibSets constants'!$I$4:$L$1012,4,FALSE),""),"")</f>
        <v>Bosse in Prüfungen</v>
      </c>
      <c r="AE338" s="38"/>
      <c r="AF338" s="3">
        <f>IF(AND(G338&lt;&gt;"LIBSETS_SETTYPE_BATTLEGROUND",G338&lt;&gt;"LIBSETS_SETTYPE_SPECIAL"),
IF(AND(AE338&lt;&gt;"",ISNUMBER(AE338),NOT(ISNA(AE338))),AE338,
   IF(AND(M338&lt;&gt;"",ISNUMBER(M338),M338&gt;0,NOT(ISNA(M338))),VLOOKUP(M338,'ESO dumped WayshrineInfo'!$K$3:$L$9994,2,FALSE),"")
),"")</f>
        <v>1011</v>
      </c>
      <c r="AG338" t="str">
        <f>IF(AND(AF338&lt;&gt;"",ISNUMBER(AF338),NOT(ISNA(AF338))),VLOOKUP(AF338,'ESO zone constants'!$A$3:$D$9999,4,FALSE),"")</f>
        <v>Summerset</v>
      </c>
      <c r="AH338" s="43"/>
      <c r="AI338" s="38"/>
      <c r="AJ338" s="38"/>
      <c r="AK338" s="3" t="str">
        <f>IF(AND(G338&lt;&gt;"LIBSETS_SETTYPE_BATTLEGROUND",G338&lt;&gt;"LIBSETS_SETTYPE_SPECIAL"),IF(AL338&lt;&gt;"",VLOOKUP(AL338,'ESO zone constants'!$D$3:$H$4953,5,FALSE),""),"")</f>
        <v/>
      </c>
      <c r="AM338" s="43"/>
      <c r="AN338" s="38"/>
      <c r="AO338" s="38"/>
      <c r="AP338" s="3" t="str">
        <f>IF(AND(G338&lt;&gt;"LIBSETS_SETTYPE_BATTLEGROUND",G338&lt;&gt;"LIBSETS_SETTYPE_SPECIAL"),IF(AQ338&lt;&gt;"",VLOOKUP(AQ338,'ESO zone constants'!$D$3:$H$4953,5,FALSE),""),"")</f>
        <v/>
      </c>
      <c r="AR338" s="43"/>
      <c r="AS338" s="38"/>
      <c r="AT338" s="38"/>
      <c r="AU338" s="3" t="str">
        <f>IF(AND(G338&lt;&gt;"LIBSETS_SETTYPE_BATTLEGROUND",G338&lt;&gt;"LIBSETS_SETTYPE_SPECIAL"),IF(AV338&lt;&gt;"",VLOOKUP(AV338,'ESO zone constants'!$D$3:$H$4953,5,FALSE),""),"")</f>
        <v/>
      </c>
      <c r="AW338" s="43"/>
      <c r="AX338" s="38"/>
      <c r="AY338" s="38"/>
      <c r="AZ338" s="81" t="s">
        <v>2665</v>
      </c>
      <c r="BA338" s="81"/>
      <c r="BB338" s="81"/>
      <c r="BC338" s="21" t="str">
        <f t="shared" si="36"/>
        <v>[390] = {wayshrines={364,364,364,}, dlcId=DLC_SUMMERSET</v>
      </c>
      <c r="BD338" s="21" t="str">
        <f t="shared" si="37"/>
        <v>, zoneIds={1051,1011,1011}, veteran=false</v>
      </c>
      <c r="BE338" s="21" t="str">
        <f t="shared" si="38"/>
        <v>, setType=LIBSETS_SETTYPE_TRIAL</v>
      </c>
      <c r="BF338" s="21" t="str">
        <f t="shared" si="39"/>
        <v>, dropMechanic={LIBSETS_DROP_MECHANIC_TRIAL_BOSS,LIBSETS_DROP_MECHANIC_TRIAL_BOSS}, dropMechanicDropLocationNames={['en']={'','Bosses in trial dungeons','','','','',},['de']={'','Bosse in Prüfungen','','','','',},}</v>
      </c>
      <c r="BG338" s="21" t="str">
        <f t="shared" si="40"/>
        <v>}, --Mantle of Siroria / Mantel von Siroria   [Cloudrest, Summerset, Summerset]</v>
      </c>
    </row>
    <row r="339" spans="1:59" x14ac:dyDescent="0.25">
      <c r="A339" s="12">
        <v>391</v>
      </c>
      <c r="B339" t="s">
        <v>1259</v>
      </c>
      <c r="C339" t="s">
        <v>1260</v>
      </c>
      <c r="D339" s="3">
        <f t="shared" si="35"/>
        <v>391</v>
      </c>
      <c r="G339" s="8" t="s">
        <v>1481</v>
      </c>
      <c r="I339" t="s">
        <v>91</v>
      </c>
      <c r="J339" t="s">
        <v>91</v>
      </c>
      <c r="K339">
        <v>364</v>
      </c>
      <c r="L339">
        <v>364</v>
      </c>
      <c r="M339">
        <v>364</v>
      </c>
      <c r="O339" s="64"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WayshrineInfo'!$K$3:$N$9994,4,FALSE),"")))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constants'!$B$4:$C$1012,2,FALSE),"")</f>
        <v>Summerset</v>
      </c>
      <c r="V339" s="33" t="s">
        <v>3335</v>
      </c>
      <c r="Y339" s="64"/>
      <c r="Z339" s="3">
        <f>IF(AND(G339&lt;&gt;"LIBSETS_SETTYPE_BATTLEGROUND",G339&lt;&gt;"LIBSETS_SETTYPE_SPECIAL"),
IF(AND(Y339&lt;&gt;"",ISNUMBER(Y339),NOT(ISNA(Y339))),Y339,
   IF(AND(L339&lt;&gt;"",ISNUMBER(L339),L339&gt;0,NOT(ISNA(L339))),VLOOKUP(L339,'ESO dumped WayshrineInfo'!$K$3:$L$9994,2,FALSE),"")
),"")</f>
        <v>1011</v>
      </c>
      <c r="AA339" t="str">
        <f>IF(AND(Z339&lt;&gt;"",ISNUMBER(Z339),NOT(ISNA(Z339))),VLOOKUP(Z339,'ESO zone constants'!$A$3:$D$9999,4,FALSE),"")</f>
        <v>Summerset</v>
      </c>
      <c r="AB339" s="33" t="s">
        <v>3335</v>
      </c>
      <c r="AC339" s="42" t="str">
        <f>IF(AB339&lt;&gt;"",IF(AB339&lt;&gt;"LIBSETS_DROP_MECHANIC_MONSTER_NAME",VLOOKUP(AB339,'LibSets constants'!$I$4:$L$1012,3,FALSE),""),"")</f>
        <v>Bosses in trial dungeons</v>
      </c>
      <c r="AD339" s="42" t="str">
        <f>IF(AB339&lt;&gt;"",IF(AB339&lt;&gt;"LIBSETS_DROP_MECHANIC_MONSTER_NAME",VLOOKUP(AB339,'LibSets constants'!$I$4:$L$1012,4,FALSE),""),"")</f>
        <v>Bosse in Prüfungen</v>
      </c>
      <c r="AE339" s="38"/>
      <c r="AF339" s="3">
        <f>IF(AND(G339&lt;&gt;"LIBSETS_SETTYPE_BATTLEGROUND",G339&lt;&gt;"LIBSETS_SETTYPE_SPECIAL"),
IF(AND(AE339&lt;&gt;"",ISNUMBER(AE339),NOT(ISNA(AE339))),AE339,
   IF(AND(M339&lt;&gt;"",ISNUMBER(M339),M339&gt;0,NOT(ISNA(M339))),VLOOKUP(M339,'ESO dumped WayshrineInfo'!$K$3:$L$9994,2,FALSE),"")
),"")</f>
        <v>1011</v>
      </c>
      <c r="AG339" t="str">
        <f>IF(AND(AF339&lt;&gt;"",ISNUMBER(AF339),NOT(ISNA(AF339))),VLOOKUP(AF339,'ESO zone constants'!$A$3:$D$9999,4,FALSE),"")</f>
        <v>Summerset</v>
      </c>
      <c r="AH339" s="43"/>
      <c r="AI339" s="38"/>
      <c r="AJ339" s="38"/>
      <c r="AK339" s="3" t="str">
        <f>IF(AND(G339&lt;&gt;"LIBSETS_SETTYPE_BATTLEGROUND",G339&lt;&gt;"LIBSETS_SETTYPE_SPECIAL"),IF(AL339&lt;&gt;"",VLOOKUP(AL339,'ESO zone constants'!$D$3:$H$4953,5,FALSE),""),"")</f>
        <v/>
      </c>
      <c r="AM339" s="43"/>
      <c r="AN339" s="38"/>
      <c r="AO339" s="38"/>
      <c r="AP339" s="3" t="str">
        <f>IF(AND(G339&lt;&gt;"LIBSETS_SETTYPE_BATTLEGROUND",G339&lt;&gt;"LIBSETS_SETTYPE_SPECIAL"),IF(AQ339&lt;&gt;"",VLOOKUP(AQ339,'ESO zone constants'!$D$3:$H$4953,5,FALSE),""),"")</f>
        <v/>
      </c>
      <c r="AR339" s="43"/>
      <c r="AS339" s="38"/>
      <c r="AT339" s="38"/>
      <c r="AU339" s="3" t="str">
        <f>IF(AND(G339&lt;&gt;"LIBSETS_SETTYPE_BATTLEGROUND",G339&lt;&gt;"LIBSETS_SETTYPE_SPECIAL"),IF(AV339&lt;&gt;"",VLOOKUP(AV339,'ESO zone constants'!$D$3:$H$4953,5,FALSE),""),"")</f>
        <v/>
      </c>
      <c r="AW339" s="43"/>
      <c r="AX339" s="38"/>
      <c r="AY339" s="38"/>
      <c r="AZ339" s="81" t="s">
        <v>2665</v>
      </c>
      <c r="BA339" s="81"/>
      <c r="BB339" s="81"/>
      <c r="BC339" s="21" t="str">
        <f t="shared" si="36"/>
        <v>[391] = {wayshrines={364,364,364,}, dlcId=DLC_SUMMERSET</v>
      </c>
      <c r="BD339" s="21" t="str">
        <f t="shared" si="37"/>
        <v>, zoneIds={1051,1011,1011}, veteran=false</v>
      </c>
      <c r="BE339" s="21" t="str">
        <f t="shared" si="38"/>
        <v>, setType=LIBSETS_SETTYPE_TRIAL</v>
      </c>
      <c r="BF339" s="21" t="str">
        <f t="shared" si="39"/>
        <v>, dropMechanic={LIBSETS_DROP_MECHANIC_TRIAL_BOSS,LIBSETS_DROP_MECHANIC_TRIAL_BOSS}, dropMechanicDropLocationNames={['en']={'','Bosses in trial dungeons','','','','',},['de']={'','Bosse in Prüfungen','','','','',},}</v>
      </c>
      <c r="BG339" s="21" t="str">
        <f t="shared" si="40"/>
        <v>}, --Vestment of Olorime / Gewandung von Olorime   [Cloudrest, Summerset, Summerset]</v>
      </c>
    </row>
    <row r="340" spans="1:59" x14ac:dyDescent="0.25">
      <c r="A340" s="12">
        <v>392</v>
      </c>
      <c r="B340" t="s">
        <v>1261</v>
      </c>
      <c r="C340" t="s">
        <v>1262</v>
      </c>
      <c r="D340" s="3">
        <f t="shared" si="35"/>
        <v>392</v>
      </c>
      <c r="G340" s="8" t="s">
        <v>1481</v>
      </c>
      <c r="I340" t="s">
        <v>92</v>
      </c>
      <c r="J340" t="s">
        <v>91</v>
      </c>
      <c r="K340">
        <v>364</v>
      </c>
      <c r="L340">
        <v>364</v>
      </c>
      <c r="M340">
        <v>364</v>
      </c>
      <c r="O340" s="64"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WayshrineInfo'!$K$3:$N$9994,4,FALSE),"")))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constants'!$B$4:$C$1012,2,FALSE),"")</f>
        <v>Summerset</v>
      </c>
      <c r="V340" s="33" t="s">
        <v>3335</v>
      </c>
      <c r="Y340" s="64"/>
      <c r="Z340" s="3">
        <f>IF(AND(G340&lt;&gt;"LIBSETS_SETTYPE_BATTLEGROUND",G340&lt;&gt;"LIBSETS_SETTYPE_SPECIAL"),
IF(AND(Y340&lt;&gt;"",ISNUMBER(Y340),NOT(ISNA(Y340))),Y340,
   IF(AND(L340&lt;&gt;"",ISNUMBER(L340),L340&gt;0,NOT(ISNA(L340))),VLOOKUP(L340,'ESO dumped WayshrineInfo'!$K$3:$L$9994,2,FALSE),"")
),"")</f>
        <v>1011</v>
      </c>
      <c r="AA340" t="str">
        <f>IF(AND(Z340&lt;&gt;"",ISNUMBER(Z340),NOT(ISNA(Z340))),VLOOKUP(Z340,'ESO zone constants'!$A$3:$D$9999,4,FALSE),"")</f>
        <v>Summerset</v>
      </c>
      <c r="AB340" s="33" t="s">
        <v>3335</v>
      </c>
      <c r="AC340" s="42" t="str">
        <f>IF(AB340&lt;&gt;"",IF(AB340&lt;&gt;"LIBSETS_DROP_MECHANIC_MONSTER_NAME",VLOOKUP(AB340,'LibSets constants'!$I$4:$L$1012,3,FALSE),""),"")</f>
        <v>Bosses in trial dungeons</v>
      </c>
      <c r="AD340" s="42" t="str">
        <f>IF(AB340&lt;&gt;"",IF(AB340&lt;&gt;"LIBSETS_DROP_MECHANIC_MONSTER_NAME",VLOOKUP(AB340,'LibSets constants'!$I$4:$L$1012,4,FALSE),""),"")</f>
        <v>Bosse in Prüfungen</v>
      </c>
      <c r="AE340" s="38"/>
      <c r="AF340" s="3">
        <f>IF(AND(G340&lt;&gt;"LIBSETS_SETTYPE_BATTLEGROUND",G340&lt;&gt;"LIBSETS_SETTYPE_SPECIAL"),
IF(AND(AE340&lt;&gt;"",ISNUMBER(AE340),NOT(ISNA(AE340))),AE340,
   IF(AND(M340&lt;&gt;"",ISNUMBER(M340),M340&gt;0,NOT(ISNA(M340))),VLOOKUP(M340,'ESO dumped WayshrineInfo'!$K$3:$L$9994,2,FALSE),"")
),"")</f>
        <v>1011</v>
      </c>
      <c r="AG340" t="str">
        <f>IF(AND(AF340&lt;&gt;"",ISNUMBER(AF340),NOT(ISNA(AF340))),VLOOKUP(AF340,'ESO zone constants'!$A$3:$D$9999,4,FALSE),"")</f>
        <v>Summerset</v>
      </c>
      <c r="AH340" s="43"/>
      <c r="AI340" s="38"/>
      <c r="AJ340" s="38"/>
      <c r="AK340" s="3" t="str">
        <f>IF(AND(G340&lt;&gt;"LIBSETS_SETTYPE_BATTLEGROUND",G340&lt;&gt;"LIBSETS_SETTYPE_SPECIAL"),IF(AL340&lt;&gt;"",VLOOKUP(AL340,'ESO zone constants'!$D$3:$H$4953,5,FALSE),""),"")</f>
        <v/>
      </c>
      <c r="AM340" s="43"/>
      <c r="AN340" s="38"/>
      <c r="AO340" s="38"/>
      <c r="AP340" s="3" t="str">
        <f>IF(AND(G340&lt;&gt;"LIBSETS_SETTYPE_BATTLEGROUND",G340&lt;&gt;"LIBSETS_SETTYPE_SPECIAL"),IF(AQ340&lt;&gt;"",VLOOKUP(AQ340,'ESO zone constants'!$D$3:$H$4953,5,FALSE),""),"")</f>
        <v/>
      </c>
      <c r="AR340" s="43"/>
      <c r="AS340" s="38"/>
      <c r="AT340" s="38"/>
      <c r="AU340" s="3" t="str">
        <f>IF(AND(G340&lt;&gt;"LIBSETS_SETTYPE_BATTLEGROUND",G340&lt;&gt;"LIBSETS_SETTYPE_SPECIAL"),IF(AV340&lt;&gt;"",VLOOKUP(AV340,'ESO zone constants'!$D$3:$H$4953,5,FALSE),""),"")</f>
        <v/>
      </c>
      <c r="AW340" s="43"/>
      <c r="AX340" s="38"/>
      <c r="AY340" s="38"/>
      <c r="AZ340" s="81" t="s">
        <v>2665</v>
      </c>
      <c r="BA340" s="81"/>
      <c r="BB340" s="81"/>
      <c r="BC340" s="21" t="str">
        <f t="shared" si="36"/>
        <v>[392] = {wayshrines={364,364,364,}, dlcId=DLC_SUMMERSET</v>
      </c>
      <c r="BD340" s="21" t="str">
        <f t="shared" si="37"/>
        <v>, zoneIds={1051,1011,1011}, veteran=true</v>
      </c>
      <c r="BE340" s="21" t="str">
        <f t="shared" si="38"/>
        <v>, setType=LIBSETS_SETTYPE_TRIAL</v>
      </c>
      <c r="BF340" s="21" t="str">
        <f t="shared" si="39"/>
        <v>, dropMechanic={LIBSETS_DROP_MECHANIC_TRIAL_BOSS,LIBSETS_DROP_MECHANIC_TRIAL_BOSS}, dropMechanicDropLocationNames={['en']={'','Bosses in trial dungeons','','','','',},['de']={'','Bosse in Prüfungen','','','','',},}</v>
      </c>
      <c r="BG340" s="21" t="str">
        <f t="shared" si="40"/>
        <v>}, --Perfect Aegis of Galenwe / Perfekte Ägis von Galenwe   [Cloudrest, Summerset, Summerset]</v>
      </c>
    </row>
    <row r="341" spans="1:59" x14ac:dyDescent="0.25">
      <c r="A341" s="45">
        <v>393</v>
      </c>
      <c r="B341" t="s">
        <v>1263</v>
      </c>
      <c r="C341" t="s">
        <v>1264</v>
      </c>
      <c r="D341" s="3">
        <f t="shared" si="35"/>
        <v>393</v>
      </c>
      <c r="G341" s="8" t="s">
        <v>1481</v>
      </c>
      <c r="I341" t="s">
        <v>92</v>
      </c>
      <c r="J341" t="s">
        <v>91</v>
      </c>
      <c r="K341">
        <v>364</v>
      </c>
      <c r="L341">
        <v>364</v>
      </c>
      <c r="M341">
        <v>364</v>
      </c>
      <c r="O341" s="64"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WayshrineInfo'!$K$3:$N$9994,4,FALSE),"")))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constants'!$B$4:$C$1012,2,FALSE),"")</f>
        <v>Summerset</v>
      </c>
      <c r="V341" s="33" t="s">
        <v>3335</v>
      </c>
      <c r="Y341" s="64"/>
      <c r="Z341" s="3">
        <f>IF(AND(G341&lt;&gt;"LIBSETS_SETTYPE_BATTLEGROUND",G341&lt;&gt;"LIBSETS_SETTYPE_SPECIAL"),
IF(AND(Y341&lt;&gt;"",ISNUMBER(Y341),NOT(ISNA(Y341))),Y341,
   IF(AND(L341&lt;&gt;"",ISNUMBER(L341),L341&gt;0,NOT(ISNA(L341))),VLOOKUP(L341,'ESO dumped WayshrineInfo'!$K$3:$L$9994,2,FALSE),"")
),"")</f>
        <v>1011</v>
      </c>
      <c r="AA341" t="str">
        <f>IF(AND(Z341&lt;&gt;"",ISNUMBER(Z341),NOT(ISNA(Z341))),VLOOKUP(Z341,'ESO zone constants'!$A$3:$D$9999,4,FALSE),"")</f>
        <v>Summerset</v>
      </c>
      <c r="AB341" s="33" t="s">
        <v>3335</v>
      </c>
      <c r="AC341" s="42" t="str">
        <f>IF(AB341&lt;&gt;"",IF(AB341&lt;&gt;"LIBSETS_DROP_MECHANIC_MONSTER_NAME",VLOOKUP(AB341,'LibSets constants'!$I$4:$L$1012,3,FALSE),""),"")</f>
        <v>Bosses in trial dungeons</v>
      </c>
      <c r="AD341" s="42" t="str">
        <f>IF(AB341&lt;&gt;"",IF(AB341&lt;&gt;"LIBSETS_DROP_MECHANIC_MONSTER_NAME",VLOOKUP(AB341,'LibSets constants'!$I$4:$L$1012,4,FALSE),""),"")</f>
        <v>Bosse in Prüfungen</v>
      </c>
      <c r="AE341" s="38"/>
      <c r="AF341" s="3">
        <f>IF(AND(G341&lt;&gt;"LIBSETS_SETTYPE_BATTLEGROUND",G341&lt;&gt;"LIBSETS_SETTYPE_SPECIAL"),
IF(AND(AE341&lt;&gt;"",ISNUMBER(AE341),NOT(ISNA(AE341))),AE341,
   IF(AND(M341&lt;&gt;"",ISNUMBER(M341),M341&gt;0,NOT(ISNA(M341))),VLOOKUP(M341,'ESO dumped WayshrineInfo'!$K$3:$L$9994,2,FALSE),"")
),"")</f>
        <v>1011</v>
      </c>
      <c r="AG341" t="str">
        <f>IF(AND(AF341&lt;&gt;"",ISNUMBER(AF341),NOT(ISNA(AF341))),VLOOKUP(AF341,'ESO zone constants'!$A$3:$D$9999,4,FALSE),"")</f>
        <v>Summerset</v>
      </c>
      <c r="AH341" s="43"/>
      <c r="AI341" s="38"/>
      <c r="AJ341" s="38"/>
      <c r="AK341" s="3" t="str">
        <f>IF(AND(G341&lt;&gt;"LIBSETS_SETTYPE_BATTLEGROUND",G341&lt;&gt;"LIBSETS_SETTYPE_SPECIAL"),IF(AL341&lt;&gt;"",VLOOKUP(AL341,'ESO zone constants'!$D$3:$H$4953,5,FALSE),""),"")</f>
        <v/>
      </c>
      <c r="AM341" s="43"/>
      <c r="AN341" s="38"/>
      <c r="AO341" s="38"/>
      <c r="AP341" s="3" t="str">
        <f>IF(AND(G341&lt;&gt;"LIBSETS_SETTYPE_BATTLEGROUND",G341&lt;&gt;"LIBSETS_SETTYPE_SPECIAL"),IF(AQ341&lt;&gt;"",VLOOKUP(AQ341,'ESO zone constants'!$D$3:$H$4953,5,FALSE),""),"")</f>
        <v/>
      </c>
      <c r="AR341" s="43"/>
      <c r="AS341" s="38"/>
      <c r="AT341" s="38"/>
      <c r="AU341" s="3" t="str">
        <f>IF(AND(G341&lt;&gt;"LIBSETS_SETTYPE_BATTLEGROUND",G341&lt;&gt;"LIBSETS_SETTYPE_SPECIAL"),IF(AV341&lt;&gt;"",VLOOKUP(AV341,'ESO zone constants'!$D$3:$H$4953,5,FALSE),""),"")</f>
        <v/>
      </c>
      <c r="AW341" s="43"/>
      <c r="AX341" s="38"/>
      <c r="AY341" s="38"/>
      <c r="AZ341" s="81" t="s">
        <v>2665</v>
      </c>
      <c r="BA341" s="81"/>
      <c r="BB341" s="81"/>
      <c r="BC341" s="21" t="str">
        <f t="shared" si="36"/>
        <v>[393] = {wayshrines={364,364,364,}, dlcId=DLC_SUMMERSET</v>
      </c>
      <c r="BD341" s="21" t="str">
        <f t="shared" si="37"/>
        <v>, zoneIds={1051,1011,1011}, veteran=true</v>
      </c>
      <c r="BE341" s="21" t="str">
        <f t="shared" si="38"/>
        <v>, setType=LIBSETS_SETTYPE_TRIAL</v>
      </c>
      <c r="BF341" s="21" t="str">
        <f t="shared" si="39"/>
        <v>, dropMechanic={LIBSETS_DROP_MECHANIC_TRIAL_BOSS,LIBSETS_DROP_MECHANIC_TRIAL_BOSS}, dropMechanicDropLocationNames={['en']={'','Bosses in trial dungeons','','','','',},['de']={'','Bosse in Prüfungen','','','','',},}</v>
      </c>
      <c r="BG341" s="21" t="str">
        <f t="shared" si="40"/>
        <v>}, --Perfect Arms of Relequen / Perfekte Waffen von Relequen   [Cloudrest, Summerset, Summerset]</v>
      </c>
    </row>
    <row r="342" spans="1:59" x14ac:dyDescent="0.25">
      <c r="A342" s="12">
        <v>394</v>
      </c>
      <c r="B342" t="s">
        <v>1265</v>
      </c>
      <c r="C342" t="s">
        <v>1266</v>
      </c>
      <c r="D342" s="3">
        <f t="shared" si="35"/>
        <v>394</v>
      </c>
      <c r="G342" s="8" t="s">
        <v>1481</v>
      </c>
      <c r="I342" t="s">
        <v>92</v>
      </c>
      <c r="J342" t="s">
        <v>91</v>
      </c>
      <c r="K342">
        <v>364</v>
      </c>
      <c r="L342">
        <v>364</v>
      </c>
      <c r="M342">
        <v>364</v>
      </c>
      <c r="O342" s="64"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WayshrineInfo'!$K$3:$N$9994,4,FALSE),"")))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constants'!$B$4:$C$1012,2,FALSE),"")</f>
        <v>Summerset</v>
      </c>
      <c r="V342" s="33" t="s">
        <v>3335</v>
      </c>
      <c r="Y342" s="64"/>
      <c r="Z342" s="3">
        <f>IF(AND(G342&lt;&gt;"LIBSETS_SETTYPE_BATTLEGROUND",G342&lt;&gt;"LIBSETS_SETTYPE_SPECIAL"),
IF(AND(Y342&lt;&gt;"",ISNUMBER(Y342),NOT(ISNA(Y342))),Y342,
   IF(AND(L342&lt;&gt;"",ISNUMBER(L342),L342&gt;0,NOT(ISNA(L342))),VLOOKUP(L342,'ESO dumped WayshrineInfo'!$K$3:$L$9994,2,FALSE),"")
),"")</f>
        <v>1011</v>
      </c>
      <c r="AA342" t="str">
        <f>IF(AND(Z342&lt;&gt;"",ISNUMBER(Z342),NOT(ISNA(Z342))),VLOOKUP(Z342,'ESO zone constants'!$A$3:$D$9999,4,FALSE),"")</f>
        <v>Summerset</v>
      </c>
      <c r="AB342" s="33" t="s">
        <v>3335</v>
      </c>
      <c r="AC342" s="42" t="str">
        <f>IF(AB342&lt;&gt;"",IF(AB342&lt;&gt;"LIBSETS_DROP_MECHANIC_MONSTER_NAME",VLOOKUP(AB342,'LibSets constants'!$I$4:$L$1012,3,FALSE),""),"")</f>
        <v>Bosses in trial dungeons</v>
      </c>
      <c r="AD342" s="42" t="str">
        <f>IF(AB342&lt;&gt;"",IF(AB342&lt;&gt;"LIBSETS_DROP_MECHANIC_MONSTER_NAME",VLOOKUP(AB342,'LibSets constants'!$I$4:$L$1012,4,FALSE),""),"")</f>
        <v>Bosse in Prüfungen</v>
      </c>
      <c r="AE342" s="38"/>
      <c r="AF342" s="3">
        <f>IF(AND(G342&lt;&gt;"LIBSETS_SETTYPE_BATTLEGROUND",G342&lt;&gt;"LIBSETS_SETTYPE_SPECIAL"),
IF(AND(AE342&lt;&gt;"",ISNUMBER(AE342),NOT(ISNA(AE342))),AE342,
   IF(AND(M342&lt;&gt;"",ISNUMBER(M342),M342&gt;0,NOT(ISNA(M342))),VLOOKUP(M342,'ESO dumped WayshrineInfo'!$K$3:$L$9994,2,FALSE),"")
),"")</f>
        <v>1011</v>
      </c>
      <c r="AG342" t="str">
        <f>IF(AND(AF342&lt;&gt;"",ISNUMBER(AF342),NOT(ISNA(AF342))),VLOOKUP(AF342,'ESO zone constants'!$A$3:$D$9999,4,FALSE),"")</f>
        <v>Summerset</v>
      </c>
      <c r="AH342" s="43"/>
      <c r="AI342" s="38"/>
      <c r="AJ342" s="38"/>
      <c r="AK342" s="3" t="str">
        <f>IF(AND(G342&lt;&gt;"LIBSETS_SETTYPE_BATTLEGROUND",G342&lt;&gt;"LIBSETS_SETTYPE_SPECIAL"),IF(AL342&lt;&gt;"",VLOOKUP(AL342,'ESO zone constants'!$D$3:$H$4953,5,FALSE),""),"")</f>
        <v/>
      </c>
      <c r="AM342" s="43"/>
      <c r="AN342" s="38"/>
      <c r="AO342" s="38"/>
      <c r="AP342" s="3" t="str">
        <f>IF(AND(G342&lt;&gt;"LIBSETS_SETTYPE_BATTLEGROUND",G342&lt;&gt;"LIBSETS_SETTYPE_SPECIAL"),IF(AQ342&lt;&gt;"",VLOOKUP(AQ342,'ESO zone constants'!$D$3:$H$4953,5,FALSE),""),"")</f>
        <v/>
      </c>
      <c r="AR342" s="43"/>
      <c r="AS342" s="38"/>
      <c r="AT342" s="38"/>
      <c r="AU342" s="3" t="str">
        <f>IF(AND(G342&lt;&gt;"LIBSETS_SETTYPE_BATTLEGROUND",G342&lt;&gt;"LIBSETS_SETTYPE_SPECIAL"),IF(AV342&lt;&gt;"",VLOOKUP(AV342,'ESO zone constants'!$D$3:$H$4953,5,FALSE),""),"")</f>
        <v/>
      </c>
      <c r="AW342" s="43"/>
      <c r="AX342" s="38"/>
      <c r="AY342" s="38"/>
      <c r="AZ342" s="81" t="s">
        <v>2665</v>
      </c>
      <c r="BA342" s="81"/>
      <c r="BB342" s="81"/>
      <c r="BC342" s="21" t="str">
        <f t="shared" si="36"/>
        <v>[394] = {wayshrines={364,364,364,}, dlcId=DLC_SUMMERSET</v>
      </c>
      <c r="BD342" s="21" t="str">
        <f t="shared" si="37"/>
        <v>, zoneIds={1051,1011,1011}, veteran=true</v>
      </c>
      <c r="BE342" s="21" t="str">
        <f t="shared" si="38"/>
        <v>, setType=LIBSETS_SETTYPE_TRIAL</v>
      </c>
      <c r="BF342" s="21" t="str">
        <f t="shared" si="39"/>
        <v>, dropMechanic={LIBSETS_DROP_MECHANIC_TRIAL_BOSS,LIBSETS_DROP_MECHANIC_TRIAL_BOSS}, dropMechanicDropLocationNames={['en']={'','Bosses in trial dungeons','','','','',},['de']={'','Bosse in Prüfungen','','','','',},}</v>
      </c>
      <c r="BG342" s="21" t="str">
        <f t="shared" si="40"/>
        <v>}, --Perfect Mantle of Siroria / Perfekter Mantel von Siroria   [Cloudrest, Summerset, Summerset]</v>
      </c>
    </row>
    <row r="343" spans="1:59" x14ac:dyDescent="0.25">
      <c r="A343" s="12">
        <v>395</v>
      </c>
      <c r="B343" t="s">
        <v>1267</v>
      </c>
      <c r="C343" t="s">
        <v>1268</v>
      </c>
      <c r="D343" s="3">
        <f t="shared" si="35"/>
        <v>395</v>
      </c>
      <c r="G343" s="8" t="s">
        <v>1481</v>
      </c>
      <c r="I343" t="s">
        <v>92</v>
      </c>
      <c r="J343" t="s">
        <v>91</v>
      </c>
      <c r="K343">
        <v>364</v>
      </c>
      <c r="L343">
        <v>364</v>
      </c>
      <c r="M343">
        <v>364</v>
      </c>
      <c r="O343" s="64"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WayshrineInfo'!$K$3:$N$9994,4,FALSE),"")))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constants'!$B$4:$C$1012,2,FALSE),"")</f>
        <v>Summerset</v>
      </c>
      <c r="V343" s="33" t="s">
        <v>3335</v>
      </c>
      <c r="Y343" s="64"/>
      <c r="Z343" s="3">
        <f>IF(AND(G343&lt;&gt;"LIBSETS_SETTYPE_BATTLEGROUND",G343&lt;&gt;"LIBSETS_SETTYPE_SPECIAL"),
IF(AND(Y343&lt;&gt;"",ISNUMBER(Y343),NOT(ISNA(Y343))),Y343,
   IF(AND(L343&lt;&gt;"",ISNUMBER(L343),L343&gt;0,NOT(ISNA(L343))),VLOOKUP(L343,'ESO dumped WayshrineInfo'!$K$3:$L$9994,2,FALSE),"")
),"")</f>
        <v>1011</v>
      </c>
      <c r="AA343" t="str">
        <f>IF(AND(Z343&lt;&gt;"",ISNUMBER(Z343),NOT(ISNA(Z343))),VLOOKUP(Z343,'ESO zone constants'!$A$3:$D$9999,4,FALSE),"")</f>
        <v>Summerset</v>
      </c>
      <c r="AB343" s="33" t="s">
        <v>3335</v>
      </c>
      <c r="AC343" s="42" t="str">
        <f>IF(AB343&lt;&gt;"",IF(AB343&lt;&gt;"LIBSETS_DROP_MECHANIC_MONSTER_NAME",VLOOKUP(AB343,'LibSets constants'!$I$4:$L$1012,3,FALSE),""),"")</f>
        <v>Bosses in trial dungeons</v>
      </c>
      <c r="AD343" s="42" t="str">
        <f>IF(AB343&lt;&gt;"",IF(AB343&lt;&gt;"LIBSETS_DROP_MECHANIC_MONSTER_NAME",VLOOKUP(AB343,'LibSets constants'!$I$4:$L$1012,4,FALSE),""),"")</f>
        <v>Bosse in Prüfungen</v>
      </c>
      <c r="AE343" s="38"/>
      <c r="AF343" s="3">
        <f>IF(AND(G343&lt;&gt;"LIBSETS_SETTYPE_BATTLEGROUND",G343&lt;&gt;"LIBSETS_SETTYPE_SPECIAL"),
IF(AND(AE343&lt;&gt;"",ISNUMBER(AE343),NOT(ISNA(AE343))),AE343,
   IF(AND(M343&lt;&gt;"",ISNUMBER(M343),M343&gt;0,NOT(ISNA(M343))),VLOOKUP(M343,'ESO dumped WayshrineInfo'!$K$3:$L$9994,2,FALSE),"")
),"")</f>
        <v>1011</v>
      </c>
      <c r="AG343" t="str">
        <f>IF(AND(AF343&lt;&gt;"",ISNUMBER(AF343),NOT(ISNA(AF343))),VLOOKUP(AF343,'ESO zone constants'!$A$3:$D$9999,4,FALSE),"")</f>
        <v>Summerset</v>
      </c>
      <c r="AH343" s="43"/>
      <c r="AI343" s="38"/>
      <c r="AJ343" s="38"/>
      <c r="AK343" s="3" t="str">
        <f>IF(AND(G343&lt;&gt;"LIBSETS_SETTYPE_BATTLEGROUND",G343&lt;&gt;"LIBSETS_SETTYPE_SPECIAL"),IF(AL343&lt;&gt;"",VLOOKUP(AL343,'ESO zone constants'!$D$3:$H$4953,5,FALSE),""),"")</f>
        <v/>
      </c>
      <c r="AM343" s="43"/>
      <c r="AN343" s="38"/>
      <c r="AO343" s="38"/>
      <c r="AP343" s="3" t="str">
        <f>IF(AND(G343&lt;&gt;"LIBSETS_SETTYPE_BATTLEGROUND",G343&lt;&gt;"LIBSETS_SETTYPE_SPECIAL"),IF(AQ343&lt;&gt;"",VLOOKUP(AQ343,'ESO zone constants'!$D$3:$H$4953,5,FALSE),""),"")</f>
        <v/>
      </c>
      <c r="AR343" s="43"/>
      <c r="AS343" s="38"/>
      <c r="AT343" s="38"/>
      <c r="AU343" s="3" t="str">
        <f>IF(AND(G343&lt;&gt;"LIBSETS_SETTYPE_BATTLEGROUND",G343&lt;&gt;"LIBSETS_SETTYPE_SPECIAL"),IF(AV343&lt;&gt;"",VLOOKUP(AV343,'ESO zone constants'!$D$3:$H$4953,5,FALSE),""),"")</f>
        <v/>
      </c>
      <c r="AW343" s="43"/>
      <c r="AX343" s="38"/>
      <c r="AY343" s="38"/>
      <c r="AZ343" s="81" t="s">
        <v>2665</v>
      </c>
      <c r="BA343" s="81"/>
      <c r="BB343" s="81"/>
      <c r="BC343" s="21" t="str">
        <f t="shared" si="36"/>
        <v>[395] = {wayshrines={364,364,364,}, dlcId=DLC_SUMMERSET</v>
      </c>
      <c r="BD343" s="21" t="str">
        <f t="shared" si="37"/>
        <v>, zoneIds={1051,1011,1011}, veteran=true</v>
      </c>
      <c r="BE343" s="21" t="str">
        <f t="shared" si="38"/>
        <v>, setType=LIBSETS_SETTYPE_TRIAL</v>
      </c>
      <c r="BF343" s="21" t="str">
        <f t="shared" si="39"/>
        <v>, dropMechanic={LIBSETS_DROP_MECHANIC_TRIAL_BOSS,LIBSETS_DROP_MECHANIC_TRIAL_BOSS}, dropMechanicDropLocationNames={['en']={'','Bosses in trial dungeons','','','','',},['de']={'','Bosse in Prüfungen','','','','',},}</v>
      </c>
      <c r="BG343" s="21" t="str">
        <f t="shared" si="40"/>
        <v>}, --Perfect Vestment of Olorime / Perfekte Gewandung von Olorime   [Cloudrest, Summerset, Summerset]</v>
      </c>
    </row>
    <row r="344" spans="1:59" x14ac:dyDescent="0.25">
      <c r="A344" s="5">
        <v>397</v>
      </c>
      <c r="B344" t="s">
        <v>0</v>
      </c>
      <c r="C344" t="s">
        <v>0</v>
      </c>
      <c r="D344" s="3">
        <f t="shared" si="35"/>
        <v>397</v>
      </c>
      <c r="G344" s="8" t="s">
        <v>1479</v>
      </c>
      <c r="H344" s="91">
        <v>3</v>
      </c>
      <c r="I344" t="s">
        <v>1466</v>
      </c>
      <c r="J344" t="s">
        <v>91</v>
      </c>
      <c r="K344">
        <v>370</v>
      </c>
      <c r="L344">
        <v>370</v>
      </c>
      <c r="M344">
        <v>370</v>
      </c>
      <c r="O344" s="64"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WayshrineInfo'!$K$3:$N$9994,4,FALSE),"")))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constants'!$B$4:$C$1012,2,FALSE),"")</f>
        <v>Wolfhunter</v>
      </c>
      <c r="V344" s="33" t="s">
        <v>1544</v>
      </c>
      <c r="W344" s="3" t="s">
        <v>0</v>
      </c>
      <c r="X344" s="3" t="s">
        <v>0</v>
      </c>
      <c r="Y344" s="64"/>
      <c r="Z344" s="3">
        <f>IF(AND(G344&lt;&gt;"LIBSETS_SETTYPE_BATTLEGROUND",G344&lt;&gt;"LIBSETS_SETTYPE_SPECIAL"),
IF(AND(Y344&lt;&gt;"",ISNUMBER(Y344),NOT(ISNA(Y344))),Y344,
   IF(AND(L344&lt;&gt;"",ISNUMBER(L344),L344&gt;0,NOT(ISNA(L344))),VLOOKUP(L344,'ESO dumped WayshrineInfo'!$K$3:$L$9994,2,FALSE),"")
),"")</f>
        <v>108</v>
      </c>
      <c r="AA344" t="str">
        <f>IF(AND(Z344&lt;&gt;"",ISNUMBER(Z344),NOT(ISNA(Z344))),VLOOKUP(Z344,'ESO zone constants'!$A$3:$D$9999,4,FALSE),"")</f>
        <v>Greenshade</v>
      </c>
      <c r="AC344" s="38"/>
      <c r="AD344" s="38"/>
      <c r="AE344" s="38"/>
      <c r="AF344" s="3">
        <f>IF(AND(G344&lt;&gt;"LIBSETS_SETTYPE_BATTLEGROUND",G344&lt;&gt;"LIBSETS_SETTYPE_SPECIAL"),
IF(AND(AE344&lt;&gt;"",ISNUMBER(AE344),NOT(ISNA(AE344))),AE344,
   IF(AND(M344&lt;&gt;"",ISNUMBER(M344),M344&gt;0,NOT(ISNA(M344))),VLOOKUP(M344,'ESO dumped WayshrineInfo'!$K$3:$L$9994,2,FALSE),"")
),"")</f>
        <v>108</v>
      </c>
      <c r="AG344" t="str">
        <f>IF(AND(AF344&lt;&gt;"",ISNUMBER(AF344),NOT(ISNA(AF344))),VLOOKUP(AF344,'ESO zone constants'!$A$3:$D$9999,4,FALSE),"")</f>
        <v>Greenshade</v>
      </c>
      <c r="AH344" s="43"/>
      <c r="AI344" s="38"/>
      <c r="AJ344" s="38"/>
      <c r="AK344" s="3" t="str">
        <f>IF(AND(G344&lt;&gt;"LIBSETS_SETTYPE_BATTLEGROUND",G344&lt;&gt;"LIBSETS_SETTYPE_SPECIAL"),IF(AL344&lt;&gt;"",VLOOKUP(AL344,'ESO zone constants'!$D$3:$H$4953,5,FALSE),""),"")</f>
        <v/>
      </c>
      <c r="AM344" s="43"/>
      <c r="AN344" s="38"/>
      <c r="AO344" s="38"/>
      <c r="AP344" s="3" t="str">
        <f>IF(AND(G344&lt;&gt;"LIBSETS_SETTYPE_BATTLEGROUND",G344&lt;&gt;"LIBSETS_SETTYPE_SPECIAL"),IF(AQ344&lt;&gt;"",VLOOKUP(AQ344,'ESO zone constants'!$D$3:$H$4953,5,FALSE),""),"")</f>
        <v/>
      </c>
      <c r="AR344" s="43"/>
      <c r="AS344" s="38"/>
      <c r="AT344" s="38"/>
      <c r="AU344" s="3" t="str">
        <f>IF(AND(G344&lt;&gt;"LIBSETS_SETTYPE_BATTLEGROUND",G344&lt;&gt;"LIBSETS_SETTYPE_SPECIAL"),IF(AV344&lt;&gt;"",VLOOKUP(AV344,'ESO zone constants'!$D$3:$H$4953,5,FALSE),""),"")</f>
        <v/>
      </c>
      <c r="AW344" s="43"/>
      <c r="AX344" s="38"/>
      <c r="AY344" s="42"/>
      <c r="AZ344" s="81" t="s">
        <v>2665</v>
      </c>
      <c r="BA344" s="81"/>
      <c r="BB344" s="81"/>
      <c r="BC344" s="21" t="str">
        <f t="shared" si="36"/>
        <v>[397] = {wayshrines={370,370,370,}, dlcId=DLC_WOLFHUNTER</v>
      </c>
      <c r="BD344" s="21" t="str">
        <f t="shared" si="37"/>
        <v>, zoneIds={1055,108,108}, veteran={[EQUIP_TYPE_HEAD]=true, [EQUIP_TYPE_SHOULDERS]=false}</v>
      </c>
      <c r="BE344" s="21" t="str">
        <f t="shared" si="38"/>
        <v>, setType=LIBSETS_SETTYPE_MONSTER, undauntedChestId=3</v>
      </c>
      <c r="BF344" s="21" t="str">
        <f t="shared" si="39"/>
        <v>, dropMechanic={LIBSETS_DROP_MECHANIC_MONSTER_NAME}, dropMechanicDropLocationNames={['en']={'Balorgh','','','','','',},['de']={'Balorgh','','','','','',},}</v>
      </c>
      <c r="BG344" s="21" t="str">
        <f t="shared" si="40"/>
        <v>}, --Balorgh / Balorgh   [March of Sacrifices, Greenshade, Greenshade]</v>
      </c>
    </row>
    <row r="345" spans="1:59" x14ac:dyDescent="0.25">
      <c r="A345" s="5">
        <v>398</v>
      </c>
      <c r="B345" t="s">
        <v>33</v>
      </c>
      <c r="C345" t="s">
        <v>33</v>
      </c>
      <c r="D345" s="3">
        <f t="shared" si="35"/>
        <v>398</v>
      </c>
      <c r="G345" s="8" t="s">
        <v>1479</v>
      </c>
      <c r="H345" s="91">
        <v>3</v>
      </c>
      <c r="I345" t="s">
        <v>1466</v>
      </c>
      <c r="J345" t="s">
        <v>91</v>
      </c>
      <c r="K345">
        <v>371</v>
      </c>
      <c r="L345">
        <v>371</v>
      </c>
      <c r="M345">
        <v>371</v>
      </c>
      <c r="O345" s="64"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WayshrineInfo'!$K$3:$N$9994,4,FALSE),"")))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constants'!$B$4:$C$1012,2,FALSE),"")</f>
        <v>Wolfhunter</v>
      </c>
      <c r="V345" s="33" t="s">
        <v>1544</v>
      </c>
      <c r="W345" s="3" t="s">
        <v>33</v>
      </c>
      <c r="X345" s="3" t="s">
        <v>33</v>
      </c>
      <c r="Y345" s="64"/>
      <c r="Z345" s="3">
        <f>IF(AND(G345&lt;&gt;"LIBSETS_SETTYPE_BATTLEGROUND",G345&lt;&gt;"LIBSETS_SETTYPE_SPECIAL"),
IF(AND(Y345&lt;&gt;"",ISNUMBER(Y345),NOT(ISNA(Y345))),Y345,
   IF(AND(L345&lt;&gt;"",ISNUMBER(L345),L345&gt;0,NOT(ISNA(L345))),VLOOKUP(L345,'ESO dumped WayshrineInfo'!$K$3:$L$9994,2,FALSE),"")
),"")</f>
        <v>382</v>
      </c>
      <c r="AA345" t="str">
        <f>IF(AND(Z345&lt;&gt;"",ISNUMBER(Z345),NOT(ISNA(Z345))),VLOOKUP(Z345,'ESO zone constants'!$A$3:$D$9999,4,FALSE),"")</f>
        <v>Reaper's March</v>
      </c>
      <c r="AC345" s="38"/>
      <c r="AD345" s="38"/>
      <c r="AE345" s="38"/>
      <c r="AF345" s="3">
        <f>IF(AND(G345&lt;&gt;"LIBSETS_SETTYPE_BATTLEGROUND",G345&lt;&gt;"LIBSETS_SETTYPE_SPECIAL"),
IF(AND(AE345&lt;&gt;"",ISNUMBER(AE345),NOT(ISNA(AE345))),AE345,
   IF(AND(M345&lt;&gt;"",ISNUMBER(M345),M345&gt;0,NOT(ISNA(M345))),VLOOKUP(M345,'ESO dumped WayshrineInfo'!$K$3:$L$9994,2,FALSE),"")
),"")</f>
        <v>382</v>
      </c>
      <c r="AG345" t="str">
        <f>IF(AND(AF345&lt;&gt;"",ISNUMBER(AF345),NOT(ISNA(AF345))),VLOOKUP(AF345,'ESO zone constants'!$A$3:$D$9999,4,FALSE),"")</f>
        <v>Reaper's March</v>
      </c>
      <c r="AH345" s="43"/>
      <c r="AI345" s="38"/>
      <c r="AJ345" s="38"/>
      <c r="AK345" s="3" t="str">
        <f>IF(AND(G345&lt;&gt;"LIBSETS_SETTYPE_BATTLEGROUND",G345&lt;&gt;"LIBSETS_SETTYPE_SPECIAL"),IF(AL345&lt;&gt;"",VLOOKUP(AL345,'ESO zone constants'!$D$3:$H$4953,5,FALSE),""),"")</f>
        <v/>
      </c>
      <c r="AM345" s="43"/>
      <c r="AN345" s="38"/>
      <c r="AO345" s="38"/>
      <c r="AP345" s="3" t="str">
        <f>IF(AND(G345&lt;&gt;"LIBSETS_SETTYPE_BATTLEGROUND",G345&lt;&gt;"LIBSETS_SETTYPE_SPECIAL"),IF(AQ345&lt;&gt;"",VLOOKUP(AQ345,'ESO zone constants'!$D$3:$H$4953,5,FALSE),""),"")</f>
        <v/>
      </c>
      <c r="AR345" s="43"/>
      <c r="AS345" s="38"/>
      <c r="AT345" s="38"/>
      <c r="AU345" s="3" t="str">
        <f>IF(AND(G345&lt;&gt;"LIBSETS_SETTYPE_BATTLEGROUND",G345&lt;&gt;"LIBSETS_SETTYPE_SPECIAL"),IF(AV345&lt;&gt;"",VLOOKUP(AV345,'ESO zone constants'!$D$3:$H$4953,5,FALSE),""),"")</f>
        <v/>
      </c>
      <c r="AW345" s="43"/>
      <c r="AX345" s="38"/>
      <c r="AY345" s="42"/>
      <c r="AZ345" s="81" t="s">
        <v>2665</v>
      </c>
      <c r="BA345" s="81"/>
      <c r="BB345" s="81"/>
      <c r="BC345" s="21" t="str">
        <f t="shared" si="36"/>
        <v>[398] = {wayshrines={371,371,371,}, dlcId=DLC_WOLFHUNTER</v>
      </c>
      <c r="BD345" s="21" t="str">
        <f t="shared" si="37"/>
        <v>, zoneIds={1052,382,382}, veteran={[EQUIP_TYPE_HEAD]=true, [EQUIP_TYPE_SHOULDERS]=false}</v>
      </c>
      <c r="BE345" s="21" t="str">
        <f t="shared" si="38"/>
        <v>, setType=LIBSETS_SETTYPE_MONSTER, undauntedChestId=3</v>
      </c>
      <c r="BF345" s="21" t="str">
        <f t="shared" si="39"/>
        <v>, dropMechanic={LIBSETS_DROP_MECHANIC_MONSTER_NAME}, dropMechanicDropLocationNames={['en']={'Vykosa','','','','','',},['de']={'Vykosa','','','','','',},}</v>
      </c>
      <c r="BG345" s="21" t="str">
        <f t="shared" si="40"/>
        <v>}, --Vykosa / Vykosa   [Moon Hunter Keep, Reaper's March, Reaper's March]</v>
      </c>
    </row>
    <row r="346" spans="1:59" x14ac:dyDescent="0.25">
      <c r="A346" s="12">
        <v>399</v>
      </c>
      <c r="B346" t="s">
        <v>1269</v>
      </c>
      <c r="C346" t="s">
        <v>2629</v>
      </c>
      <c r="D346" s="3">
        <f t="shared" si="35"/>
        <v>399</v>
      </c>
      <c r="G346" s="8" t="s">
        <v>1477</v>
      </c>
      <c r="I346" t="s">
        <v>91</v>
      </c>
      <c r="J346" t="s">
        <v>91</v>
      </c>
      <c r="K346">
        <v>370</v>
      </c>
      <c r="L346">
        <v>370</v>
      </c>
      <c r="M346">
        <v>370</v>
      </c>
      <c r="O346" s="64"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WayshrineInfo'!$K$3:$N$9994,4,FALSE),"")))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constants'!$B$4:$C$1012,2,FALSE),"")</f>
        <v>Wolfhunter</v>
      </c>
      <c r="V346" s="33" t="s">
        <v>3354</v>
      </c>
      <c r="Y346" s="64"/>
      <c r="Z346" s="3">
        <f>IF(AND(G346&lt;&gt;"LIBSETS_SETTYPE_BATTLEGROUND",G346&lt;&gt;"LIBSETS_SETTYPE_SPECIAL"),
IF(AND(Y346&lt;&gt;"",ISNUMBER(Y346),NOT(ISNA(Y346))),Y346,
   IF(AND(L346&lt;&gt;"",ISNUMBER(L346),L346&gt;0,NOT(ISNA(L346))),VLOOKUP(L346,'ESO dumped WayshrineInfo'!$K$3:$L$9994,2,FALSE),"")
),"")</f>
        <v>108</v>
      </c>
      <c r="AA346" t="str">
        <f>IF(AND(Z346&lt;&gt;"",ISNUMBER(Z346),NOT(ISNA(Z346))),VLOOKUP(Z346,'ESO zone constants'!$A$3:$D$9999,4,FALSE),"")</f>
        <v>Greenshade</v>
      </c>
      <c r="AB346" s="33" t="s">
        <v>3354</v>
      </c>
      <c r="AC346" s="42"/>
      <c r="AD346" s="42"/>
      <c r="AE346" s="42"/>
      <c r="AF346" s="3">
        <f>IF(AND(G346&lt;&gt;"LIBSETS_SETTYPE_BATTLEGROUND",G346&lt;&gt;"LIBSETS_SETTYPE_SPECIAL"),
IF(AND(AE346&lt;&gt;"",ISNUMBER(AE346),NOT(ISNA(AE346))),AE346,
   IF(AND(M346&lt;&gt;"",ISNUMBER(M346),M346&gt;0,NOT(ISNA(M346))),VLOOKUP(M346,'ESO dumped WayshrineInfo'!$K$3:$L$9994,2,FALSE),"")
),"")</f>
        <v>108</v>
      </c>
      <c r="AG346" t="str">
        <f>IF(AND(AF346&lt;&gt;"",ISNUMBER(AF346),NOT(ISNA(AF346))),VLOOKUP(AF346,'ESO zone constants'!$A$3:$D$9999,4,FALSE),"")</f>
        <v>Greenshade</v>
      </c>
      <c r="AH346" s="43"/>
      <c r="AI346" s="42"/>
      <c r="AJ346" s="42"/>
      <c r="AK346" s="3" t="str">
        <f>IF(AND(G346&lt;&gt;"LIBSETS_SETTYPE_BATTLEGROUND",G346&lt;&gt;"LIBSETS_SETTYPE_SPECIAL"),IF(AL346&lt;&gt;"",VLOOKUP(AL346,'ESO zone constants'!$D$3:$H$4953,5,FALSE),""),"")</f>
        <v/>
      </c>
      <c r="AM346" s="43"/>
      <c r="AN346" s="42"/>
      <c r="AO346" s="42"/>
      <c r="AP346" s="3" t="str">
        <f>IF(AND(G346&lt;&gt;"LIBSETS_SETTYPE_BATTLEGROUND",G346&lt;&gt;"LIBSETS_SETTYPE_SPECIAL"),IF(AQ346&lt;&gt;"",VLOOKUP(AQ346,'ESO zone constants'!$D$3:$H$4953,5,FALSE),""),"")</f>
        <v/>
      </c>
      <c r="AR346" s="43"/>
      <c r="AS346" s="42"/>
      <c r="AT346" s="42"/>
      <c r="AU346" s="3" t="str">
        <f>IF(AND(G346&lt;&gt;"LIBSETS_SETTYPE_BATTLEGROUND",G346&lt;&gt;"LIBSETS_SETTYPE_SPECIAL"),IF(AV346&lt;&gt;"",VLOOKUP(AV346,'ESO zone constants'!$D$3:$H$4953,5,FALSE),""),"")</f>
        <v/>
      </c>
      <c r="AW346" s="43"/>
      <c r="AX346" s="42"/>
      <c r="AY346" s="42"/>
      <c r="AZ346" s="81" t="s">
        <v>2665</v>
      </c>
      <c r="BA346" s="81"/>
      <c r="BB346" s="81"/>
      <c r="BC346" s="21" t="str">
        <f t="shared" si="36"/>
        <v>[399] = {wayshrines={370,370,370,}, dlcId=DLC_WOLFHUNTER</v>
      </c>
      <c r="BD346" s="21" t="str">
        <f t="shared" si="37"/>
        <v>, zoneIds={1055,108,108}, veteran=false</v>
      </c>
      <c r="BE346" s="21" t="str">
        <f t="shared" si="38"/>
        <v>, setType=LIBSETS_SETTYPE_DUNGEON</v>
      </c>
      <c r="BF346" s="21" t="str">
        <f t="shared" si="39"/>
        <v>, dropMechanic={LIBSETS_DROP_MECHANIC_GROUP_DUNGEON_BOSS,LIBSETS_DROP_MECHANIC_GROUP_DUNGEON_BOSS}</v>
      </c>
      <c r="BG346" s="21" t="str">
        <f t="shared" si="40"/>
        <v>}, --Hanu\'s Compassion / Hanus Mitgefühl   [March of Sacrifices, Greenshade, Greenshade]</v>
      </c>
    </row>
    <row r="347" spans="1:59" x14ac:dyDescent="0.25">
      <c r="A347" s="12">
        <v>400</v>
      </c>
      <c r="B347" t="s">
        <v>1270</v>
      </c>
      <c r="C347" t="s">
        <v>1271</v>
      </c>
      <c r="D347" s="3">
        <f t="shared" si="35"/>
        <v>400</v>
      </c>
      <c r="E347" s="41"/>
      <c r="G347" s="8" t="s">
        <v>1477</v>
      </c>
      <c r="I347" t="s">
        <v>91</v>
      </c>
      <c r="J347" t="s">
        <v>91</v>
      </c>
      <c r="K347">
        <v>370</v>
      </c>
      <c r="L347">
        <v>370</v>
      </c>
      <c r="M347">
        <v>370</v>
      </c>
      <c r="O347" s="64"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WayshrineInfo'!$K$3:$N$9994,4,FALSE),"")))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constants'!$B$4:$C$1012,2,FALSE),"")</f>
        <v>Wolfhunter</v>
      </c>
      <c r="V347" s="33" t="s">
        <v>3354</v>
      </c>
      <c r="Y347" s="64"/>
      <c r="Z347" s="3">
        <f>IF(AND(G347&lt;&gt;"LIBSETS_SETTYPE_BATTLEGROUND",G347&lt;&gt;"LIBSETS_SETTYPE_SPECIAL"),
IF(AND(Y347&lt;&gt;"",ISNUMBER(Y347),NOT(ISNA(Y347))),Y347,
   IF(AND(L347&lt;&gt;"",ISNUMBER(L347),L347&gt;0,NOT(ISNA(L347))),VLOOKUP(L347,'ESO dumped WayshrineInfo'!$K$3:$L$9994,2,FALSE),"")
),"")</f>
        <v>108</v>
      </c>
      <c r="AA347" t="str">
        <f>IF(AND(Z347&lt;&gt;"",ISNUMBER(Z347),NOT(ISNA(Z347))),VLOOKUP(Z347,'ESO zone constants'!$A$3:$D$9999,4,FALSE),"")</f>
        <v>Greenshade</v>
      </c>
      <c r="AB347" s="33" t="s">
        <v>3354</v>
      </c>
      <c r="AF347" s="3">
        <f>IF(AND(G347&lt;&gt;"LIBSETS_SETTYPE_BATTLEGROUND",G347&lt;&gt;"LIBSETS_SETTYPE_SPECIAL"),
IF(AND(AE347&lt;&gt;"",ISNUMBER(AE347),NOT(ISNA(AE347))),AE347,
   IF(AND(M347&lt;&gt;"",ISNUMBER(M347),M347&gt;0,NOT(ISNA(M347))),VLOOKUP(M347,'ESO dumped WayshrineInfo'!$K$3:$L$9994,2,FALSE),"")
),"")</f>
        <v>108</v>
      </c>
      <c r="AG347" t="str">
        <f>IF(AND(AF347&lt;&gt;"",ISNUMBER(AF347),NOT(ISNA(AF347))),VLOOKUP(AF347,'ESO zone constants'!$A$3:$D$9999,4,FALSE),"")</f>
        <v>Greenshade</v>
      </c>
      <c r="AH347" s="43"/>
      <c r="AK347" s="3" t="str">
        <f>IF(AND(G347&lt;&gt;"LIBSETS_SETTYPE_BATTLEGROUND",G347&lt;&gt;"LIBSETS_SETTYPE_SPECIAL"),IF(AL347&lt;&gt;"",VLOOKUP(AL347,'ESO zone constants'!$D$3:$H$4953,5,FALSE),""),"")</f>
        <v/>
      </c>
      <c r="AM347" s="43"/>
      <c r="AP347" s="3" t="str">
        <f>IF(AND(G347&lt;&gt;"LIBSETS_SETTYPE_BATTLEGROUND",G347&lt;&gt;"LIBSETS_SETTYPE_SPECIAL"),IF(AQ347&lt;&gt;"",VLOOKUP(AQ347,'ESO zone constants'!$D$3:$H$4953,5,FALSE),""),"")</f>
        <v/>
      </c>
      <c r="AR347" s="43"/>
      <c r="AU347" s="3" t="str">
        <f>IF(AND(G347&lt;&gt;"LIBSETS_SETTYPE_BATTLEGROUND",G347&lt;&gt;"LIBSETS_SETTYPE_SPECIAL"),IF(AV347&lt;&gt;"",VLOOKUP(AV347,'ESO zone constants'!$D$3:$H$4953,5,FALSE),""),"")</f>
        <v/>
      </c>
      <c r="AW347" s="43"/>
      <c r="AZ347" s="81" t="s">
        <v>2665</v>
      </c>
      <c r="BA347" s="81"/>
      <c r="BB347" s="81"/>
      <c r="BC347" s="21" t="str">
        <f t="shared" si="36"/>
        <v>[400] = {wayshrines={370,370,370,}, dlcId=DLC_WOLFHUNTER</v>
      </c>
      <c r="BD347" s="21" t="str">
        <f t="shared" si="37"/>
        <v>, zoneIds={1055,108,108}, veteran=false</v>
      </c>
      <c r="BE347" s="21" t="str">
        <f t="shared" si="38"/>
        <v>, setType=LIBSETS_SETTYPE_DUNGEON</v>
      </c>
      <c r="BF347" s="21" t="str">
        <f t="shared" si="39"/>
        <v>, dropMechanic={LIBSETS_DROP_MECHANIC_GROUP_DUNGEON_BOSS,LIBSETS_DROP_MECHANIC_GROUP_DUNGEON_BOSS}</v>
      </c>
      <c r="BG347" s="21" t="str">
        <f t="shared" si="40"/>
        <v>}, --Blood Moon / Blutmond   [March of Sacrifices, Greenshade, Greenshade]</v>
      </c>
    </row>
    <row r="348" spans="1:59" x14ac:dyDescent="0.25">
      <c r="A348" s="12">
        <v>401</v>
      </c>
      <c r="B348" t="s">
        <v>1272</v>
      </c>
      <c r="C348" t="s">
        <v>1273</v>
      </c>
      <c r="D348" s="3">
        <f t="shared" si="35"/>
        <v>401</v>
      </c>
      <c r="G348" s="8" t="s">
        <v>1477</v>
      </c>
      <c r="I348" t="s">
        <v>91</v>
      </c>
      <c r="J348" t="s">
        <v>91</v>
      </c>
      <c r="K348">
        <v>370</v>
      </c>
      <c r="L348">
        <v>370</v>
      </c>
      <c r="M348">
        <v>370</v>
      </c>
      <c r="O348" s="64"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WayshrineInfo'!$K$3:$N$9994,4,FALSE),"")))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constants'!$B$4:$C$1012,2,FALSE),"")</f>
        <v>Wolfhunter</v>
      </c>
      <c r="V348" s="33" t="s">
        <v>3354</v>
      </c>
      <c r="Y348" s="64"/>
      <c r="Z348" s="3">
        <f>IF(AND(G348&lt;&gt;"LIBSETS_SETTYPE_BATTLEGROUND",G348&lt;&gt;"LIBSETS_SETTYPE_SPECIAL"),
IF(AND(Y348&lt;&gt;"",ISNUMBER(Y348),NOT(ISNA(Y348))),Y348,
   IF(AND(L348&lt;&gt;"",ISNUMBER(L348),L348&gt;0,NOT(ISNA(L348))),VLOOKUP(L348,'ESO dumped WayshrineInfo'!$K$3:$L$9994,2,FALSE),"")
),"")</f>
        <v>108</v>
      </c>
      <c r="AA348" t="str">
        <f>IF(AND(Z348&lt;&gt;"",ISNUMBER(Z348),NOT(ISNA(Z348))),VLOOKUP(Z348,'ESO zone constants'!$A$3:$D$9999,4,FALSE),"")</f>
        <v>Greenshade</v>
      </c>
      <c r="AB348" s="33" t="s">
        <v>3354</v>
      </c>
      <c r="AF348" s="3">
        <f>IF(AND(G348&lt;&gt;"LIBSETS_SETTYPE_BATTLEGROUND",G348&lt;&gt;"LIBSETS_SETTYPE_SPECIAL"),
IF(AND(AE348&lt;&gt;"",ISNUMBER(AE348),NOT(ISNA(AE348))),AE348,
   IF(AND(M348&lt;&gt;"",ISNUMBER(M348),M348&gt;0,NOT(ISNA(M348))),VLOOKUP(M348,'ESO dumped WayshrineInfo'!$K$3:$L$9994,2,FALSE),"")
),"")</f>
        <v>108</v>
      </c>
      <c r="AG348" t="str">
        <f>IF(AND(AF348&lt;&gt;"",ISNUMBER(AF348),NOT(ISNA(AF348))),VLOOKUP(AF348,'ESO zone constants'!$A$3:$D$9999,4,FALSE),"")</f>
        <v>Greenshade</v>
      </c>
      <c r="AH348" s="43"/>
      <c r="AK348" s="3" t="str">
        <f>IF(AND(G348&lt;&gt;"LIBSETS_SETTYPE_BATTLEGROUND",G348&lt;&gt;"LIBSETS_SETTYPE_SPECIAL"),IF(AL348&lt;&gt;"",VLOOKUP(AL348,'ESO zone constants'!$D$3:$H$4953,5,FALSE),""),"")</f>
        <v/>
      </c>
      <c r="AM348" s="43"/>
      <c r="AP348" s="3" t="str">
        <f>IF(AND(G348&lt;&gt;"LIBSETS_SETTYPE_BATTLEGROUND",G348&lt;&gt;"LIBSETS_SETTYPE_SPECIAL"),IF(AQ348&lt;&gt;"",VLOOKUP(AQ348,'ESO zone constants'!$D$3:$H$4953,5,FALSE),""),"")</f>
        <v/>
      </c>
      <c r="AR348" s="43"/>
      <c r="AU348" s="3" t="str">
        <f>IF(AND(G348&lt;&gt;"LIBSETS_SETTYPE_BATTLEGROUND",G348&lt;&gt;"LIBSETS_SETTYPE_SPECIAL"),IF(AV348&lt;&gt;"",VLOOKUP(AV348,'ESO zone constants'!$D$3:$H$4953,5,FALSE),""),"")</f>
        <v/>
      </c>
      <c r="AW348" s="43"/>
      <c r="AZ348" s="81" t="s">
        <v>2665</v>
      </c>
      <c r="BA348" s="81"/>
      <c r="BB348" s="81"/>
      <c r="BC348" s="21" t="str">
        <f t="shared" si="36"/>
        <v>[401] = {wayshrines={370,370,370,}, dlcId=DLC_WOLFHUNTER</v>
      </c>
      <c r="BD348" s="21" t="str">
        <f t="shared" si="37"/>
        <v>, zoneIds={1055,108,108}, veteran=false</v>
      </c>
      <c r="BE348" s="21" t="str">
        <f t="shared" si="38"/>
        <v>, setType=LIBSETS_SETTYPE_DUNGEON</v>
      </c>
      <c r="BF348" s="21" t="str">
        <f t="shared" si="39"/>
        <v>, dropMechanic={LIBSETS_DROP_MECHANIC_GROUP_DUNGEON_BOSS,LIBSETS_DROP_MECHANIC_GROUP_DUNGEON_BOSS}</v>
      </c>
      <c r="BG348" s="21" t="str">
        <f t="shared" si="40"/>
        <v>}, --Haven of Ursus / Zuflucht von Ursus   [March of Sacrifices, Greenshade, Greenshade]</v>
      </c>
    </row>
    <row r="349" spans="1:59" x14ac:dyDescent="0.25">
      <c r="A349" s="12">
        <v>402</v>
      </c>
      <c r="B349" t="s">
        <v>1274</v>
      </c>
      <c r="C349" t="s">
        <v>1275</v>
      </c>
      <c r="D349" s="3">
        <f t="shared" si="35"/>
        <v>402</v>
      </c>
      <c r="G349" s="8" t="s">
        <v>1477</v>
      </c>
      <c r="I349" t="s">
        <v>91</v>
      </c>
      <c r="J349" t="s">
        <v>91</v>
      </c>
      <c r="K349">
        <v>371</v>
      </c>
      <c r="L349">
        <v>371</v>
      </c>
      <c r="M349">
        <v>371</v>
      </c>
      <c r="O349" s="64"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WayshrineInfo'!$K$3:$N$9994,4,FALSE),"")))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constants'!$B$4:$C$1012,2,FALSE),"")</f>
        <v>Wolfhunter</v>
      </c>
      <c r="V349" s="33" t="s">
        <v>3354</v>
      </c>
      <c r="Y349" s="64"/>
      <c r="Z349" s="3">
        <f>IF(AND(G349&lt;&gt;"LIBSETS_SETTYPE_BATTLEGROUND",G349&lt;&gt;"LIBSETS_SETTYPE_SPECIAL"),
IF(AND(Y349&lt;&gt;"",ISNUMBER(Y349),NOT(ISNA(Y349))),Y349,
   IF(AND(L349&lt;&gt;"",ISNUMBER(L349),L349&gt;0,NOT(ISNA(L349))),VLOOKUP(L349,'ESO dumped WayshrineInfo'!$K$3:$L$9994,2,FALSE),"")
),"")</f>
        <v>382</v>
      </c>
      <c r="AA349" t="str">
        <f>IF(AND(Z349&lt;&gt;"",ISNUMBER(Z349),NOT(ISNA(Z349))),VLOOKUP(Z349,'ESO zone constants'!$A$3:$D$9999,4,FALSE),"")</f>
        <v>Reaper's March</v>
      </c>
      <c r="AB349" s="33" t="s">
        <v>3354</v>
      </c>
      <c r="AC349" s="42"/>
      <c r="AD349" s="42"/>
      <c r="AE349" s="42"/>
      <c r="AF349" s="3">
        <f>IF(AND(G349&lt;&gt;"LIBSETS_SETTYPE_BATTLEGROUND",G349&lt;&gt;"LIBSETS_SETTYPE_SPECIAL"),
IF(AND(AE349&lt;&gt;"",ISNUMBER(AE349),NOT(ISNA(AE349))),AE349,
   IF(AND(M349&lt;&gt;"",ISNUMBER(M349),M349&gt;0,NOT(ISNA(M349))),VLOOKUP(M349,'ESO dumped WayshrineInfo'!$K$3:$L$9994,2,FALSE),"")
),"")</f>
        <v>382</v>
      </c>
      <c r="AG349" t="str">
        <f>IF(AND(AF349&lt;&gt;"",ISNUMBER(AF349),NOT(ISNA(AF349))),VLOOKUP(AF349,'ESO zone constants'!$A$3:$D$9999,4,FALSE),"")</f>
        <v>Reaper's March</v>
      </c>
      <c r="AH349" s="43"/>
      <c r="AI349" s="42"/>
      <c r="AJ349" s="42"/>
      <c r="AK349" s="3" t="str">
        <f>IF(AND(G349&lt;&gt;"LIBSETS_SETTYPE_BATTLEGROUND",G349&lt;&gt;"LIBSETS_SETTYPE_SPECIAL"),IF(AL349&lt;&gt;"",VLOOKUP(AL349,'ESO zone constants'!$D$3:$H$4953,5,FALSE),""),"")</f>
        <v/>
      </c>
      <c r="AM349" s="43"/>
      <c r="AN349" s="42"/>
      <c r="AO349" s="42"/>
      <c r="AP349" s="3" t="str">
        <f>IF(AND(G349&lt;&gt;"LIBSETS_SETTYPE_BATTLEGROUND",G349&lt;&gt;"LIBSETS_SETTYPE_SPECIAL"),IF(AQ349&lt;&gt;"",VLOOKUP(AQ349,'ESO zone constants'!$D$3:$H$4953,5,FALSE),""),"")</f>
        <v/>
      </c>
      <c r="AR349" s="43"/>
      <c r="AS349" s="42"/>
      <c r="AT349" s="42"/>
      <c r="AU349" s="3" t="str">
        <f>IF(AND(G349&lt;&gt;"LIBSETS_SETTYPE_BATTLEGROUND",G349&lt;&gt;"LIBSETS_SETTYPE_SPECIAL"),IF(AV349&lt;&gt;"",VLOOKUP(AV349,'ESO zone constants'!$D$3:$H$4953,5,FALSE),""),"")</f>
        <v/>
      </c>
      <c r="AW349" s="43"/>
      <c r="AX349" s="42"/>
      <c r="AY349" s="42"/>
      <c r="AZ349" s="81" t="s">
        <v>2665</v>
      </c>
      <c r="BA349" s="81"/>
      <c r="BB349" s="81"/>
      <c r="BC349" s="21" t="str">
        <f t="shared" si="36"/>
        <v>[402] = {wayshrines={371,371,371,}, dlcId=DLC_WOLFHUNTER</v>
      </c>
      <c r="BD349" s="21" t="str">
        <f t="shared" si="37"/>
        <v>, zoneIds={1052,382,382}, veteran=false</v>
      </c>
      <c r="BE349" s="21" t="str">
        <f t="shared" si="38"/>
        <v>, setType=LIBSETS_SETTYPE_DUNGEON</v>
      </c>
      <c r="BF349" s="21" t="str">
        <f t="shared" si="39"/>
        <v>, dropMechanic={LIBSETS_DROP_MECHANIC_GROUP_DUNGEON_BOSS,LIBSETS_DROP_MECHANIC_GROUP_DUNGEON_BOSS}</v>
      </c>
      <c r="BG349" s="21" t="str">
        <f t="shared" si="40"/>
        <v>}, --Moon Hunter / Mondjäger   [Moon Hunter Keep, Reaper's March, Reaper's March]</v>
      </c>
    </row>
    <row r="350" spans="1:59" x14ac:dyDescent="0.25">
      <c r="A350" s="12">
        <v>403</v>
      </c>
      <c r="B350" t="s">
        <v>1276</v>
      </c>
      <c r="C350" t="s">
        <v>1277</v>
      </c>
      <c r="D350" s="3">
        <f t="shared" si="35"/>
        <v>403</v>
      </c>
      <c r="G350" s="8" t="s">
        <v>1477</v>
      </c>
      <c r="I350" t="s">
        <v>91</v>
      </c>
      <c r="J350" t="s">
        <v>91</v>
      </c>
      <c r="K350">
        <v>371</v>
      </c>
      <c r="L350">
        <v>371</v>
      </c>
      <c r="M350">
        <v>371</v>
      </c>
      <c r="O350" s="64"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WayshrineInfo'!$K$3:$N$9994,4,FALSE),"")))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constants'!$B$4:$C$1012,2,FALSE),"")</f>
        <v>Wolfhunter</v>
      </c>
      <c r="V350" s="33" t="s">
        <v>3354</v>
      </c>
      <c r="Y350" s="64"/>
      <c r="Z350" s="3">
        <f>IF(AND(G350&lt;&gt;"LIBSETS_SETTYPE_BATTLEGROUND",G350&lt;&gt;"LIBSETS_SETTYPE_SPECIAL"),
IF(AND(Y350&lt;&gt;"",ISNUMBER(Y350),NOT(ISNA(Y350))),Y350,
   IF(AND(L350&lt;&gt;"",ISNUMBER(L350),L350&gt;0,NOT(ISNA(L350))),VLOOKUP(L350,'ESO dumped WayshrineInfo'!$K$3:$L$9994,2,FALSE),"")
),"")</f>
        <v>382</v>
      </c>
      <c r="AA350" t="str">
        <f>IF(AND(Z350&lt;&gt;"",ISNUMBER(Z350),NOT(ISNA(Z350))),VLOOKUP(Z350,'ESO zone constants'!$A$3:$D$9999,4,FALSE),"")</f>
        <v>Reaper's March</v>
      </c>
      <c r="AB350" s="33" t="s">
        <v>3354</v>
      </c>
      <c r="AC350" s="42"/>
      <c r="AD350" s="42"/>
      <c r="AE350" s="42"/>
      <c r="AF350" s="3">
        <f>IF(AND(G350&lt;&gt;"LIBSETS_SETTYPE_BATTLEGROUND",G350&lt;&gt;"LIBSETS_SETTYPE_SPECIAL"),
IF(AND(AE350&lt;&gt;"",ISNUMBER(AE350),NOT(ISNA(AE350))),AE350,
   IF(AND(M350&lt;&gt;"",ISNUMBER(M350),M350&gt;0,NOT(ISNA(M350))),VLOOKUP(M350,'ESO dumped WayshrineInfo'!$K$3:$L$9994,2,FALSE),"")
),"")</f>
        <v>382</v>
      </c>
      <c r="AG350" t="str">
        <f>IF(AND(AF350&lt;&gt;"",ISNUMBER(AF350),NOT(ISNA(AF350))),VLOOKUP(AF350,'ESO zone constants'!$A$3:$D$9999,4,FALSE),"")</f>
        <v>Reaper's March</v>
      </c>
      <c r="AH350" s="43"/>
      <c r="AI350" s="42"/>
      <c r="AJ350" s="42"/>
      <c r="AK350" s="3" t="str">
        <f>IF(AND(G350&lt;&gt;"LIBSETS_SETTYPE_BATTLEGROUND",G350&lt;&gt;"LIBSETS_SETTYPE_SPECIAL"),IF(AL350&lt;&gt;"",VLOOKUP(AL350,'ESO zone constants'!$D$3:$H$4953,5,FALSE),""),"")</f>
        <v/>
      </c>
      <c r="AM350" s="43"/>
      <c r="AN350" s="42"/>
      <c r="AO350" s="42"/>
      <c r="AP350" s="3" t="str">
        <f>IF(AND(G350&lt;&gt;"LIBSETS_SETTYPE_BATTLEGROUND",G350&lt;&gt;"LIBSETS_SETTYPE_SPECIAL"),IF(AQ350&lt;&gt;"",VLOOKUP(AQ350,'ESO zone constants'!$D$3:$H$4953,5,FALSE),""),"")</f>
        <v/>
      </c>
      <c r="AR350" s="43"/>
      <c r="AS350" s="42"/>
      <c r="AT350" s="42"/>
      <c r="AU350" s="3" t="str">
        <f>IF(AND(G350&lt;&gt;"LIBSETS_SETTYPE_BATTLEGROUND",G350&lt;&gt;"LIBSETS_SETTYPE_SPECIAL"),IF(AV350&lt;&gt;"",VLOOKUP(AV350,'ESO zone constants'!$D$3:$H$4953,5,FALSE),""),"")</f>
        <v/>
      </c>
      <c r="AW350" s="43"/>
      <c r="AX350" s="42"/>
      <c r="AY350" s="42"/>
      <c r="AZ350" s="81" t="s">
        <v>2665</v>
      </c>
      <c r="BA350" s="81"/>
      <c r="BB350" s="81"/>
      <c r="BC350" s="21" t="str">
        <f t="shared" si="36"/>
        <v>[403] = {wayshrines={371,371,371,}, dlcId=DLC_WOLFHUNTER</v>
      </c>
      <c r="BD350" s="21" t="str">
        <f t="shared" si="37"/>
        <v>, zoneIds={1052,382,382}, veteran=false</v>
      </c>
      <c r="BE350" s="21" t="str">
        <f t="shared" si="38"/>
        <v>, setType=LIBSETS_SETTYPE_DUNGEON</v>
      </c>
      <c r="BF350" s="21" t="str">
        <f t="shared" si="39"/>
        <v>, dropMechanic={LIBSETS_DROP_MECHANIC_GROUP_DUNGEON_BOSS,LIBSETS_DROP_MECHANIC_GROUP_DUNGEON_BOSS}</v>
      </c>
      <c r="BG350" s="21" t="str">
        <f t="shared" si="40"/>
        <v>}, --Savage Werewolf / Wilder Werwolf   [Moon Hunter Keep, Reaper's March, Reaper's March]</v>
      </c>
    </row>
    <row r="351" spans="1:59" x14ac:dyDescent="0.25">
      <c r="A351" s="12">
        <v>404</v>
      </c>
      <c r="B351" t="s">
        <v>1278</v>
      </c>
      <c r="C351" t="s">
        <v>2630</v>
      </c>
      <c r="D351" s="3">
        <f t="shared" si="35"/>
        <v>404</v>
      </c>
      <c r="G351" s="8" t="s">
        <v>1477</v>
      </c>
      <c r="I351" t="s">
        <v>91</v>
      </c>
      <c r="J351" t="s">
        <v>91</v>
      </c>
      <c r="K351">
        <v>371</v>
      </c>
      <c r="L351">
        <v>371</v>
      </c>
      <c r="M351">
        <v>371</v>
      </c>
      <c r="O351" s="64"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WayshrineInfo'!$K$3:$N$9994,4,FALSE),"")))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constants'!$B$4:$C$1012,2,FALSE),"")</f>
        <v>Wolfhunter</v>
      </c>
      <c r="V351" s="33" t="s">
        <v>3354</v>
      </c>
      <c r="Y351" s="64"/>
      <c r="Z351" s="3">
        <f>IF(AND(G351&lt;&gt;"LIBSETS_SETTYPE_BATTLEGROUND",G351&lt;&gt;"LIBSETS_SETTYPE_SPECIAL"),
IF(AND(Y351&lt;&gt;"",ISNUMBER(Y351),NOT(ISNA(Y351))),Y351,
   IF(AND(L351&lt;&gt;"",ISNUMBER(L351),L351&gt;0,NOT(ISNA(L351))),VLOOKUP(L351,'ESO dumped WayshrineInfo'!$K$3:$L$9994,2,FALSE),"")
),"")</f>
        <v>382</v>
      </c>
      <c r="AA351" t="str">
        <f>IF(AND(Z351&lt;&gt;"",ISNUMBER(Z351),NOT(ISNA(Z351))),VLOOKUP(Z351,'ESO zone constants'!$A$3:$D$9999,4,FALSE),"")</f>
        <v>Reaper's March</v>
      </c>
      <c r="AB351" s="33" t="s">
        <v>3354</v>
      </c>
      <c r="AC351" s="42"/>
      <c r="AD351" s="42"/>
      <c r="AE351" s="42"/>
      <c r="AF351" s="3">
        <f>IF(AND(G351&lt;&gt;"LIBSETS_SETTYPE_BATTLEGROUND",G351&lt;&gt;"LIBSETS_SETTYPE_SPECIAL"),
IF(AND(AE351&lt;&gt;"",ISNUMBER(AE351),NOT(ISNA(AE351))),AE351,
   IF(AND(M351&lt;&gt;"",ISNUMBER(M351),M351&gt;0,NOT(ISNA(M351))),VLOOKUP(M351,'ESO dumped WayshrineInfo'!$K$3:$L$9994,2,FALSE),"")
),"")</f>
        <v>382</v>
      </c>
      <c r="AG351" t="str">
        <f>IF(AND(AF351&lt;&gt;"",ISNUMBER(AF351),NOT(ISNA(AF351))),VLOOKUP(AF351,'ESO zone constants'!$A$3:$D$9999,4,FALSE),"")</f>
        <v>Reaper's March</v>
      </c>
      <c r="AH351" s="43"/>
      <c r="AI351" s="42"/>
      <c r="AJ351" s="42"/>
      <c r="AK351" s="3" t="str">
        <f>IF(AND(G351&lt;&gt;"LIBSETS_SETTYPE_BATTLEGROUND",G351&lt;&gt;"LIBSETS_SETTYPE_SPECIAL"),IF(AL351&lt;&gt;"",VLOOKUP(AL351,'ESO zone constants'!$D$3:$H$4953,5,FALSE),""),"")</f>
        <v/>
      </c>
      <c r="AM351" s="43"/>
      <c r="AN351" s="42"/>
      <c r="AO351" s="42"/>
      <c r="AP351" s="3" t="str">
        <f>IF(AND(G351&lt;&gt;"LIBSETS_SETTYPE_BATTLEGROUND",G351&lt;&gt;"LIBSETS_SETTYPE_SPECIAL"),IF(AQ351&lt;&gt;"",VLOOKUP(AQ351,'ESO zone constants'!$D$3:$H$4953,5,FALSE),""),"")</f>
        <v/>
      </c>
      <c r="AR351" s="43"/>
      <c r="AS351" s="42"/>
      <c r="AT351" s="42"/>
      <c r="AU351" s="3" t="str">
        <f>IF(AND(G351&lt;&gt;"LIBSETS_SETTYPE_BATTLEGROUND",G351&lt;&gt;"LIBSETS_SETTYPE_SPECIAL"),IF(AV351&lt;&gt;"",VLOOKUP(AV351,'ESO zone constants'!$D$3:$H$4953,5,FALSE),""),"")</f>
        <v/>
      </c>
      <c r="AW351" s="43"/>
      <c r="AX351" s="42"/>
      <c r="AY351" s="42"/>
      <c r="AZ351" s="81" t="s">
        <v>2665</v>
      </c>
      <c r="BA351" s="81"/>
      <c r="BB351" s="81"/>
      <c r="BC351" s="21" t="str">
        <f t="shared" si="36"/>
        <v>[404] = {wayshrines={371,371,371,}, dlcId=DLC_WOLFHUNTER</v>
      </c>
      <c r="BD351" s="21" t="str">
        <f t="shared" si="37"/>
        <v>, zoneIds={1052,382,382}, veteran=false</v>
      </c>
      <c r="BE351" s="21" t="str">
        <f t="shared" si="38"/>
        <v>, setType=LIBSETS_SETTYPE_DUNGEON</v>
      </c>
      <c r="BF351" s="21" t="str">
        <f t="shared" si="39"/>
        <v>, dropMechanic={LIBSETS_DROP_MECHANIC_GROUP_DUNGEON_BOSS,LIBSETS_DROP_MECHANIC_GROUP_DUNGEON_BOSS}</v>
      </c>
      <c r="BG351" s="21" t="str">
        <f t="shared" si="40"/>
        <v>}, --Jailer\'s Tenacity / Tenazität des Kerkermeisters   [Moon Hunter Keep, Reaper's March, Reaper's March]</v>
      </c>
    </row>
    <row r="352" spans="1:59" x14ac:dyDescent="0.25">
      <c r="A352" s="12">
        <v>405</v>
      </c>
      <c r="B352" t="s">
        <v>1279</v>
      </c>
      <c r="C352" t="s">
        <v>2631</v>
      </c>
      <c r="D352" s="3">
        <f t="shared" si="35"/>
        <v>405</v>
      </c>
      <c r="E352" s="41"/>
      <c r="G352" s="8" t="s">
        <v>1480</v>
      </c>
      <c r="I352" t="s">
        <v>91</v>
      </c>
      <c r="J352" t="s">
        <v>91</v>
      </c>
      <c r="K352">
        <v>374</v>
      </c>
      <c r="L352">
        <v>374</v>
      </c>
      <c r="M352">
        <v>374</v>
      </c>
      <c r="O352" s="64"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WayshrineInfo'!$K$3:$N$9994,4,FALSE),"")))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constants'!$B$4:$C$1012,2,FALSE),"")</f>
        <v>Murkmire</v>
      </c>
      <c r="V352" s="33" t="s">
        <v>1560</v>
      </c>
      <c r="Y352" s="64"/>
      <c r="Z352" s="3">
        <f>IF(AND(G352&lt;&gt;"LIBSETS_SETTYPE_BATTLEGROUND",G352&lt;&gt;"LIBSETS_SETTYPE_SPECIAL"),
IF(AND(Y352&lt;&gt;"",ISNUMBER(Y352),NOT(ISNA(Y352))),Y352,
   IF(AND(L352&lt;&gt;"",ISNUMBER(L352),L352&gt;0,NOT(ISNA(L352))),VLOOKUP(L352,'ESO dumped WayshrineInfo'!$K$3:$L$9994,2,FALSE),"")
),"")</f>
        <v>726</v>
      </c>
      <c r="AA352" t="str">
        <f>IF(AND(Z352&lt;&gt;"",ISNUMBER(Z352),NOT(ISNA(Z352))),VLOOKUP(Z352,'ESO zone constants'!$A$3:$D$9999,4,FALSE),"")</f>
        <v>Murkmire</v>
      </c>
      <c r="AB352" s="33" t="s">
        <v>1561</v>
      </c>
      <c r="AC352" s="42"/>
      <c r="AD352" s="42"/>
      <c r="AE352" s="42"/>
      <c r="AF352" s="3">
        <f>IF(AND(G352&lt;&gt;"LIBSETS_SETTYPE_BATTLEGROUND",G352&lt;&gt;"LIBSETS_SETTYPE_SPECIAL"),
IF(AND(AE352&lt;&gt;"",ISNUMBER(AE352),NOT(ISNA(AE352))),AE352,
   IF(AND(M352&lt;&gt;"",ISNUMBER(M352),M352&gt;0,NOT(ISNA(M352))),VLOOKUP(M352,'ESO dumped WayshrineInfo'!$K$3:$L$9994,2,FALSE),"")
),"")</f>
        <v>726</v>
      </c>
      <c r="AG352" t="str">
        <f>IF(AND(AF352&lt;&gt;"",ISNUMBER(AF352),NOT(ISNA(AF352))),VLOOKUP(AF352,'ESO zone constants'!$A$3:$D$9999,4,FALSE),"")</f>
        <v>Murkmire</v>
      </c>
      <c r="AH352" s="43" t="s">
        <v>1562</v>
      </c>
      <c r="AI352" s="42"/>
      <c r="AJ352" s="42"/>
      <c r="AK352" s="3">
        <f>IF(AND(G352&lt;&gt;"LIBSETS_SETTYPE_BATTLEGROUND",G352&lt;&gt;"LIBSETS_SETTYPE_SPECIAL"),IF(AL352&lt;&gt;"",VLOOKUP(AL352,'ESO zone constants'!$D$3:$H$4953,5,FALSE),""),"")</f>
        <v>726</v>
      </c>
      <c r="AL352" t="s">
        <v>80</v>
      </c>
      <c r="AM352" s="43" t="s">
        <v>1563</v>
      </c>
      <c r="AN352" s="42"/>
      <c r="AO352" s="42"/>
      <c r="AP352" s="3" t="str">
        <f>IF(AND(G352&lt;&gt;"LIBSETS_SETTYPE_BATTLEGROUND",G352&lt;&gt;"LIBSETS_SETTYPE_SPECIAL"),IF(AQ352&lt;&gt;"",VLOOKUP(AQ352,'ESO zone constants'!$D$3:$H$4953,5,FALSE),""),"")</f>
        <v/>
      </c>
      <c r="AR352" s="43"/>
      <c r="AS352" s="42"/>
      <c r="AT352" s="42"/>
      <c r="AU352" s="3" t="str">
        <f>IF(AND(G352&lt;&gt;"LIBSETS_SETTYPE_BATTLEGROUND",G352&lt;&gt;"LIBSETS_SETTYPE_SPECIAL"),IF(AV352&lt;&gt;"",VLOOKUP(AV352,'ESO zone constants'!$D$3:$H$4953,5,FALSE),""),"")</f>
        <v/>
      </c>
      <c r="AW352" s="43"/>
      <c r="AX352" s="42"/>
      <c r="AY352" s="42"/>
      <c r="AZ352" s="81" t="s">
        <v>2665</v>
      </c>
      <c r="BA352" s="81"/>
      <c r="BB352" s="81"/>
      <c r="BC352" s="21" t="str">
        <f t="shared" si="36"/>
        <v>[405] = {wayshrines={374,374,374,}, dlcId=DLC_MURKMIRE</v>
      </c>
      <c r="BD352" s="21" t="str">
        <f t="shared" si="37"/>
        <v>, zoneIds={726,726,726,726}, veteran=false</v>
      </c>
      <c r="BE352" s="21" t="str">
        <f t="shared" si="38"/>
        <v>, setType=LIBSETS_SETTYPE_OVERLAND</v>
      </c>
      <c r="BF352" s="21" t="str">
        <f t="shared" si="39"/>
        <v>, dropMechanic={LIBSETS_DROP_MECHANIC_OVERLAND_BOSS_DELVE,LIBSETS_DROP_MECHANIC_OVERLAND_WORLDBOSS,LIBSETS_DROP_MECHANIC_OVERLAND_BOSS_PUBLIC_DUNGEON,LIBSETS_DROP_MECHANIC_OVERLAND_CHEST}</v>
      </c>
      <c r="BG352" s="21" t="str">
        <f t="shared" si="40"/>
        <v>}, --Bright-Throat\'s Boast / Hellhalsstolz   [Murkmire, Murkmire, Murkmire, Murkmire]</v>
      </c>
    </row>
    <row r="353" spans="1:59" x14ac:dyDescent="0.25">
      <c r="A353" s="12">
        <v>406</v>
      </c>
      <c r="B353" t="s">
        <v>1280</v>
      </c>
      <c r="C353" t="s">
        <v>2632</v>
      </c>
      <c r="D353" s="3">
        <f t="shared" si="35"/>
        <v>406</v>
      </c>
      <c r="G353" s="8" t="s">
        <v>1480</v>
      </c>
      <c r="I353" t="s">
        <v>91</v>
      </c>
      <c r="J353" t="s">
        <v>91</v>
      </c>
      <c r="K353">
        <v>374</v>
      </c>
      <c r="L353">
        <v>374</v>
      </c>
      <c r="M353">
        <v>374</v>
      </c>
      <c r="O353" s="64"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WayshrineInfo'!$K$3:$N$9994,4,FALSE),"")))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constants'!$B$4:$C$1012,2,FALSE),"")</f>
        <v>Murkmire</v>
      </c>
      <c r="V353" s="33" t="s">
        <v>1560</v>
      </c>
      <c r="Y353" s="64"/>
      <c r="Z353" s="3">
        <f>IF(AND(G353&lt;&gt;"LIBSETS_SETTYPE_BATTLEGROUND",G353&lt;&gt;"LIBSETS_SETTYPE_SPECIAL"),
IF(AND(Y353&lt;&gt;"",ISNUMBER(Y353),NOT(ISNA(Y353))),Y353,
   IF(AND(L353&lt;&gt;"",ISNUMBER(L353),L353&gt;0,NOT(ISNA(L353))),VLOOKUP(L353,'ESO dumped WayshrineInfo'!$K$3:$L$9994,2,FALSE),"")
),"")</f>
        <v>726</v>
      </c>
      <c r="AA353" t="str">
        <f>IF(AND(Z353&lt;&gt;"",ISNUMBER(Z353),NOT(ISNA(Z353))),VLOOKUP(Z353,'ESO zone constants'!$A$3:$D$9999,4,FALSE),"")</f>
        <v>Murkmire</v>
      </c>
      <c r="AB353" s="33" t="s">
        <v>1561</v>
      </c>
      <c r="AC353" s="42"/>
      <c r="AD353" s="42"/>
      <c r="AE353" s="42"/>
      <c r="AF353" s="3">
        <f>IF(AND(G353&lt;&gt;"LIBSETS_SETTYPE_BATTLEGROUND",G353&lt;&gt;"LIBSETS_SETTYPE_SPECIAL"),
IF(AND(AE353&lt;&gt;"",ISNUMBER(AE353),NOT(ISNA(AE353))),AE353,
   IF(AND(M353&lt;&gt;"",ISNUMBER(M353),M353&gt;0,NOT(ISNA(M353))),VLOOKUP(M353,'ESO dumped WayshrineInfo'!$K$3:$L$9994,2,FALSE),"")
),"")</f>
        <v>726</v>
      </c>
      <c r="AG353" t="str">
        <f>IF(AND(AF353&lt;&gt;"",ISNUMBER(AF353),NOT(ISNA(AF353))),VLOOKUP(AF353,'ESO zone constants'!$A$3:$D$9999,4,FALSE),"")</f>
        <v>Murkmire</v>
      </c>
      <c r="AH353" s="43" t="s">
        <v>1562</v>
      </c>
      <c r="AI353" s="42"/>
      <c r="AJ353" s="42"/>
      <c r="AK353" s="3">
        <f>IF(AND(G353&lt;&gt;"LIBSETS_SETTYPE_BATTLEGROUND",G353&lt;&gt;"LIBSETS_SETTYPE_SPECIAL"),IF(AL353&lt;&gt;"",VLOOKUP(AL353,'ESO zone constants'!$D$3:$H$4953,5,FALSE),""),"")</f>
        <v>726</v>
      </c>
      <c r="AL353" t="s">
        <v>80</v>
      </c>
      <c r="AM353" s="43" t="s">
        <v>1563</v>
      </c>
      <c r="AN353" s="42"/>
      <c r="AO353" s="42"/>
      <c r="AP353" s="3" t="str">
        <f>IF(AND(G353&lt;&gt;"LIBSETS_SETTYPE_BATTLEGROUND",G353&lt;&gt;"LIBSETS_SETTYPE_SPECIAL"),IF(AQ353&lt;&gt;"",VLOOKUP(AQ353,'ESO zone constants'!$D$3:$H$4953,5,FALSE),""),"")</f>
        <v/>
      </c>
      <c r="AR353" s="43"/>
      <c r="AS353" s="42"/>
      <c r="AT353" s="42"/>
      <c r="AU353" s="3" t="str">
        <f>IF(AND(G353&lt;&gt;"LIBSETS_SETTYPE_BATTLEGROUND",G353&lt;&gt;"LIBSETS_SETTYPE_SPECIAL"),IF(AV353&lt;&gt;"",VLOOKUP(AV353,'ESO zone constants'!$D$3:$H$4953,5,FALSE),""),"")</f>
        <v/>
      </c>
      <c r="AW353" s="43"/>
      <c r="AX353" s="42"/>
      <c r="AY353" s="42"/>
      <c r="AZ353" s="81" t="s">
        <v>2665</v>
      </c>
      <c r="BA353" s="81"/>
      <c r="BB353" s="81"/>
      <c r="BC353" s="21" t="str">
        <f t="shared" si="36"/>
        <v>[406] = {wayshrines={374,374,374,}, dlcId=DLC_MURKMIRE</v>
      </c>
      <c r="BD353" s="21" t="str">
        <f t="shared" si="37"/>
        <v>, zoneIds={726,726,726,726}, veteran=false</v>
      </c>
      <c r="BE353" s="21" t="str">
        <f t="shared" si="38"/>
        <v>, setType=LIBSETS_SETTYPE_OVERLAND</v>
      </c>
      <c r="BF353" s="21" t="str">
        <f t="shared" si="39"/>
        <v>, dropMechanic={LIBSETS_DROP_MECHANIC_OVERLAND_BOSS_DELVE,LIBSETS_DROP_MECHANIC_OVERLAND_WORLDBOSS,LIBSETS_DROP_MECHANIC_OVERLAND_BOSS_PUBLIC_DUNGEON,LIBSETS_DROP_MECHANIC_OVERLAND_CHEST}</v>
      </c>
      <c r="BG353" s="21" t="str">
        <f t="shared" si="40"/>
        <v>}, --Dead-Water\'s Guile / Totwassertücke   [Murkmire, Murkmire, Murkmire, Murkmire]</v>
      </c>
    </row>
    <row r="354" spans="1:59" x14ac:dyDescent="0.25">
      <c r="A354" s="12">
        <v>407</v>
      </c>
      <c r="B354" t="s">
        <v>1281</v>
      </c>
      <c r="C354" t="s">
        <v>1282</v>
      </c>
      <c r="D354" s="3">
        <f t="shared" si="35"/>
        <v>407</v>
      </c>
      <c r="E354" s="41"/>
      <c r="G354" s="8" t="s">
        <v>1480</v>
      </c>
      <c r="I354" t="s">
        <v>91</v>
      </c>
      <c r="J354" t="s">
        <v>91</v>
      </c>
      <c r="K354">
        <v>374</v>
      </c>
      <c r="L354">
        <v>374</v>
      </c>
      <c r="M354">
        <v>374</v>
      </c>
      <c r="O354" s="64"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WayshrineInfo'!$K$3:$N$9994,4,FALSE),"")))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constants'!$B$4:$C$1012,2,FALSE),"")</f>
        <v>Murkmire</v>
      </c>
      <c r="V354" s="33" t="s">
        <v>1560</v>
      </c>
      <c r="Y354" s="64"/>
      <c r="Z354" s="3">
        <f>IF(AND(G354&lt;&gt;"LIBSETS_SETTYPE_BATTLEGROUND",G354&lt;&gt;"LIBSETS_SETTYPE_SPECIAL"),
IF(AND(Y354&lt;&gt;"",ISNUMBER(Y354),NOT(ISNA(Y354))),Y354,
   IF(AND(L354&lt;&gt;"",ISNUMBER(L354),L354&gt;0,NOT(ISNA(L354))),VLOOKUP(L354,'ESO dumped WayshrineInfo'!$K$3:$L$9994,2,FALSE),"")
),"")</f>
        <v>726</v>
      </c>
      <c r="AA354" t="str">
        <f>IF(AND(Z354&lt;&gt;"",ISNUMBER(Z354),NOT(ISNA(Z354))),VLOOKUP(Z354,'ESO zone constants'!$A$3:$D$9999,4,FALSE),"")</f>
        <v>Murkmire</v>
      </c>
      <c r="AB354" s="33" t="s">
        <v>1561</v>
      </c>
      <c r="AC354" s="42"/>
      <c r="AD354" s="42"/>
      <c r="AE354" s="42"/>
      <c r="AF354" s="3">
        <f>IF(AND(G354&lt;&gt;"LIBSETS_SETTYPE_BATTLEGROUND",G354&lt;&gt;"LIBSETS_SETTYPE_SPECIAL"),
IF(AND(AE354&lt;&gt;"",ISNUMBER(AE354),NOT(ISNA(AE354))),AE354,
   IF(AND(M354&lt;&gt;"",ISNUMBER(M354),M354&gt;0,NOT(ISNA(M354))),VLOOKUP(M354,'ESO dumped WayshrineInfo'!$K$3:$L$9994,2,FALSE),"")
),"")</f>
        <v>726</v>
      </c>
      <c r="AG354" t="str">
        <f>IF(AND(AF354&lt;&gt;"",ISNUMBER(AF354),NOT(ISNA(AF354))),VLOOKUP(AF354,'ESO zone constants'!$A$3:$D$9999,4,FALSE),"")</f>
        <v>Murkmire</v>
      </c>
      <c r="AH354" s="43" t="s">
        <v>1562</v>
      </c>
      <c r="AI354" s="42"/>
      <c r="AJ354" s="42"/>
      <c r="AK354" s="3">
        <f>IF(AND(G354&lt;&gt;"LIBSETS_SETTYPE_BATTLEGROUND",G354&lt;&gt;"LIBSETS_SETTYPE_SPECIAL"),IF(AL354&lt;&gt;"",VLOOKUP(AL354,'ESO zone constants'!$D$3:$H$4953,5,FALSE),""),"")</f>
        <v>726</v>
      </c>
      <c r="AL354" t="s">
        <v>80</v>
      </c>
      <c r="AM354" s="43" t="s">
        <v>1563</v>
      </c>
      <c r="AN354" s="42"/>
      <c r="AO354" s="42"/>
      <c r="AP354" s="3" t="str">
        <f>IF(AND(G354&lt;&gt;"LIBSETS_SETTYPE_BATTLEGROUND",G354&lt;&gt;"LIBSETS_SETTYPE_SPECIAL"),IF(AQ354&lt;&gt;"",VLOOKUP(AQ354,'ESO zone constants'!$D$3:$H$4953,5,FALSE),""),"")</f>
        <v/>
      </c>
      <c r="AR354" s="43"/>
      <c r="AS354" s="42"/>
      <c r="AT354" s="42"/>
      <c r="AU354" s="3" t="str">
        <f>IF(AND(G354&lt;&gt;"LIBSETS_SETTYPE_BATTLEGROUND",G354&lt;&gt;"LIBSETS_SETTYPE_SPECIAL"),IF(AV354&lt;&gt;"",VLOOKUP(AV354,'ESO zone constants'!$D$3:$H$4953,5,FALSE),""),"")</f>
        <v/>
      </c>
      <c r="AW354" s="43"/>
      <c r="AX354" s="42"/>
      <c r="AY354" s="42"/>
      <c r="AZ354" s="81" t="s">
        <v>2665</v>
      </c>
      <c r="BA354" s="81"/>
      <c r="BB354" s="81"/>
      <c r="BC354" s="21" t="str">
        <f t="shared" si="36"/>
        <v>[407] = {wayshrines={374,374,374,}, dlcId=DLC_MURKMIRE</v>
      </c>
      <c r="BD354" s="21" t="str">
        <f t="shared" si="37"/>
        <v>, zoneIds={726,726,726,726}, veteran=false</v>
      </c>
      <c r="BE354" s="21" t="str">
        <f t="shared" si="38"/>
        <v>, setType=LIBSETS_SETTYPE_OVERLAND</v>
      </c>
      <c r="BF354" s="21" t="str">
        <f t="shared" si="39"/>
        <v>, dropMechanic={LIBSETS_DROP_MECHANIC_OVERLAND_BOSS_DELVE,LIBSETS_DROP_MECHANIC_OVERLAND_WORLDBOSS,LIBSETS_DROP_MECHANIC_OVERLAND_BOSS_PUBLIC_DUNGEON,LIBSETS_DROP_MECHANIC_OVERLAND_CHEST}</v>
      </c>
      <c r="BG354" s="21" t="str">
        <f t="shared" si="40"/>
        <v>}, --Champion of the Hist / Histchampion   [Murkmire, Murkmire, Murkmire, Murkmire]</v>
      </c>
    </row>
    <row r="355" spans="1:59" x14ac:dyDescent="0.25">
      <c r="A355" s="5">
        <v>408</v>
      </c>
      <c r="B355" t="s">
        <v>1283</v>
      </c>
      <c r="C355" t="s">
        <v>1284</v>
      </c>
      <c r="D355" s="3">
        <f t="shared" si="35"/>
        <v>408</v>
      </c>
      <c r="G355" s="8" t="s">
        <v>1474</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WayshrineInfo'!$K$3:$N$9994,4,FALSE),"")))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constants'!$B$4:$C$1012,2,FALSE),"")</f>
        <v>Murkmire</v>
      </c>
      <c r="V355" s="33" t="s">
        <v>3357</v>
      </c>
      <c r="Y355" s="64"/>
      <c r="Z355" s="3">
        <f>IF(AND(G355&lt;&gt;"LIBSETS_SETTYPE_BATTLEGROUND",G355&lt;&gt;"LIBSETS_SETTYPE_SPECIAL"),
IF(AND(Y355&lt;&gt;"",ISNUMBER(Y355),NOT(ISNA(Y355))),Y355,
   IF(AND(L355&lt;&gt;"",ISNUMBER(L355),L355&gt;0,NOT(ISNA(L355))),VLOOKUP(L355,'ESO dumped WayshrineInfo'!$K$3:$L$9994,2,FALSE),"")
),"")</f>
        <v>726</v>
      </c>
      <c r="AA355" t="str">
        <f>IF(AND(Z355&lt;&gt;"",ISNUMBER(Z355),NOT(ISNA(Z355))),VLOOKUP(Z355,'ESO zone constants'!$A$3:$D$9999,4,FALSE),"")</f>
        <v>Murkmire</v>
      </c>
      <c r="AB355" s="33" t="s">
        <v>3357</v>
      </c>
      <c r="AF355" s="3">
        <f>IF(AND(G355&lt;&gt;"LIBSETS_SETTYPE_BATTLEGROUND",G355&lt;&gt;"LIBSETS_SETTYPE_SPECIAL"),
IF(AND(AE355&lt;&gt;"",ISNUMBER(AE355),NOT(ISNA(AE355))),AE355,
   IF(AND(M355&lt;&gt;"",ISNUMBER(M355),M355&gt;0,NOT(ISNA(M355))),VLOOKUP(M355,'ESO dumped WayshrineInfo'!$K$3:$L$9994,2,FALSE),"")
),"")</f>
        <v>726</v>
      </c>
      <c r="AG355" t="str">
        <f>IF(AND(AF355&lt;&gt;"",ISNUMBER(AF355),NOT(ISNA(AF355))),VLOOKUP(AF355,'ESO zone constants'!$A$3:$D$9999,4,FALSE),"")</f>
        <v>Murkmire</v>
      </c>
      <c r="AH355" s="43"/>
      <c r="AK355" s="3" t="str">
        <f>IF(AND(G355&lt;&gt;"LIBSETS_SETTYPE_BATTLEGROUND",G355&lt;&gt;"LIBSETS_SETTYPE_SPECIAL"),IF(AL355&lt;&gt;"",VLOOKUP(AL355,'ESO zone constants'!$D$3:$H$4953,5,FALSE),""),"")</f>
        <v/>
      </c>
      <c r="AM355" s="43"/>
      <c r="AP355" s="3" t="str">
        <f>IF(AND(G355&lt;&gt;"LIBSETS_SETTYPE_BATTLEGROUND",G355&lt;&gt;"LIBSETS_SETTYPE_SPECIAL"),IF(AQ355&lt;&gt;"",VLOOKUP(AQ355,'ESO zone constants'!$D$3:$H$4953,5,FALSE),""),"")</f>
        <v/>
      </c>
      <c r="AR355" s="43"/>
      <c r="AU355" s="3" t="str">
        <f>IF(AND(G355&lt;&gt;"LIBSETS_SETTYPE_BATTLEGROUND",G355&lt;&gt;"LIBSETS_SETTYPE_SPECIAL"),IF(AV355&lt;&gt;"",VLOOKUP(AV355,'ESO zone constants'!$D$3:$H$4953,5,FALSE),""),"")</f>
        <v/>
      </c>
      <c r="AW355" s="43"/>
      <c r="AZ355" s="81" t="s">
        <v>2665</v>
      </c>
      <c r="BA355" s="81"/>
      <c r="BB355" s="81"/>
      <c r="BC355" s="21" t="str">
        <f t="shared" si="36"/>
        <v>[408] = {wayshrines={375,375,375,}, traitsNeeded=7, dlcId=DLC_MURKMIRE</v>
      </c>
      <c r="BD355" s="21" t="str">
        <f t="shared" si="37"/>
        <v>, zoneIds={726,726,726}, veteran=false</v>
      </c>
      <c r="BE355" s="21" t="str">
        <f t="shared" si="38"/>
        <v>, setType=LIBSETS_SETTYPE_CRAFTED</v>
      </c>
      <c r="BF355" s="21" t="str">
        <f t="shared" si="39"/>
        <v>, dropMechanic={LIBSETS_DROP_MECHANIC_CRAFTED,LIBSETS_DROP_MECHANIC_CRAFTED}</v>
      </c>
      <c r="BG355" s="21" t="str">
        <f t="shared" si="40"/>
        <v>}, --Grave-Stake Collector / Grabpflocksammler   [Murkmire, Murkmire, Murkmire]</v>
      </c>
    </row>
    <row r="356" spans="1:59" x14ac:dyDescent="0.25">
      <c r="A356" s="5">
        <v>409</v>
      </c>
      <c r="B356" t="s">
        <v>1285</v>
      </c>
      <c r="C356" t="s">
        <v>1286</v>
      </c>
      <c r="D356" s="3">
        <f t="shared" si="35"/>
        <v>409</v>
      </c>
      <c r="G356" s="8" t="s">
        <v>1474</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WayshrineInfo'!$K$3:$N$9994,4,FALSE),"")))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constants'!$B$4:$C$1012,2,FALSE),"")</f>
        <v>Murkmire</v>
      </c>
      <c r="V356" s="33" t="s">
        <v>3357</v>
      </c>
      <c r="Y356" s="64"/>
      <c r="Z356" s="3">
        <f>IF(AND(G356&lt;&gt;"LIBSETS_SETTYPE_BATTLEGROUND",G356&lt;&gt;"LIBSETS_SETTYPE_SPECIAL"),
IF(AND(Y356&lt;&gt;"",ISNUMBER(Y356),NOT(ISNA(Y356))),Y356,
   IF(AND(L356&lt;&gt;"",ISNUMBER(L356),L356&gt;0,NOT(ISNA(L356))),VLOOKUP(L356,'ESO dumped WayshrineInfo'!$K$3:$L$9994,2,FALSE),"")
),"")</f>
        <v>726</v>
      </c>
      <c r="AA356" t="str">
        <f>IF(AND(Z356&lt;&gt;"",ISNUMBER(Z356),NOT(ISNA(Z356))),VLOOKUP(Z356,'ESO zone constants'!$A$3:$D$9999,4,FALSE),"")</f>
        <v>Murkmire</v>
      </c>
      <c r="AB356" s="33" t="s">
        <v>3357</v>
      </c>
      <c r="AC356" s="42"/>
      <c r="AD356" s="42"/>
      <c r="AE356" s="42"/>
      <c r="AF356" s="3">
        <f>IF(AND(G356&lt;&gt;"LIBSETS_SETTYPE_BATTLEGROUND",G356&lt;&gt;"LIBSETS_SETTYPE_SPECIAL"),
IF(AND(AE356&lt;&gt;"",ISNUMBER(AE356),NOT(ISNA(AE356))),AE356,
   IF(AND(M356&lt;&gt;"",ISNUMBER(M356),M356&gt;0,NOT(ISNA(M356))),VLOOKUP(M356,'ESO dumped WayshrineInfo'!$K$3:$L$9994,2,FALSE),"")
),"")</f>
        <v>726</v>
      </c>
      <c r="AG356" t="str">
        <f>IF(AND(AF356&lt;&gt;"",ISNUMBER(AF356),NOT(ISNA(AF356))),VLOOKUP(AF356,'ESO zone constants'!$A$3:$D$9999,4,FALSE),"")</f>
        <v>Murkmire</v>
      </c>
      <c r="AH356" s="43"/>
      <c r="AI356" s="42"/>
      <c r="AJ356" s="42"/>
      <c r="AK356" s="3" t="str">
        <f>IF(AND(G356&lt;&gt;"LIBSETS_SETTYPE_BATTLEGROUND",G356&lt;&gt;"LIBSETS_SETTYPE_SPECIAL"),IF(AL356&lt;&gt;"",VLOOKUP(AL356,'ESO zone constants'!$D$3:$H$4953,5,FALSE),""),"")</f>
        <v/>
      </c>
      <c r="AM356" s="43"/>
      <c r="AN356" s="42"/>
      <c r="AO356" s="42"/>
      <c r="AP356" s="3" t="str">
        <f>IF(AND(G356&lt;&gt;"LIBSETS_SETTYPE_BATTLEGROUND",G356&lt;&gt;"LIBSETS_SETTYPE_SPECIAL"),IF(AQ356&lt;&gt;"",VLOOKUP(AQ356,'ESO zone constants'!$D$3:$H$4953,5,FALSE),""),"")</f>
        <v/>
      </c>
      <c r="AR356" s="43"/>
      <c r="AS356" s="42"/>
      <c r="AT356" s="42"/>
      <c r="AU356" s="3" t="str">
        <f>IF(AND(G356&lt;&gt;"LIBSETS_SETTYPE_BATTLEGROUND",G356&lt;&gt;"LIBSETS_SETTYPE_SPECIAL"),IF(AV356&lt;&gt;"",VLOOKUP(AV356,'ESO zone constants'!$D$3:$H$4953,5,FALSE),""),"")</f>
        <v/>
      </c>
      <c r="AW356" s="43"/>
      <c r="AX356" s="42"/>
      <c r="AY356" s="42"/>
      <c r="AZ356" s="81" t="s">
        <v>2665</v>
      </c>
      <c r="BA356" s="81"/>
      <c r="BB356" s="81"/>
      <c r="BC356" s="21" t="str">
        <f t="shared" si="36"/>
        <v>[409] = {wayshrines={379,379,379,}, traitsNeeded=2, dlcId=DLC_MURKMIRE</v>
      </c>
      <c r="BD356" s="21" t="str">
        <f t="shared" si="37"/>
        <v>, zoneIds={726,726,726}, veteran=false</v>
      </c>
      <c r="BE356" s="21" t="str">
        <f t="shared" si="38"/>
        <v>, setType=LIBSETS_SETTYPE_CRAFTED</v>
      </c>
      <c r="BF356" s="21" t="str">
        <f t="shared" si="39"/>
        <v>, dropMechanic={LIBSETS_DROP_MECHANIC_CRAFTED,LIBSETS_DROP_MECHANIC_CRAFTED}</v>
      </c>
      <c r="BG356" s="21" t="str">
        <f t="shared" si="40"/>
        <v>}, --Naga Shaman / Nagaschamane   [Murkmire, Murkmire, Murkmire]</v>
      </c>
    </row>
    <row r="357" spans="1:59" x14ac:dyDescent="0.25">
      <c r="A357" s="5">
        <v>410</v>
      </c>
      <c r="B357" t="s">
        <v>1287</v>
      </c>
      <c r="C357" t="s">
        <v>1288</v>
      </c>
      <c r="D357" s="3">
        <f t="shared" si="35"/>
        <v>410</v>
      </c>
      <c r="G357" s="8" t="s">
        <v>1474</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WayshrineInfo'!$K$3:$N$9994,4,FALSE),"")))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constants'!$B$4:$C$1012,2,FALSE),"")</f>
        <v>Murkmire</v>
      </c>
      <c r="V357" s="33" t="s">
        <v>3357</v>
      </c>
      <c r="Y357" s="64"/>
      <c r="Z357" s="3">
        <f>IF(AND(G357&lt;&gt;"LIBSETS_SETTYPE_BATTLEGROUND",G357&lt;&gt;"LIBSETS_SETTYPE_SPECIAL"),
IF(AND(Y357&lt;&gt;"",ISNUMBER(Y357),NOT(ISNA(Y357))),Y357,
   IF(AND(L357&lt;&gt;"",ISNUMBER(L357),L357&gt;0,NOT(ISNA(L357))),VLOOKUP(L357,'ESO dumped WayshrineInfo'!$K$3:$L$9994,2,FALSE),"")
),"")</f>
        <v>726</v>
      </c>
      <c r="AA357" t="str">
        <f>IF(AND(Z357&lt;&gt;"",ISNUMBER(Z357),NOT(ISNA(Z357))),VLOOKUP(Z357,'ESO zone constants'!$A$3:$D$9999,4,FALSE),"")</f>
        <v>Murkmire</v>
      </c>
      <c r="AB357" s="33" t="s">
        <v>3357</v>
      </c>
      <c r="AC357" s="42"/>
      <c r="AD357" s="42"/>
      <c r="AE357" s="42"/>
      <c r="AF357" s="3">
        <f>IF(AND(G357&lt;&gt;"LIBSETS_SETTYPE_BATTLEGROUND",G357&lt;&gt;"LIBSETS_SETTYPE_SPECIAL"),
IF(AND(AE357&lt;&gt;"",ISNUMBER(AE357),NOT(ISNA(AE357))),AE357,
   IF(AND(M357&lt;&gt;"",ISNUMBER(M357),M357&gt;0,NOT(ISNA(M357))),VLOOKUP(M357,'ESO dumped WayshrineInfo'!$K$3:$L$9994,2,FALSE),"")
),"")</f>
        <v>726</v>
      </c>
      <c r="AG357" t="str">
        <f>IF(AND(AF357&lt;&gt;"",ISNUMBER(AF357),NOT(ISNA(AF357))),VLOOKUP(AF357,'ESO zone constants'!$A$3:$D$9999,4,FALSE),"")</f>
        <v>Murkmire</v>
      </c>
      <c r="AH357" s="43"/>
      <c r="AI357" s="42"/>
      <c r="AJ357" s="42"/>
      <c r="AK357" s="3" t="str">
        <f>IF(AND(G357&lt;&gt;"LIBSETS_SETTYPE_BATTLEGROUND",G357&lt;&gt;"LIBSETS_SETTYPE_SPECIAL"),IF(AL357&lt;&gt;"",VLOOKUP(AL357,'ESO zone constants'!$D$3:$H$4953,5,FALSE),""),"")</f>
        <v/>
      </c>
      <c r="AM357" s="43"/>
      <c r="AN357" s="42"/>
      <c r="AO357" s="42"/>
      <c r="AP357" s="3" t="str">
        <f>IF(AND(G357&lt;&gt;"LIBSETS_SETTYPE_BATTLEGROUND",G357&lt;&gt;"LIBSETS_SETTYPE_SPECIAL"),IF(AQ357&lt;&gt;"",VLOOKUP(AQ357,'ESO zone constants'!$D$3:$H$4953,5,FALSE),""),"")</f>
        <v/>
      </c>
      <c r="AR357" s="43"/>
      <c r="AS357" s="42"/>
      <c r="AT357" s="42"/>
      <c r="AU357" s="3" t="str">
        <f>IF(AND(G357&lt;&gt;"LIBSETS_SETTYPE_BATTLEGROUND",G357&lt;&gt;"LIBSETS_SETTYPE_SPECIAL"),IF(AV357&lt;&gt;"",VLOOKUP(AV357,'ESO zone constants'!$D$3:$H$4953,5,FALSE),""),"")</f>
        <v/>
      </c>
      <c r="AW357" s="43"/>
      <c r="AX357" s="42"/>
      <c r="AY357" s="42"/>
      <c r="AZ357" s="81" t="s">
        <v>2665</v>
      </c>
      <c r="BA357" s="81"/>
      <c r="BB357" s="81"/>
      <c r="BC357" s="21" t="str">
        <f t="shared" si="36"/>
        <v>[410] = {wayshrines={379,379,379,}, traitsNeeded=4, dlcId=DLC_MURKMIRE</v>
      </c>
      <c r="BD357" s="21" t="str">
        <f t="shared" si="37"/>
        <v>, zoneIds={726,726,726}, veteran=false</v>
      </c>
      <c r="BE357" s="21" t="str">
        <f t="shared" si="38"/>
        <v>, setType=LIBSETS_SETTYPE_CRAFTED</v>
      </c>
      <c r="BF357" s="21" t="str">
        <f t="shared" si="39"/>
        <v>, dropMechanic={LIBSETS_DROP_MECHANIC_CRAFTED,LIBSETS_DROP_MECHANIC_CRAFTED}</v>
      </c>
      <c r="BG357" s="21" t="str">
        <f t="shared" si="40"/>
        <v>}, --Might of the Lost Legion / Macht der Verlorenen Legion   [Murkmire, Murkmire, Murkmire]</v>
      </c>
    </row>
    <row r="358" spans="1:59" x14ac:dyDescent="0.25">
      <c r="A358" s="12">
        <v>411</v>
      </c>
      <c r="B358" t="s">
        <v>1289</v>
      </c>
      <c r="C358" t="s">
        <v>1290</v>
      </c>
      <c r="D358" s="3">
        <f t="shared" si="35"/>
        <v>411</v>
      </c>
      <c r="G358" s="8" t="s">
        <v>1472</v>
      </c>
      <c r="I358" t="s">
        <v>91</v>
      </c>
      <c r="J358" t="s">
        <v>91</v>
      </c>
      <c r="K358">
        <v>378</v>
      </c>
      <c r="L358">
        <v>378</v>
      </c>
      <c r="M358">
        <v>378</v>
      </c>
      <c r="O358" s="64"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WayshrineInfo'!$K$3:$N$9994,4,FALSE),"")))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constants'!$B$4:$C$1012,2,FALSE),"")</f>
        <v>Included in base game</v>
      </c>
      <c r="V358" s="33" t="s">
        <v>1556</v>
      </c>
      <c r="Y358" s="64"/>
      <c r="Z358" s="3">
        <f>IF(AND(G358&lt;&gt;"LIBSETS_SETTYPE_BATTLEGROUND",G358&lt;&gt;"LIBSETS_SETTYPE_SPECIAL"),
IF(AND(Y358&lt;&gt;"",ISNUMBER(Y358),NOT(ISNA(Y358))),Y358,
   IF(AND(L358&lt;&gt;"",ISNUMBER(L358),L358&gt;0,NOT(ISNA(L358))),VLOOKUP(L358,'ESO dumped WayshrineInfo'!$K$3:$L$9994,2,FALSE),"")
),"")</f>
        <v>726</v>
      </c>
      <c r="AA358" t="str">
        <f>IF(AND(Z358&lt;&gt;"",ISNUMBER(Z358),NOT(ISNA(Z358))),VLOOKUP(Z358,'ESO zone constants'!$A$3:$D$9999,4,FALSE),"")</f>
        <v>Murkmire</v>
      </c>
      <c r="AB358" s="33" t="s">
        <v>1556</v>
      </c>
      <c r="AC358" s="3" t="str">
        <f>IF(AB358&lt;&gt;"",IF(AB358&lt;&gt;"LIBSETS_DROP_MECHANIC_MONSTER_NAME",VLOOKUP(AB358,'LibSets constants'!$I$4:$L$1012,3,FALSE),""),"")</f>
        <v>Arena stage chest</v>
      </c>
      <c r="AD358" s="3" t="str">
        <f>IF(AB358&lt;&gt;"",IF(AB358&lt;&gt;"LIBSETS_DROP_MECHANIC_MONSTER_NAME",VLOOKUP(AB358,'LibSets constants'!$I$4:$L$1012,4,FALSE),""),"")</f>
        <v>Arena-Phasen Schatztruhe</v>
      </c>
      <c r="AF358" s="3">
        <f>IF(AND(G358&lt;&gt;"LIBSETS_SETTYPE_BATTLEGROUND",G358&lt;&gt;"LIBSETS_SETTYPE_SPECIAL"),
IF(AND(AE358&lt;&gt;"",ISNUMBER(AE358),NOT(ISNA(AE358))),AE358,
   IF(AND(M358&lt;&gt;"",ISNUMBER(M358),M358&gt;0,NOT(ISNA(M358))),VLOOKUP(M358,'ESO dumped WayshrineInfo'!$K$3:$L$9994,2,FALSE),"")
),"")</f>
        <v>726</v>
      </c>
      <c r="AG358" t="str">
        <f>IF(AND(AF358&lt;&gt;"",ISNUMBER(AF358),NOT(ISNA(AF358))),VLOOKUP(AF358,'ESO zone constants'!$A$3:$D$9999,4,FALSE),"")</f>
        <v>Murkmire</v>
      </c>
      <c r="AH358" s="43"/>
      <c r="AK358" s="3" t="str">
        <f>IF(AND(G358&lt;&gt;"LIBSETS_SETTYPE_BATTLEGROUND",G358&lt;&gt;"LIBSETS_SETTYPE_SPECIAL"),IF(AL358&lt;&gt;"",VLOOKUP(AL358,'ESO zone constants'!$D$3:$H$4953,5,FALSE),""),"")</f>
        <v/>
      </c>
      <c r="AM358" s="43"/>
      <c r="AP358" s="3" t="str">
        <f>IF(AND(G358&lt;&gt;"LIBSETS_SETTYPE_BATTLEGROUND",G358&lt;&gt;"LIBSETS_SETTYPE_SPECIAL"),IF(AQ358&lt;&gt;"",VLOOKUP(AQ358,'ESO zone constants'!$D$3:$H$4953,5,FALSE),""),"")</f>
        <v/>
      </c>
      <c r="AR358" s="43"/>
      <c r="AU358" s="3" t="str">
        <f>IF(AND(G358&lt;&gt;"LIBSETS_SETTYPE_BATTLEGROUND",G358&lt;&gt;"LIBSETS_SETTYPE_SPECIAL"),IF(AV358&lt;&gt;"",VLOOKUP(AV358,'ESO zone constants'!$D$3:$H$4953,5,FALSE),""),"")</f>
        <v/>
      </c>
      <c r="AW358" s="43"/>
      <c r="AZ358" s="81" t="s">
        <v>2665</v>
      </c>
      <c r="BA358" s="81"/>
      <c r="BB358" s="81"/>
      <c r="BC358" s="21" t="str">
        <f t="shared" si="36"/>
        <v>[411] = {wayshrines={378,378,378,}, dlcId=DLC_BASE_GAME</v>
      </c>
      <c r="BD358" s="21" t="str">
        <f t="shared" si="37"/>
        <v>, zoneIds={1082,726,726}, veteran=false</v>
      </c>
      <c r="BE358" s="21" t="str">
        <f t="shared" si="38"/>
        <v>, setType=LIBSETS_SETTYPE_ARENA</v>
      </c>
      <c r="BF358" s="21" t="str">
        <f t="shared" si="39"/>
        <v>, dropMechanic={LIBSETS_DROP_MECHANIC_ARENA_STAGE_CHEST,LIBSETS_DROP_MECHANIC_ARENA_STAGE_CHEST}, dropMechanicDropLocationNames={['en']={'','Arena stage chest','','','','',},['de']={'','Arena-Phasen Schatztruhe','','','','',},}</v>
      </c>
      <c r="BG358" s="21" t="str">
        <f t="shared" si="40"/>
        <v>}, --Gallant Charge / Galanter Ansturm   [Blackrose Prison, Murkmire, Murkmire]</v>
      </c>
    </row>
    <row r="359" spans="1:59" x14ac:dyDescent="0.25">
      <c r="A359" s="12">
        <v>412</v>
      </c>
      <c r="B359" t="s">
        <v>1291</v>
      </c>
      <c r="C359" t="s">
        <v>1292</v>
      </c>
      <c r="D359" s="3">
        <f t="shared" si="35"/>
        <v>412</v>
      </c>
      <c r="G359" s="8" t="s">
        <v>1472</v>
      </c>
      <c r="I359" t="s">
        <v>91</v>
      </c>
      <c r="J359" t="s">
        <v>91</v>
      </c>
      <c r="K359">
        <v>378</v>
      </c>
      <c r="L359">
        <v>378</v>
      </c>
      <c r="M359">
        <v>378</v>
      </c>
      <c r="O359" s="64"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WayshrineInfo'!$K$3:$N$9994,4,FALSE),"")))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constants'!$B$4:$C$1012,2,FALSE),"")</f>
        <v>Included in base game</v>
      </c>
      <c r="V359" s="33" t="s">
        <v>1556</v>
      </c>
      <c r="Y359" s="64"/>
      <c r="Z359" s="3">
        <f>IF(AND(G359&lt;&gt;"LIBSETS_SETTYPE_BATTLEGROUND",G359&lt;&gt;"LIBSETS_SETTYPE_SPECIAL"),
IF(AND(Y359&lt;&gt;"",ISNUMBER(Y359),NOT(ISNA(Y359))),Y359,
   IF(AND(L359&lt;&gt;"",ISNUMBER(L359),L359&gt;0,NOT(ISNA(L359))),VLOOKUP(L359,'ESO dumped WayshrineInfo'!$K$3:$L$9994,2,FALSE),"")
),"")</f>
        <v>726</v>
      </c>
      <c r="AA359" t="str">
        <f>IF(AND(Z359&lt;&gt;"",ISNUMBER(Z359),NOT(ISNA(Z359))),VLOOKUP(Z359,'ESO zone constants'!$A$3:$D$9999,4,FALSE),"")</f>
        <v>Murkmire</v>
      </c>
      <c r="AB359" s="33" t="s">
        <v>1556</v>
      </c>
      <c r="AC359" s="3" t="str">
        <f>IF(AB359&lt;&gt;"",IF(AB359&lt;&gt;"LIBSETS_DROP_MECHANIC_MONSTER_NAME",VLOOKUP(AB359,'LibSets constants'!$I$4:$L$1012,3,FALSE),""),"")</f>
        <v>Arena stage chest</v>
      </c>
      <c r="AD359" s="3" t="str">
        <f>IF(AB359&lt;&gt;"",IF(AB359&lt;&gt;"LIBSETS_DROP_MECHANIC_MONSTER_NAME",VLOOKUP(AB359,'LibSets constants'!$I$4:$L$1012,4,FALSE),""),"")</f>
        <v>Arena-Phasen Schatztruhe</v>
      </c>
      <c r="AF359" s="3">
        <f>IF(AND(G359&lt;&gt;"LIBSETS_SETTYPE_BATTLEGROUND",G359&lt;&gt;"LIBSETS_SETTYPE_SPECIAL"),
IF(AND(AE359&lt;&gt;"",ISNUMBER(AE359),NOT(ISNA(AE359))),AE359,
   IF(AND(M359&lt;&gt;"",ISNUMBER(M359),M359&gt;0,NOT(ISNA(M359))),VLOOKUP(M359,'ESO dumped WayshrineInfo'!$K$3:$L$9994,2,FALSE),"")
),"")</f>
        <v>726</v>
      </c>
      <c r="AG359" t="str">
        <f>IF(AND(AF359&lt;&gt;"",ISNUMBER(AF359),NOT(ISNA(AF359))),VLOOKUP(AF359,'ESO zone constants'!$A$3:$D$9999,4,FALSE),"")</f>
        <v>Murkmire</v>
      </c>
      <c r="AH359" s="43"/>
      <c r="AK359" s="3" t="str">
        <f>IF(AND(G359&lt;&gt;"LIBSETS_SETTYPE_BATTLEGROUND",G359&lt;&gt;"LIBSETS_SETTYPE_SPECIAL"),IF(AL359&lt;&gt;"",VLOOKUP(AL359,'ESO zone constants'!$D$3:$H$4953,5,FALSE),""),"")</f>
        <v/>
      </c>
      <c r="AM359" s="43"/>
      <c r="AP359" s="3" t="str">
        <f>IF(AND(G359&lt;&gt;"LIBSETS_SETTYPE_BATTLEGROUND",G359&lt;&gt;"LIBSETS_SETTYPE_SPECIAL"),IF(AQ359&lt;&gt;"",VLOOKUP(AQ359,'ESO zone constants'!$D$3:$H$4953,5,FALSE),""),"")</f>
        <v/>
      </c>
      <c r="AR359" s="43"/>
      <c r="AU359" s="3" t="str">
        <f>IF(AND(G359&lt;&gt;"LIBSETS_SETTYPE_BATTLEGROUND",G359&lt;&gt;"LIBSETS_SETTYPE_SPECIAL"),IF(AV359&lt;&gt;"",VLOOKUP(AV359,'ESO zone constants'!$D$3:$H$4953,5,FALSE),""),"")</f>
        <v/>
      </c>
      <c r="AW359" s="43"/>
      <c r="AZ359" s="81" t="s">
        <v>2665</v>
      </c>
      <c r="BA359" s="81"/>
      <c r="BB359" s="81"/>
      <c r="BC359" s="21" t="str">
        <f t="shared" si="36"/>
        <v>[412] = {wayshrines={378,378,378,}, dlcId=DLC_BASE_GAME</v>
      </c>
      <c r="BD359" s="21" t="str">
        <f t="shared" si="37"/>
        <v>, zoneIds={1082,726,726}, veteran=false</v>
      </c>
      <c r="BE359" s="21" t="str">
        <f t="shared" si="38"/>
        <v>, setType=LIBSETS_SETTYPE_ARENA</v>
      </c>
      <c r="BF359" s="21" t="str">
        <f t="shared" si="39"/>
        <v>, dropMechanic={LIBSETS_DROP_MECHANIC_ARENA_STAGE_CHEST,LIBSETS_DROP_MECHANIC_ARENA_STAGE_CHEST}, dropMechanicDropLocationNames={['en']={'','Arena stage chest','','','','',},['de']={'','Arena-Phasen Schatztruhe','','','','',},}</v>
      </c>
      <c r="BG359" s="21" t="str">
        <f t="shared" si="40"/>
        <v>}, --Radial Uppercut / Rundum-Aufwärtsschnitt   [Blackrose Prison, Murkmire, Murkmire]</v>
      </c>
    </row>
    <row r="360" spans="1:59" x14ac:dyDescent="0.25">
      <c r="A360" s="12">
        <v>413</v>
      </c>
      <c r="B360" t="s">
        <v>1293</v>
      </c>
      <c r="C360" t="s">
        <v>1294</v>
      </c>
      <c r="D360" s="3">
        <f t="shared" si="35"/>
        <v>413</v>
      </c>
      <c r="G360" s="8" t="s">
        <v>1472</v>
      </c>
      <c r="I360" t="s">
        <v>91</v>
      </c>
      <c r="J360" t="s">
        <v>91</v>
      </c>
      <c r="K360">
        <v>378</v>
      </c>
      <c r="L360">
        <v>378</v>
      </c>
      <c r="M360">
        <v>378</v>
      </c>
      <c r="O360" s="64"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WayshrineInfo'!$K$3:$N$9994,4,FALSE),"")))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constants'!$B$4:$C$1012,2,FALSE),"")</f>
        <v>Included in base game</v>
      </c>
      <c r="V360" s="33" t="s">
        <v>1556</v>
      </c>
      <c r="Y360" s="64"/>
      <c r="Z360" s="3">
        <f>IF(AND(G360&lt;&gt;"LIBSETS_SETTYPE_BATTLEGROUND",G360&lt;&gt;"LIBSETS_SETTYPE_SPECIAL"),
IF(AND(Y360&lt;&gt;"",ISNUMBER(Y360),NOT(ISNA(Y360))),Y360,
   IF(AND(L360&lt;&gt;"",ISNUMBER(L360),L360&gt;0,NOT(ISNA(L360))),VLOOKUP(L360,'ESO dumped WayshrineInfo'!$K$3:$L$9994,2,FALSE),"")
),"")</f>
        <v>726</v>
      </c>
      <c r="AA360" t="str">
        <f>IF(AND(Z360&lt;&gt;"",ISNUMBER(Z360),NOT(ISNA(Z360))),VLOOKUP(Z360,'ESO zone constants'!$A$3:$D$9999,4,FALSE),"")</f>
        <v>Murkmire</v>
      </c>
      <c r="AB360" s="33" t="s">
        <v>1556</v>
      </c>
      <c r="AC360" s="42" t="str">
        <f>IF(AB360&lt;&gt;"",IF(AB360&lt;&gt;"LIBSETS_DROP_MECHANIC_MONSTER_NAME",VLOOKUP(AB360,'LibSets constants'!$I$4:$L$1012,3,FALSE),""),"")</f>
        <v>Arena stage chest</v>
      </c>
      <c r="AD360" s="42" t="str">
        <f>IF(AB360&lt;&gt;"",IF(AB360&lt;&gt;"LIBSETS_DROP_MECHANIC_MONSTER_NAME",VLOOKUP(AB360,'LibSets constants'!$I$4:$L$1012,4,FALSE),""),"")</f>
        <v>Arena-Phasen Schatztruhe</v>
      </c>
      <c r="AE360" s="42"/>
      <c r="AF360" s="3">
        <f>IF(AND(G360&lt;&gt;"LIBSETS_SETTYPE_BATTLEGROUND",G360&lt;&gt;"LIBSETS_SETTYPE_SPECIAL"),
IF(AND(AE360&lt;&gt;"",ISNUMBER(AE360),NOT(ISNA(AE360))),AE360,
   IF(AND(M360&lt;&gt;"",ISNUMBER(M360),M360&gt;0,NOT(ISNA(M360))),VLOOKUP(M360,'ESO dumped WayshrineInfo'!$K$3:$L$9994,2,FALSE),"")
),"")</f>
        <v>726</v>
      </c>
      <c r="AG360" t="str">
        <f>IF(AND(AF360&lt;&gt;"",ISNUMBER(AF360),NOT(ISNA(AF360))),VLOOKUP(AF360,'ESO zone constants'!$A$3:$D$9999,4,FALSE),"")</f>
        <v>Murkmire</v>
      </c>
      <c r="AH360" s="43"/>
      <c r="AI360" s="42"/>
      <c r="AJ360" s="42"/>
      <c r="AK360" s="3" t="str">
        <f>IF(AND(G360&lt;&gt;"LIBSETS_SETTYPE_BATTLEGROUND",G360&lt;&gt;"LIBSETS_SETTYPE_SPECIAL"),IF(AL360&lt;&gt;"",VLOOKUP(AL360,'ESO zone constants'!$D$3:$H$4953,5,FALSE),""),"")</f>
        <v/>
      </c>
      <c r="AM360" s="43"/>
      <c r="AN360" s="42"/>
      <c r="AO360" s="42"/>
      <c r="AP360" s="3" t="str">
        <f>IF(AND(G360&lt;&gt;"LIBSETS_SETTYPE_BATTLEGROUND",G360&lt;&gt;"LIBSETS_SETTYPE_SPECIAL"),IF(AQ360&lt;&gt;"",VLOOKUP(AQ360,'ESO zone constants'!$D$3:$H$4953,5,FALSE),""),"")</f>
        <v/>
      </c>
      <c r="AR360" s="43"/>
      <c r="AS360" s="42"/>
      <c r="AT360" s="42"/>
      <c r="AU360" s="3" t="str">
        <f>IF(AND(G360&lt;&gt;"LIBSETS_SETTYPE_BATTLEGROUND",G360&lt;&gt;"LIBSETS_SETTYPE_SPECIAL"),IF(AV360&lt;&gt;"",VLOOKUP(AV360,'ESO zone constants'!$D$3:$H$4953,5,FALSE),""),"")</f>
        <v/>
      </c>
      <c r="AW360" s="43"/>
      <c r="AX360" s="42"/>
      <c r="AY360" s="42"/>
      <c r="AZ360" s="81" t="s">
        <v>2665</v>
      </c>
      <c r="BA360" s="81"/>
      <c r="BB360" s="81"/>
      <c r="BC360" s="21" t="str">
        <f t="shared" si="36"/>
        <v>[413] = {wayshrines={378,378,378,}, dlcId=DLC_BASE_GAME</v>
      </c>
      <c r="BD360" s="21" t="str">
        <f t="shared" si="37"/>
        <v>, zoneIds={1082,726,726}, veteran=false</v>
      </c>
      <c r="BE360" s="21" t="str">
        <f t="shared" si="38"/>
        <v>, setType=LIBSETS_SETTYPE_ARENA</v>
      </c>
      <c r="BF360" s="21" t="str">
        <f t="shared" si="39"/>
        <v>, dropMechanic={LIBSETS_DROP_MECHANIC_ARENA_STAGE_CHEST,LIBSETS_DROP_MECHANIC_ARENA_STAGE_CHEST}, dropMechanicDropLocationNames={['en']={'','Arena stage chest','','','','',},['de']={'','Arena-Phasen Schatztruhe','','','','',},}</v>
      </c>
      <c r="BG360" s="21" t="str">
        <f t="shared" si="40"/>
        <v>}, --Spectral Cloak / Spektraler Mantel   [Blackrose Prison, Murkmire, Murkmire]</v>
      </c>
    </row>
    <row r="361" spans="1:59" x14ac:dyDescent="0.25">
      <c r="A361" s="12">
        <v>414</v>
      </c>
      <c r="B361" t="s">
        <v>1295</v>
      </c>
      <c r="C361" t="s">
        <v>1296</v>
      </c>
      <c r="D361" s="3">
        <f t="shared" si="35"/>
        <v>414</v>
      </c>
      <c r="G361" s="8" t="s">
        <v>1472</v>
      </c>
      <c r="I361" t="s">
        <v>91</v>
      </c>
      <c r="J361" t="s">
        <v>91</v>
      </c>
      <c r="K361">
        <v>378</v>
      </c>
      <c r="L361">
        <v>378</v>
      </c>
      <c r="M361">
        <v>378</v>
      </c>
      <c r="O361" s="64"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WayshrineInfo'!$K$3:$N$9994,4,FALSE),"")))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constants'!$B$4:$C$1012,2,FALSE),"")</f>
        <v>Included in base game</v>
      </c>
      <c r="V361" s="33" t="s">
        <v>1556</v>
      </c>
      <c r="Y361" s="64"/>
      <c r="Z361" s="3">
        <f>IF(AND(G361&lt;&gt;"LIBSETS_SETTYPE_BATTLEGROUND",G361&lt;&gt;"LIBSETS_SETTYPE_SPECIAL"),
IF(AND(Y361&lt;&gt;"",ISNUMBER(Y361),NOT(ISNA(Y361))),Y361,
   IF(AND(L361&lt;&gt;"",ISNUMBER(L361),L361&gt;0,NOT(ISNA(L361))),VLOOKUP(L361,'ESO dumped WayshrineInfo'!$K$3:$L$9994,2,FALSE),"")
),"")</f>
        <v>726</v>
      </c>
      <c r="AA361" t="str">
        <f>IF(AND(Z361&lt;&gt;"",ISNUMBER(Z361),NOT(ISNA(Z361))),VLOOKUP(Z361,'ESO zone constants'!$A$3:$D$9999,4,FALSE),"")</f>
        <v>Murkmire</v>
      </c>
      <c r="AB361" s="33" t="s">
        <v>1556</v>
      </c>
      <c r="AC361" s="42" t="str">
        <f>IF(AB361&lt;&gt;"",IF(AB361&lt;&gt;"LIBSETS_DROP_MECHANIC_MONSTER_NAME",VLOOKUP(AB361,'LibSets constants'!$I$4:$L$1012,3,FALSE),""),"")</f>
        <v>Arena stage chest</v>
      </c>
      <c r="AD361" s="42" t="str">
        <f>IF(AB361&lt;&gt;"",IF(AB361&lt;&gt;"LIBSETS_DROP_MECHANIC_MONSTER_NAME",VLOOKUP(AB361,'LibSets constants'!$I$4:$L$1012,4,FALSE),""),"")</f>
        <v>Arena-Phasen Schatztruhe</v>
      </c>
      <c r="AE361" s="42"/>
      <c r="AF361" s="3">
        <f>IF(AND(G361&lt;&gt;"LIBSETS_SETTYPE_BATTLEGROUND",G361&lt;&gt;"LIBSETS_SETTYPE_SPECIAL"),
IF(AND(AE361&lt;&gt;"",ISNUMBER(AE361),NOT(ISNA(AE361))),AE361,
   IF(AND(M361&lt;&gt;"",ISNUMBER(M361),M361&gt;0,NOT(ISNA(M361))),VLOOKUP(M361,'ESO dumped WayshrineInfo'!$K$3:$L$9994,2,FALSE),"")
),"")</f>
        <v>726</v>
      </c>
      <c r="AG361" t="str">
        <f>IF(AND(AF361&lt;&gt;"",ISNUMBER(AF361),NOT(ISNA(AF361))),VLOOKUP(AF361,'ESO zone constants'!$A$3:$D$9999,4,FALSE),"")</f>
        <v>Murkmire</v>
      </c>
      <c r="AH361" s="43"/>
      <c r="AI361" s="42"/>
      <c r="AJ361" s="42"/>
      <c r="AK361" s="3" t="str">
        <f>IF(AND(G361&lt;&gt;"LIBSETS_SETTYPE_BATTLEGROUND",G361&lt;&gt;"LIBSETS_SETTYPE_SPECIAL"),IF(AL361&lt;&gt;"",VLOOKUP(AL361,'ESO zone constants'!$D$3:$H$4953,5,FALSE),""),"")</f>
        <v/>
      </c>
      <c r="AM361" s="43"/>
      <c r="AN361" s="42"/>
      <c r="AO361" s="42"/>
      <c r="AP361" s="3" t="str">
        <f>IF(AND(G361&lt;&gt;"LIBSETS_SETTYPE_BATTLEGROUND",G361&lt;&gt;"LIBSETS_SETTYPE_SPECIAL"),IF(AQ361&lt;&gt;"",VLOOKUP(AQ361,'ESO zone constants'!$D$3:$H$4953,5,FALSE),""),"")</f>
        <v/>
      </c>
      <c r="AR361" s="43"/>
      <c r="AS361" s="42"/>
      <c r="AT361" s="42"/>
      <c r="AU361" s="3" t="str">
        <f>IF(AND(G361&lt;&gt;"LIBSETS_SETTYPE_BATTLEGROUND",G361&lt;&gt;"LIBSETS_SETTYPE_SPECIAL"),IF(AV361&lt;&gt;"",VLOOKUP(AV361,'ESO zone constants'!$D$3:$H$4953,5,FALSE),""),"")</f>
        <v/>
      </c>
      <c r="AW361" s="43"/>
      <c r="AX361" s="42"/>
      <c r="AY361" s="42"/>
      <c r="AZ361" s="81" t="s">
        <v>2665</v>
      </c>
      <c r="BA361" s="81"/>
      <c r="BB361" s="81"/>
      <c r="BC361" s="21" t="str">
        <f t="shared" si="36"/>
        <v>[414] = {wayshrines={378,378,378,}, dlcId=DLC_BASE_GAME</v>
      </c>
      <c r="BD361" s="21" t="str">
        <f t="shared" si="37"/>
        <v>, zoneIds={1082,726,726}, veteran=false</v>
      </c>
      <c r="BE361" s="21" t="str">
        <f t="shared" si="38"/>
        <v>, setType=LIBSETS_SETTYPE_ARENA</v>
      </c>
      <c r="BF361" s="21" t="str">
        <f t="shared" si="39"/>
        <v>, dropMechanic={LIBSETS_DROP_MECHANIC_ARENA_STAGE_CHEST,LIBSETS_DROP_MECHANIC_ARENA_STAGE_CHEST}, dropMechanicDropLocationNames={['en']={'','Arena stage chest','','','','',},['de']={'','Arena-Phasen Schatztruhe','','','','',},}</v>
      </c>
      <c r="BG361" s="21" t="str">
        <f t="shared" si="40"/>
        <v>}, --Virulent Shot / Virulenter Schuss   [Blackrose Prison, Murkmire, Murkmire]</v>
      </c>
    </row>
    <row r="362" spans="1:59" x14ac:dyDescent="0.25">
      <c r="A362" s="12">
        <v>415</v>
      </c>
      <c r="B362" t="s">
        <v>1297</v>
      </c>
      <c r="C362" t="s">
        <v>1298</v>
      </c>
      <c r="D362" s="3">
        <f t="shared" si="35"/>
        <v>415</v>
      </c>
      <c r="G362" s="8" t="s">
        <v>1472</v>
      </c>
      <c r="I362" t="s">
        <v>91</v>
      </c>
      <c r="J362" t="s">
        <v>91</v>
      </c>
      <c r="K362">
        <v>378</v>
      </c>
      <c r="L362">
        <v>378</v>
      </c>
      <c r="M362">
        <v>378</v>
      </c>
      <c r="O362" s="64"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WayshrineInfo'!$K$3:$N$9994,4,FALSE),"")))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constants'!$B$4:$C$1012,2,FALSE),"")</f>
        <v>Included in base game</v>
      </c>
      <c r="V362" s="33" t="s">
        <v>1556</v>
      </c>
      <c r="Y362" s="64"/>
      <c r="Z362" s="3">
        <f>IF(AND(G362&lt;&gt;"LIBSETS_SETTYPE_BATTLEGROUND",G362&lt;&gt;"LIBSETS_SETTYPE_SPECIAL"),
IF(AND(Y362&lt;&gt;"",ISNUMBER(Y362),NOT(ISNA(Y362))),Y362,
   IF(AND(L362&lt;&gt;"",ISNUMBER(L362),L362&gt;0,NOT(ISNA(L362))),VLOOKUP(L362,'ESO dumped WayshrineInfo'!$K$3:$L$9994,2,FALSE),"")
),"")</f>
        <v>726</v>
      </c>
      <c r="AA362" t="str">
        <f>IF(AND(Z362&lt;&gt;"",ISNUMBER(Z362),NOT(ISNA(Z362))),VLOOKUP(Z362,'ESO zone constants'!$A$3:$D$9999,4,FALSE),"")</f>
        <v>Murkmire</v>
      </c>
      <c r="AB362" s="33" t="s">
        <v>1556</v>
      </c>
      <c r="AC362" s="3" t="str">
        <f>IF(AB362&lt;&gt;"",IF(AB362&lt;&gt;"LIBSETS_DROP_MECHANIC_MONSTER_NAME",VLOOKUP(AB362,'LibSets constants'!$I$4:$L$1012,3,FALSE),""),"")</f>
        <v>Arena stage chest</v>
      </c>
      <c r="AD362" s="3" t="str">
        <f>IF(AB362&lt;&gt;"",IF(AB362&lt;&gt;"LIBSETS_DROP_MECHANIC_MONSTER_NAME",VLOOKUP(AB362,'LibSets constants'!$I$4:$L$1012,4,FALSE),""),"")</f>
        <v>Arena-Phasen Schatztruhe</v>
      </c>
      <c r="AF362" s="3">
        <f>IF(AND(G362&lt;&gt;"LIBSETS_SETTYPE_BATTLEGROUND",G362&lt;&gt;"LIBSETS_SETTYPE_SPECIAL"),
IF(AND(AE362&lt;&gt;"",ISNUMBER(AE362),NOT(ISNA(AE362))),AE362,
   IF(AND(M362&lt;&gt;"",ISNUMBER(M362),M362&gt;0,NOT(ISNA(M362))),VLOOKUP(M362,'ESO dumped WayshrineInfo'!$K$3:$L$9994,2,FALSE),"")
),"")</f>
        <v>726</v>
      </c>
      <c r="AG362" t="str">
        <f>IF(AND(AF362&lt;&gt;"",ISNUMBER(AF362),NOT(ISNA(AF362))),VLOOKUP(AF362,'ESO zone constants'!$A$3:$D$9999,4,FALSE),"")</f>
        <v>Murkmire</v>
      </c>
      <c r="AH362" s="43"/>
      <c r="AK362" s="3" t="str">
        <f>IF(AND(G362&lt;&gt;"LIBSETS_SETTYPE_BATTLEGROUND",G362&lt;&gt;"LIBSETS_SETTYPE_SPECIAL"),IF(AL362&lt;&gt;"",VLOOKUP(AL362,'ESO zone constants'!$D$3:$H$4953,5,FALSE),""),"")</f>
        <v/>
      </c>
      <c r="AM362" s="43"/>
      <c r="AP362" s="3" t="str">
        <f>IF(AND(G362&lt;&gt;"LIBSETS_SETTYPE_BATTLEGROUND",G362&lt;&gt;"LIBSETS_SETTYPE_SPECIAL"),IF(AQ362&lt;&gt;"",VLOOKUP(AQ362,'ESO zone constants'!$D$3:$H$4953,5,FALSE),""),"")</f>
        <v/>
      </c>
      <c r="AR362" s="43"/>
      <c r="AU362" s="3" t="str">
        <f>IF(AND(G362&lt;&gt;"LIBSETS_SETTYPE_BATTLEGROUND",G362&lt;&gt;"LIBSETS_SETTYPE_SPECIAL"),IF(AV362&lt;&gt;"",VLOOKUP(AV362,'ESO zone constants'!$D$3:$H$4953,5,FALSE),""),"")</f>
        <v/>
      </c>
      <c r="AW362" s="43"/>
      <c r="AZ362" s="81" t="s">
        <v>2665</v>
      </c>
      <c r="BA362" s="81"/>
      <c r="BB362" s="81"/>
      <c r="BC362" s="21" t="str">
        <f t="shared" si="36"/>
        <v>[415] = {wayshrines={378,378,378,}, dlcId=DLC_BASE_GAME</v>
      </c>
      <c r="BD362" s="21" t="str">
        <f t="shared" si="37"/>
        <v>, zoneIds={1082,726,726}, veteran=false</v>
      </c>
      <c r="BE362" s="21" t="str">
        <f t="shared" si="38"/>
        <v>, setType=LIBSETS_SETTYPE_ARENA</v>
      </c>
      <c r="BF362" s="21" t="str">
        <f t="shared" si="39"/>
        <v>, dropMechanic={LIBSETS_DROP_MECHANIC_ARENA_STAGE_CHEST,LIBSETS_DROP_MECHANIC_ARENA_STAGE_CHEST}, dropMechanicDropLocationNames={['en']={'','Arena stage chest','','','','',},['de']={'','Arena-Phasen Schatztruhe','','','','',},}</v>
      </c>
      <c r="BG362" s="21" t="str">
        <f t="shared" si="40"/>
        <v>}, --Wild Impulse / Wilder Impuls   [Blackrose Prison, Murkmire, Murkmire]</v>
      </c>
    </row>
    <row r="363" spans="1:59" x14ac:dyDescent="0.25">
      <c r="A363" s="12">
        <v>416</v>
      </c>
      <c r="B363" t="s">
        <v>1299</v>
      </c>
      <c r="C363" t="s">
        <v>2633</v>
      </c>
      <c r="D363" s="3">
        <f t="shared" si="35"/>
        <v>416</v>
      </c>
      <c r="G363" s="8" t="s">
        <v>1472</v>
      </c>
      <c r="I363" t="s">
        <v>91</v>
      </c>
      <c r="J363" t="s">
        <v>91</v>
      </c>
      <c r="K363">
        <v>378</v>
      </c>
      <c r="L363">
        <v>378</v>
      </c>
      <c r="M363">
        <v>378</v>
      </c>
      <c r="O363" s="64"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WayshrineInfo'!$K$3:$N$9994,4,FALSE),"")))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constants'!$B$4:$C$1012,2,FALSE),"")</f>
        <v>Included in base game</v>
      </c>
      <c r="V363" s="33" t="s">
        <v>1556</v>
      </c>
      <c r="Y363" s="64"/>
      <c r="Z363" s="3">
        <f>IF(AND(G363&lt;&gt;"LIBSETS_SETTYPE_BATTLEGROUND",G363&lt;&gt;"LIBSETS_SETTYPE_SPECIAL"),
IF(AND(Y363&lt;&gt;"",ISNUMBER(Y363),NOT(ISNA(Y363))),Y363,
   IF(AND(L363&lt;&gt;"",ISNUMBER(L363),L363&gt;0,NOT(ISNA(L363))),VLOOKUP(L363,'ESO dumped WayshrineInfo'!$K$3:$L$9994,2,FALSE),"")
),"")</f>
        <v>726</v>
      </c>
      <c r="AA363" t="str">
        <f>IF(AND(Z363&lt;&gt;"",ISNUMBER(Z363),NOT(ISNA(Z363))),VLOOKUP(Z363,'ESO zone constants'!$A$3:$D$9999,4,FALSE),"")</f>
        <v>Murkmire</v>
      </c>
      <c r="AB363" s="33" t="s">
        <v>1556</v>
      </c>
      <c r="AC363" s="42" t="str">
        <f>IF(AB363&lt;&gt;"",IF(AB363&lt;&gt;"LIBSETS_DROP_MECHANIC_MONSTER_NAME",VLOOKUP(AB363,'LibSets constants'!$I$4:$L$1012,3,FALSE),""),"")</f>
        <v>Arena stage chest</v>
      </c>
      <c r="AD363" s="42" t="str">
        <f>IF(AB363&lt;&gt;"",IF(AB363&lt;&gt;"LIBSETS_DROP_MECHANIC_MONSTER_NAME",VLOOKUP(AB363,'LibSets constants'!$I$4:$L$1012,4,FALSE),""),"")</f>
        <v>Arena-Phasen Schatztruhe</v>
      </c>
      <c r="AE363" s="42"/>
      <c r="AF363" s="3">
        <f>IF(AND(G363&lt;&gt;"LIBSETS_SETTYPE_BATTLEGROUND",G363&lt;&gt;"LIBSETS_SETTYPE_SPECIAL"),
IF(AND(AE363&lt;&gt;"",ISNUMBER(AE363),NOT(ISNA(AE363))),AE363,
   IF(AND(M363&lt;&gt;"",ISNUMBER(M363),M363&gt;0,NOT(ISNA(M363))),VLOOKUP(M363,'ESO dumped WayshrineInfo'!$K$3:$L$9994,2,FALSE),"")
),"")</f>
        <v>726</v>
      </c>
      <c r="AG363" t="str">
        <f>IF(AND(AF363&lt;&gt;"",ISNUMBER(AF363),NOT(ISNA(AF363))),VLOOKUP(AF363,'ESO zone constants'!$A$3:$D$9999,4,FALSE),"")</f>
        <v>Murkmire</v>
      </c>
      <c r="AH363" s="43"/>
      <c r="AI363" s="42"/>
      <c r="AJ363" s="42"/>
      <c r="AK363" s="3" t="str">
        <f>IF(AND(G363&lt;&gt;"LIBSETS_SETTYPE_BATTLEGROUND",G363&lt;&gt;"LIBSETS_SETTYPE_SPECIAL"),IF(AL363&lt;&gt;"",VLOOKUP(AL363,'ESO zone constants'!$D$3:$H$4953,5,FALSE),""),"")</f>
        <v/>
      </c>
      <c r="AM363" s="43"/>
      <c r="AN363" s="42"/>
      <c r="AO363" s="42"/>
      <c r="AP363" s="3" t="str">
        <f>IF(AND(G363&lt;&gt;"LIBSETS_SETTYPE_BATTLEGROUND",G363&lt;&gt;"LIBSETS_SETTYPE_SPECIAL"),IF(AQ363&lt;&gt;"",VLOOKUP(AQ363,'ESO zone constants'!$D$3:$H$4953,5,FALSE),""),"")</f>
        <v/>
      </c>
      <c r="AR363" s="43"/>
      <c r="AS363" s="42"/>
      <c r="AT363" s="42"/>
      <c r="AU363" s="3" t="str">
        <f>IF(AND(G363&lt;&gt;"LIBSETS_SETTYPE_BATTLEGROUND",G363&lt;&gt;"LIBSETS_SETTYPE_SPECIAL"),IF(AV363&lt;&gt;"",VLOOKUP(AV363,'ESO zone constants'!$D$3:$H$4953,5,FALSE),""),"")</f>
        <v/>
      </c>
      <c r="AW363" s="43"/>
      <c r="AX363" s="42"/>
      <c r="AY363" s="42"/>
      <c r="AZ363" s="81" t="s">
        <v>2665</v>
      </c>
      <c r="BA363" s="81"/>
      <c r="BB363" s="81"/>
      <c r="BC363" s="21" t="str">
        <f t="shared" si="36"/>
        <v>[416] = {wayshrines={378,378,378,}, dlcId=DLC_BASE_GAME</v>
      </c>
      <c r="BD363" s="21" t="str">
        <f t="shared" si="37"/>
        <v>, zoneIds={1082,726,726}, veteran=false</v>
      </c>
      <c r="BE363" s="21" t="str">
        <f t="shared" si="38"/>
        <v>, setType=LIBSETS_SETTYPE_ARENA</v>
      </c>
      <c r="BF363" s="21" t="str">
        <f t="shared" si="39"/>
        <v>, dropMechanic={LIBSETS_DROP_MECHANIC_ARENA_STAGE_CHEST,LIBSETS_DROP_MECHANIC_ARENA_STAGE_CHEST}, dropMechanicDropLocationNames={['en']={'','Arena stage chest','','','','',},['de']={'','Arena-Phasen Schatztruhe','','','','',},}</v>
      </c>
      <c r="BG363" s="21" t="str">
        <f t="shared" si="40"/>
        <v>}, --Mender\'s Ward / Schutz des Pflegers   [Blackrose Prison, Murkmire, Murkmire]</v>
      </c>
    </row>
    <row r="364" spans="1:59" x14ac:dyDescent="0.25">
      <c r="A364" s="12">
        <v>417</v>
      </c>
      <c r="B364" t="s">
        <v>1300</v>
      </c>
      <c r="C364" t="s">
        <v>1301</v>
      </c>
      <c r="D364" s="3">
        <f t="shared" si="35"/>
        <v>417</v>
      </c>
      <c r="G364" s="8" t="s">
        <v>1475</v>
      </c>
      <c r="I364" t="s">
        <v>91</v>
      </c>
      <c r="J364" t="s">
        <v>91</v>
      </c>
      <c r="K364">
        <v>-1</v>
      </c>
      <c r="L364">
        <v>-1</v>
      </c>
      <c r="M364">
        <v>-1</v>
      </c>
      <c r="O364" s="64"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WayshrineInfo'!$K$3:$N$9994,4,FALSE),"")))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constants'!$B$4:$C$1012,2,FALSE),"")</f>
        <v>Included in base game</v>
      </c>
      <c r="V364" s="33" t="s">
        <v>1541</v>
      </c>
      <c r="Y364" s="64"/>
      <c r="Z364" s="3" t="str">
        <f>IF(AND(G364&lt;&gt;"LIBSETS_SETTYPE_BATTLEGROUND",G364&lt;&gt;"LIBSETS_SETTYPE_SPECIAL"),
IF(AND(Y364&lt;&gt;"",ISNUMBER(Y364),NOT(ISNA(Y364))),Y364,
   IF(AND(L364&lt;&gt;"",ISNUMBER(L364),L364&gt;0,NOT(ISNA(L364))),VLOOKUP(L364,'ESO dumped WayshrineInfo'!$K$3:$L$9994,2,FALSE),"")
),"")</f>
        <v/>
      </c>
      <c r="AA364" t="str">
        <f>IF(AND(Z364&lt;&gt;"",ISNUMBER(Z364),NOT(ISNA(Z364))),VLOOKUP(Z364,'ESO zone constants'!$A$3:$D$9999,4,FALSE),"")</f>
        <v/>
      </c>
      <c r="AC364" s="42" t="str">
        <f>IF(AB364&lt;&gt;"",IF(AB364&lt;&gt;"LIBSETS_DROP_MECHANIC_MONSTER_NAME",VLOOKUP(AB364,'LibSets constants'!$I$4:$L$1012,3,FALSE),""),"")</f>
        <v/>
      </c>
      <c r="AD364" s="42" t="str">
        <f>IF(AB364&lt;&gt;"",IF(AB364&lt;&gt;"LIBSETS_DROP_MECHANIC_MONSTER_NAME",VLOOKUP(AB364,'LibSets constants'!$I$4:$L$1012,4,FALSE),""),"")</f>
        <v/>
      </c>
      <c r="AE364" s="42"/>
      <c r="AF364" s="3" t="str">
        <f>IF(AND(G364&lt;&gt;"LIBSETS_SETTYPE_BATTLEGROUND",G364&lt;&gt;"LIBSETS_SETTYPE_SPECIAL"),
IF(AND(AE364&lt;&gt;"",ISNUMBER(AE364),NOT(ISNA(AE364))),AE364,
   IF(AND(M364&lt;&gt;"",ISNUMBER(M364),M364&gt;0,NOT(ISNA(M364))),VLOOKUP(M364,'ESO dumped WayshrineInfo'!$K$3:$L$9994,2,FALSE),"")
),"")</f>
        <v/>
      </c>
      <c r="AG364" t="str">
        <f>IF(AND(AF364&lt;&gt;"",ISNUMBER(AF364),NOT(ISNA(AF364))),VLOOKUP(AF364,'ESO zone constants'!$A$3:$D$9999,4,FALSE),"")</f>
        <v/>
      </c>
      <c r="AH364" s="43"/>
      <c r="AI364" s="42"/>
      <c r="AJ364" s="42"/>
      <c r="AK364" s="3" t="str">
        <f>IF(AND(G364&lt;&gt;"LIBSETS_SETTYPE_BATTLEGROUND",G364&lt;&gt;"LIBSETS_SETTYPE_SPECIAL"),IF(AL364&lt;&gt;"",VLOOKUP(AL364,'ESO zone constants'!$D$3:$H$4953,5,FALSE),""),"")</f>
        <v/>
      </c>
      <c r="AM364" s="43"/>
      <c r="AN364" s="42"/>
      <c r="AO364" s="42"/>
      <c r="AP364" s="3" t="str">
        <f>IF(AND(G364&lt;&gt;"LIBSETS_SETTYPE_BATTLEGROUND",G364&lt;&gt;"LIBSETS_SETTYPE_SPECIAL"),IF(AQ364&lt;&gt;"",VLOOKUP(AQ364,'ESO zone constants'!$D$3:$H$4953,5,FALSE),""),"")</f>
        <v/>
      </c>
      <c r="AR364" s="43"/>
      <c r="AS364" s="42"/>
      <c r="AT364" s="42"/>
      <c r="AU364" s="3" t="str">
        <f>IF(AND(G364&lt;&gt;"LIBSETS_SETTYPE_BATTLEGROUND",G364&lt;&gt;"LIBSETS_SETTYPE_SPECIAL"),IF(AV364&lt;&gt;"",VLOOKUP(AV364,'ESO zone constants'!$D$3:$H$4953,5,FALSE),""),"")</f>
        <v/>
      </c>
      <c r="AW364" s="43"/>
      <c r="AX364" s="42"/>
      <c r="AY364" s="42"/>
      <c r="AZ364" s="81" t="s">
        <v>2665</v>
      </c>
      <c r="BA364" s="81"/>
      <c r="BB364" s="81"/>
      <c r="BC364" s="21" t="str">
        <f t="shared" si="36"/>
        <v>[417] = {wayshrines={-1,-1,-1,}, dlcId=DLC_BASE_GAME</v>
      </c>
      <c r="BD364" s="21" t="str">
        <f t="shared" si="37"/>
        <v>, zoneIds={181}, veteran=false</v>
      </c>
      <c r="BE364" s="21" t="str">
        <f t="shared" si="38"/>
        <v>, setType=LIBSETS_SETTYPE_CYRODIIL</v>
      </c>
      <c r="BF364" s="21" t="str">
        <f t="shared" si="39"/>
        <v>, dropMechanic={LIBSETS_DROP_MECHANIC_MAIL_PVP_REWARDS_FOR_THE_WORTHY}</v>
      </c>
      <c r="BG364" s="21" t="str">
        <f t="shared" si="40"/>
        <v>}, --Indomitable Fury / Unbeugsamer Zorn   [Cyrodiil]</v>
      </c>
    </row>
    <row r="365" spans="1:59" x14ac:dyDescent="0.25">
      <c r="A365" s="12">
        <v>418</v>
      </c>
      <c r="B365" t="s">
        <v>1302</v>
      </c>
      <c r="C365" t="s">
        <v>1303</v>
      </c>
      <c r="D365" s="3">
        <f t="shared" si="35"/>
        <v>418</v>
      </c>
      <c r="G365" s="8" t="s">
        <v>1475</v>
      </c>
      <c r="I365" t="s">
        <v>91</v>
      </c>
      <c r="J365" t="s">
        <v>91</v>
      </c>
      <c r="K365">
        <v>-1</v>
      </c>
      <c r="L365">
        <v>-1</v>
      </c>
      <c r="M365">
        <v>-1</v>
      </c>
      <c r="O365" s="64"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WayshrineInfo'!$K$3:$N$9994,4,FALSE),"")))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constants'!$B$4:$C$1012,2,FALSE),"")</f>
        <v>Included in base game</v>
      </c>
      <c r="V365" s="33" t="s">
        <v>1541</v>
      </c>
      <c r="Y365" s="64"/>
      <c r="Z365" s="3" t="str">
        <f>IF(AND(G365&lt;&gt;"LIBSETS_SETTYPE_BATTLEGROUND",G365&lt;&gt;"LIBSETS_SETTYPE_SPECIAL"),
IF(AND(Y365&lt;&gt;"",ISNUMBER(Y365),NOT(ISNA(Y365))),Y365,
   IF(AND(L365&lt;&gt;"",ISNUMBER(L365),L365&gt;0,NOT(ISNA(L365))),VLOOKUP(L365,'ESO dumped WayshrineInfo'!$K$3:$L$9994,2,FALSE),"")
),"")</f>
        <v/>
      </c>
      <c r="AA365" t="str">
        <f>IF(AND(Z365&lt;&gt;"",ISNUMBER(Z365),NOT(ISNA(Z365))),VLOOKUP(Z365,'ESO zone constants'!$A$3:$D$9999,4,FALSE),"")</f>
        <v/>
      </c>
      <c r="AC365" s="42" t="str">
        <f>IF(AB365&lt;&gt;"",IF(AB365&lt;&gt;"LIBSETS_DROP_MECHANIC_MONSTER_NAME",VLOOKUP(AB365,'LibSets constants'!$I$4:$L$1012,3,FALSE),""),"")</f>
        <v/>
      </c>
      <c r="AD365" s="42" t="str">
        <f>IF(AB365&lt;&gt;"",IF(AB365&lt;&gt;"LIBSETS_DROP_MECHANIC_MONSTER_NAME",VLOOKUP(AB365,'LibSets constants'!$I$4:$L$1012,4,FALSE),""),"")</f>
        <v/>
      </c>
      <c r="AE365" s="42"/>
      <c r="AF365" s="3" t="str">
        <f>IF(AND(G365&lt;&gt;"LIBSETS_SETTYPE_BATTLEGROUND",G365&lt;&gt;"LIBSETS_SETTYPE_SPECIAL"),
IF(AND(AE365&lt;&gt;"",ISNUMBER(AE365),NOT(ISNA(AE365))),AE365,
   IF(AND(M365&lt;&gt;"",ISNUMBER(M365),M365&gt;0,NOT(ISNA(M365))),VLOOKUP(M365,'ESO dumped WayshrineInfo'!$K$3:$L$9994,2,FALSE),"")
),"")</f>
        <v/>
      </c>
      <c r="AG365" t="str">
        <f>IF(AND(AF365&lt;&gt;"",ISNUMBER(AF365),NOT(ISNA(AF365))),VLOOKUP(AF365,'ESO zone constants'!$A$3:$D$9999,4,FALSE),"")</f>
        <v/>
      </c>
      <c r="AH365" s="43"/>
      <c r="AI365" s="42"/>
      <c r="AJ365" s="42"/>
      <c r="AK365" s="3" t="str">
        <f>IF(AND(G365&lt;&gt;"LIBSETS_SETTYPE_BATTLEGROUND",G365&lt;&gt;"LIBSETS_SETTYPE_SPECIAL"),IF(AL365&lt;&gt;"",VLOOKUP(AL365,'ESO zone constants'!$D$3:$H$4953,5,FALSE),""),"")</f>
        <v/>
      </c>
      <c r="AM365" s="43"/>
      <c r="AN365" s="42"/>
      <c r="AO365" s="42"/>
      <c r="AP365" s="3" t="str">
        <f>IF(AND(G365&lt;&gt;"LIBSETS_SETTYPE_BATTLEGROUND",G365&lt;&gt;"LIBSETS_SETTYPE_SPECIAL"),IF(AQ365&lt;&gt;"",VLOOKUP(AQ365,'ESO zone constants'!$D$3:$H$4953,5,FALSE),""),"")</f>
        <v/>
      </c>
      <c r="AR365" s="43"/>
      <c r="AS365" s="42"/>
      <c r="AT365" s="42"/>
      <c r="AU365" s="3" t="str">
        <f>IF(AND(G365&lt;&gt;"LIBSETS_SETTYPE_BATTLEGROUND",G365&lt;&gt;"LIBSETS_SETTYPE_SPECIAL"),IF(AV365&lt;&gt;"",VLOOKUP(AV365,'ESO zone constants'!$D$3:$H$4953,5,FALSE),""),"")</f>
        <v/>
      </c>
      <c r="AW365" s="43"/>
      <c r="AX365" s="42"/>
      <c r="AY365" s="42"/>
      <c r="AZ365" s="81" t="s">
        <v>2665</v>
      </c>
      <c r="BA365" s="81"/>
      <c r="BB365" s="81"/>
      <c r="BC365" s="21" t="str">
        <f t="shared" si="36"/>
        <v>[418] = {wayshrines={-1,-1,-1,}, dlcId=DLC_BASE_GAME</v>
      </c>
      <c r="BD365" s="21" t="str">
        <f t="shared" si="37"/>
        <v>, zoneIds={181}, veteran=false</v>
      </c>
      <c r="BE365" s="21" t="str">
        <f t="shared" si="38"/>
        <v>, setType=LIBSETS_SETTYPE_CYRODIIL</v>
      </c>
      <c r="BF365" s="21" t="str">
        <f t="shared" si="39"/>
        <v>, dropMechanic={LIBSETS_DROP_MECHANIC_MAIL_PVP_REWARDS_FOR_THE_WORTHY}</v>
      </c>
      <c r="BG365" s="21" t="str">
        <f t="shared" si="40"/>
        <v>}, --Spell Strategist / Zauberstratege   [Cyrodiil]</v>
      </c>
    </row>
    <row r="366" spans="1:59" x14ac:dyDescent="0.25">
      <c r="A366" s="12">
        <v>419</v>
      </c>
      <c r="B366" t="s">
        <v>1304</v>
      </c>
      <c r="C366" t="s">
        <v>1305</v>
      </c>
      <c r="D366" s="3">
        <f t="shared" si="35"/>
        <v>419</v>
      </c>
      <c r="E366" s="41"/>
      <c r="G366" s="8" t="s">
        <v>1475</v>
      </c>
      <c r="I366" t="s">
        <v>91</v>
      </c>
      <c r="J366" t="s">
        <v>91</v>
      </c>
      <c r="K366">
        <v>-1</v>
      </c>
      <c r="L366">
        <v>-1</v>
      </c>
      <c r="M366">
        <v>-1</v>
      </c>
      <c r="O366" s="64"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WayshrineInfo'!$K$3:$N$9994,4,FALSE),"")))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constants'!$B$4:$C$1012,2,FALSE),"")</f>
        <v>Included in base game</v>
      </c>
      <c r="V366" s="33" t="s">
        <v>1541</v>
      </c>
      <c r="Y366" s="64"/>
      <c r="Z366" s="3" t="str">
        <f>IF(AND(G366&lt;&gt;"LIBSETS_SETTYPE_BATTLEGROUND",G366&lt;&gt;"LIBSETS_SETTYPE_SPECIAL"),
IF(AND(Y366&lt;&gt;"",ISNUMBER(Y366),NOT(ISNA(Y366))),Y366,
   IF(AND(L366&lt;&gt;"",ISNUMBER(L366),L366&gt;0,NOT(ISNA(L366))),VLOOKUP(L366,'ESO dumped WayshrineInfo'!$K$3:$L$9994,2,FALSE),"")
),"")</f>
        <v/>
      </c>
      <c r="AA366" t="str">
        <f>IF(AND(Z366&lt;&gt;"",ISNUMBER(Z366),NOT(ISNA(Z366))),VLOOKUP(Z366,'ESO zone constants'!$A$3:$D$9999,4,FALSE),"")</f>
        <v/>
      </c>
      <c r="AC366" s="3" t="str">
        <f>IF(AB366&lt;&gt;"",IF(AB366&lt;&gt;"LIBSETS_DROP_MECHANIC_MONSTER_NAME",VLOOKUP(AB366,'LibSets constants'!$I$4:$L$1012,3,FALSE),""),"")</f>
        <v/>
      </c>
      <c r="AD366" s="3" t="str">
        <f>IF(AB366&lt;&gt;"",IF(AB366&lt;&gt;"LIBSETS_DROP_MECHANIC_MONSTER_NAME",VLOOKUP(AB366,'LibSets constants'!$I$4:$L$1012,4,FALSE),""),"")</f>
        <v/>
      </c>
      <c r="AF366" s="3" t="str">
        <f>IF(AND(G366&lt;&gt;"LIBSETS_SETTYPE_BATTLEGROUND",G366&lt;&gt;"LIBSETS_SETTYPE_SPECIAL"),
IF(AND(AE366&lt;&gt;"",ISNUMBER(AE366),NOT(ISNA(AE366))),AE366,
   IF(AND(M366&lt;&gt;"",ISNUMBER(M366),M366&gt;0,NOT(ISNA(M366))),VLOOKUP(M366,'ESO dumped WayshrineInfo'!$K$3:$L$9994,2,FALSE),"")
),"")</f>
        <v/>
      </c>
      <c r="AG366" t="str">
        <f>IF(AND(AF366&lt;&gt;"",ISNUMBER(AF366),NOT(ISNA(AF366))),VLOOKUP(AF366,'ESO zone constants'!$A$3:$D$9999,4,FALSE),"")</f>
        <v/>
      </c>
      <c r="AH366" s="43"/>
      <c r="AK366" s="3" t="str">
        <f>IF(AND(G366&lt;&gt;"LIBSETS_SETTYPE_BATTLEGROUND",G366&lt;&gt;"LIBSETS_SETTYPE_SPECIAL"),IF(AL366&lt;&gt;"",VLOOKUP(AL366,'ESO zone constants'!$D$3:$H$4953,5,FALSE),""),"")</f>
        <v/>
      </c>
      <c r="AM366" s="43"/>
      <c r="AP366" s="3" t="str">
        <f>IF(AND(G366&lt;&gt;"LIBSETS_SETTYPE_BATTLEGROUND",G366&lt;&gt;"LIBSETS_SETTYPE_SPECIAL"),IF(AQ366&lt;&gt;"",VLOOKUP(AQ366,'ESO zone constants'!$D$3:$H$4953,5,FALSE),""),"")</f>
        <v/>
      </c>
      <c r="AR366" s="43"/>
      <c r="AU366" s="3" t="str">
        <f>IF(AND(G366&lt;&gt;"LIBSETS_SETTYPE_BATTLEGROUND",G366&lt;&gt;"LIBSETS_SETTYPE_SPECIAL"),IF(AV366&lt;&gt;"",VLOOKUP(AV366,'ESO zone constants'!$D$3:$H$4953,5,FALSE),""),"")</f>
        <v/>
      </c>
      <c r="AW366" s="43"/>
      <c r="AY366" s="42"/>
      <c r="AZ366" s="81" t="s">
        <v>2666</v>
      </c>
      <c r="BA366" s="81"/>
      <c r="BB366" s="81"/>
      <c r="BC366" s="21" t="str">
        <f t="shared" si="36"/>
        <v>[419] = {wayshrines={-1,-1,-1,}, dlcId=DLC_BASE_GAME</v>
      </c>
      <c r="BD366" s="21" t="str">
        <f t="shared" si="37"/>
        <v>, zoneIds={181}, veteran=false</v>
      </c>
      <c r="BE366" s="21" t="str">
        <f t="shared" si="38"/>
        <v>, setType=LIBSETS_SETTYPE_CYRODIIL</v>
      </c>
      <c r="BF366" s="21" t="str">
        <f t="shared" si="39"/>
        <v>, isProcSetAllowedInPvP=1, dropMechanic={LIBSETS_DROP_MECHANIC_MAIL_PVP_REWARDS_FOR_THE_WORTHY}</v>
      </c>
      <c r="BG366" s="21" t="str">
        <f t="shared" si="40"/>
        <v>}, --Battlefield Acrobat / Schlachtfeldakrobat   [Cyrodiil]</v>
      </c>
    </row>
    <row r="367" spans="1:59" x14ac:dyDescent="0.25">
      <c r="A367" s="12">
        <v>420</v>
      </c>
      <c r="B367" t="s">
        <v>1306</v>
      </c>
      <c r="C367" t="s">
        <v>1307</v>
      </c>
      <c r="D367" s="3">
        <f t="shared" si="35"/>
        <v>420</v>
      </c>
      <c r="G367" s="8" t="s">
        <v>1475</v>
      </c>
      <c r="I367" t="s">
        <v>91</v>
      </c>
      <c r="J367" t="s">
        <v>91</v>
      </c>
      <c r="K367">
        <v>-1</v>
      </c>
      <c r="L367">
        <v>-1</v>
      </c>
      <c r="M367">
        <v>-1</v>
      </c>
      <c r="O367" s="64"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WayshrineInfo'!$K$3:$N$9994,4,FALSE),"")))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constants'!$B$4:$C$1012,2,FALSE),"")</f>
        <v>Included in base game</v>
      </c>
      <c r="V367" s="33" t="s">
        <v>1541</v>
      </c>
      <c r="Y367" s="64"/>
      <c r="Z367" s="3" t="str">
        <f>IF(AND(G367&lt;&gt;"LIBSETS_SETTYPE_BATTLEGROUND",G367&lt;&gt;"LIBSETS_SETTYPE_SPECIAL"),
IF(AND(Y367&lt;&gt;"",ISNUMBER(Y367),NOT(ISNA(Y367))),Y367,
   IF(AND(L367&lt;&gt;"",ISNUMBER(L367),L367&gt;0,NOT(ISNA(L367))),VLOOKUP(L367,'ESO dumped WayshrineInfo'!$K$3:$L$9994,2,FALSE),"")
),"")</f>
        <v/>
      </c>
      <c r="AA367" t="str">
        <f>IF(AND(Z367&lt;&gt;"",ISNUMBER(Z367),NOT(ISNA(Z367))),VLOOKUP(Z367,'ESO zone constants'!$A$3:$D$9999,4,FALSE),"")</f>
        <v/>
      </c>
      <c r="AC367" s="42" t="str">
        <f>IF(AB367&lt;&gt;"",IF(AB367&lt;&gt;"LIBSETS_DROP_MECHANIC_MONSTER_NAME",VLOOKUP(AB367,'LibSets constants'!$I$4:$L$1012,3,FALSE),""),"")</f>
        <v/>
      </c>
      <c r="AD367" s="42" t="str">
        <f>IF(AB367&lt;&gt;"",IF(AB367&lt;&gt;"LIBSETS_DROP_MECHANIC_MONSTER_NAME",VLOOKUP(AB367,'LibSets constants'!$I$4:$L$1012,4,FALSE),""),"")</f>
        <v/>
      </c>
      <c r="AE367" s="42"/>
      <c r="AF367" s="3" t="str">
        <f>IF(AND(G367&lt;&gt;"LIBSETS_SETTYPE_BATTLEGROUND",G367&lt;&gt;"LIBSETS_SETTYPE_SPECIAL"),
IF(AND(AE367&lt;&gt;"",ISNUMBER(AE367),NOT(ISNA(AE367))),AE367,
   IF(AND(M367&lt;&gt;"",ISNUMBER(M367),M367&gt;0,NOT(ISNA(M367))),VLOOKUP(M367,'ESO dumped WayshrineInfo'!$K$3:$L$9994,2,FALSE),"")
),"")</f>
        <v/>
      </c>
      <c r="AG367" t="str">
        <f>IF(AND(AF367&lt;&gt;"",ISNUMBER(AF367),NOT(ISNA(AF367))),VLOOKUP(AF367,'ESO zone constants'!$A$3:$D$9999,4,FALSE),"")</f>
        <v/>
      </c>
      <c r="AH367" s="43"/>
      <c r="AI367" s="42"/>
      <c r="AJ367" s="42"/>
      <c r="AK367" s="3" t="str">
        <f>IF(AND(G367&lt;&gt;"LIBSETS_SETTYPE_BATTLEGROUND",G367&lt;&gt;"LIBSETS_SETTYPE_SPECIAL"),IF(AL367&lt;&gt;"",VLOOKUP(AL367,'ESO zone constants'!$D$3:$H$4953,5,FALSE),""),"")</f>
        <v/>
      </c>
      <c r="AM367" s="43"/>
      <c r="AN367" s="42"/>
      <c r="AO367" s="42"/>
      <c r="AP367" s="3" t="str">
        <f>IF(AND(G367&lt;&gt;"LIBSETS_SETTYPE_BATTLEGROUND",G367&lt;&gt;"LIBSETS_SETTYPE_SPECIAL"),IF(AQ367&lt;&gt;"",VLOOKUP(AQ367,'ESO zone constants'!$D$3:$H$4953,5,FALSE),""),"")</f>
        <v/>
      </c>
      <c r="AR367" s="43"/>
      <c r="AS367" s="42"/>
      <c r="AT367" s="42"/>
      <c r="AU367" s="3" t="str">
        <f>IF(AND(G367&lt;&gt;"LIBSETS_SETTYPE_BATTLEGROUND",G367&lt;&gt;"LIBSETS_SETTYPE_SPECIAL"),IF(AV367&lt;&gt;"",VLOOKUP(AV367,'ESO zone constants'!$D$3:$H$4953,5,FALSE),""),"")</f>
        <v/>
      </c>
      <c r="AW367" s="43"/>
      <c r="AX367" s="42"/>
      <c r="AY367" s="42"/>
      <c r="AZ367" s="81" t="s">
        <v>2665</v>
      </c>
      <c r="BA367" s="81"/>
      <c r="BB367" s="81"/>
      <c r="BC367" s="21" t="str">
        <f t="shared" si="36"/>
        <v>[420] = {wayshrines={-1,-1,-1,}, dlcId=DLC_BASE_GAME</v>
      </c>
      <c r="BD367" s="21" t="str">
        <f t="shared" si="37"/>
        <v>, zoneIds={181}, veteran=false</v>
      </c>
      <c r="BE367" s="21" t="str">
        <f t="shared" si="38"/>
        <v>, setType=LIBSETS_SETTYPE_CYRODIIL</v>
      </c>
      <c r="BF367" s="21" t="str">
        <f t="shared" si="39"/>
        <v>, dropMechanic={LIBSETS_DROP_MECHANIC_MAIL_PVP_REWARDS_FOR_THE_WORTHY}</v>
      </c>
      <c r="BG367" s="21" t="str">
        <f t="shared" si="40"/>
        <v>}, --Soldier of Anguish / Soldat der Pein   [Cyrodiil]</v>
      </c>
    </row>
    <row r="368" spans="1:59" x14ac:dyDescent="0.25">
      <c r="A368" s="12">
        <v>421</v>
      </c>
      <c r="B368" t="s">
        <v>1308</v>
      </c>
      <c r="C368" t="s">
        <v>1309</v>
      </c>
      <c r="D368" s="3">
        <f t="shared" si="35"/>
        <v>421</v>
      </c>
      <c r="G368" s="8" t="s">
        <v>1475</v>
      </c>
      <c r="I368" t="s">
        <v>91</v>
      </c>
      <c r="J368" t="s">
        <v>91</v>
      </c>
      <c r="K368">
        <v>-1</v>
      </c>
      <c r="L368">
        <v>-1</v>
      </c>
      <c r="M368">
        <v>-1</v>
      </c>
      <c r="O368" s="64"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WayshrineInfo'!$K$3:$N$9994,4,FALSE),"")))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constants'!$B$4:$C$1012,2,FALSE),"")</f>
        <v>Included in base game</v>
      </c>
      <c r="V368" s="33" t="s">
        <v>1541</v>
      </c>
      <c r="Y368" s="64"/>
      <c r="Z368" s="3" t="str">
        <f>IF(AND(G368&lt;&gt;"LIBSETS_SETTYPE_BATTLEGROUND",G368&lt;&gt;"LIBSETS_SETTYPE_SPECIAL"),
IF(AND(Y368&lt;&gt;"",ISNUMBER(Y368),NOT(ISNA(Y368))),Y368,
   IF(AND(L368&lt;&gt;"",ISNUMBER(L368),L368&gt;0,NOT(ISNA(L368))),VLOOKUP(L368,'ESO dumped WayshrineInfo'!$K$3:$L$9994,2,FALSE),"")
),"")</f>
        <v/>
      </c>
      <c r="AA368" t="str">
        <f>IF(AND(Z368&lt;&gt;"",ISNUMBER(Z368),NOT(ISNA(Z368))),VLOOKUP(Z368,'ESO zone constants'!$A$3:$D$9999,4,FALSE),"")</f>
        <v/>
      </c>
      <c r="AC368" s="42" t="str">
        <f>IF(AB368&lt;&gt;"",IF(AB368&lt;&gt;"LIBSETS_DROP_MECHANIC_MONSTER_NAME",VLOOKUP(AB368,'LibSets constants'!$I$4:$L$1012,3,FALSE),""),"")</f>
        <v/>
      </c>
      <c r="AD368" s="42" t="str">
        <f>IF(AB368&lt;&gt;"",IF(AB368&lt;&gt;"LIBSETS_DROP_MECHANIC_MONSTER_NAME",VLOOKUP(AB368,'LibSets constants'!$I$4:$L$1012,4,FALSE),""),"")</f>
        <v/>
      </c>
      <c r="AE368" s="42"/>
      <c r="AF368" s="3" t="str">
        <f>IF(AND(G368&lt;&gt;"LIBSETS_SETTYPE_BATTLEGROUND",G368&lt;&gt;"LIBSETS_SETTYPE_SPECIAL"),
IF(AND(AE368&lt;&gt;"",ISNUMBER(AE368),NOT(ISNA(AE368))),AE368,
   IF(AND(M368&lt;&gt;"",ISNUMBER(M368),M368&gt;0,NOT(ISNA(M368))),VLOOKUP(M368,'ESO dumped WayshrineInfo'!$K$3:$L$9994,2,FALSE),"")
),"")</f>
        <v/>
      </c>
      <c r="AG368" t="str">
        <f>IF(AND(AF368&lt;&gt;"",ISNUMBER(AF368),NOT(ISNA(AF368))),VLOOKUP(AF368,'ESO zone constants'!$A$3:$D$9999,4,FALSE),"")</f>
        <v/>
      </c>
      <c r="AH368" s="43"/>
      <c r="AI368" s="42"/>
      <c r="AJ368" s="42"/>
      <c r="AK368" s="3" t="str">
        <f>IF(AND(G368&lt;&gt;"LIBSETS_SETTYPE_BATTLEGROUND",G368&lt;&gt;"LIBSETS_SETTYPE_SPECIAL"),IF(AL368&lt;&gt;"",VLOOKUP(AL368,'ESO zone constants'!$D$3:$H$4953,5,FALSE),""),"")</f>
        <v/>
      </c>
      <c r="AM368" s="43"/>
      <c r="AN368" s="42"/>
      <c r="AO368" s="42"/>
      <c r="AP368" s="3" t="str">
        <f>IF(AND(G368&lt;&gt;"LIBSETS_SETTYPE_BATTLEGROUND",G368&lt;&gt;"LIBSETS_SETTYPE_SPECIAL"),IF(AQ368&lt;&gt;"",VLOOKUP(AQ368,'ESO zone constants'!$D$3:$H$4953,5,FALSE),""),"")</f>
        <v/>
      </c>
      <c r="AR368" s="43"/>
      <c r="AS368" s="42"/>
      <c r="AT368" s="42"/>
      <c r="AU368" s="3" t="str">
        <f>IF(AND(G368&lt;&gt;"LIBSETS_SETTYPE_BATTLEGROUND",G368&lt;&gt;"LIBSETS_SETTYPE_SPECIAL"),IF(AV368&lt;&gt;"",VLOOKUP(AV368,'ESO zone constants'!$D$3:$H$4953,5,FALSE),""),"")</f>
        <v/>
      </c>
      <c r="AW368" s="43"/>
      <c r="AX368" s="42"/>
      <c r="AY368" s="42"/>
      <c r="AZ368" s="81" t="s">
        <v>2665</v>
      </c>
      <c r="BA368" s="81"/>
      <c r="BB368" s="81"/>
      <c r="BC368" s="21" t="str">
        <f t="shared" si="36"/>
        <v>[421] = {wayshrines={-1,-1,-1,}, dlcId=DLC_BASE_GAME</v>
      </c>
      <c r="BD368" s="21" t="str">
        <f t="shared" si="37"/>
        <v>, zoneIds={181}, veteran=false</v>
      </c>
      <c r="BE368" s="21" t="str">
        <f t="shared" si="38"/>
        <v>, setType=LIBSETS_SETTYPE_CYRODIIL</v>
      </c>
      <c r="BF368" s="21" t="str">
        <f t="shared" si="39"/>
        <v>, dropMechanic={LIBSETS_DROP_MECHANIC_MAIL_PVP_REWARDS_FOR_THE_WORTHY}</v>
      </c>
      <c r="BG368" s="21" t="str">
        <f t="shared" si="40"/>
        <v>}, --Steadfast Hero / Standhafter Held   [Cyrodiil]</v>
      </c>
    </row>
    <row r="369" spans="1:59" x14ac:dyDescent="0.25">
      <c r="A369" s="12">
        <v>422</v>
      </c>
      <c r="B369" t="s">
        <v>1310</v>
      </c>
      <c r="C369" t="s">
        <v>1311</v>
      </c>
      <c r="D369" s="3">
        <f t="shared" si="35"/>
        <v>422</v>
      </c>
      <c r="E369" s="41"/>
      <c r="G369" s="8" t="s">
        <v>1475</v>
      </c>
      <c r="I369" t="s">
        <v>91</v>
      </c>
      <c r="J369" t="s">
        <v>91</v>
      </c>
      <c r="K369">
        <v>-1</v>
      </c>
      <c r="L369">
        <v>-1</v>
      </c>
      <c r="M369">
        <v>-1</v>
      </c>
      <c r="O369" s="64"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WayshrineInfo'!$K$3:$N$9994,4,FALSE),"")))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constants'!$B$4:$C$1012,2,FALSE),"")</f>
        <v>Included in base game</v>
      </c>
      <c r="V369" s="33" t="s">
        <v>1541</v>
      </c>
      <c r="Y369" s="64"/>
      <c r="Z369" s="3" t="str">
        <f>IF(AND(G369&lt;&gt;"LIBSETS_SETTYPE_BATTLEGROUND",G369&lt;&gt;"LIBSETS_SETTYPE_SPECIAL"),
IF(AND(Y369&lt;&gt;"",ISNUMBER(Y369),NOT(ISNA(Y369))),Y369,
   IF(AND(L369&lt;&gt;"",ISNUMBER(L369),L369&gt;0,NOT(ISNA(L369))),VLOOKUP(L369,'ESO dumped WayshrineInfo'!$K$3:$L$9994,2,FALSE),"")
),"")</f>
        <v/>
      </c>
      <c r="AA369" t="str">
        <f>IF(AND(Z369&lt;&gt;"",ISNUMBER(Z369),NOT(ISNA(Z369))),VLOOKUP(Z369,'ESO zone constants'!$A$3:$D$9999,4,FALSE),"")</f>
        <v/>
      </c>
      <c r="AC369" s="3" t="str">
        <f>IF(AB369&lt;&gt;"",IF(AB369&lt;&gt;"LIBSETS_DROP_MECHANIC_MONSTER_NAME",VLOOKUP(AB369,'LibSets constants'!$I$4:$L$1012,3,FALSE),""),"")</f>
        <v/>
      </c>
      <c r="AD369" s="3" t="str">
        <f>IF(AB369&lt;&gt;"",IF(AB369&lt;&gt;"LIBSETS_DROP_MECHANIC_MONSTER_NAME",VLOOKUP(AB369,'LibSets constants'!$I$4:$L$1012,4,FALSE),""),"")</f>
        <v/>
      </c>
      <c r="AF369" s="3" t="str">
        <f>IF(AND(G369&lt;&gt;"LIBSETS_SETTYPE_BATTLEGROUND",G369&lt;&gt;"LIBSETS_SETTYPE_SPECIAL"),
IF(AND(AE369&lt;&gt;"",ISNUMBER(AE369),NOT(ISNA(AE369))),AE369,
   IF(AND(M369&lt;&gt;"",ISNUMBER(M369),M369&gt;0,NOT(ISNA(M369))),VLOOKUP(M369,'ESO dumped WayshrineInfo'!$K$3:$L$9994,2,FALSE),"")
),"")</f>
        <v/>
      </c>
      <c r="AG369" t="str">
        <f>IF(AND(AF369&lt;&gt;"",ISNUMBER(AF369),NOT(ISNA(AF369))),VLOOKUP(AF369,'ESO zone constants'!$A$3:$D$9999,4,FALSE),"")</f>
        <v/>
      </c>
      <c r="AH369" s="43"/>
      <c r="AK369" s="3" t="str">
        <f>IF(AND(G369&lt;&gt;"LIBSETS_SETTYPE_BATTLEGROUND",G369&lt;&gt;"LIBSETS_SETTYPE_SPECIAL"),IF(AL369&lt;&gt;"",VLOOKUP(AL369,'ESO zone constants'!$D$3:$H$4953,5,FALSE),""),"")</f>
        <v/>
      </c>
      <c r="AM369" s="43"/>
      <c r="AP369" s="3" t="str">
        <f>IF(AND(G369&lt;&gt;"LIBSETS_SETTYPE_BATTLEGROUND",G369&lt;&gt;"LIBSETS_SETTYPE_SPECIAL"),IF(AQ369&lt;&gt;"",VLOOKUP(AQ369,'ESO zone constants'!$D$3:$H$4953,5,FALSE),""),"")</f>
        <v/>
      </c>
      <c r="AR369" s="43"/>
      <c r="AU369" s="3" t="str">
        <f>IF(AND(G369&lt;&gt;"LIBSETS_SETTYPE_BATTLEGROUND",G369&lt;&gt;"LIBSETS_SETTYPE_SPECIAL"),IF(AV369&lt;&gt;"",VLOOKUP(AV369,'ESO zone constants'!$D$3:$H$4953,5,FALSE),""),"")</f>
        <v/>
      </c>
      <c r="AW369" s="43"/>
      <c r="AZ369" s="81" t="s">
        <v>2665</v>
      </c>
      <c r="BA369" s="81"/>
      <c r="BB369" s="81"/>
      <c r="BC369" s="21" t="str">
        <f t="shared" si="36"/>
        <v>[422] = {wayshrines={-1,-1,-1,}, dlcId=DLC_BASE_GAME</v>
      </c>
      <c r="BD369" s="21" t="str">
        <f t="shared" si="37"/>
        <v>, zoneIds={181}, veteran=false</v>
      </c>
      <c r="BE369" s="21" t="str">
        <f t="shared" si="38"/>
        <v>, setType=LIBSETS_SETTYPE_CYRODIIL</v>
      </c>
      <c r="BF369" s="21" t="str">
        <f t="shared" si="39"/>
        <v>, dropMechanic={LIBSETS_DROP_MECHANIC_MAIL_PVP_REWARDS_FOR_THE_WORTHY}</v>
      </c>
      <c r="BG369" s="21" t="str">
        <f t="shared" si="40"/>
        <v>}, --Battalion Defender / Bataillonsverteidiger   [Cyrodiil]</v>
      </c>
    </row>
    <row r="370" spans="1:59" x14ac:dyDescent="0.25">
      <c r="A370" s="12">
        <v>423</v>
      </c>
      <c r="B370" t="s">
        <v>1312</v>
      </c>
      <c r="C370" t="s">
        <v>1313</v>
      </c>
      <c r="D370" s="3">
        <f t="shared" si="35"/>
        <v>423</v>
      </c>
      <c r="G370" s="8" t="s">
        <v>1472</v>
      </c>
      <c r="I370" t="s">
        <v>92</v>
      </c>
      <c r="J370" t="s">
        <v>91</v>
      </c>
      <c r="K370">
        <v>378</v>
      </c>
      <c r="L370">
        <v>378</v>
      </c>
      <c r="M370">
        <v>378</v>
      </c>
      <c r="O370" s="64"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WayshrineInfo'!$K$3:$N$9994,4,FALSE),"")))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constants'!$B$4:$C$1012,2,FALSE),"")</f>
        <v>Included in base game</v>
      </c>
      <c r="V370" s="33" t="s">
        <v>1556</v>
      </c>
      <c r="Y370" s="64"/>
      <c r="Z370" s="3">
        <f>IF(AND(G370&lt;&gt;"LIBSETS_SETTYPE_BATTLEGROUND",G370&lt;&gt;"LIBSETS_SETTYPE_SPECIAL"),
IF(AND(Y370&lt;&gt;"",ISNUMBER(Y370),NOT(ISNA(Y370))),Y370,
   IF(AND(L370&lt;&gt;"",ISNUMBER(L370),L370&gt;0,NOT(ISNA(L370))),VLOOKUP(L370,'ESO dumped WayshrineInfo'!$K$3:$L$9994,2,FALSE),"")
),"")</f>
        <v>726</v>
      </c>
      <c r="AA370" t="str">
        <f>IF(AND(Z370&lt;&gt;"",ISNUMBER(Z370),NOT(ISNA(Z370))),VLOOKUP(Z370,'ESO zone constants'!$A$3:$D$9999,4,FALSE),"")</f>
        <v>Murkmire</v>
      </c>
      <c r="AB370" s="33" t="s">
        <v>1556</v>
      </c>
      <c r="AC370" s="42" t="str">
        <f>IF(AB370&lt;&gt;"",IF(AB370&lt;&gt;"LIBSETS_DROP_MECHANIC_MONSTER_NAME",VLOOKUP(AB370,'LibSets constants'!$I$4:$L$1012,3,FALSE),""),"")</f>
        <v>Arena stage chest</v>
      </c>
      <c r="AD370" s="42" t="str">
        <f>IF(AB370&lt;&gt;"",IF(AB370&lt;&gt;"LIBSETS_DROP_MECHANIC_MONSTER_NAME",VLOOKUP(AB370,'LibSets constants'!$I$4:$L$1012,4,FALSE),""),"")</f>
        <v>Arena-Phasen Schatztruhe</v>
      </c>
      <c r="AE370" s="42"/>
      <c r="AF370" s="3">
        <f>IF(AND(G370&lt;&gt;"LIBSETS_SETTYPE_BATTLEGROUND",G370&lt;&gt;"LIBSETS_SETTYPE_SPECIAL"),
IF(AND(AE370&lt;&gt;"",ISNUMBER(AE370),NOT(ISNA(AE370))),AE370,
   IF(AND(M370&lt;&gt;"",ISNUMBER(M370),M370&gt;0,NOT(ISNA(M370))),VLOOKUP(M370,'ESO dumped WayshrineInfo'!$K$3:$L$9994,2,FALSE),"")
),"")</f>
        <v>726</v>
      </c>
      <c r="AG370" t="str">
        <f>IF(AND(AF370&lt;&gt;"",ISNUMBER(AF370),NOT(ISNA(AF370))),VLOOKUP(AF370,'ESO zone constants'!$A$3:$D$9999,4,FALSE),"")</f>
        <v>Murkmire</v>
      </c>
      <c r="AH370" s="43"/>
      <c r="AI370" s="42"/>
      <c r="AJ370" s="42"/>
      <c r="AK370" s="3" t="str">
        <f>IF(AND(G370&lt;&gt;"LIBSETS_SETTYPE_BATTLEGROUND",G370&lt;&gt;"LIBSETS_SETTYPE_SPECIAL"),IF(AL370&lt;&gt;"",VLOOKUP(AL370,'ESO zone constants'!$D$3:$H$4953,5,FALSE),""),"")</f>
        <v/>
      </c>
      <c r="AM370" s="43"/>
      <c r="AN370" s="42"/>
      <c r="AO370" s="42"/>
      <c r="AP370" s="3" t="str">
        <f>IF(AND(G370&lt;&gt;"LIBSETS_SETTYPE_BATTLEGROUND",G370&lt;&gt;"LIBSETS_SETTYPE_SPECIAL"),IF(AQ370&lt;&gt;"",VLOOKUP(AQ370,'ESO zone constants'!$D$3:$H$4953,5,FALSE),""),"")</f>
        <v/>
      </c>
      <c r="AR370" s="43"/>
      <c r="AS370" s="42"/>
      <c r="AT370" s="42"/>
      <c r="AU370" s="3" t="str">
        <f>IF(AND(G370&lt;&gt;"LIBSETS_SETTYPE_BATTLEGROUND",G370&lt;&gt;"LIBSETS_SETTYPE_SPECIAL"),IF(AV370&lt;&gt;"",VLOOKUP(AV370,'ESO zone constants'!$D$3:$H$4953,5,FALSE),""),"")</f>
        <v/>
      </c>
      <c r="AW370" s="43"/>
      <c r="AX370" s="42"/>
      <c r="AY370" s="42"/>
      <c r="AZ370" s="81" t="s">
        <v>2665</v>
      </c>
      <c r="BA370" s="81"/>
      <c r="BB370" s="81"/>
      <c r="BC370" s="21" t="str">
        <f t="shared" si="36"/>
        <v>[423] = {wayshrines={378,378,378,}, dlcId=DLC_BASE_GAME</v>
      </c>
      <c r="BD370" s="21" t="str">
        <f t="shared" si="37"/>
        <v>, zoneIds={1082,726,726}, veteran=true</v>
      </c>
      <c r="BE370" s="21" t="str">
        <f t="shared" si="38"/>
        <v>, setType=LIBSETS_SETTYPE_ARENA</v>
      </c>
      <c r="BF370" s="21" t="str">
        <f t="shared" si="39"/>
        <v>, dropMechanic={LIBSETS_DROP_MECHANIC_ARENA_STAGE_CHEST,LIBSETS_DROP_MECHANIC_ARENA_STAGE_CHEST}, dropMechanicDropLocationNames={['en']={'','Arena stage chest','','','','',},['de']={'','Arena-Phasen Schatztruhe','','','','',},}</v>
      </c>
      <c r="BG370" s="21" t="str">
        <f t="shared" si="40"/>
        <v>}, --Perfect Gallant Charge / Perfekter galanter Ansturm   [Blackrose Prison, Murkmire, Murkmire]</v>
      </c>
    </row>
    <row r="371" spans="1:59" x14ac:dyDescent="0.25">
      <c r="A371" s="12">
        <v>424</v>
      </c>
      <c r="B371" t="s">
        <v>1314</v>
      </c>
      <c r="C371" t="s">
        <v>1315</v>
      </c>
      <c r="D371" s="3">
        <f t="shared" si="35"/>
        <v>424</v>
      </c>
      <c r="G371" s="8" t="s">
        <v>1472</v>
      </c>
      <c r="I371" t="s">
        <v>92</v>
      </c>
      <c r="J371" t="s">
        <v>91</v>
      </c>
      <c r="K371">
        <v>378</v>
      </c>
      <c r="L371">
        <v>378</v>
      </c>
      <c r="M371">
        <v>378</v>
      </c>
      <c r="O371" s="64"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WayshrineInfo'!$K$3:$N$9994,4,FALSE),"")))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constants'!$B$4:$C$1012,2,FALSE),"")</f>
        <v>Included in base game</v>
      </c>
      <c r="V371" s="33" t="s">
        <v>1556</v>
      </c>
      <c r="Y371" s="64"/>
      <c r="Z371" s="3">
        <f>IF(AND(G371&lt;&gt;"LIBSETS_SETTYPE_BATTLEGROUND",G371&lt;&gt;"LIBSETS_SETTYPE_SPECIAL"),
IF(AND(Y371&lt;&gt;"",ISNUMBER(Y371),NOT(ISNA(Y371))),Y371,
   IF(AND(L371&lt;&gt;"",ISNUMBER(L371),L371&gt;0,NOT(ISNA(L371))),VLOOKUP(L371,'ESO dumped WayshrineInfo'!$K$3:$L$9994,2,FALSE),"")
),"")</f>
        <v>726</v>
      </c>
      <c r="AA371" t="str">
        <f>IF(AND(Z371&lt;&gt;"",ISNUMBER(Z371),NOT(ISNA(Z371))),VLOOKUP(Z371,'ESO zone constants'!$A$3:$D$9999,4,FALSE),"")</f>
        <v>Murkmire</v>
      </c>
      <c r="AB371" s="33" t="s">
        <v>1556</v>
      </c>
      <c r="AC371" s="42" t="str">
        <f>IF(AB371&lt;&gt;"",IF(AB371&lt;&gt;"LIBSETS_DROP_MECHANIC_MONSTER_NAME",VLOOKUP(AB371,'LibSets constants'!$I$4:$L$1012,3,FALSE),""),"")</f>
        <v>Arena stage chest</v>
      </c>
      <c r="AD371" s="42" t="str">
        <f>IF(AB371&lt;&gt;"",IF(AB371&lt;&gt;"LIBSETS_DROP_MECHANIC_MONSTER_NAME",VLOOKUP(AB371,'LibSets constants'!$I$4:$L$1012,4,FALSE),""),"")</f>
        <v>Arena-Phasen Schatztruhe</v>
      </c>
      <c r="AE371" s="42"/>
      <c r="AF371" s="3">
        <f>IF(AND(G371&lt;&gt;"LIBSETS_SETTYPE_BATTLEGROUND",G371&lt;&gt;"LIBSETS_SETTYPE_SPECIAL"),
IF(AND(AE371&lt;&gt;"",ISNUMBER(AE371),NOT(ISNA(AE371))),AE371,
   IF(AND(M371&lt;&gt;"",ISNUMBER(M371),M371&gt;0,NOT(ISNA(M371))),VLOOKUP(M371,'ESO dumped WayshrineInfo'!$K$3:$L$9994,2,FALSE),"")
),"")</f>
        <v>726</v>
      </c>
      <c r="AG371" t="str">
        <f>IF(AND(AF371&lt;&gt;"",ISNUMBER(AF371),NOT(ISNA(AF371))),VLOOKUP(AF371,'ESO zone constants'!$A$3:$D$9999,4,FALSE),"")</f>
        <v>Murkmire</v>
      </c>
      <c r="AH371" s="43"/>
      <c r="AI371" s="42"/>
      <c r="AJ371" s="42"/>
      <c r="AK371" s="3" t="str">
        <f>IF(AND(G371&lt;&gt;"LIBSETS_SETTYPE_BATTLEGROUND",G371&lt;&gt;"LIBSETS_SETTYPE_SPECIAL"),IF(AL371&lt;&gt;"",VLOOKUP(AL371,'ESO zone constants'!$D$3:$H$4953,5,FALSE),""),"")</f>
        <v/>
      </c>
      <c r="AM371" s="43"/>
      <c r="AN371" s="42"/>
      <c r="AO371" s="42"/>
      <c r="AP371" s="3" t="str">
        <f>IF(AND(G371&lt;&gt;"LIBSETS_SETTYPE_BATTLEGROUND",G371&lt;&gt;"LIBSETS_SETTYPE_SPECIAL"),IF(AQ371&lt;&gt;"",VLOOKUP(AQ371,'ESO zone constants'!$D$3:$H$4953,5,FALSE),""),"")</f>
        <v/>
      </c>
      <c r="AR371" s="43"/>
      <c r="AS371" s="42"/>
      <c r="AT371" s="42"/>
      <c r="AU371" s="3" t="str">
        <f>IF(AND(G371&lt;&gt;"LIBSETS_SETTYPE_BATTLEGROUND",G371&lt;&gt;"LIBSETS_SETTYPE_SPECIAL"),IF(AV371&lt;&gt;"",VLOOKUP(AV371,'ESO zone constants'!$D$3:$H$4953,5,FALSE),""),"")</f>
        <v/>
      </c>
      <c r="AW371" s="43"/>
      <c r="AX371" s="42"/>
      <c r="AY371" s="42"/>
      <c r="AZ371" s="81" t="s">
        <v>2665</v>
      </c>
      <c r="BA371" s="81"/>
      <c r="BB371" s="81"/>
      <c r="BC371" s="21" t="str">
        <f t="shared" si="36"/>
        <v>[424] = {wayshrines={378,378,378,}, dlcId=DLC_BASE_GAME</v>
      </c>
      <c r="BD371" s="21" t="str">
        <f t="shared" si="37"/>
        <v>, zoneIds={1082,726,726}, veteran=true</v>
      </c>
      <c r="BE371" s="21" t="str">
        <f t="shared" si="38"/>
        <v>, setType=LIBSETS_SETTYPE_ARENA</v>
      </c>
      <c r="BF371" s="21" t="str">
        <f t="shared" si="39"/>
        <v>, dropMechanic={LIBSETS_DROP_MECHANIC_ARENA_STAGE_CHEST,LIBSETS_DROP_MECHANIC_ARENA_STAGE_CHEST}, dropMechanicDropLocationNames={['en']={'','Arena stage chest','','','','',},['de']={'','Arena-Phasen Schatztruhe','','','','',},}</v>
      </c>
      <c r="BG371" s="21" t="str">
        <f t="shared" si="40"/>
        <v>}, --Perfect Radial Uppercut / Perfekter Rundum-Aufwärtsschnitt   [Blackrose Prison, Murkmire, Murkmire]</v>
      </c>
    </row>
    <row r="372" spans="1:59" x14ac:dyDescent="0.25">
      <c r="A372" s="12">
        <v>425</v>
      </c>
      <c r="B372" t="s">
        <v>1316</v>
      </c>
      <c r="C372" t="s">
        <v>1317</v>
      </c>
      <c r="D372" s="3">
        <f t="shared" si="35"/>
        <v>425</v>
      </c>
      <c r="G372" s="8" t="s">
        <v>1472</v>
      </c>
      <c r="I372" t="s">
        <v>92</v>
      </c>
      <c r="J372" t="s">
        <v>91</v>
      </c>
      <c r="K372">
        <v>378</v>
      </c>
      <c r="L372">
        <v>378</v>
      </c>
      <c r="M372">
        <v>378</v>
      </c>
      <c r="O372" s="64"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WayshrineInfo'!$K$3:$N$9994,4,FALSE),"")))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constants'!$B$4:$C$1012,2,FALSE),"")</f>
        <v>Included in base game</v>
      </c>
      <c r="V372" s="33" t="s">
        <v>1556</v>
      </c>
      <c r="Y372" s="64"/>
      <c r="Z372" s="3">
        <f>IF(AND(G372&lt;&gt;"LIBSETS_SETTYPE_BATTLEGROUND",G372&lt;&gt;"LIBSETS_SETTYPE_SPECIAL"),
IF(AND(Y372&lt;&gt;"",ISNUMBER(Y372),NOT(ISNA(Y372))),Y372,
   IF(AND(L372&lt;&gt;"",ISNUMBER(L372),L372&gt;0,NOT(ISNA(L372))),VLOOKUP(L372,'ESO dumped WayshrineInfo'!$K$3:$L$9994,2,FALSE),"")
),"")</f>
        <v>726</v>
      </c>
      <c r="AA372" t="str">
        <f>IF(AND(Z372&lt;&gt;"",ISNUMBER(Z372),NOT(ISNA(Z372))),VLOOKUP(Z372,'ESO zone constants'!$A$3:$D$9999,4,FALSE),"")</f>
        <v>Murkmire</v>
      </c>
      <c r="AB372" s="33" t="s">
        <v>1556</v>
      </c>
      <c r="AC372" s="42" t="str">
        <f>IF(AB372&lt;&gt;"",IF(AB372&lt;&gt;"LIBSETS_DROP_MECHANIC_MONSTER_NAME",VLOOKUP(AB372,'LibSets constants'!$I$4:$L$1012,3,FALSE),""),"")</f>
        <v>Arena stage chest</v>
      </c>
      <c r="AD372" s="42" t="str">
        <f>IF(AB372&lt;&gt;"",IF(AB372&lt;&gt;"LIBSETS_DROP_MECHANIC_MONSTER_NAME",VLOOKUP(AB372,'LibSets constants'!$I$4:$L$1012,4,FALSE),""),"")</f>
        <v>Arena-Phasen Schatztruhe</v>
      </c>
      <c r="AE372" s="42"/>
      <c r="AF372" s="3">
        <f>IF(AND(G372&lt;&gt;"LIBSETS_SETTYPE_BATTLEGROUND",G372&lt;&gt;"LIBSETS_SETTYPE_SPECIAL"),
IF(AND(AE372&lt;&gt;"",ISNUMBER(AE372),NOT(ISNA(AE372))),AE372,
   IF(AND(M372&lt;&gt;"",ISNUMBER(M372),M372&gt;0,NOT(ISNA(M372))),VLOOKUP(M372,'ESO dumped WayshrineInfo'!$K$3:$L$9994,2,FALSE),"")
),"")</f>
        <v>726</v>
      </c>
      <c r="AG372" t="str">
        <f>IF(AND(AF372&lt;&gt;"",ISNUMBER(AF372),NOT(ISNA(AF372))),VLOOKUP(AF372,'ESO zone constants'!$A$3:$D$9999,4,FALSE),"")</f>
        <v>Murkmire</v>
      </c>
      <c r="AH372" s="43"/>
      <c r="AI372" s="42"/>
      <c r="AJ372" s="42"/>
      <c r="AK372" s="3" t="str">
        <f>IF(AND(G372&lt;&gt;"LIBSETS_SETTYPE_BATTLEGROUND",G372&lt;&gt;"LIBSETS_SETTYPE_SPECIAL"),IF(AL372&lt;&gt;"",VLOOKUP(AL372,'ESO zone constants'!$D$3:$H$4953,5,FALSE),""),"")</f>
        <v/>
      </c>
      <c r="AM372" s="43"/>
      <c r="AN372" s="42"/>
      <c r="AO372" s="42"/>
      <c r="AP372" s="3" t="str">
        <f>IF(AND(G372&lt;&gt;"LIBSETS_SETTYPE_BATTLEGROUND",G372&lt;&gt;"LIBSETS_SETTYPE_SPECIAL"),IF(AQ372&lt;&gt;"",VLOOKUP(AQ372,'ESO zone constants'!$D$3:$H$4953,5,FALSE),""),"")</f>
        <v/>
      </c>
      <c r="AR372" s="43"/>
      <c r="AS372" s="42"/>
      <c r="AT372" s="42"/>
      <c r="AU372" s="3" t="str">
        <f>IF(AND(G372&lt;&gt;"LIBSETS_SETTYPE_BATTLEGROUND",G372&lt;&gt;"LIBSETS_SETTYPE_SPECIAL"),IF(AV372&lt;&gt;"",VLOOKUP(AV372,'ESO zone constants'!$D$3:$H$4953,5,FALSE),""),"")</f>
        <v/>
      </c>
      <c r="AW372" s="43"/>
      <c r="AX372" s="42"/>
      <c r="AY372" s="42"/>
      <c r="AZ372" s="81" t="s">
        <v>2665</v>
      </c>
      <c r="BA372" s="81"/>
      <c r="BB372" s="81"/>
      <c r="BC372" s="21" t="str">
        <f t="shared" si="36"/>
        <v>[425] = {wayshrines={378,378,378,}, dlcId=DLC_BASE_GAME</v>
      </c>
      <c r="BD372" s="21" t="str">
        <f t="shared" si="37"/>
        <v>, zoneIds={1082,726,726}, veteran=true</v>
      </c>
      <c r="BE372" s="21" t="str">
        <f t="shared" si="38"/>
        <v>, setType=LIBSETS_SETTYPE_ARENA</v>
      </c>
      <c r="BF372" s="21" t="str">
        <f t="shared" si="39"/>
        <v>, dropMechanic={LIBSETS_DROP_MECHANIC_ARENA_STAGE_CHEST,LIBSETS_DROP_MECHANIC_ARENA_STAGE_CHEST}, dropMechanicDropLocationNames={['en']={'','Arena stage chest','','','','',},['de']={'','Arena-Phasen Schatztruhe','','','','',},}</v>
      </c>
      <c r="BG372" s="21" t="str">
        <f t="shared" si="40"/>
        <v>}, --Perfect Spectral Cloak / Perfekter spektraler Mantel   [Blackrose Prison, Murkmire, Murkmire]</v>
      </c>
    </row>
    <row r="373" spans="1:59" x14ac:dyDescent="0.25">
      <c r="A373" s="12">
        <v>426</v>
      </c>
      <c r="B373" t="s">
        <v>1318</v>
      </c>
      <c r="C373" t="s">
        <v>1319</v>
      </c>
      <c r="D373" s="3">
        <f t="shared" si="35"/>
        <v>426</v>
      </c>
      <c r="G373" s="8" t="s">
        <v>1472</v>
      </c>
      <c r="I373" t="s">
        <v>92</v>
      </c>
      <c r="J373" t="s">
        <v>91</v>
      </c>
      <c r="K373">
        <v>378</v>
      </c>
      <c r="L373">
        <v>378</v>
      </c>
      <c r="M373">
        <v>378</v>
      </c>
      <c r="O373" s="64"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WayshrineInfo'!$K$3:$N$9994,4,FALSE),"")))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constants'!$B$4:$C$1012,2,FALSE),"")</f>
        <v>Included in base game</v>
      </c>
      <c r="V373" s="33" t="s">
        <v>1556</v>
      </c>
      <c r="Y373" s="64"/>
      <c r="Z373" s="3">
        <f>IF(AND(G373&lt;&gt;"LIBSETS_SETTYPE_BATTLEGROUND",G373&lt;&gt;"LIBSETS_SETTYPE_SPECIAL"),
IF(AND(Y373&lt;&gt;"",ISNUMBER(Y373),NOT(ISNA(Y373))),Y373,
   IF(AND(L373&lt;&gt;"",ISNUMBER(L373),L373&gt;0,NOT(ISNA(L373))),VLOOKUP(L373,'ESO dumped WayshrineInfo'!$K$3:$L$9994,2,FALSE),"")
),"")</f>
        <v>726</v>
      </c>
      <c r="AA373" t="str">
        <f>IF(AND(Z373&lt;&gt;"",ISNUMBER(Z373),NOT(ISNA(Z373))),VLOOKUP(Z373,'ESO zone constants'!$A$3:$D$9999,4,FALSE),"")</f>
        <v>Murkmire</v>
      </c>
      <c r="AB373" s="33" t="s">
        <v>1556</v>
      </c>
      <c r="AC373" s="42" t="str">
        <f>IF(AB373&lt;&gt;"",IF(AB373&lt;&gt;"LIBSETS_DROP_MECHANIC_MONSTER_NAME",VLOOKUP(AB373,'LibSets constants'!$I$4:$L$1012,3,FALSE),""),"")</f>
        <v>Arena stage chest</v>
      </c>
      <c r="AD373" s="42" t="str">
        <f>IF(AB373&lt;&gt;"",IF(AB373&lt;&gt;"LIBSETS_DROP_MECHANIC_MONSTER_NAME",VLOOKUP(AB373,'LibSets constants'!$I$4:$L$1012,4,FALSE),""),"")</f>
        <v>Arena-Phasen Schatztruhe</v>
      </c>
      <c r="AE373" s="42"/>
      <c r="AF373" s="3">
        <f>IF(AND(G373&lt;&gt;"LIBSETS_SETTYPE_BATTLEGROUND",G373&lt;&gt;"LIBSETS_SETTYPE_SPECIAL"),
IF(AND(AE373&lt;&gt;"",ISNUMBER(AE373),NOT(ISNA(AE373))),AE373,
   IF(AND(M373&lt;&gt;"",ISNUMBER(M373),M373&gt;0,NOT(ISNA(M373))),VLOOKUP(M373,'ESO dumped WayshrineInfo'!$K$3:$L$9994,2,FALSE),"")
),"")</f>
        <v>726</v>
      </c>
      <c r="AG373" t="str">
        <f>IF(AND(AF373&lt;&gt;"",ISNUMBER(AF373),NOT(ISNA(AF373))),VLOOKUP(AF373,'ESO zone constants'!$A$3:$D$9999,4,FALSE),"")</f>
        <v>Murkmire</v>
      </c>
      <c r="AH373" s="43"/>
      <c r="AI373" s="42"/>
      <c r="AJ373" s="42"/>
      <c r="AK373" s="3" t="str">
        <f>IF(AND(G373&lt;&gt;"LIBSETS_SETTYPE_BATTLEGROUND",G373&lt;&gt;"LIBSETS_SETTYPE_SPECIAL"),IF(AL373&lt;&gt;"",VLOOKUP(AL373,'ESO zone constants'!$D$3:$H$4953,5,FALSE),""),"")</f>
        <v/>
      </c>
      <c r="AM373" s="43"/>
      <c r="AN373" s="42"/>
      <c r="AO373" s="42"/>
      <c r="AP373" s="3" t="str">
        <f>IF(AND(G373&lt;&gt;"LIBSETS_SETTYPE_BATTLEGROUND",G373&lt;&gt;"LIBSETS_SETTYPE_SPECIAL"),IF(AQ373&lt;&gt;"",VLOOKUP(AQ373,'ESO zone constants'!$D$3:$H$4953,5,FALSE),""),"")</f>
        <v/>
      </c>
      <c r="AR373" s="43"/>
      <c r="AS373" s="42"/>
      <c r="AT373" s="42"/>
      <c r="AU373" s="3" t="str">
        <f>IF(AND(G373&lt;&gt;"LIBSETS_SETTYPE_BATTLEGROUND",G373&lt;&gt;"LIBSETS_SETTYPE_SPECIAL"),IF(AV373&lt;&gt;"",VLOOKUP(AV373,'ESO zone constants'!$D$3:$H$4953,5,FALSE),""),"")</f>
        <v/>
      </c>
      <c r="AW373" s="43"/>
      <c r="AX373" s="42"/>
      <c r="AY373" s="42"/>
      <c r="AZ373" s="81" t="s">
        <v>2665</v>
      </c>
      <c r="BA373" s="81"/>
      <c r="BB373" s="81"/>
      <c r="BC373" s="21" t="str">
        <f t="shared" si="36"/>
        <v>[426] = {wayshrines={378,378,378,}, dlcId=DLC_BASE_GAME</v>
      </c>
      <c r="BD373" s="21" t="str">
        <f t="shared" si="37"/>
        <v>, zoneIds={1082,726,726}, veteran=true</v>
      </c>
      <c r="BE373" s="21" t="str">
        <f t="shared" si="38"/>
        <v>, setType=LIBSETS_SETTYPE_ARENA</v>
      </c>
      <c r="BF373" s="21" t="str">
        <f t="shared" si="39"/>
        <v>, dropMechanic={LIBSETS_DROP_MECHANIC_ARENA_STAGE_CHEST,LIBSETS_DROP_MECHANIC_ARENA_STAGE_CHEST}, dropMechanicDropLocationNames={['en']={'','Arena stage chest','','','','',},['de']={'','Arena-Phasen Schatztruhe','','','','',},}</v>
      </c>
      <c r="BG373" s="21" t="str">
        <f t="shared" si="40"/>
        <v>}, --Perfect Virulent Shot / Perfekter virulenter Schuss   [Blackrose Prison, Murkmire, Murkmire]</v>
      </c>
    </row>
    <row r="374" spans="1:59" x14ac:dyDescent="0.25">
      <c r="A374" s="12">
        <v>427</v>
      </c>
      <c r="B374" t="s">
        <v>1320</v>
      </c>
      <c r="C374" t="s">
        <v>1321</v>
      </c>
      <c r="D374" s="3">
        <f t="shared" si="35"/>
        <v>427</v>
      </c>
      <c r="G374" s="8" t="s">
        <v>1472</v>
      </c>
      <c r="I374" t="s">
        <v>92</v>
      </c>
      <c r="J374" t="s">
        <v>91</v>
      </c>
      <c r="K374">
        <v>378</v>
      </c>
      <c r="L374">
        <v>378</v>
      </c>
      <c r="M374">
        <v>378</v>
      </c>
      <c r="O374" s="64"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WayshrineInfo'!$K$3:$N$9994,4,FALSE),"")))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constants'!$B$4:$C$1012,2,FALSE),"")</f>
        <v>Included in base game</v>
      </c>
      <c r="V374" s="33" t="s">
        <v>1556</v>
      </c>
      <c r="Y374" s="64"/>
      <c r="Z374" s="3">
        <f>IF(AND(G374&lt;&gt;"LIBSETS_SETTYPE_BATTLEGROUND",G374&lt;&gt;"LIBSETS_SETTYPE_SPECIAL"),
IF(AND(Y374&lt;&gt;"",ISNUMBER(Y374),NOT(ISNA(Y374))),Y374,
   IF(AND(L374&lt;&gt;"",ISNUMBER(L374),L374&gt;0,NOT(ISNA(L374))),VLOOKUP(L374,'ESO dumped WayshrineInfo'!$K$3:$L$9994,2,FALSE),"")
),"")</f>
        <v>726</v>
      </c>
      <c r="AA374" t="str">
        <f>IF(AND(Z374&lt;&gt;"",ISNUMBER(Z374),NOT(ISNA(Z374))),VLOOKUP(Z374,'ESO zone constants'!$A$3:$D$9999,4,FALSE),"")</f>
        <v>Murkmire</v>
      </c>
      <c r="AB374" s="33" t="s">
        <v>1556</v>
      </c>
      <c r="AC374" s="42" t="str">
        <f>IF(AB374&lt;&gt;"",IF(AB374&lt;&gt;"LIBSETS_DROP_MECHANIC_MONSTER_NAME",VLOOKUP(AB374,'LibSets constants'!$I$4:$L$1012,3,FALSE),""),"")</f>
        <v>Arena stage chest</v>
      </c>
      <c r="AD374" s="42" t="str">
        <f>IF(AB374&lt;&gt;"",IF(AB374&lt;&gt;"LIBSETS_DROP_MECHANIC_MONSTER_NAME",VLOOKUP(AB374,'LibSets constants'!$I$4:$L$1012,4,FALSE),""),"")</f>
        <v>Arena-Phasen Schatztruhe</v>
      </c>
      <c r="AE374" s="42"/>
      <c r="AF374" s="3">
        <f>IF(AND(G374&lt;&gt;"LIBSETS_SETTYPE_BATTLEGROUND",G374&lt;&gt;"LIBSETS_SETTYPE_SPECIAL"),
IF(AND(AE374&lt;&gt;"",ISNUMBER(AE374),NOT(ISNA(AE374))),AE374,
   IF(AND(M374&lt;&gt;"",ISNUMBER(M374),M374&gt;0,NOT(ISNA(M374))),VLOOKUP(M374,'ESO dumped WayshrineInfo'!$K$3:$L$9994,2,FALSE),"")
),"")</f>
        <v>726</v>
      </c>
      <c r="AG374" t="str">
        <f>IF(AND(AF374&lt;&gt;"",ISNUMBER(AF374),NOT(ISNA(AF374))),VLOOKUP(AF374,'ESO zone constants'!$A$3:$D$9999,4,FALSE),"")</f>
        <v>Murkmire</v>
      </c>
      <c r="AH374" s="43"/>
      <c r="AI374" s="42"/>
      <c r="AJ374" s="42"/>
      <c r="AK374" s="3" t="str">
        <f>IF(AND(G374&lt;&gt;"LIBSETS_SETTYPE_BATTLEGROUND",G374&lt;&gt;"LIBSETS_SETTYPE_SPECIAL"),IF(AL374&lt;&gt;"",VLOOKUP(AL374,'ESO zone constants'!$D$3:$H$4953,5,FALSE),""),"")</f>
        <v/>
      </c>
      <c r="AM374" s="43"/>
      <c r="AN374" s="42"/>
      <c r="AO374" s="42"/>
      <c r="AP374" s="3" t="str">
        <f>IF(AND(G374&lt;&gt;"LIBSETS_SETTYPE_BATTLEGROUND",G374&lt;&gt;"LIBSETS_SETTYPE_SPECIAL"),IF(AQ374&lt;&gt;"",VLOOKUP(AQ374,'ESO zone constants'!$D$3:$H$4953,5,FALSE),""),"")</f>
        <v/>
      </c>
      <c r="AR374" s="43"/>
      <c r="AS374" s="42"/>
      <c r="AT374" s="42"/>
      <c r="AU374" s="3" t="str">
        <f>IF(AND(G374&lt;&gt;"LIBSETS_SETTYPE_BATTLEGROUND",G374&lt;&gt;"LIBSETS_SETTYPE_SPECIAL"),IF(AV374&lt;&gt;"",VLOOKUP(AV374,'ESO zone constants'!$D$3:$H$4953,5,FALSE),""),"")</f>
        <v/>
      </c>
      <c r="AW374" s="43"/>
      <c r="AX374" s="42"/>
      <c r="AY374" s="42"/>
      <c r="AZ374" s="81" t="s">
        <v>2665</v>
      </c>
      <c r="BA374" s="81"/>
      <c r="BB374" s="81"/>
      <c r="BC374" s="21" t="str">
        <f t="shared" si="36"/>
        <v>[427] = {wayshrines={378,378,378,}, dlcId=DLC_BASE_GAME</v>
      </c>
      <c r="BD374" s="21" t="str">
        <f t="shared" si="37"/>
        <v>, zoneIds={1082,726,726}, veteran=true</v>
      </c>
      <c r="BE374" s="21" t="str">
        <f t="shared" si="38"/>
        <v>, setType=LIBSETS_SETTYPE_ARENA</v>
      </c>
      <c r="BF374" s="21" t="str">
        <f t="shared" si="39"/>
        <v>, dropMechanic={LIBSETS_DROP_MECHANIC_ARENA_STAGE_CHEST,LIBSETS_DROP_MECHANIC_ARENA_STAGE_CHEST}, dropMechanicDropLocationNames={['en']={'','Arena stage chest','','','','',},['de']={'','Arena-Phasen Schatztruhe','','','','',},}</v>
      </c>
      <c r="BG374" s="21" t="str">
        <f t="shared" si="40"/>
        <v>}, --Perfect Wild Impulse / Perfekter wilder Impuls   [Blackrose Prison, Murkmire, Murkmire]</v>
      </c>
    </row>
    <row r="375" spans="1:59" x14ac:dyDescent="0.25">
      <c r="A375" s="12">
        <v>428</v>
      </c>
      <c r="B375" t="s">
        <v>1322</v>
      </c>
      <c r="C375" t="s">
        <v>2634</v>
      </c>
      <c r="D375" s="3">
        <f t="shared" si="35"/>
        <v>428</v>
      </c>
      <c r="G375" s="8" t="s">
        <v>1472</v>
      </c>
      <c r="I375" t="s">
        <v>92</v>
      </c>
      <c r="J375" t="s">
        <v>91</v>
      </c>
      <c r="K375">
        <v>378</v>
      </c>
      <c r="L375">
        <v>378</v>
      </c>
      <c r="M375">
        <v>378</v>
      </c>
      <c r="O375" s="64"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WayshrineInfo'!$K$3:$N$9994,4,FALSE),"")))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constants'!$B$4:$C$1012,2,FALSE),"")</f>
        <v>Included in base game</v>
      </c>
      <c r="V375" s="33" t="s">
        <v>1556</v>
      </c>
      <c r="Y375" s="64"/>
      <c r="Z375" s="3">
        <f>IF(AND(G375&lt;&gt;"LIBSETS_SETTYPE_BATTLEGROUND",G375&lt;&gt;"LIBSETS_SETTYPE_SPECIAL"),
IF(AND(Y375&lt;&gt;"",ISNUMBER(Y375),NOT(ISNA(Y375))),Y375,
   IF(AND(L375&lt;&gt;"",ISNUMBER(L375),L375&gt;0,NOT(ISNA(L375))),VLOOKUP(L375,'ESO dumped WayshrineInfo'!$K$3:$L$9994,2,FALSE),"")
),"")</f>
        <v>726</v>
      </c>
      <c r="AA375" t="str">
        <f>IF(AND(Z375&lt;&gt;"",ISNUMBER(Z375),NOT(ISNA(Z375))),VLOOKUP(Z375,'ESO zone constants'!$A$3:$D$9999,4,FALSE),"")</f>
        <v>Murkmire</v>
      </c>
      <c r="AB375" s="33" t="s">
        <v>1556</v>
      </c>
      <c r="AC375" s="42" t="str">
        <f>IF(AB375&lt;&gt;"",IF(AB375&lt;&gt;"LIBSETS_DROP_MECHANIC_MONSTER_NAME",VLOOKUP(AB375,'LibSets constants'!$I$4:$L$1012,3,FALSE),""),"")</f>
        <v>Arena stage chest</v>
      </c>
      <c r="AD375" s="42" t="str">
        <f>IF(AB375&lt;&gt;"",IF(AB375&lt;&gt;"LIBSETS_DROP_MECHANIC_MONSTER_NAME",VLOOKUP(AB375,'LibSets constants'!$I$4:$L$1012,4,FALSE),""),"")</f>
        <v>Arena-Phasen Schatztruhe</v>
      </c>
      <c r="AE375" s="42"/>
      <c r="AF375" s="3">
        <f>IF(AND(G375&lt;&gt;"LIBSETS_SETTYPE_BATTLEGROUND",G375&lt;&gt;"LIBSETS_SETTYPE_SPECIAL"),
IF(AND(AE375&lt;&gt;"",ISNUMBER(AE375),NOT(ISNA(AE375))),AE375,
   IF(AND(M375&lt;&gt;"",ISNUMBER(M375),M375&gt;0,NOT(ISNA(M375))),VLOOKUP(M375,'ESO dumped WayshrineInfo'!$K$3:$L$9994,2,FALSE),"")
),"")</f>
        <v>726</v>
      </c>
      <c r="AG375" t="str">
        <f>IF(AND(AF375&lt;&gt;"",ISNUMBER(AF375),NOT(ISNA(AF375))),VLOOKUP(AF375,'ESO zone constants'!$A$3:$D$9999,4,FALSE),"")</f>
        <v>Murkmire</v>
      </c>
      <c r="AH375" s="43"/>
      <c r="AI375" s="42"/>
      <c r="AJ375" s="42"/>
      <c r="AK375" s="3" t="str">
        <f>IF(AND(G375&lt;&gt;"LIBSETS_SETTYPE_BATTLEGROUND",G375&lt;&gt;"LIBSETS_SETTYPE_SPECIAL"),IF(AL375&lt;&gt;"",VLOOKUP(AL375,'ESO zone constants'!$D$3:$H$4953,5,FALSE),""),"")</f>
        <v/>
      </c>
      <c r="AM375" s="43"/>
      <c r="AN375" s="42"/>
      <c r="AO375" s="42"/>
      <c r="AP375" s="3" t="str">
        <f>IF(AND(G375&lt;&gt;"LIBSETS_SETTYPE_BATTLEGROUND",G375&lt;&gt;"LIBSETS_SETTYPE_SPECIAL"),IF(AQ375&lt;&gt;"",VLOOKUP(AQ375,'ESO zone constants'!$D$3:$H$4953,5,FALSE),""),"")</f>
        <v/>
      </c>
      <c r="AR375" s="43"/>
      <c r="AS375" s="42"/>
      <c r="AT375" s="42"/>
      <c r="AU375" s="3" t="str">
        <f>IF(AND(G375&lt;&gt;"LIBSETS_SETTYPE_BATTLEGROUND",G375&lt;&gt;"LIBSETS_SETTYPE_SPECIAL"),IF(AV375&lt;&gt;"",VLOOKUP(AV375,'ESO zone constants'!$D$3:$H$4953,5,FALSE),""),"")</f>
        <v/>
      </c>
      <c r="AW375" s="43"/>
      <c r="AX375" s="42"/>
      <c r="AY375" s="42"/>
      <c r="AZ375" s="81" t="s">
        <v>2665</v>
      </c>
      <c r="BA375" s="81"/>
      <c r="BB375" s="81"/>
      <c r="BC375" s="21" t="str">
        <f t="shared" si="36"/>
        <v>[428] = {wayshrines={378,378,378,}, dlcId=DLC_BASE_GAME</v>
      </c>
      <c r="BD375" s="21" t="str">
        <f t="shared" si="37"/>
        <v>, zoneIds={1082,726,726}, veteran=true</v>
      </c>
      <c r="BE375" s="21" t="str">
        <f t="shared" si="38"/>
        <v>, setType=LIBSETS_SETTYPE_ARENA</v>
      </c>
      <c r="BF375" s="21" t="str">
        <f t="shared" si="39"/>
        <v>, dropMechanic={LIBSETS_DROP_MECHANIC_ARENA_STAGE_CHEST,LIBSETS_DROP_MECHANIC_ARENA_STAGE_CHEST}, dropMechanicDropLocationNames={['en']={'','Arena stage chest','','','','',},['de']={'','Arena-Phasen Schatztruhe','','','','',},}</v>
      </c>
      <c r="BG375" s="21" t="str">
        <f t="shared" si="40"/>
        <v>}, --Perfect Mender\'s Ward / Perfekter Schutz des Pflegers   [Blackrose Prison, Murkmire, Murkmire]</v>
      </c>
    </row>
    <row r="376" spans="1:59" x14ac:dyDescent="0.25">
      <c r="A376" s="12">
        <v>429</v>
      </c>
      <c r="B376" t="s">
        <v>1323</v>
      </c>
      <c r="C376" t="s">
        <v>1324</v>
      </c>
      <c r="D376" s="3">
        <f t="shared" si="35"/>
        <v>429</v>
      </c>
      <c r="G376" s="8" t="s">
        <v>1477</v>
      </c>
      <c r="I376" t="s">
        <v>91</v>
      </c>
      <c r="J376" t="s">
        <v>91</v>
      </c>
      <c r="K376">
        <v>389</v>
      </c>
      <c r="L376">
        <v>389</v>
      </c>
      <c r="M376">
        <v>389</v>
      </c>
      <c r="O376" s="64"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WayshrineInfo'!$K$3:$N$9994,4,FALSE),"")))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constants'!$B$4:$C$1012,2,FALSE),"")</f>
        <v>Wrathstone</v>
      </c>
      <c r="V376" s="33" t="s">
        <v>3354</v>
      </c>
      <c r="Y376" s="64"/>
      <c r="Z376" s="3">
        <f>IF(AND(G376&lt;&gt;"LIBSETS_SETTYPE_BATTLEGROUND",G376&lt;&gt;"LIBSETS_SETTYPE_SPECIAL"),
IF(AND(Y376&lt;&gt;"",ISNUMBER(Y376),NOT(ISNA(Y376))),Y376,
   IF(AND(L376&lt;&gt;"",ISNUMBER(L376),L376&gt;0,NOT(ISNA(L376))),VLOOKUP(L376,'ESO dumped WayshrineInfo'!$K$3:$L$9994,2,FALSE),"")
),"")</f>
        <v>101</v>
      </c>
      <c r="AA376" t="str">
        <f>IF(AND(Z376&lt;&gt;"",ISNUMBER(Z376),NOT(ISNA(Z376))),VLOOKUP(Z376,'ESO zone constants'!$A$3:$D$9999,4,FALSE),"")</f>
        <v>Eastmarch</v>
      </c>
      <c r="AB376" s="33" t="s">
        <v>3354</v>
      </c>
      <c r="AC376" s="39"/>
      <c r="AD376" s="39"/>
      <c r="AE376" s="39"/>
      <c r="AF376" s="3">
        <f>IF(AND(G376&lt;&gt;"LIBSETS_SETTYPE_BATTLEGROUND",G376&lt;&gt;"LIBSETS_SETTYPE_SPECIAL"),
IF(AND(AE376&lt;&gt;"",ISNUMBER(AE376),NOT(ISNA(AE376))),AE376,
   IF(AND(M376&lt;&gt;"",ISNUMBER(M376),M376&gt;0,NOT(ISNA(M376))),VLOOKUP(M376,'ESO dumped WayshrineInfo'!$K$3:$L$9994,2,FALSE),"")
),"")</f>
        <v>101</v>
      </c>
      <c r="AG376" t="str">
        <f>IF(AND(AF376&lt;&gt;"",ISNUMBER(AF376),NOT(ISNA(AF376))),VLOOKUP(AF376,'ESO zone constants'!$A$3:$D$9999,4,FALSE),"")</f>
        <v>Eastmarch</v>
      </c>
      <c r="AH376" s="43"/>
      <c r="AI376" s="39"/>
      <c r="AJ376" s="39"/>
      <c r="AK376" s="3" t="str">
        <f>IF(AND(G376&lt;&gt;"LIBSETS_SETTYPE_BATTLEGROUND",G376&lt;&gt;"LIBSETS_SETTYPE_SPECIAL"),IF(AL376&lt;&gt;"",VLOOKUP(AL376,'ESO zone constants'!$D$3:$H$4953,5,FALSE),""),"")</f>
        <v/>
      </c>
      <c r="AM376" s="43"/>
      <c r="AN376" s="39"/>
      <c r="AO376" s="39"/>
      <c r="AP376" s="3" t="str">
        <f>IF(AND(G376&lt;&gt;"LIBSETS_SETTYPE_BATTLEGROUND",G376&lt;&gt;"LIBSETS_SETTYPE_SPECIAL"),IF(AQ376&lt;&gt;"",VLOOKUP(AQ376,'ESO zone constants'!$D$3:$H$4953,5,FALSE),""),"")</f>
        <v/>
      </c>
      <c r="AR376" s="43"/>
      <c r="AS376" s="39"/>
      <c r="AT376" s="39"/>
      <c r="AU376" s="3" t="str">
        <f>IF(AND(G376&lt;&gt;"LIBSETS_SETTYPE_BATTLEGROUND",G376&lt;&gt;"LIBSETS_SETTYPE_SPECIAL"),IF(AV376&lt;&gt;"",VLOOKUP(AV376,'ESO zone constants'!$D$3:$H$4953,5,FALSE),""),"")</f>
        <v/>
      </c>
      <c r="AW376" s="43"/>
      <c r="AX376" s="39"/>
      <c r="AY376" s="42"/>
      <c r="AZ376" s="81" t="s">
        <v>2665</v>
      </c>
      <c r="BA376" s="81"/>
      <c r="BB376" s="81"/>
      <c r="BC376" s="21" t="str">
        <f t="shared" si="36"/>
        <v>[429] = {wayshrines={389,389,389,}, dlcId=DLC_WRATHSTONE</v>
      </c>
      <c r="BD376" s="21" t="str">
        <f t="shared" si="37"/>
        <v>, zoneIds={1080,101,101}, veteran=false</v>
      </c>
      <c r="BE376" s="21" t="str">
        <f t="shared" si="38"/>
        <v>, setType=LIBSETS_SETTYPE_DUNGEON</v>
      </c>
      <c r="BF376" s="21" t="str">
        <f t="shared" si="39"/>
        <v>, dropMechanic={LIBSETS_DROP_MECHANIC_GROUP_DUNGEON_BOSS,LIBSETS_DROP_MECHANIC_GROUP_DUNGEON_BOSS}</v>
      </c>
      <c r="BG376" s="21" t="str">
        <f t="shared" si="40"/>
        <v>}, --Mighty Glacier / Mächtiger Gletscher   [Frostvault, Eastmarch, Eastmarch]</v>
      </c>
    </row>
    <row r="377" spans="1:59" x14ac:dyDescent="0.25">
      <c r="A377" s="12">
        <v>430</v>
      </c>
      <c r="B377" t="s">
        <v>1325</v>
      </c>
      <c r="C377" t="s">
        <v>2635</v>
      </c>
      <c r="D377" s="3">
        <f t="shared" si="35"/>
        <v>430</v>
      </c>
      <c r="G377" s="8" t="s">
        <v>1477</v>
      </c>
      <c r="I377" t="s">
        <v>91</v>
      </c>
      <c r="J377" t="s">
        <v>91</v>
      </c>
      <c r="K377">
        <v>389</v>
      </c>
      <c r="L377">
        <v>389</v>
      </c>
      <c r="M377">
        <v>389</v>
      </c>
      <c r="O377" s="64"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WayshrineInfo'!$K$3:$N$9994,4,FALSE),"")))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constants'!$B$4:$C$1012,2,FALSE),"")</f>
        <v>Wrathstone</v>
      </c>
      <c r="V377" s="33" t="s">
        <v>3354</v>
      </c>
      <c r="Y377" s="64"/>
      <c r="Z377" s="3">
        <f>IF(AND(G377&lt;&gt;"LIBSETS_SETTYPE_BATTLEGROUND",G377&lt;&gt;"LIBSETS_SETTYPE_SPECIAL"),
IF(AND(Y377&lt;&gt;"",ISNUMBER(Y377),NOT(ISNA(Y377))),Y377,
   IF(AND(L377&lt;&gt;"",ISNUMBER(L377),L377&gt;0,NOT(ISNA(L377))),VLOOKUP(L377,'ESO dumped WayshrineInfo'!$K$3:$L$9994,2,FALSE),"")
),"")</f>
        <v>101</v>
      </c>
      <c r="AA377" t="str">
        <f>IF(AND(Z377&lt;&gt;"",ISNUMBER(Z377),NOT(ISNA(Z377))),VLOOKUP(Z377,'ESO zone constants'!$A$3:$D$9999,4,FALSE),"")</f>
        <v>Eastmarch</v>
      </c>
      <c r="AB377" s="33" t="s">
        <v>3354</v>
      </c>
      <c r="AC377" s="39"/>
      <c r="AD377" s="39"/>
      <c r="AE377" s="39"/>
      <c r="AF377" s="3">
        <f>IF(AND(G377&lt;&gt;"LIBSETS_SETTYPE_BATTLEGROUND",G377&lt;&gt;"LIBSETS_SETTYPE_SPECIAL"),
IF(AND(AE377&lt;&gt;"",ISNUMBER(AE377),NOT(ISNA(AE377))),AE377,
   IF(AND(M377&lt;&gt;"",ISNUMBER(M377),M377&gt;0,NOT(ISNA(M377))),VLOOKUP(M377,'ESO dumped WayshrineInfo'!$K$3:$L$9994,2,FALSE),"")
),"")</f>
        <v>101</v>
      </c>
      <c r="AG377" t="str">
        <f>IF(AND(AF377&lt;&gt;"",ISNUMBER(AF377),NOT(ISNA(AF377))),VLOOKUP(AF377,'ESO zone constants'!$A$3:$D$9999,4,FALSE),"")</f>
        <v>Eastmarch</v>
      </c>
      <c r="AH377" s="43"/>
      <c r="AI377" s="39"/>
      <c r="AJ377" s="39"/>
      <c r="AK377" s="3" t="str">
        <f>IF(AND(G377&lt;&gt;"LIBSETS_SETTYPE_BATTLEGROUND",G377&lt;&gt;"LIBSETS_SETTYPE_SPECIAL"),IF(AL377&lt;&gt;"",VLOOKUP(AL377,'ESO zone constants'!$D$3:$H$4953,5,FALSE),""),"")</f>
        <v/>
      </c>
      <c r="AM377" s="43"/>
      <c r="AN377" s="39"/>
      <c r="AO377" s="39"/>
      <c r="AP377" s="3" t="str">
        <f>IF(AND(G377&lt;&gt;"LIBSETS_SETTYPE_BATTLEGROUND",G377&lt;&gt;"LIBSETS_SETTYPE_SPECIAL"),IF(AQ377&lt;&gt;"",VLOOKUP(AQ377,'ESO zone constants'!$D$3:$H$4953,5,FALSE),""),"")</f>
        <v/>
      </c>
      <c r="AR377" s="43"/>
      <c r="AS377" s="39"/>
      <c r="AT377" s="39"/>
      <c r="AU377" s="3" t="str">
        <f>IF(AND(G377&lt;&gt;"LIBSETS_SETTYPE_BATTLEGROUND",G377&lt;&gt;"LIBSETS_SETTYPE_SPECIAL"),IF(AV377&lt;&gt;"",VLOOKUP(AV377,'ESO zone constants'!$D$3:$H$4953,5,FALSE),""),"")</f>
        <v/>
      </c>
      <c r="AW377" s="43"/>
      <c r="AX377" s="39"/>
      <c r="AY377" s="42"/>
      <c r="AZ377" s="81" t="s">
        <v>2665</v>
      </c>
      <c r="BA377" s="81"/>
      <c r="BB377" s="81"/>
      <c r="BC377" s="21" t="str">
        <f t="shared" si="36"/>
        <v>[430] = {wayshrines={389,389,389,}, dlcId=DLC_WRATHSTONE</v>
      </c>
      <c r="BD377" s="21" t="str">
        <f t="shared" si="37"/>
        <v>, zoneIds={1080,101,101}, veteran=false</v>
      </c>
      <c r="BE377" s="21" t="str">
        <f t="shared" si="38"/>
        <v>, setType=LIBSETS_SETTYPE_DUNGEON</v>
      </c>
      <c r="BF377" s="21" t="str">
        <f t="shared" si="39"/>
        <v>, dropMechanic={LIBSETS_DROP_MECHANIC_GROUP_DUNGEON_BOSS,LIBSETS_DROP_MECHANIC_GROUP_DUNGEON_BOSS}</v>
      </c>
      <c r="BG377" s="21" t="str">
        <f t="shared" si="40"/>
        <v>}, --Tzogvin\'s Warband / Tzogvins Kriegstrupp   [Frostvault, Eastmarch, Eastmarch]</v>
      </c>
    </row>
    <row r="378" spans="1:59" x14ac:dyDescent="0.25">
      <c r="A378" s="12">
        <v>431</v>
      </c>
      <c r="B378" t="s">
        <v>1326</v>
      </c>
      <c r="C378" t="s">
        <v>1327</v>
      </c>
      <c r="D378" s="3">
        <f t="shared" si="35"/>
        <v>431</v>
      </c>
      <c r="G378" s="8" t="s">
        <v>1477</v>
      </c>
      <c r="I378" t="s">
        <v>91</v>
      </c>
      <c r="J378" t="s">
        <v>91</v>
      </c>
      <c r="K378">
        <v>389</v>
      </c>
      <c r="L378">
        <v>389</v>
      </c>
      <c r="M378">
        <v>389</v>
      </c>
      <c r="O378" s="64"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WayshrineInfo'!$K$3:$N$9994,4,FALSE),"")))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constants'!$B$4:$C$1012,2,FALSE),"")</f>
        <v>Wrathstone</v>
      </c>
      <c r="V378" s="33" t="s">
        <v>3354</v>
      </c>
      <c r="Y378" s="64"/>
      <c r="Z378" s="3">
        <f>IF(AND(G378&lt;&gt;"LIBSETS_SETTYPE_BATTLEGROUND",G378&lt;&gt;"LIBSETS_SETTYPE_SPECIAL"),
IF(AND(Y378&lt;&gt;"",ISNUMBER(Y378),NOT(ISNA(Y378))),Y378,
   IF(AND(L378&lt;&gt;"",ISNUMBER(L378),L378&gt;0,NOT(ISNA(L378))),VLOOKUP(L378,'ESO dumped WayshrineInfo'!$K$3:$L$9994,2,FALSE),"")
),"")</f>
        <v>101</v>
      </c>
      <c r="AA378" t="str">
        <f>IF(AND(Z378&lt;&gt;"",ISNUMBER(Z378),NOT(ISNA(Z378))),VLOOKUP(Z378,'ESO zone constants'!$A$3:$D$9999,4,FALSE),"")</f>
        <v>Eastmarch</v>
      </c>
      <c r="AB378" s="33" t="s">
        <v>3354</v>
      </c>
      <c r="AC378" s="39"/>
      <c r="AD378" s="39"/>
      <c r="AE378" s="39"/>
      <c r="AF378" s="3">
        <f>IF(AND(G378&lt;&gt;"LIBSETS_SETTYPE_BATTLEGROUND",G378&lt;&gt;"LIBSETS_SETTYPE_SPECIAL"),
IF(AND(AE378&lt;&gt;"",ISNUMBER(AE378),NOT(ISNA(AE378))),AE378,
   IF(AND(M378&lt;&gt;"",ISNUMBER(M378),M378&gt;0,NOT(ISNA(M378))),VLOOKUP(M378,'ESO dumped WayshrineInfo'!$K$3:$L$9994,2,FALSE),"")
),"")</f>
        <v>101</v>
      </c>
      <c r="AG378" t="str">
        <f>IF(AND(AF378&lt;&gt;"",ISNUMBER(AF378),NOT(ISNA(AF378))),VLOOKUP(AF378,'ESO zone constants'!$A$3:$D$9999,4,FALSE),"")</f>
        <v>Eastmarch</v>
      </c>
      <c r="AH378" s="43"/>
      <c r="AI378" s="39"/>
      <c r="AJ378" s="39"/>
      <c r="AK378" s="3" t="str">
        <f>IF(AND(G378&lt;&gt;"LIBSETS_SETTYPE_BATTLEGROUND",G378&lt;&gt;"LIBSETS_SETTYPE_SPECIAL"),IF(AL378&lt;&gt;"",VLOOKUP(AL378,'ESO zone constants'!$D$3:$H$4953,5,FALSE),""),"")</f>
        <v/>
      </c>
      <c r="AM378" s="43"/>
      <c r="AN378" s="39"/>
      <c r="AO378" s="39"/>
      <c r="AP378" s="3" t="str">
        <f>IF(AND(G378&lt;&gt;"LIBSETS_SETTYPE_BATTLEGROUND",G378&lt;&gt;"LIBSETS_SETTYPE_SPECIAL"),IF(AQ378&lt;&gt;"",VLOOKUP(AQ378,'ESO zone constants'!$D$3:$H$4953,5,FALSE),""),"")</f>
        <v/>
      </c>
      <c r="AR378" s="43"/>
      <c r="AS378" s="39"/>
      <c r="AT378" s="39"/>
      <c r="AU378" s="3" t="str">
        <f>IF(AND(G378&lt;&gt;"LIBSETS_SETTYPE_BATTLEGROUND",G378&lt;&gt;"LIBSETS_SETTYPE_SPECIAL"),IF(AV378&lt;&gt;"",VLOOKUP(AV378,'ESO zone constants'!$D$3:$H$4953,5,FALSE),""),"")</f>
        <v/>
      </c>
      <c r="AW378" s="43"/>
      <c r="AX378" s="39"/>
      <c r="AY378" s="42"/>
      <c r="AZ378" s="81" t="s">
        <v>2665</v>
      </c>
      <c r="BA378" s="81"/>
      <c r="BB378" s="81"/>
      <c r="BC378" s="21" t="str">
        <f t="shared" si="36"/>
        <v>[431] = {wayshrines={389,389,389,}, dlcId=DLC_WRATHSTONE</v>
      </c>
      <c r="BD378" s="21" t="str">
        <f t="shared" si="37"/>
        <v>, zoneIds={1080,101,101}, veteran=false</v>
      </c>
      <c r="BE378" s="21" t="str">
        <f t="shared" si="38"/>
        <v>, setType=LIBSETS_SETTYPE_DUNGEON</v>
      </c>
      <c r="BF378" s="21" t="str">
        <f t="shared" si="39"/>
        <v>, dropMechanic={LIBSETS_DROP_MECHANIC_GROUP_DUNGEON_BOSS,LIBSETS_DROP_MECHANIC_GROUP_DUNGEON_BOSS}</v>
      </c>
      <c r="BG378" s="21" t="str">
        <f t="shared" si="40"/>
        <v>}, --Icy Conjuror / Eisiger Anrufer   [Frostvault, Eastmarch, Eastmarch]</v>
      </c>
    </row>
    <row r="379" spans="1:59" x14ac:dyDescent="0.25">
      <c r="A379" s="5">
        <v>432</v>
      </c>
      <c r="B379" t="s">
        <v>1328</v>
      </c>
      <c r="C379" t="s">
        <v>25</v>
      </c>
      <c r="D379" s="3">
        <f t="shared" si="35"/>
        <v>432</v>
      </c>
      <c r="G379" s="8" t="s">
        <v>1479</v>
      </c>
      <c r="H379" s="91">
        <v>3</v>
      </c>
      <c r="I379" t="s">
        <v>1466</v>
      </c>
      <c r="J379" t="s">
        <v>91</v>
      </c>
      <c r="K379">
        <v>389</v>
      </c>
      <c r="L379">
        <v>389</v>
      </c>
      <c r="M379">
        <v>389</v>
      </c>
      <c r="O379" s="64"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WayshrineInfo'!$K$3:$N$9994,4,FALSE),"")))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constants'!$B$4:$C$1012,2,FALSE),"")</f>
        <v>Wrathstone</v>
      </c>
      <c r="V379" s="33" t="s">
        <v>1544</v>
      </c>
      <c r="W379" s="3" t="s">
        <v>1555</v>
      </c>
      <c r="X379" s="3" t="s">
        <v>1644</v>
      </c>
      <c r="Y379" s="64"/>
      <c r="Z379" s="3">
        <f>IF(AND(G379&lt;&gt;"LIBSETS_SETTYPE_BATTLEGROUND",G379&lt;&gt;"LIBSETS_SETTYPE_SPECIAL"),
IF(AND(Y379&lt;&gt;"",ISNUMBER(Y379),NOT(ISNA(Y379))),Y379,
   IF(AND(L379&lt;&gt;"",ISNUMBER(L379),L379&gt;0,NOT(ISNA(L379))),VLOOKUP(L379,'ESO dumped WayshrineInfo'!$K$3:$L$9994,2,FALSE),"")
),"")</f>
        <v>101</v>
      </c>
      <c r="AA379" t="str">
        <f>IF(AND(Z379&lt;&gt;"",ISNUMBER(Z379),NOT(ISNA(Z379))),VLOOKUP(Z379,'ESO zone constants'!$A$3:$D$9999,4,FALSE),"")</f>
        <v>Eastmarch</v>
      </c>
      <c r="AC379" s="41"/>
      <c r="AD379" s="41"/>
      <c r="AE379" s="41"/>
      <c r="AF379" s="3">
        <f>IF(AND(G379&lt;&gt;"LIBSETS_SETTYPE_BATTLEGROUND",G379&lt;&gt;"LIBSETS_SETTYPE_SPECIAL"),
IF(AND(AE379&lt;&gt;"",ISNUMBER(AE379),NOT(ISNA(AE379))),AE379,
   IF(AND(M379&lt;&gt;"",ISNUMBER(M379),M379&gt;0,NOT(ISNA(M379))),VLOOKUP(M379,'ESO dumped WayshrineInfo'!$K$3:$L$9994,2,FALSE),"")
),"")</f>
        <v>101</v>
      </c>
      <c r="AG379" t="str">
        <f>IF(AND(AF379&lt;&gt;"",ISNUMBER(AF379),NOT(ISNA(AF379))),VLOOKUP(AF379,'ESO zone constants'!$A$3:$D$9999,4,FALSE),"")</f>
        <v>Eastmarch</v>
      </c>
      <c r="AH379" s="43"/>
      <c r="AI379" s="41"/>
      <c r="AJ379" s="41"/>
      <c r="AK379" s="3" t="str">
        <f>IF(AND(G379&lt;&gt;"LIBSETS_SETTYPE_BATTLEGROUND",G379&lt;&gt;"LIBSETS_SETTYPE_SPECIAL"),IF(AL379&lt;&gt;"",VLOOKUP(AL379,'ESO zone constants'!$D$3:$H$4953,5,FALSE),""),"")</f>
        <v/>
      </c>
      <c r="AM379" s="43"/>
      <c r="AN379" s="41"/>
      <c r="AO379" s="41"/>
      <c r="AP379" s="3" t="str">
        <f>IF(AND(G379&lt;&gt;"LIBSETS_SETTYPE_BATTLEGROUND",G379&lt;&gt;"LIBSETS_SETTYPE_SPECIAL"),IF(AQ379&lt;&gt;"",VLOOKUP(AQ379,'ESO zone constants'!$D$3:$H$4953,5,FALSE),""),"")</f>
        <v/>
      </c>
      <c r="AR379" s="43"/>
      <c r="AS379" s="41"/>
      <c r="AT379" s="41"/>
      <c r="AU379" s="3" t="str">
        <f>IF(AND(G379&lt;&gt;"LIBSETS_SETTYPE_BATTLEGROUND",G379&lt;&gt;"LIBSETS_SETTYPE_SPECIAL"),IF(AV379&lt;&gt;"",VLOOKUP(AV379,'ESO zone constants'!$D$3:$H$4953,5,FALSE),""),"")</f>
        <v/>
      </c>
      <c r="AW379" s="43"/>
      <c r="AX379" s="41"/>
      <c r="AY379" s="42"/>
      <c r="AZ379" s="81" t="s">
        <v>2665</v>
      </c>
      <c r="BA379" s="81"/>
      <c r="BB379" s="81"/>
      <c r="BC379" s="21" t="str">
        <f t="shared" si="36"/>
        <v>[432] = {wayshrines={389,389,389,}, dlcId=DLC_WRATHSTONE</v>
      </c>
      <c r="BD379" s="21" t="str">
        <f t="shared" si="37"/>
        <v>, zoneIds={1080,101,101}, veteran={[EQUIP_TYPE_HEAD]=true, [EQUIP_TYPE_SHOULDERS]=false}</v>
      </c>
      <c r="BE379" s="21" t="str">
        <f t="shared" si="38"/>
        <v>, setType=LIBSETS_SETTYPE_MONSTER, undauntedChestId=3</v>
      </c>
      <c r="BF379" s="21" t="str">
        <f t="shared" si="39"/>
        <v>, dropMechanic={LIBSETS_DROP_MECHANIC_MONSTER_NAME}, dropMechanicDropLocationNames={['en']={'The Stonekeeper','','','','','',},['de']={'Der Steinwahrer','','','','','',},}</v>
      </c>
      <c r="BG379" s="21" t="str">
        <f t="shared" si="40"/>
        <v>}, --Stonekeeper / Steinwahrer   [Frostvault, Eastmarch, Eastmarch]</v>
      </c>
    </row>
    <row r="380" spans="1:59" x14ac:dyDescent="0.25">
      <c r="A380" s="12">
        <v>433</v>
      </c>
      <c r="B380" t="s">
        <v>1329</v>
      </c>
      <c r="C380" t="s">
        <v>1330</v>
      </c>
      <c r="D380" s="3">
        <f t="shared" si="35"/>
        <v>433</v>
      </c>
      <c r="G380" s="8" t="s">
        <v>1477</v>
      </c>
      <c r="I380" t="s">
        <v>91</v>
      </c>
      <c r="J380" t="s">
        <v>91</v>
      </c>
      <c r="K380">
        <v>390</v>
      </c>
      <c r="L380">
        <v>390</v>
      </c>
      <c r="M380">
        <v>390</v>
      </c>
      <c r="O380" s="64"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WayshrineInfo'!$K$3:$N$9994,4,FALSE),"")))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constants'!$B$4:$C$1012,2,FALSE),"")</f>
        <v>Wrathstone</v>
      </c>
      <c r="V380" s="33" t="s">
        <v>3354</v>
      </c>
      <c r="Y380" s="64"/>
      <c r="Z380" s="3">
        <f>IF(AND(G380&lt;&gt;"LIBSETS_SETTYPE_BATTLEGROUND",G380&lt;&gt;"LIBSETS_SETTYPE_SPECIAL"),
IF(AND(Y380&lt;&gt;"",ISNUMBER(Y380),NOT(ISNA(Y380))),Y380,
   IF(AND(L380&lt;&gt;"",ISNUMBER(L380),L380&gt;0,NOT(ISNA(L380))),VLOOKUP(L380,'ESO dumped WayshrineInfo'!$K$3:$L$9994,2,FALSE),"")
),"")</f>
        <v>823</v>
      </c>
      <c r="AA380" t="str">
        <f>IF(AND(Z380&lt;&gt;"",ISNUMBER(Z380),NOT(ISNA(Z380))),VLOOKUP(Z380,'ESO zone constants'!$A$3:$D$9999,4,FALSE),"")</f>
        <v>Gold Coast</v>
      </c>
      <c r="AB380" s="33" t="s">
        <v>3354</v>
      </c>
      <c r="AC380" s="39"/>
      <c r="AD380" s="39"/>
      <c r="AE380" s="39"/>
      <c r="AF380" s="3">
        <f>IF(AND(G380&lt;&gt;"LIBSETS_SETTYPE_BATTLEGROUND",G380&lt;&gt;"LIBSETS_SETTYPE_SPECIAL"),
IF(AND(AE380&lt;&gt;"",ISNUMBER(AE380),NOT(ISNA(AE380))),AE380,
   IF(AND(M380&lt;&gt;"",ISNUMBER(M380),M380&gt;0,NOT(ISNA(M380))),VLOOKUP(M380,'ESO dumped WayshrineInfo'!$K$3:$L$9994,2,FALSE),"")
),"")</f>
        <v>823</v>
      </c>
      <c r="AG380" t="str">
        <f>IF(AND(AF380&lt;&gt;"",ISNUMBER(AF380),NOT(ISNA(AF380))),VLOOKUP(AF380,'ESO zone constants'!$A$3:$D$9999,4,FALSE),"")</f>
        <v>Gold Coast</v>
      </c>
      <c r="AH380" s="43"/>
      <c r="AI380" s="39"/>
      <c r="AJ380" s="39"/>
      <c r="AK380" s="3" t="str">
        <f>IF(AND(G380&lt;&gt;"LIBSETS_SETTYPE_BATTLEGROUND",G380&lt;&gt;"LIBSETS_SETTYPE_SPECIAL"),IF(AL380&lt;&gt;"",VLOOKUP(AL380,'ESO zone constants'!$D$3:$H$4953,5,FALSE),""),"")</f>
        <v/>
      </c>
      <c r="AM380" s="43"/>
      <c r="AN380" s="39"/>
      <c r="AO380" s="39"/>
      <c r="AP380" s="3" t="str">
        <f>IF(AND(G380&lt;&gt;"LIBSETS_SETTYPE_BATTLEGROUND",G380&lt;&gt;"LIBSETS_SETTYPE_SPECIAL"),IF(AQ380&lt;&gt;"",VLOOKUP(AQ380,'ESO zone constants'!$D$3:$H$4953,5,FALSE),""),"")</f>
        <v/>
      </c>
      <c r="AR380" s="43"/>
      <c r="AS380" s="39"/>
      <c r="AT380" s="39"/>
      <c r="AU380" s="3" t="str">
        <f>IF(AND(G380&lt;&gt;"LIBSETS_SETTYPE_BATTLEGROUND",G380&lt;&gt;"LIBSETS_SETTYPE_SPECIAL"),IF(AV380&lt;&gt;"",VLOOKUP(AV380,'ESO zone constants'!$D$3:$H$4953,5,FALSE),""),"")</f>
        <v/>
      </c>
      <c r="AW380" s="43"/>
      <c r="AX380" s="39"/>
      <c r="AY380" s="42"/>
      <c r="AZ380" s="81" t="s">
        <v>2665</v>
      </c>
      <c r="BA380" s="81"/>
      <c r="BB380" s="81"/>
      <c r="BC380" s="21" t="str">
        <f t="shared" si="36"/>
        <v>[433] = {wayshrines={390,390,390,}, dlcId=DLC_WRATHSTONE</v>
      </c>
      <c r="BD380" s="21" t="str">
        <f t="shared" si="37"/>
        <v>, zoneIds={1081,823,823}, veteran=false</v>
      </c>
      <c r="BE380" s="21" t="str">
        <f t="shared" si="38"/>
        <v>, setType=LIBSETS_SETTYPE_DUNGEON</v>
      </c>
      <c r="BF380" s="21" t="str">
        <f t="shared" si="39"/>
        <v>, dropMechanic={LIBSETS_DROP_MECHANIC_GROUP_DUNGEON_BOSS,LIBSETS_DROP_MECHANIC_GROUP_DUNGEON_BOSS}</v>
      </c>
      <c r="BG380" s="21" t="str">
        <f t="shared" si="40"/>
        <v>}, --Frozen Watcher / Gefrorener Beobachter   [Depths of Malatar, Gold Coast, Gold Coast]</v>
      </c>
    </row>
    <row r="381" spans="1:59" x14ac:dyDescent="0.25">
      <c r="A381" s="12">
        <v>434</v>
      </c>
      <c r="B381" t="s">
        <v>1331</v>
      </c>
      <c r="C381" t="s">
        <v>1332</v>
      </c>
      <c r="D381" s="3">
        <f t="shared" si="35"/>
        <v>434</v>
      </c>
      <c r="G381" s="8" t="s">
        <v>1477</v>
      </c>
      <c r="I381" t="s">
        <v>91</v>
      </c>
      <c r="J381" t="s">
        <v>91</v>
      </c>
      <c r="K381">
        <v>390</v>
      </c>
      <c r="L381">
        <v>390</v>
      </c>
      <c r="M381">
        <v>390</v>
      </c>
      <c r="O381" s="64"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WayshrineInfo'!$K$3:$N$9994,4,FALSE),"")))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constants'!$B$4:$C$1012,2,FALSE),"")</f>
        <v>Wrathstone</v>
      </c>
      <c r="V381" s="33" t="s">
        <v>3354</v>
      </c>
      <c r="Y381" s="64"/>
      <c r="Z381" s="3">
        <f>IF(AND(G381&lt;&gt;"LIBSETS_SETTYPE_BATTLEGROUND",G381&lt;&gt;"LIBSETS_SETTYPE_SPECIAL"),
IF(AND(Y381&lt;&gt;"",ISNUMBER(Y381),NOT(ISNA(Y381))),Y381,
   IF(AND(L381&lt;&gt;"",ISNUMBER(L381),L381&gt;0,NOT(ISNA(L381))),VLOOKUP(L381,'ESO dumped WayshrineInfo'!$K$3:$L$9994,2,FALSE),"")
),"")</f>
        <v>823</v>
      </c>
      <c r="AA381" t="str">
        <f>IF(AND(Z381&lt;&gt;"",ISNUMBER(Z381),NOT(ISNA(Z381))),VLOOKUP(Z381,'ESO zone constants'!$A$3:$D$9999,4,FALSE),"")</f>
        <v>Gold Coast</v>
      </c>
      <c r="AB381" s="33" t="s">
        <v>3354</v>
      </c>
      <c r="AC381" s="39"/>
      <c r="AD381" s="39"/>
      <c r="AE381" s="39"/>
      <c r="AF381" s="3">
        <f>IF(AND(G381&lt;&gt;"LIBSETS_SETTYPE_BATTLEGROUND",G381&lt;&gt;"LIBSETS_SETTYPE_SPECIAL"),
IF(AND(AE381&lt;&gt;"",ISNUMBER(AE381),NOT(ISNA(AE381))),AE381,
   IF(AND(M381&lt;&gt;"",ISNUMBER(M381),M381&gt;0,NOT(ISNA(M381))),VLOOKUP(M381,'ESO dumped WayshrineInfo'!$K$3:$L$9994,2,FALSE),"")
),"")</f>
        <v>823</v>
      </c>
      <c r="AG381" t="str">
        <f>IF(AND(AF381&lt;&gt;"",ISNUMBER(AF381),NOT(ISNA(AF381))),VLOOKUP(AF381,'ESO zone constants'!$A$3:$D$9999,4,FALSE),"")</f>
        <v>Gold Coast</v>
      </c>
      <c r="AH381" s="43"/>
      <c r="AI381" s="39"/>
      <c r="AJ381" s="39"/>
      <c r="AK381" s="3" t="str">
        <f>IF(AND(G381&lt;&gt;"LIBSETS_SETTYPE_BATTLEGROUND",G381&lt;&gt;"LIBSETS_SETTYPE_SPECIAL"),IF(AL381&lt;&gt;"",VLOOKUP(AL381,'ESO zone constants'!$D$3:$H$4953,5,FALSE),""),"")</f>
        <v/>
      </c>
      <c r="AM381" s="43"/>
      <c r="AN381" s="39"/>
      <c r="AO381" s="39"/>
      <c r="AP381" s="3" t="str">
        <f>IF(AND(G381&lt;&gt;"LIBSETS_SETTYPE_BATTLEGROUND",G381&lt;&gt;"LIBSETS_SETTYPE_SPECIAL"),IF(AQ381&lt;&gt;"",VLOOKUP(AQ381,'ESO zone constants'!$D$3:$H$4953,5,FALSE),""),"")</f>
        <v/>
      </c>
      <c r="AR381" s="43"/>
      <c r="AS381" s="39"/>
      <c r="AT381" s="39"/>
      <c r="AU381" s="3" t="str">
        <f>IF(AND(G381&lt;&gt;"LIBSETS_SETTYPE_BATTLEGROUND",G381&lt;&gt;"LIBSETS_SETTYPE_SPECIAL"),IF(AV381&lt;&gt;"",VLOOKUP(AV381,'ESO zone constants'!$D$3:$H$4953,5,FALSE),""),"")</f>
        <v/>
      </c>
      <c r="AW381" s="43"/>
      <c r="AX381" s="39"/>
      <c r="AY381" s="42"/>
      <c r="AZ381" s="81" t="s">
        <v>2665</v>
      </c>
      <c r="BA381" s="81"/>
      <c r="BB381" s="81"/>
      <c r="BC381" s="21" t="str">
        <f t="shared" si="36"/>
        <v>[434] = {wayshrines={390,390,390,}, dlcId=DLC_WRATHSTONE</v>
      </c>
      <c r="BD381" s="21" t="str">
        <f t="shared" si="37"/>
        <v>, zoneIds={1081,823,823}, veteran=false</v>
      </c>
      <c r="BE381" s="21" t="str">
        <f t="shared" si="38"/>
        <v>, setType=LIBSETS_SETTYPE_DUNGEON</v>
      </c>
      <c r="BF381" s="21" t="str">
        <f t="shared" si="39"/>
        <v>, dropMechanic={LIBSETS_DROP_MECHANIC_GROUP_DUNGEON_BOSS,LIBSETS_DROP_MECHANIC_GROUP_DUNGEON_BOSS}</v>
      </c>
      <c r="BG381" s="21" t="str">
        <f t="shared" si="40"/>
        <v>}, --Scavenging Demise / Ausbeutender Niedergang   [Depths of Malatar, Gold Coast, Gold Coast]</v>
      </c>
    </row>
    <row r="382" spans="1:59" x14ac:dyDescent="0.25">
      <c r="A382" s="12">
        <v>435</v>
      </c>
      <c r="B382" t="s">
        <v>1333</v>
      </c>
      <c r="C382" t="s">
        <v>2636</v>
      </c>
      <c r="D382" s="3">
        <f t="shared" si="35"/>
        <v>435</v>
      </c>
      <c r="G382" s="8" t="s">
        <v>1477</v>
      </c>
      <c r="I382" t="s">
        <v>91</v>
      </c>
      <c r="J382" t="s">
        <v>91</v>
      </c>
      <c r="K382">
        <v>390</v>
      </c>
      <c r="L382">
        <v>390</v>
      </c>
      <c r="M382">
        <v>390</v>
      </c>
      <c r="O382" s="64"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WayshrineInfo'!$K$3:$N$9994,4,FALSE),"")))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constants'!$B$4:$C$1012,2,FALSE),"")</f>
        <v>Wrathstone</v>
      </c>
      <c r="V382" s="33" t="s">
        <v>3354</v>
      </c>
      <c r="Y382" s="64"/>
      <c r="Z382" s="3">
        <f>IF(AND(G382&lt;&gt;"LIBSETS_SETTYPE_BATTLEGROUND",G382&lt;&gt;"LIBSETS_SETTYPE_SPECIAL"),
IF(AND(Y382&lt;&gt;"",ISNUMBER(Y382),NOT(ISNA(Y382))),Y382,
   IF(AND(L382&lt;&gt;"",ISNUMBER(L382),L382&gt;0,NOT(ISNA(L382))),VLOOKUP(L382,'ESO dumped WayshrineInfo'!$K$3:$L$9994,2,FALSE),"")
),"")</f>
        <v>823</v>
      </c>
      <c r="AA382" t="str">
        <f>IF(AND(Z382&lt;&gt;"",ISNUMBER(Z382),NOT(ISNA(Z382))),VLOOKUP(Z382,'ESO zone constants'!$A$3:$D$9999,4,FALSE),"")</f>
        <v>Gold Coast</v>
      </c>
      <c r="AB382" s="33" t="s">
        <v>3354</v>
      </c>
      <c r="AC382" s="39"/>
      <c r="AD382" s="39"/>
      <c r="AE382" s="39"/>
      <c r="AF382" s="3">
        <f>IF(AND(G382&lt;&gt;"LIBSETS_SETTYPE_BATTLEGROUND",G382&lt;&gt;"LIBSETS_SETTYPE_SPECIAL"),
IF(AND(AE382&lt;&gt;"",ISNUMBER(AE382),NOT(ISNA(AE382))),AE382,
   IF(AND(M382&lt;&gt;"",ISNUMBER(M382),M382&gt;0,NOT(ISNA(M382))),VLOOKUP(M382,'ESO dumped WayshrineInfo'!$K$3:$L$9994,2,FALSE),"")
),"")</f>
        <v>823</v>
      </c>
      <c r="AG382" t="str">
        <f>IF(AND(AF382&lt;&gt;"",ISNUMBER(AF382),NOT(ISNA(AF382))),VLOOKUP(AF382,'ESO zone constants'!$A$3:$D$9999,4,FALSE),"")</f>
        <v>Gold Coast</v>
      </c>
      <c r="AH382" s="43"/>
      <c r="AI382" s="39"/>
      <c r="AJ382" s="39"/>
      <c r="AK382" s="3" t="str">
        <f>IF(AND(G382&lt;&gt;"LIBSETS_SETTYPE_BATTLEGROUND",G382&lt;&gt;"LIBSETS_SETTYPE_SPECIAL"),IF(AL382&lt;&gt;"",VLOOKUP(AL382,'ESO zone constants'!$D$3:$H$4953,5,FALSE),""),"")</f>
        <v/>
      </c>
      <c r="AM382" s="43"/>
      <c r="AN382" s="39"/>
      <c r="AO382" s="39"/>
      <c r="AP382" s="3" t="str">
        <f>IF(AND(G382&lt;&gt;"LIBSETS_SETTYPE_BATTLEGROUND",G382&lt;&gt;"LIBSETS_SETTYPE_SPECIAL"),IF(AQ382&lt;&gt;"",VLOOKUP(AQ382,'ESO zone constants'!$D$3:$H$4953,5,FALSE),""),"")</f>
        <v/>
      </c>
      <c r="AR382" s="43"/>
      <c r="AS382" s="39"/>
      <c r="AT382" s="39"/>
      <c r="AU382" s="3" t="str">
        <f>IF(AND(G382&lt;&gt;"LIBSETS_SETTYPE_BATTLEGROUND",G382&lt;&gt;"LIBSETS_SETTYPE_SPECIAL"),IF(AV382&lt;&gt;"",VLOOKUP(AV382,'ESO zone constants'!$D$3:$H$4953,5,FALSE),""),"")</f>
        <v/>
      </c>
      <c r="AW382" s="43"/>
      <c r="AX382" s="39"/>
      <c r="AY382" s="42"/>
      <c r="AZ382" s="81" t="s">
        <v>2665</v>
      </c>
      <c r="BA382" s="81"/>
      <c r="BB382" s="81"/>
      <c r="BC382" s="21" t="str">
        <f t="shared" si="36"/>
        <v>[435] = {wayshrines={390,390,390,}, dlcId=DLC_WRATHSTONE</v>
      </c>
      <c r="BD382" s="21" t="str">
        <f t="shared" si="37"/>
        <v>, zoneIds={1081,823,823}, veteran=false</v>
      </c>
      <c r="BE382" s="21" t="str">
        <f t="shared" si="38"/>
        <v>, setType=LIBSETS_SETTYPE_DUNGEON</v>
      </c>
      <c r="BF382" s="21" t="str">
        <f t="shared" si="39"/>
        <v>, dropMechanic={LIBSETS_DROP_MECHANIC_GROUP_DUNGEON_BOSS,LIBSETS_DROP_MECHANIC_GROUP_DUNGEON_BOSS}</v>
      </c>
      <c r="BG382" s="21" t="str">
        <f t="shared" si="40"/>
        <v>}, --Auroran\'s Thunder / Donner des Auroraners   [Depths of Malatar, Gold Coast, Gold Coast]</v>
      </c>
    </row>
    <row r="383" spans="1:59" x14ac:dyDescent="0.25">
      <c r="A383" s="5">
        <v>436</v>
      </c>
      <c r="B383" t="s">
        <v>1334</v>
      </c>
      <c r="C383" t="s">
        <v>28</v>
      </c>
      <c r="D383" s="3">
        <f t="shared" si="35"/>
        <v>436</v>
      </c>
      <c r="G383" s="8" t="s">
        <v>1479</v>
      </c>
      <c r="H383" s="91">
        <v>3</v>
      </c>
      <c r="I383" t="s">
        <v>1466</v>
      </c>
      <c r="J383" t="s">
        <v>91</v>
      </c>
      <c r="K383">
        <v>390</v>
      </c>
      <c r="L383">
        <v>390</v>
      </c>
      <c r="M383">
        <v>390</v>
      </c>
      <c r="O383" s="64"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WayshrineInfo'!$K$3:$N$9994,4,FALSE),"")))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constants'!$B$4:$C$1012,2,FALSE),"")</f>
        <v>Wrathstone</v>
      </c>
      <c r="V383" s="33" t="s">
        <v>1544</v>
      </c>
      <c r="W383" s="3" t="s">
        <v>28</v>
      </c>
      <c r="X383" s="3" t="s">
        <v>1642</v>
      </c>
      <c r="Y383" s="64"/>
      <c r="Z383" s="3">
        <f>IF(AND(G383&lt;&gt;"LIBSETS_SETTYPE_BATTLEGROUND",G383&lt;&gt;"LIBSETS_SETTYPE_SPECIAL"),
IF(AND(Y383&lt;&gt;"",ISNUMBER(Y383),NOT(ISNA(Y383))),Y383,
   IF(AND(L383&lt;&gt;"",ISNUMBER(L383),L383&gt;0,NOT(ISNA(L383))),VLOOKUP(L383,'ESO dumped WayshrineInfo'!$K$3:$L$9994,2,FALSE),"")
),"")</f>
        <v>823</v>
      </c>
      <c r="AA383" t="str">
        <f>IF(AND(Z383&lt;&gt;"",ISNUMBER(Z383),NOT(ISNA(Z383))),VLOOKUP(Z383,'ESO zone constants'!$A$3:$D$9999,4,FALSE),"")</f>
        <v>Gold Coast</v>
      </c>
      <c r="AC383" s="41"/>
      <c r="AD383" s="41"/>
      <c r="AE383" s="41"/>
      <c r="AF383" s="3">
        <f>IF(AND(G383&lt;&gt;"LIBSETS_SETTYPE_BATTLEGROUND",G383&lt;&gt;"LIBSETS_SETTYPE_SPECIAL"),
IF(AND(AE383&lt;&gt;"",ISNUMBER(AE383),NOT(ISNA(AE383))),AE383,
   IF(AND(M383&lt;&gt;"",ISNUMBER(M383),M383&gt;0,NOT(ISNA(M383))),VLOOKUP(M383,'ESO dumped WayshrineInfo'!$K$3:$L$9994,2,FALSE),"")
),"")</f>
        <v>823</v>
      </c>
      <c r="AG383" t="str">
        <f>IF(AND(AF383&lt;&gt;"",ISNUMBER(AF383),NOT(ISNA(AF383))),VLOOKUP(AF383,'ESO zone constants'!$A$3:$D$9999,4,FALSE),"")</f>
        <v>Gold Coast</v>
      </c>
      <c r="AH383" s="43"/>
      <c r="AI383" s="41"/>
      <c r="AJ383" s="41"/>
      <c r="AK383" s="3" t="str">
        <f>IF(AND(G383&lt;&gt;"LIBSETS_SETTYPE_BATTLEGROUND",G383&lt;&gt;"LIBSETS_SETTYPE_SPECIAL"),IF(AL383&lt;&gt;"",VLOOKUP(AL383,'ESO zone constants'!$D$3:$H$4953,5,FALSE),""),"")</f>
        <v/>
      </c>
      <c r="AM383" s="43"/>
      <c r="AN383" s="41"/>
      <c r="AO383" s="41"/>
      <c r="AP383" s="3" t="str">
        <f>IF(AND(G383&lt;&gt;"LIBSETS_SETTYPE_BATTLEGROUND",G383&lt;&gt;"LIBSETS_SETTYPE_SPECIAL"),IF(AQ383&lt;&gt;"",VLOOKUP(AQ383,'ESO zone constants'!$D$3:$H$4953,5,FALSE),""),"")</f>
        <v/>
      </c>
      <c r="AR383" s="43"/>
      <c r="AS383" s="41"/>
      <c r="AT383" s="41"/>
      <c r="AU383" s="3" t="str">
        <f>IF(AND(G383&lt;&gt;"LIBSETS_SETTYPE_BATTLEGROUND",G383&lt;&gt;"LIBSETS_SETTYPE_SPECIAL"),IF(AV383&lt;&gt;"",VLOOKUP(AV383,'ESO zone constants'!$D$3:$H$4953,5,FALSE),""),"")</f>
        <v/>
      </c>
      <c r="AW383" s="43"/>
      <c r="AX383" s="41"/>
      <c r="AY383" s="42"/>
      <c r="AZ383" s="81" t="s">
        <v>2665</v>
      </c>
      <c r="BA383" s="81"/>
      <c r="BB383" s="81"/>
      <c r="BC383" s="21" t="str">
        <f t="shared" si="36"/>
        <v>[436] = {wayshrines={390,390,390,}, dlcId=DLC_WRATHSTONE</v>
      </c>
      <c r="BD383" s="21" t="str">
        <f t="shared" si="37"/>
        <v>, zoneIds={1081,823,823}, veteran={[EQUIP_TYPE_HEAD]=true, [EQUIP_TYPE_SHOULDERS]=false}</v>
      </c>
      <c r="BE383" s="21" t="str">
        <f t="shared" si="38"/>
        <v>, setType=LIBSETS_SETTYPE_MONSTER, undauntedChestId=3</v>
      </c>
      <c r="BF383" s="21" t="str">
        <f t="shared" si="39"/>
        <v>, dropMechanic={LIBSETS_DROP_MECHANIC_MONSTER_NAME}, dropMechanicDropLocationNames={['en']={'Symphony of Blades','','','','','',},['de']={'Die Sinfonie der Klingen','','','','','',},}</v>
      </c>
      <c r="BG383" s="21" t="str">
        <f t="shared" si="40"/>
        <v>}, --Symphony of Blades / Sinfonie der Klingen   [Depths of Malatar, Gold Coast, Gold Coast]</v>
      </c>
    </row>
    <row r="384" spans="1:59" x14ac:dyDescent="0.25">
      <c r="A384" s="12">
        <v>437</v>
      </c>
      <c r="B384" t="s">
        <v>1429</v>
      </c>
      <c r="C384" t="s">
        <v>2637</v>
      </c>
      <c r="D384" s="3">
        <f t="shared" si="35"/>
        <v>437</v>
      </c>
      <c r="E384" s="41"/>
      <c r="G384" s="8" t="s">
        <v>1474</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WayshrineInfo'!$K$3:$N$9994,4,FALSE),"")))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constants'!$B$4:$C$1012,2,FALSE),"")</f>
        <v>Elsweyr</v>
      </c>
      <c r="V384" s="33" t="s">
        <v>3357</v>
      </c>
      <c r="Y384" s="64"/>
      <c r="Z384" s="3">
        <f>IF(AND(G384&lt;&gt;"LIBSETS_SETTYPE_BATTLEGROUND",G384&lt;&gt;"LIBSETS_SETTYPE_SPECIAL"),
IF(AND(Y384&lt;&gt;"",ISNUMBER(Y384),NOT(ISNA(Y384))),Y384,
   IF(AND(L384&lt;&gt;"",ISNUMBER(L384),L384&gt;0,NOT(ISNA(L384))),VLOOKUP(L384,'ESO dumped WayshrineInfo'!$K$3:$L$9994,2,FALSE),"")
),"")</f>
        <v>1086</v>
      </c>
      <c r="AA384" t="str">
        <f>IF(AND(Z384&lt;&gt;"",ISNUMBER(Z384),NOT(ISNA(Z384))),VLOOKUP(Z384,'ESO zone constants'!$A$3:$D$9999,4,FALSE),"")</f>
        <v>Northern Elsweyr</v>
      </c>
      <c r="AB384" s="33" t="s">
        <v>3357</v>
      </c>
      <c r="AC384" s="39"/>
      <c r="AD384" s="39"/>
      <c r="AE384" s="39"/>
      <c r="AF384" s="3">
        <f>IF(AND(G384&lt;&gt;"LIBSETS_SETTYPE_BATTLEGROUND",G384&lt;&gt;"LIBSETS_SETTYPE_SPECIAL"),
IF(AND(AE384&lt;&gt;"",ISNUMBER(AE384),NOT(ISNA(AE384))),AE384,
   IF(AND(M384&lt;&gt;"",ISNUMBER(M384),M384&gt;0,NOT(ISNA(M384))),VLOOKUP(M384,'ESO dumped WayshrineInfo'!$K$3:$L$9994,2,FALSE),"")
),"")</f>
        <v>1086</v>
      </c>
      <c r="AG384" t="str">
        <f>IF(AND(AF384&lt;&gt;"",ISNUMBER(AF384),NOT(ISNA(AF384))),VLOOKUP(AF384,'ESO zone constants'!$A$3:$D$9999,4,FALSE),"")</f>
        <v>Northern Elsweyr</v>
      </c>
      <c r="AH384" s="43"/>
      <c r="AI384" s="39"/>
      <c r="AJ384" s="39"/>
      <c r="AK384" s="3" t="str">
        <f>IF(AND(G384&lt;&gt;"LIBSETS_SETTYPE_BATTLEGROUND",G384&lt;&gt;"LIBSETS_SETTYPE_SPECIAL"),IF(AL384&lt;&gt;"",VLOOKUP(AL384,'ESO zone constants'!$D$3:$H$4953,5,FALSE),""),"")</f>
        <v/>
      </c>
      <c r="AM384" s="43"/>
      <c r="AN384" s="39"/>
      <c r="AO384" s="39"/>
      <c r="AP384" s="3" t="str">
        <f>IF(AND(G384&lt;&gt;"LIBSETS_SETTYPE_BATTLEGROUND",G384&lt;&gt;"LIBSETS_SETTYPE_SPECIAL"),IF(AQ384&lt;&gt;"",VLOOKUP(AQ384,'ESO zone constants'!$D$3:$H$4953,5,FALSE),""),"")</f>
        <v/>
      </c>
      <c r="AR384" s="43"/>
      <c r="AS384" s="39"/>
      <c r="AT384" s="39"/>
      <c r="AU384" s="3" t="str">
        <f>IF(AND(G384&lt;&gt;"LIBSETS_SETTYPE_BATTLEGROUND",G384&lt;&gt;"LIBSETS_SETTYPE_SPECIAL"),IF(AV384&lt;&gt;"",VLOOKUP(AV384,'ESO zone constants'!$D$3:$H$4953,5,FALSE),""),"")</f>
        <v/>
      </c>
      <c r="AW384" s="43"/>
      <c r="AX384" s="39"/>
      <c r="AY384" s="42"/>
      <c r="AZ384" s="81" t="s">
        <v>2665</v>
      </c>
      <c r="BA384" s="81"/>
      <c r="BB384" s="81"/>
      <c r="BC384" s="21" t="str">
        <f t="shared" si="36"/>
        <v>[437] = {wayshrines={386,386,386,}, traitsNeeded=8, dlcId=DLC_ELSWEYR</v>
      </c>
      <c r="BD384" s="21" t="str">
        <f t="shared" si="37"/>
        <v>, zoneIds={1086,1086,1086}, veteran=false</v>
      </c>
      <c r="BE384" s="21" t="str">
        <f t="shared" si="38"/>
        <v>, setType=LIBSETS_SETTYPE_CRAFTED</v>
      </c>
      <c r="BF384" s="21" t="str">
        <f t="shared" si="39"/>
        <v>, dropMechanic={LIBSETS_DROP_MECHANIC_CRAFTED,LIBSETS_DROP_MECHANIC_CRAFTED}</v>
      </c>
      <c r="BG384" s="21" t="str">
        <f t="shared" si="40"/>
        <v>}, --Coldharbour\'s Favorite / Kalthafens Günstling   [Northern Elsweyr, Northern Elsweyr, Northern Elsweyr]</v>
      </c>
    </row>
    <row r="385" spans="1:59" x14ac:dyDescent="0.25">
      <c r="A385" s="12">
        <v>438</v>
      </c>
      <c r="B385" t="s">
        <v>1430</v>
      </c>
      <c r="C385" t="s">
        <v>2638</v>
      </c>
      <c r="D385" s="3">
        <f t="shared" si="35"/>
        <v>438</v>
      </c>
      <c r="G385" s="8" t="s">
        <v>1474</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WayshrineInfo'!$K$3:$N$9994,4,FALSE),"")))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constants'!$B$4:$C$1012,2,FALSE),"")</f>
        <v>Elsweyr</v>
      </c>
      <c r="V385" s="33" t="s">
        <v>3357</v>
      </c>
      <c r="Y385" s="64"/>
      <c r="Z385" s="3">
        <f>IF(AND(G385&lt;&gt;"LIBSETS_SETTYPE_BATTLEGROUND",G385&lt;&gt;"LIBSETS_SETTYPE_SPECIAL"),
IF(AND(Y385&lt;&gt;"",ISNUMBER(Y385),NOT(ISNA(Y385))),Y385,
   IF(AND(L385&lt;&gt;"",ISNUMBER(L385),L385&gt;0,NOT(ISNA(L385))),VLOOKUP(L385,'ESO dumped WayshrineInfo'!$K$3:$L$9994,2,FALSE),"")
),"")</f>
        <v>1086</v>
      </c>
      <c r="AA385" t="str">
        <f>IF(AND(Z385&lt;&gt;"",ISNUMBER(Z385),NOT(ISNA(Z385))),VLOOKUP(Z385,'ESO zone constants'!$A$3:$D$9999,4,FALSE),"")</f>
        <v>Northern Elsweyr</v>
      </c>
      <c r="AB385" s="33" t="s">
        <v>3357</v>
      </c>
      <c r="AC385" s="39"/>
      <c r="AD385" s="39"/>
      <c r="AE385" s="39"/>
      <c r="AF385" s="3">
        <f>IF(AND(G385&lt;&gt;"LIBSETS_SETTYPE_BATTLEGROUND",G385&lt;&gt;"LIBSETS_SETTYPE_SPECIAL"),
IF(AND(AE385&lt;&gt;"",ISNUMBER(AE385),NOT(ISNA(AE385))),AE385,
   IF(AND(M385&lt;&gt;"",ISNUMBER(M385),M385&gt;0,NOT(ISNA(M385))),VLOOKUP(M385,'ESO dumped WayshrineInfo'!$K$3:$L$9994,2,FALSE),"")
),"")</f>
        <v>1086</v>
      </c>
      <c r="AG385" t="str">
        <f>IF(AND(AF385&lt;&gt;"",ISNUMBER(AF385),NOT(ISNA(AF385))),VLOOKUP(AF385,'ESO zone constants'!$A$3:$D$9999,4,FALSE),"")</f>
        <v>Northern Elsweyr</v>
      </c>
      <c r="AH385" s="43"/>
      <c r="AI385" s="39"/>
      <c r="AJ385" s="39"/>
      <c r="AK385" s="3" t="str">
        <f>IF(AND(G385&lt;&gt;"LIBSETS_SETTYPE_BATTLEGROUND",G385&lt;&gt;"LIBSETS_SETTYPE_SPECIAL"),IF(AL385&lt;&gt;"",VLOOKUP(AL385,'ESO zone constants'!$D$3:$H$4953,5,FALSE),""),"")</f>
        <v/>
      </c>
      <c r="AM385" s="43"/>
      <c r="AN385" s="39"/>
      <c r="AO385" s="39"/>
      <c r="AP385" s="3" t="str">
        <f>IF(AND(G385&lt;&gt;"LIBSETS_SETTYPE_BATTLEGROUND",G385&lt;&gt;"LIBSETS_SETTYPE_SPECIAL"),IF(AQ385&lt;&gt;"",VLOOKUP(AQ385,'ESO zone constants'!$D$3:$H$4953,5,FALSE),""),"")</f>
        <v/>
      </c>
      <c r="AR385" s="43"/>
      <c r="AS385" s="39"/>
      <c r="AT385" s="39"/>
      <c r="AU385" s="3" t="str">
        <f>IF(AND(G385&lt;&gt;"LIBSETS_SETTYPE_BATTLEGROUND",G385&lt;&gt;"LIBSETS_SETTYPE_SPECIAL"),IF(AV385&lt;&gt;"",VLOOKUP(AV385,'ESO zone constants'!$D$3:$H$4953,5,FALSE),""),"")</f>
        <v/>
      </c>
      <c r="AW385" s="43"/>
      <c r="AX385" s="39"/>
      <c r="AY385" s="42"/>
      <c r="AZ385" s="81" t="s">
        <v>2665</v>
      </c>
      <c r="BA385" s="81"/>
      <c r="BB385" s="81"/>
      <c r="BC385" s="21" t="str">
        <f t="shared" si="36"/>
        <v>[438] = {wayshrines={397,397,397,}, traitsNeeded=5, dlcId=DLC_ELSWEYR</v>
      </c>
      <c r="BD385" s="21" t="str">
        <f t="shared" si="37"/>
        <v>, zoneIds={1086,1086,1086}, veteran=false</v>
      </c>
      <c r="BE385" s="21" t="str">
        <f t="shared" si="38"/>
        <v>, setType=LIBSETS_SETTYPE_CRAFTED</v>
      </c>
      <c r="BF385" s="21" t="str">
        <f t="shared" si="39"/>
        <v>, dropMechanic={LIBSETS_DROP_MECHANIC_CRAFTED,LIBSETS_DROP_MECHANIC_CRAFTED}</v>
      </c>
      <c r="BG385" s="21" t="str">
        <f t="shared" si="40"/>
        <v>}, --Senche-raht\'s Grit / Mut des Senche-raht   [Northern Elsweyr, Northern Elsweyr, Northern Elsweyr]</v>
      </c>
    </row>
    <row r="386" spans="1:59" x14ac:dyDescent="0.25">
      <c r="A386" s="5">
        <v>439</v>
      </c>
      <c r="B386" t="s">
        <v>1431</v>
      </c>
      <c r="C386" t="s">
        <v>2639</v>
      </c>
      <c r="D386" s="3">
        <f t="shared" si="35"/>
        <v>439</v>
      </c>
      <c r="G386" s="8" t="s">
        <v>1474</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WayshrineInfo'!$K$3:$N$9994,4,FALSE),"")))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constants'!$B$4:$C$1012,2,FALSE),"")</f>
        <v>Elsweyr</v>
      </c>
      <c r="V386" s="33" t="s">
        <v>3357</v>
      </c>
      <c r="Y386" s="64"/>
      <c r="Z386" s="3">
        <f>IF(AND(G386&lt;&gt;"LIBSETS_SETTYPE_BATTLEGROUND",G386&lt;&gt;"LIBSETS_SETTYPE_SPECIAL"),
IF(AND(Y386&lt;&gt;"",ISNUMBER(Y386),NOT(ISNA(Y386))),Y386,
   IF(AND(L386&lt;&gt;"",ISNUMBER(L386),L386&gt;0,NOT(ISNA(L386))),VLOOKUP(L386,'ESO dumped WayshrineInfo'!$K$3:$L$9994,2,FALSE),"")
),"")</f>
        <v>1086</v>
      </c>
      <c r="AA386" t="str">
        <f>IF(AND(Z386&lt;&gt;"",ISNUMBER(Z386),NOT(ISNA(Z386))),VLOOKUP(Z386,'ESO zone constants'!$A$3:$D$9999,4,FALSE),"")</f>
        <v>Northern Elsweyr</v>
      </c>
      <c r="AB386" s="33" t="s">
        <v>3357</v>
      </c>
      <c r="AC386" s="39"/>
      <c r="AD386" s="39"/>
      <c r="AE386" s="39"/>
      <c r="AF386" s="3">
        <f>IF(AND(G386&lt;&gt;"LIBSETS_SETTYPE_BATTLEGROUND",G386&lt;&gt;"LIBSETS_SETTYPE_SPECIAL"),
IF(AND(AE386&lt;&gt;"",ISNUMBER(AE386),NOT(ISNA(AE386))),AE386,
   IF(AND(M386&lt;&gt;"",ISNUMBER(M386),M386&gt;0,NOT(ISNA(M386))),VLOOKUP(M386,'ESO dumped WayshrineInfo'!$K$3:$L$9994,2,FALSE),"")
),"")</f>
        <v>1086</v>
      </c>
      <c r="AG386" t="str">
        <f>IF(AND(AF386&lt;&gt;"",ISNUMBER(AF386),NOT(ISNA(AF386))),VLOOKUP(AF386,'ESO zone constants'!$A$3:$D$9999,4,FALSE),"")</f>
        <v>Northern Elsweyr</v>
      </c>
      <c r="AH386" s="43"/>
      <c r="AI386" s="39"/>
      <c r="AJ386" s="39"/>
      <c r="AK386" s="3" t="str">
        <f>IF(AND(G386&lt;&gt;"LIBSETS_SETTYPE_BATTLEGROUND",G386&lt;&gt;"LIBSETS_SETTYPE_SPECIAL"),IF(AL386&lt;&gt;"",VLOOKUP(AL386,'ESO zone constants'!$D$3:$H$4953,5,FALSE),""),"")</f>
        <v/>
      </c>
      <c r="AM386" s="43"/>
      <c r="AN386" s="39"/>
      <c r="AO386" s="39"/>
      <c r="AP386" s="3" t="str">
        <f>IF(AND(G386&lt;&gt;"LIBSETS_SETTYPE_BATTLEGROUND",G386&lt;&gt;"LIBSETS_SETTYPE_SPECIAL"),IF(AQ386&lt;&gt;"",VLOOKUP(AQ386,'ESO zone constants'!$D$3:$H$4953,5,FALSE),""),"")</f>
        <v/>
      </c>
      <c r="AR386" s="43"/>
      <c r="AS386" s="39"/>
      <c r="AT386" s="39"/>
      <c r="AU386" s="3" t="str">
        <f>IF(AND(G386&lt;&gt;"LIBSETS_SETTYPE_BATTLEGROUND",G386&lt;&gt;"LIBSETS_SETTYPE_SPECIAL"),IF(AV386&lt;&gt;"",VLOOKUP(AV386,'ESO zone constants'!$D$3:$H$4953,5,FALSE),""),"")</f>
        <v/>
      </c>
      <c r="AW386" s="43"/>
      <c r="AX386" s="39"/>
      <c r="AY386" s="42"/>
      <c r="AZ386" s="81" t="s">
        <v>2665</v>
      </c>
      <c r="BA386" s="81"/>
      <c r="BB386" s="81"/>
      <c r="BC386" s="21" t="str">
        <f t="shared" si="36"/>
        <v>[439] = {wayshrines={382,382,382,}, traitsNeeded=3, dlcId=DLC_ELSWEYR</v>
      </c>
      <c r="BD386" s="21" t="str">
        <f t="shared" si="37"/>
        <v>, zoneIds={1086,1086,1086}, veteran=false</v>
      </c>
      <c r="BE386" s="21" t="str">
        <f t="shared" si="38"/>
        <v>, setType=LIBSETS_SETTYPE_CRAFTED</v>
      </c>
      <c r="BF386" s="21" t="str">
        <f t="shared" si="39"/>
        <v>, dropMechanic={LIBSETS_DROP_MECHANIC_CRAFTED,LIBSETS_DROP_MECHANIC_CRAFTED}</v>
      </c>
      <c r="BG386" s="21" t="str">
        <f t="shared" si="40"/>
        <v>}, --Vastarie\'s Tutelage / Vastaries Vormundschaft   [Northern Elsweyr, Northern Elsweyr, Northern Elsweyr]</v>
      </c>
    </row>
    <row r="387" spans="1:59" x14ac:dyDescent="0.25">
      <c r="A387" s="5">
        <v>440</v>
      </c>
      <c r="B387" t="s">
        <v>1437</v>
      </c>
      <c r="C387" t="s">
        <v>1346</v>
      </c>
      <c r="D387" s="3">
        <f t="shared" ref="D387:D450" si="41">A387</f>
        <v>440</v>
      </c>
      <c r="G387" s="8" t="s">
        <v>1480</v>
      </c>
      <c r="I387" t="s">
        <v>91</v>
      </c>
      <c r="J387" t="s">
        <v>91</v>
      </c>
      <c r="K387">
        <v>382</v>
      </c>
      <c r="L387">
        <v>382</v>
      </c>
      <c r="M387">
        <v>382</v>
      </c>
      <c r="O387" s="64" t="s">
        <v>1389</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WayshrineInfo'!$K$3:$N$9994,4,FALSE),"")))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constants'!$B$4:$C$1012,2,FALSE),"")</f>
        <v>Elsweyr</v>
      </c>
      <c r="V387" s="33" t="s">
        <v>1560</v>
      </c>
      <c r="Y387" s="64"/>
      <c r="Z387" s="3">
        <f>IF(AND(G387&lt;&gt;"LIBSETS_SETTYPE_BATTLEGROUND",G387&lt;&gt;"LIBSETS_SETTYPE_SPECIAL"),
IF(AND(Y387&lt;&gt;"",ISNUMBER(Y387),NOT(ISNA(Y387))),Y387,
   IF(AND(L387&lt;&gt;"",ISNUMBER(L387),L387&gt;0,NOT(ISNA(L387))),VLOOKUP(L387,'ESO dumped WayshrineInfo'!$K$3:$L$9994,2,FALSE),"")
),"")</f>
        <v>1086</v>
      </c>
      <c r="AA387" t="str">
        <f>IF(AND(Z387&lt;&gt;"",ISNUMBER(Z387),NOT(ISNA(Z387))),VLOOKUP(Z387,'ESO zone constants'!$A$3:$D$9999,4,FALSE),"")</f>
        <v>Northern Elsweyr</v>
      </c>
      <c r="AB387" s="33" t="s">
        <v>1561</v>
      </c>
      <c r="AC387" s="39"/>
      <c r="AD387" s="39"/>
      <c r="AE387" s="39"/>
      <c r="AF387" s="3">
        <f>IF(AND(G387&lt;&gt;"LIBSETS_SETTYPE_BATTLEGROUND",G387&lt;&gt;"LIBSETS_SETTYPE_SPECIAL"),
IF(AND(AE387&lt;&gt;"",ISNUMBER(AE387),NOT(ISNA(AE387))),AE387,
   IF(AND(M387&lt;&gt;"",ISNUMBER(M387),M387&gt;0,NOT(ISNA(M387))),VLOOKUP(M387,'ESO dumped WayshrineInfo'!$K$3:$L$9994,2,FALSE),"")
),"")</f>
        <v>1086</v>
      </c>
      <c r="AG387" t="str">
        <f>IF(AND(AF387&lt;&gt;"",ISNUMBER(AF387),NOT(ISNA(AF387))),VLOOKUP(AF387,'ESO zone constants'!$A$3:$D$9999,4,FALSE),"")</f>
        <v>Northern Elsweyr</v>
      </c>
      <c r="AH387" s="43" t="s">
        <v>1562</v>
      </c>
      <c r="AI387" s="39"/>
      <c r="AJ387" s="39"/>
      <c r="AK387" s="3">
        <f>IF(AND(G387&lt;&gt;"LIBSETS_SETTYPE_BATTLEGROUND",G387&lt;&gt;"LIBSETS_SETTYPE_SPECIAL"),IF(AL387&lt;&gt;"",VLOOKUP(AL387,'ESO zone constants'!$D$3:$H$4953,5,FALSE),""),"")</f>
        <v>1086</v>
      </c>
      <c r="AL387" t="s">
        <v>1389</v>
      </c>
      <c r="AM387" s="43" t="s">
        <v>1563</v>
      </c>
      <c r="AN387" s="39"/>
      <c r="AO387" s="39"/>
      <c r="AP387" s="3" t="str">
        <f>IF(AND(G387&lt;&gt;"LIBSETS_SETTYPE_BATTLEGROUND",G387&lt;&gt;"LIBSETS_SETTYPE_SPECIAL"),IF(AQ387&lt;&gt;"",VLOOKUP(AQ387,'ESO zone constants'!$D$3:$H$4953,5,FALSE),""),"")</f>
        <v/>
      </c>
      <c r="AR387" s="43"/>
      <c r="AS387" s="39"/>
      <c r="AT387" s="39"/>
      <c r="AU387" s="3" t="str">
        <f>IF(AND(G387&lt;&gt;"LIBSETS_SETTYPE_BATTLEGROUND",G387&lt;&gt;"LIBSETS_SETTYPE_SPECIAL"),IF(AV387&lt;&gt;"",VLOOKUP(AV387,'ESO zone constants'!$D$3:$H$4953,5,FALSE),""),"")</f>
        <v/>
      </c>
      <c r="AW387" s="43"/>
      <c r="AX387" s="39"/>
      <c r="AY387" s="42"/>
      <c r="AZ387" s="81" t="s">
        <v>2666</v>
      </c>
      <c r="BA387" s="81"/>
      <c r="BB387" s="81"/>
      <c r="BC387" s="21" t="str">
        <f t="shared" si="36"/>
        <v>[440] = {wayshrines={382,382,382,}, dlcId=DLC_ELSWEYR</v>
      </c>
      <c r="BD387" s="21" t="str">
        <f t="shared" si="37"/>
        <v>, zoneIds={1086,1086,1086,1086}, veteran=false</v>
      </c>
      <c r="BE387" s="21" t="str">
        <f t="shared" si="38"/>
        <v>, setType=LIBSETS_SETTYPE_OVERLAND</v>
      </c>
      <c r="BF387" s="21" t="str">
        <f t="shared" si="39"/>
        <v>, isProcSetAllowedInPvP=1, dropMechanic={LIBSETS_DROP_MECHANIC_OVERLAND_BOSS_DELVE,LIBSETS_DROP_MECHANIC_OVERLAND_WORLDBOSS,LIBSETS_DROP_MECHANIC_OVERLAND_BOSS_PUBLIC_DUNGEON,LIBSETS_DROP_MECHANIC_OVERLAND_CHEST}</v>
      </c>
      <c r="BG387" s="21" t="str">
        <f t="shared" si="40"/>
        <v>}, --Crafty Alfiq / Listiger Alfiq   [Northern Elsweyr, Northern Elsweyr, Northern Elsweyr, Northern Elsweyr]</v>
      </c>
    </row>
    <row r="388" spans="1:59" x14ac:dyDescent="0.25">
      <c r="A388" s="5">
        <v>441</v>
      </c>
      <c r="B388" t="s">
        <v>1436</v>
      </c>
      <c r="C388" t="s">
        <v>1347</v>
      </c>
      <c r="D388" s="3">
        <f t="shared" si="41"/>
        <v>441</v>
      </c>
      <c r="G388" s="8" t="s">
        <v>1480</v>
      </c>
      <c r="I388" t="s">
        <v>91</v>
      </c>
      <c r="J388" t="s">
        <v>91</v>
      </c>
      <c r="K388">
        <v>382</v>
      </c>
      <c r="L388">
        <v>382</v>
      </c>
      <c r="M388">
        <v>382</v>
      </c>
      <c r="O388" s="64" t="s">
        <v>1389</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WayshrineInfo'!$K$3:$N$9994,4,FALSE),"")))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constants'!$B$4:$C$1012,2,FALSE),"")</f>
        <v>Elsweyr</v>
      </c>
      <c r="V388" s="33" t="s">
        <v>1560</v>
      </c>
      <c r="Y388" s="64"/>
      <c r="Z388" s="3">
        <f>IF(AND(G388&lt;&gt;"LIBSETS_SETTYPE_BATTLEGROUND",G388&lt;&gt;"LIBSETS_SETTYPE_SPECIAL"),
IF(AND(Y388&lt;&gt;"",ISNUMBER(Y388),NOT(ISNA(Y388))),Y388,
   IF(AND(L388&lt;&gt;"",ISNUMBER(L388),L388&gt;0,NOT(ISNA(L388))),VLOOKUP(L388,'ESO dumped WayshrineInfo'!$K$3:$L$9994,2,FALSE),"")
),"")</f>
        <v>1086</v>
      </c>
      <c r="AA388" t="str">
        <f>IF(AND(Z388&lt;&gt;"",ISNUMBER(Z388),NOT(ISNA(Z388))),VLOOKUP(Z388,'ESO zone constants'!$A$3:$D$9999,4,FALSE),"")</f>
        <v>Northern Elsweyr</v>
      </c>
      <c r="AB388" s="33" t="s">
        <v>1561</v>
      </c>
      <c r="AC388" s="39"/>
      <c r="AD388" s="39"/>
      <c r="AE388" s="39"/>
      <c r="AF388" s="3">
        <f>IF(AND(G388&lt;&gt;"LIBSETS_SETTYPE_BATTLEGROUND",G388&lt;&gt;"LIBSETS_SETTYPE_SPECIAL"),
IF(AND(AE388&lt;&gt;"",ISNUMBER(AE388),NOT(ISNA(AE388))),AE388,
   IF(AND(M388&lt;&gt;"",ISNUMBER(M388),M388&gt;0,NOT(ISNA(M388))),VLOOKUP(M388,'ESO dumped WayshrineInfo'!$K$3:$L$9994,2,FALSE),"")
),"")</f>
        <v>1086</v>
      </c>
      <c r="AG388" t="str">
        <f>IF(AND(AF388&lt;&gt;"",ISNUMBER(AF388),NOT(ISNA(AF388))),VLOOKUP(AF388,'ESO zone constants'!$A$3:$D$9999,4,FALSE),"")</f>
        <v>Northern Elsweyr</v>
      </c>
      <c r="AH388" s="43" t="s">
        <v>1562</v>
      </c>
      <c r="AI388" s="39"/>
      <c r="AJ388" s="39"/>
      <c r="AK388" s="3">
        <f>IF(AND(G388&lt;&gt;"LIBSETS_SETTYPE_BATTLEGROUND",G388&lt;&gt;"LIBSETS_SETTYPE_SPECIAL"),IF(AL388&lt;&gt;"",VLOOKUP(AL388,'ESO zone constants'!$D$3:$H$4953,5,FALSE),""),"")</f>
        <v>1086</v>
      </c>
      <c r="AL388" t="s">
        <v>1389</v>
      </c>
      <c r="AM388" s="43" t="s">
        <v>1563</v>
      </c>
      <c r="AN388" s="39"/>
      <c r="AO388" s="39"/>
      <c r="AP388" s="3" t="str">
        <f>IF(AND(G388&lt;&gt;"LIBSETS_SETTYPE_BATTLEGROUND",G388&lt;&gt;"LIBSETS_SETTYPE_SPECIAL"),IF(AQ388&lt;&gt;"",VLOOKUP(AQ388,'ESO zone constants'!$D$3:$H$4953,5,FALSE),""),"")</f>
        <v/>
      </c>
      <c r="AR388" s="43"/>
      <c r="AS388" s="39"/>
      <c r="AT388" s="39"/>
      <c r="AU388" s="3" t="str">
        <f>IF(AND(G388&lt;&gt;"LIBSETS_SETTYPE_BATTLEGROUND",G388&lt;&gt;"LIBSETS_SETTYPE_SPECIAL"),IF(AV388&lt;&gt;"",VLOOKUP(AV388,'ESO zone constants'!$D$3:$H$4953,5,FALSE),""),"")</f>
        <v/>
      </c>
      <c r="AW388" s="43"/>
      <c r="AX388" s="39"/>
      <c r="AY388" s="42"/>
      <c r="AZ388" s="81" t="s">
        <v>2666</v>
      </c>
      <c r="BA388" s="81"/>
      <c r="BB388" s="81"/>
      <c r="BC388" s="21" t="str">
        <f t="shared" ref="BC388:BC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D388" s="21" t="str">
        <f t="shared" ref="BD388:BD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E388" s="21" t="str">
        <f t="shared" ref="BE388:BE451" si="44">IF(A388&lt;&gt;"",IF(F388&lt;&gt;"Not in the game (anymore)",IF(A388&lt;&gt;"",", setType="&amp;G388,"")&amp;IF(J388="true",", multiTrialSet=true",""),"")
&amp; IF(AND(H388&lt;&gt;"",ISNUMBER(H388)),", undauntedChestId=" &amp; H388,""),"")</f>
        <v>, setType=LIBSETS_SETTYPE_OVERLAND</v>
      </c>
      <c r="BF388" s="21" t="str">
        <f t="shared" ref="BF388:BF451" si="45">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G388" s="21" t="str">
        <f t="shared" ref="BG388:BG451" si="46">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59" x14ac:dyDescent="0.25">
      <c r="A389" s="5">
        <v>442</v>
      </c>
      <c r="B389" t="s">
        <v>1435</v>
      </c>
      <c r="C389" t="s">
        <v>1348</v>
      </c>
      <c r="D389" s="3">
        <f t="shared" si="41"/>
        <v>442</v>
      </c>
      <c r="E389" s="41"/>
      <c r="G389" s="8" t="s">
        <v>1480</v>
      </c>
      <c r="I389" t="s">
        <v>91</v>
      </c>
      <c r="J389" t="s">
        <v>91</v>
      </c>
      <c r="K389">
        <v>382</v>
      </c>
      <c r="L389">
        <v>382</v>
      </c>
      <c r="M389">
        <v>382</v>
      </c>
      <c r="O389" s="64" t="s">
        <v>1389</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WayshrineInfo'!$K$3:$N$9994,4,FALSE),"")))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constants'!$B$4:$C$1012,2,FALSE),"")</f>
        <v>Elsweyr</v>
      </c>
      <c r="V389" s="33" t="s">
        <v>1560</v>
      </c>
      <c r="Y389" s="64"/>
      <c r="Z389" s="3">
        <f>IF(AND(G389&lt;&gt;"LIBSETS_SETTYPE_BATTLEGROUND",G389&lt;&gt;"LIBSETS_SETTYPE_SPECIAL"),
IF(AND(Y389&lt;&gt;"",ISNUMBER(Y389),NOT(ISNA(Y389))),Y389,
   IF(AND(L389&lt;&gt;"",ISNUMBER(L389),L389&gt;0,NOT(ISNA(L389))),VLOOKUP(L389,'ESO dumped WayshrineInfo'!$K$3:$L$9994,2,FALSE),"")
),"")</f>
        <v>1086</v>
      </c>
      <c r="AA389" t="str">
        <f>IF(AND(Z389&lt;&gt;"",ISNUMBER(Z389),NOT(ISNA(Z389))),VLOOKUP(Z389,'ESO zone constants'!$A$3:$D$9999,4,FALSE),"")</f>
        <v>Northern Elsweyr</v>
      </c>
      <c r="AB389" s="33" t="s">
        <v>1561</v>
      </c>
      <c r="AC389" s="39"/>
      <c r="AD389" s="39"/>
      <c r="AE389" s="39"/>
      <c r="AF389" s="3">
        <f>IF(AND(G389&lt;&gt;"LIBSETS_SETTYPE_BATTLEGROUND",G389&lt;&gt;"LIBSETS_SETTYPE_SPECIAL"),
IF(AND(AE389&lt;&gt;"",ISNUMBER(AE389),NOT(ISNA(AE389))),AE389,
   IF(AND(M389&lt;&gt;"",ISNUMBER(M389),M389&gt;0,NOT(ISNA(M389))),VLOOKUP(M389,'ESO dumped WayshrineInfo'!$K$3:$L$9994,2,FALSE),"")
),"")</f>
        <v>1086</v>
      </c>
      <c r="AG389" t="str">
        <f>IF(AND(AF389&lt;&gt;"",ISNUMBER(AF389),NOT(ISNA(AF389))),VLOOKUP(AF389,'ESO zone constants'!$A$3:$D$9999,4,FALSE),"")</f>
        <v>Northern Elsweyr</v>
      </c>
      <c r="AH389" s="43" t="s">
        <v>1562</v>
      </c>
      <c r="AI389" s="39"/>
      <c r="AJ389" s="39"/>
      <c r="AK389" s="3">
        <f>IF(AND(G389&lt;&gt;"LIBSETS_SETTYPE_BATTLEGROUND",G389&lt;&gt;"LIBSETS_SETTYPE_SPECIAL"),IF(AL389&lt;&gt;"",VLOOKUP(AL389,'ESO zone constants'!$D$3:$H$4953,5,FALSE),""),"")</f>
        <v>1086</v>
      </c>
      <c r="AL389" t="s">
        <v>1389</v>
      </c>
      <c r="AM389" s="43" t="s">
        <v>1563</v>
      </c>
      <c r="AN389" s="39"/>
      <c r="AO389" s="39"/>
      <c r="AP389" s="3" t="str">
        <f>IF(AND(G389&lt;&gt;"LIBSETS_SETTYPE_BATTLEGROUND",G389&lt;&gt;"LIBSETS_SETTYPE_SPECIAL"),IF(AQ389&lt;&gt;"",VLOOKUP(AQ389,'ESO zone constants'!$D$3:$H$4953,5,FALSE),""),"")</f>
        <v/>
      </c>
      <c r="AR389" s="43"/>
      <c r="AS389" s="39"/>
      <c r="AT389" s="39"/>
      <c r="AU389" s="3" t="str">
        <f>IF(AND(G389&lt;&gt;"LIBSETS_SETTYPE_BATTLEGROUND",G389&lt;&gt;"LIBSETS_SETTYPE_SPECIAL"),IF(AV389&lt;&gt;"",VLOOKUP(AV389,'ESO zone constants'!$D$3:$H$4953,5,FALSE),""),"")</f>
        <v/>
      </c>
      <c r="AW389" s="43"/>
      <c r="AX389" s="39"/>
      <c r="AY389" s="42"/>
      <c r="AZ389" s="81" t="s">
        <v>2665</v>
      </c>
      <c r="BA389" s="81"/>
      <c r="BB389" s="81"/>
      <c r="BC389" s="21" t="str">
        <f t="shared" si="42"/>
        <v>[442] = {wayshrines={382,382,382,}, dlcId=DLC_ELSWEYR</v>
      </c>
      <c r="BD389" s="21" t="str">
        <f t="shared" si="43"/>
        <v>, zoneIds={1086,1086,1086,1086}, veteran=false</v>
      </c>
      <c r="BE389" s="21" t="str">
        <f t="shared" si="44"/>
        <v>, setType=LIBSETS_SETTYPE_OVERLAND</v>
      </c>
      <c r="BF389" s="21" t="str">
        <f t="shared" si="45"/>
        <v>, dropMechanic={LIBSETS_DROP_MECHANIC_OVERLAND_BOSS_DELVE,LIBSETS_DROP_MECHANIC_OVERLAND_WORLDBOSS,LIBSETS_DROP_MECHANIC_OVERLAND_BOSS_PUBLIC_DUNGEON,LIBSETS_DROP_MECHANIC_OVERLAND_CHEST}</v>
      </c>
      <c r="BG389" s="21" t="str">
        <f t="shared" si="46"/>
        <v>}, --Call of the Undertaker / Ruf des Totengräbers   [Northern Elsweyr, Northern Elsweyr, Northern Elsweyr, Northern Elsweyr]</v>
      </c>
    </row>
    <row r="390" spans="1:59" x14ac:dyDescent="0.25">
      <c r="A390" s="5">
        <v>443</v>
      </c>
      <c r="B390" t="s">
        <v>1462</v>
      </c>
      <c r="C390" t="s">
        <v>1351</v>
      </c>
      <c r="D390" s="3">
        <f t="shared" si="41"/>
        <v>443</v>
      </c>
      <c r="G390" s="8" t="s">
        <v>1481</v>
      </c>
      <c r="I390" t="s">
        <v>91</v>
      </c>
      <c r="J390" t="s">
        <v>91</v>
      </c>
      <c r="K390">
        <v>399</v>
      </c>
      <c r="L390">
        <v>399</v>
      </c>
      <c r="M390">
        <v>399</v>
      </c>
      <c r="O390" s="64" t="s">
        <v>1345</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WayshrineInfo'!$K$3:$N$9994,4,FALSE),"")))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constants'!$B$4:$C$1012,2,FALSE),"")</f>
        <v>Elsweyr</v>
      </c>
      <c r="V390" s="33" t="s">
        <v>3335</v>
      </c>
      <c r="Y390" s="64"/>
      <c r="Z390" s="3">
        <f>IF(AND(G390&lt;&gt;"LIBSETS_SETTYPE_BATTLEGROUND",G390&lt;&gt;"LIBSETS_SETTYPE_SPECIAL"),
IF(AND(Y390&lt;&gt;"",ISNUMBER(Y390),NOT(ISNA(Y390))),Y390,
   IF(AND(L390&lt;&gt;"",ISNUMBER(L390),L390&gt;0,NOT(ISNA(L390))),VLOOKUP(L390,'ESO dumped WayshrineInfo'!$K$3:$L$9994,2,FALSE),"")
),"")</f>
        <v>1086</v>
      </c>
      <c r="AA390" t="str">
        <f>IF(AND(Z390&lt;&gt;"",ISNUMBER(Z390),NOT(ISNA(Z390))),VLOOKUP(Z390,'ESO zone constants'!$A$3:$D$9999,4,FALSE),"")</f>
        <v>Northern Elsweyr</v>
      </c>
      <c r="AB390" s="33" t="s">
        <v>3335</v>
      </c>
      <c r="AC390" s="42" t="str">
        <f>IF(AB390&lt;&gt;"",IF(AB390&lt;&gt;"LIBSETS_DROP_MECHANIC_MONSTER_NAME",VLOOKUP(AB390,'LibSets constants'!$I$4:$L$1012,3,FALSE),""),"")</f>
        <v>Bosses in trial dungeons</v>
      </c>
      <c r="AD390" s="42" t="str">
        <f>IF(AB390&lt;&gt;"",IF(AB390&lt;&gt;"LIBSETS_DROP_MECHANIC_MONSTER_NAME",VLOOKUP(AB390,'LibSets constants'!$I$4:$L$1012,4,FALSE),""),"")</f>
        <v>Bosse in Prüfungen</v>
      </c>
      <c r="AE390" s="41"/>
      <c r="AF390" s="3">
        <f>IF(AND(G390&lt;&gt;"LIBSETS_SETTYPE_BATTLEGROUND",G390&lt;&gt;"LIBSETS_SETTYPE_SPECIAL"),
IF(AND(AE390&lt;&gt;"",ISNUMBER(AE390),NOT(ISNA(AE390))),AE390,
   IF(AND(M390&lt;&gt;"",ISNUMBER(M390),M390&gt;0,NOT(ISNA(M390))),VLOOKUP(M390,'ESO dumped WayshrineInfo'!$K$3:$L$9994,2,FALSE),"")
),"")</f>
        <v>1086</v>
      </c>
      <c r="AG390" t="str">
        <f>IF(AND(AF390&lt;&gt;"",ISNUMBER(AF390),NOT(ISNA(AF390))),VLOOKUP(AF390,'ESO zone constants'!$A$3:$D$9999,4,FALSE),"")</f>
        <v>Northern Elsweyr</v>
      </c>
      <c r="AH390" s="43"/>
      <c r="AI390" s="41"/>
      <c r="AJ390" s="41"/>
      <c r="AK390" s="3" t="str">
        <f>IF(AND(G390&lt;&gt;"LIBSETS_SETTYPE_BATTLEGROUND",G390&lt;&gt;"LIBSETS_SETTYPE_SPECIAL"),IF(AL390&lt;&gt;"",VLOOKUP(AL390,'ESO zone constants'!$D$3:$H$4953,5,FALSE),""),"")</f>
        <v/>
      </c>
      <c r="AM390" s="43"/>
      <c r="AN390" s="41"/>
      <c r="AO390" s="41"/>
      <c r="AP390" s="3" t="str">
        <f>IF(AND(G390&lt;&gt;"LIBSETS_SETTYPE_BATTLEGROUND",G390&lt;&gt;"LIBSETS_SETTYPE_SPECIAL"),IF(AQ390&lt;&gt;"",VLOOKUP(AQ390,'ESO zone constants'!$D$3:$H$4953,5,FALSE),""),"")</f>
        <v/>
      </c>
      <c r="AR390" s="43"/>
      <c r="AS390" s="41"/>
      <c r="AT390" s="41"/>
      <c r="AU390" s="3" t="str">
        <f>IF(AND(G390&lt;&gt;"LIBSETS_SETTYPE_BATTLEGROUND",G390&lt;&gt;"LIBSETS_SETTYPE_SPECIAL"),IF(AV390&lt;&gt;"",VLOOKUP(AV390,'ESO zone constants'!$D$3:$H$4953,5,FALSE),""),"")</f>
        <v/>
      </c>
      <c r="AW390" s="43"/>
      <c r="AX390" s="41"/>
      <c r="AY390" s="38"/>
      <c r="AZ390" s="81" t="s">
        <v>2665</v>
      </c>
      <c r="BA390" s="81"/>
      <c r="BB390" s="81"/>
      <c r="BC390" s="21" t="str">
        <f t="shared" si="42"/>
        <v>[443] = {wayshrines={399,399,399,}, dlcId=DLC_ELSWEYR</v>
      </c>
      <c r="BD390" s="21" t="str">
        <f t="shared" si="43"/>
        <v>, zoneIds={1121,1086,1086}, veteran=false</v>
      </c>
      <c r="BE390" s="21" t="str">
        <f t="shared" si="44"/>
        <v>, setType=LIBSETS_SETTYPE_TRIAL</v>
      </c>
      <c r="BF390" s="21" t="str">
        <f t="shared" si="45"/>
        <v>, dropMechanic={LIBSETS_DROP_MECHANIC_TRIAL_BOSS,LIBSETS_DROP_MECHANIC_TRIAL_BOSS}, dropMechanicDropLocationNames={['en']={'','Bosses in trial dungeons','','','','',},['de']={'','Bosse in Prüfungen','','','','',},}</v>
      </c>
      <c r="BG390" s="21" t="str">
        <f t="shared" si="46"/>
        <v>}, --Eye of Nahviintaas / Auge von Nahviintaas   [Sunspire, Northern Elsweyr, Northern Elsweyr]</v>
      </c>
    </row>
    <row r="391" spans="1:59" x14ac:dyDescent="0.25">
      <c r="A391" s="5">
        <v>444</v>
      </c>
      <c r="B391" t="s">
        <v>1434</v>
      </c>
      <c r="C391" t="s">
        <v>2640</v>
      </c>
      <c r="D391" s="3">
        <f t="shared" si="41"/>
        <v>444</v>
      </c>
      <c r="G391" s="8" t="s">
        <v>1481</v>
      </c>
      <c r="I391" t="s">
        <v>91</v>
      </c>
      <c r="J391" t="s">
        <v>91</v>
      </c>
      <c r="K391">
        <v>399</v>
      </c>
      <c r="L391">
        <v>399</v>
      </c>
      <c r="M391">
        <v>399</v>
      </c>
      <c r="O391" s="64" t="s">
        <v>1345</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WayshrineInfo'!$K$3:$N$9994,4,FALSE),"")))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constants'!$B$4:$C$1012,2,FALSE),"")</f>
        <v>Elsweyr</v>
      </c>
      <c r="V391" s="33" t="s">
        <v>3335</v>
      </c>
      <c r="Y391" s="64"/>
      <c r="Z391" s="3">
        <f>IF(AND(G391&lt;&gt;"LIBSETS_SETTYPE_BATTLEGROUND",G391&lt;&gt;"LIBSETS_SETTYPE_SPECIAL"),
IF(AND(Y391&lt;&gt;"",ISNUMBER(Y391),NOT(ISNA(Y391))),Y391,
   IF(AND(L391&lt;&gt;"",ISNUMBER(L391),L391&gt;0,NOT(ISNA(L391))),VLOOKUP(L391,'ESO dumped WayshrineInfo'!$K$3:$L$9994,2,FALSE),"")
),"")</f>
        <v>1086</v>
      </c>
      <c r="AA391" t="str">
        <f>IF(AND(Z391&lt;&gt;"",ISNUMBER(Z391),NOT(ISNA(Z391))),VLOOKUP(Z391,'ESO zone constants'!$A$3:$D$9999,4,FALSE),"")</f>
        <v>Northern Elsweyr</v>
      </c>
      <c r="AB391" s="33" t="s">
        <v>3335</v>
      </c>
      <c r="AC391" s="42" t="str">
        <f>IF(AB391&lt;&gt;"",IF(AB391&lt;&gt;"LIBSETS_DROP_MECHANIC_MONSTER_NAME",VLOOKUP(AB391,'LibSets constants'!$I$4:$L$1012,3,FALSE),""),"")</f>
        <v>Bosses in trial dungeons</v>
      </c>
      <c r="AD391" s="42" t="str">
        <f>IF(AB391&lt;&gt;"",IF(AB391&lt;&gt;"LIBSETS_DROP_MECHANIC_MONSTER_NAME",VLOOKUP(AB391,'LibSets constants'!$I$4:$L$1012,4,FALSE),""),"")</f>
        <v>Bosse in Prüfungen</v>
      </c>
      <c r="AE391" s="41"/>
      <c r="AF391" s="3">
        <f>IF(AND(G391&lt;&gt;"LIBSETS_SETTYPE_BATTLEGROUND",G391&lt;&gt;"LIBSETS_SETTYPE_SPECIAL"),
IF(AND(AE391&lt;&gt;"",ISNUMBER(AE391),NOT(ISNA(AE391))),AE391,
   IF(AND(M391&lt;&gt;"",ISNUMBER(M391),M391&gt;0,NOT(ISNA(M391))),VLOOKUP(M391,'ESO dumped WayshrineInfo'!$K$3:$L$9994,2,FALSE),"")
),"")</f>
        <v>1086</v>
      </c>
      <c r="AG391" t="str">
        <f>IF(AND(AF391&lt;&gt;"",ISNUMBER(AF391),NOT(ISNA(AF391))),VLOOKUP(AF391,'ESO zone constants'!$A$3:$D$9999,4,FALSE),"")</f>
        <v>Northern Elsweyr</v>
      </c>
      <c r="AH391" s="43"/>
      <c r="AI391" s="41"/>
      <c r="AJ391" s="41"/>
      <c r="AK391" s="3" t="str">
        <f>IF(AND(G391&lt;&gt;"LIBSETS_SETTYPE_BATTLEGROUND",G391&lt;&gt;"LIBSETS_SETTYPE_SPECIAL"),IF(AL391&lt;&gt;"",VLOOKUP(AL391,'ESO zone constants'!$D$3:$H$4953,5,FALSE),""),"")</f>
        <v/>
      </c>
      <c r="AM391" s="43"/>
      <c r="AN391" s="41"/>
      <c r="AO391" s="41"/>
      <c r="AP391" s="3" t="str">
        <f>IF(AND(G391&lt;&gt;"LIBSETS_SETTYPE_BATTLEGROUND",G391&lt;&gt;"LIBSETS_SETTYPE_SPECIAL"),IF(AQ391&lt;&gt;"",VLOOKUP(AQ391,'ESO zone constants'!$D$3:$H$4953,5,FALSE),""),"")</f>
        <v/>
      </c>
      <c r="AR391" s="43"/>
      <c r="AS391" s="41"/>
      <c r="AT391" s="41"/>
      <c r="AU391" s="3" t="str">
        <f>IF(AND(G391&lt;&gt;"LIBSETS_SETTYPE_BATTLEGROUND",G391&lt;&gt;"LIBSETS_SETTYPE_SPECIAL"),IF(AV391&lt;&gt;"",VLOOKUP(AV391,'ESO zone constants'!$D$3:$H$4953,5,FALSE),""),"")</f>
        <v/>
      </c>
      <c r="AW391" s="43"/>
      <c r="AX391" s="41"/>
      <c r="AY391" s="38"/>
      <c r="AZ391" s="81" t="s">
        <v>2665</v>
      </c>
      <c r="BA391" s="81"/>
      <c r="BB391" s="81"/>
      <c r="BC391" s="21" t="str">
        <f t="shared" si="42"/>
        <v>[444] = {wayshrines={399,399,399,}, dlcId=DLC_ELSWEYR</v>
      </c>
      <c r="BD391" s="21" t="str">
        <f t="shared" si="43"/>
        <v>, zoneIds={1121,1086,1086}, veteran=false</v>
      </c>
      <c r="BE391" s="21" t="str">
        <f t="shared" si="44"/>
        <v>, setType=LIBSETS_SETTYPE_TRIAL</v>
      </c>
      <c r="BF391" s="21" t="str">
        <f t="shared" si="45"/>
        <v>, dropMechanic={LIBSETS_DROP_MECHANIC_TRIAL_BOSS,LIBSETS_DROP_MECHANIC_TRIAL_BOSS}, dropMechanicDropLocationNames={['en']={'','Bosses in trial dungeons','','','','',},['de']={'','Bosse in Prüfungen','','','','',},}</v>
      </c>
      <c r="BG391" s="21" t="str">
        <f t="shared" si="46"/>
        <v>}, --False God\'s Devotion / Ergebenheit des falschen Gottes   [Sunspire, Northern Elsweyr, Northern Elsweyr]</v>
      </c>
    </row>
    <row r="392" spans="1:59" x14ac:dyDescent="0.25">
      <c r="A392" s="5">
        <v>445</v>
      </c>
      <c r="B392" t="s">
        <v>1433</v>
      </c>
      <c r="C392" t="s">
        <v>1352</v>
      </c>
      <c r="D392" s="3">
        <f t="shared" si="41"/>
        <v>445</v>
      </c>
      <c r="G392" s="8" t="s">
        <v>1481</v>
      </c>
      <c r="I392" t="s">
        <v>91</v>
      </c>
      <c r="J392" t="s">
        <v>91</v>
      </c>
      <c r="K392">
        <v>399</v>
      </c>
      <c r="L392">
        <v>399</v>
      </c>
      <c r="M392">
        <v>399</v>
      </c>
      <c r="O392" s="64" t="s">
        <v>1345</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WayshrineInfo'!$K$3:$N$9994,4,FALSE),"")))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constants'!$B$4:$C$1012,2,FALSE),"")</f>
        <v>Elsweyr</v>
      </c>
      <c r="V392" s="33" t="s">
        <v>3335</v>
      </c>
      <c r="Y392" s="64"/>
      <c r="Z392" s="3">
        <f>IF(AND(G392&lt;&gt;"LIBSETS_SETTYPE_BATTLEGROUND",G392&lt;&gt;"LIBSETS_SETTYPE_SPECIAL"),
IF(AND(Y392&lt;&gt;"",ISNUMBER(Y392),NOT(ISNA(Y392))),Y392,
   IF(AND(L392&lt;&gt;"",ISNUMBER(L392),L392&gt;0,NOT(ISNA(L392))),VLOOKUP(L392,'ESO dumped WayshrineInfo'!$K$3:$L$9994,2,FALSE),"")
),"")</f>
        <v>1086</v>
      </c>
      <c r="AA392" t="str">
        <f>IF(AND(Z392&lt;&gt;"",ISNUMBER(Z392),NOT(ISNA(Z392))),VLOOKUP(Z392,'ESO zone constants'!$A$3:$D$9999,4,FALSE),"")</f>
        <v>Northern Elsweyr</v>
      </c>
      <c r="AB392" s="33" t="s">
        <v>3335</v>
      </c>
      <c r="AC392" s="42" t="str">
        <f>IF(AB392&lt;&gt;"",IF(AB392&lt;&gt;"LIBSETS_DROP_MECHANIC_MONSTER_NAME",VLOOKUP(AB392,'LibSets constants'!$I$4:$L$1012,3,FALSE),""),"")</f>
        <v>Bosses in trial dungeons</v>
      </c>
      <c r="AD392" s="42" t="str">
        <f>IF(AB392&lt;&gt;"",IF(AB392&lt;&gt;"LIBSETS_DROP_MECHANIC_MONSTER_NAME",VLOOKUP(AB392,'LibSets constants'!$I$4:$L$1012,4,FALSE),""),"")</f>
        <v>Bosse in Prüfungen</v>
      </c>
      <c r="AE392" s="41"/>
      <c r="AF392" s="3">
        <f>IF(AND(G392&lt;&gt;"LIBSETS_SETTYPE_BATTLEGROUND",G392&lt;&gt;"LIBSETS_SETTYPE_SPECIAL"),
IF(AND(AE392&lt;&gt;"",ISNUMBER(AE392),NOT(ISNA(AE392))),AE392,
   IF(AND(M392&lt;&gt;"",ISNUMBER(M392),M392&gt;0,NOT(ISNA(M392))),VLOOKUP(M392,'ESO dumped WayshrineInfo'!$K$3:$L$9994,2,FALSE),"")
),"")</f>
        <v>1086</v>
      </c>
      <c r="AG392" t="str">
        <f>IF(AND(AF392&lt;&gt;"",ISNUMBER(AF392),NOT(ISNA(AF392))),VLOOKUP(AF392,'ESO zone constants'!$A$3:$D$9999,4,FALSE),"")</f>
        <v>Northern Elsweyr</v>
      </c>
      <c r="AH392" s="43"/>
      <c r="AI392" s="41"/>
      <c r="AJ392" s="41"/>
      <c r="AK392" s="3" t="str">
        <f>IF(AND(G392&lt;&gt;"LIBSETS_SETTYPE_BATTLEGROUND",G392&lt;&gt;"LIBSETS_SETTYPE_SPECIAL"),IF(AL392&lt;&gt;"",VLOOKUP(AL392,'ESO zone constants'!$D$3:$H$4953,5,FALSE),""),"")</f>
        <v/>
      </c>
      <c r="AM392" s="43"/>
      <c r="AN392" s="41"/>
      <c r="AO392" s="41"/>
      <c r="AP392" s="3" t="str">
        <f>IF(AND(G392&lt;&gt;"LIBSETS_SETTYPE_BATTLEGROUND",G392&lt;&gt;"LIBSETS_SETTYPE_SPECIAL"),IF(AQ392&lt;&gt;"",VLOOKUP(AQ392,'ESO zone constants'!$D$3:$H$4953,5,FALSE),""),"")</f>
        <v/>
      </c>
      <c r="AR392" s="43"/>
      <c r="AS392" s="41"/>
      <c r="AT392" s="41"/>
      <c r="AU392" s="3" t="str">
        <f>IF(AND(G392&lt;&gt;"LIBSETS_SETTYPE_BATTLEGROUND",G392&lt;&gt;"LIBSETS_SETTYPE_SPECIAL"),IF(AV392&lt;&gt;"",VLOOKUP(AV392,'ESO zone constants'!$D$3:$H$4953,5,FALSE),""),"")</f>
        <v/>
      </c>
      <c r="AW392" s="43"/>
      <c r="AX392" s="41"/>
      <c r="AY392" s="38"/>
      <c r="AZ392" s="81" t="s">
        <v>2665</v>
      </c>
      <c r="BA392" s="81"/>
      <c r="BB392" s="81"/>
      <c r="BC392" s="21" t="str">
        <f t="shared" si="42"/>
        <v>[445] = {wayshrines={399,399,399,}, dlcId=DLC_ELSWEYR</v>
      </c>
      <c r="BD392" s="21" t="str">
        <f t="shared" si="43"/>
        <v>, zoneIds={1121,1086,1086}, veteran=false</v>
      </c>
      <c r="BE392" s="21" t="str">
        <f t="shared" si="44"/>
        <v>, setType=LIBSETS_SETTYPE_TRIAL</v>
      </c>
      <c r="BF392" s="21" t="str">
        <f t="shared" si="45"/>
        <v>, dropMechanic={LIBSETS_DROP_MECHANIC_TRIAL_BOSS,LIBSETS_DROP_MECHANIC_TRIAL_BOSS}, dropMechanicDropLocationNames={['en']={'','Bosses in trial dungeons','','','','',},['de']={'','Bosse in Prüfungen','','','','',},}</v>
      </c>
      <c r="BG392" s="21" t="str">
        <f t="shared" si="46"/>
        <v>}, --Tooth of Lokkestiiz / Zahn von Lokkestiiz   [Sunspire, Northern Elsweyr, Northern Elsweyr]</v>
      </c>
    </row>
    <row r="393" spans="1:59" x14ac:dyDescent="0.25">
      <c r="A393" s="12">
        <v>446</v>
      </c>
      <c r="B393" t="s">
        <v>1432</v>
      </c>
      <c r="C393" t="s">
        <v>1353</v>
      </c>
      <c r="D393" s="3">
        <f t="shared" si="41"/>
        <v>446</v>
      </c>
      <c r="G393" s="8" t="s">
        <v>1481</v>
      </c>
      <c r="I393" t="s">
        <v>91</v>
      </c>
      <c r="J393" t="s">
        <v>91</v>
      </c>
      <c r="K393">
        <v>399</v>
      </c>
      <c r="L393">
        <v>399</v>
      </c>
      <c r="M393">
        <v>399</v>
      </c>
      <c r="O393" s="64" t="s">
        <v>1345</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WayshrineInfo'!$K$3:$N$9994,4,FALSE),"")))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constants'!$B$4:$C$1012,2,FALSE),"")</f>
        <v>Elsweyr</v>
      </c>
      <c r="V393" s="33" t="s">
        <v>3335</v>
      </c>
      <c r="Y393" s="64"/>
      <c r="Z393" s="3">
        <f>IF(AND(G393&lt;&gt;"LIBSETS_SETTYPE_BATTLEGROUND",G393&lt;&gt;"LIBSETS_SETTYPE_SPECIAL"),
IF(AND(Y393&lt;&gt;"",ISNUMBER(Y393),NOT(ISNA(Y393))),Y393,
   IF(AND(L393&lt;&gt;"",ISNUMBER(L393),L393&gt;0,NOT(ISNA(L393))),VLOOKUP(L393,'ESO dumped WayshrineInfo'!$K$3:$L$9994,2,FALSE),"")
),"")</f>
        <v>1086</v>
      </c>
      <c r="AA393" t="str">
        <f>IF(AND(Z393&lt;&gt;"",ISNUMBER(Z393),NOT(ISNA(Z393))),VLOOKUP(Z393,'ESO zone constants'!$A$3:$D$9999,4,FALSE),"")</f>
        <v>Northern Elsweyr</v>
      </c>
      <c r="AB393" s="33" t="s">
        <v>3335</v>
      </c>
      <c r="AC393" s="42" t="str">
        <f>IF(AB393&lt;&gt;"",IF(AB393&lt;&gt;"LIBSETS_DROP_MECHANIC_MONSTER_NAME",VLOOKUP(AB393,'LibSets constants'!$I$4:$L$1012,3,FALSE),""),"")</f>
        <v>Bosses in trial dungeons</v>
      </c>
      <c r="AD393" s="42" t="str">
        <f>IF(AB393&lt;&gt;"",IF(AB393&lt;&gt;"LIBSETS_DROP_MECHANIC_MONSTER_NAME",VLOOKUP(AB393,'LibSets constants'!$I$4:$L$1012,4,FALSE),""),"")</f>
        <v>Bosse in Prüfungen</v>
      </c>
      <c r="AE393" s="41"/>
      <c r="AF393" s="3">
        <f>IF(AND(G393&lt;&gt;"LIBSETS_SETTYPE_BATTLEGROUND",G393&lt;&gt;"LIBSETS_SETTYPE_SPECIAL"),
IF(AND(AE393&lt;&gt;"",ISNUMBER(AE393),NOT(ISNA(AE393))),AE393,
   IF(AND(M393&lt;&gt;"",ISNUMBER(M393),M393&gt;0,NOT(ISNA(M393))),VLOOKUP(M393,'ESO dumped WayshrineInfo'!$K$3:$L$9994,2,FALSE),"")
),"")</f>
        <v>1086</v>
      </c>
      <c r="AG393" t="str">
        <f>IF(AND(AF393&lt;&gt;"",ISNUMBER(AF393),NOT(ISNA(AF393))),VLOOKUP(AF393,'ESO zone constants'!$A$3:$D$9999,4,FALSE),"")</f>
        <v>Northern Elsweyr</v>
      </c>
      <c r="AH393" s="43"/>
      <c r="AI393" s="41"/>
      <c r="AJ393" s="41"/>
      <c r="AK393" s="3" t="str">
        <f>IF(AND(G393&lt;&gt;"LIBSETS_SETTYPE_BATTLEGROUND",G393&lt;&gt;"LIBSETS_SETTYPE_SPECIAL"),IF(AL393&lt;&gt;"",VLOOKUP(AL393,'ESO zone constants'!$D$3:$H$4953,5,FALSE),""),"")</f>
        <v/>
      </c>
      <c r="AM393" s="43"/>
      <c r="AN393" s="41"/>
      <c r="AO393" s="41"/>
      <c r="AP393" s="3" t="str">
        <f>IF(AND(G393&lt;&gt;"LIBSETS_SETTYPE_BATTLEGROUND",G393&lt;&gt;"LIBSETS_SETTYPE_SPECIAL"),IF(AQ393&lt;&gt;"",VLOOKUP(AQ393,'ESO zone constants'!$D$3:$H$4953,5,FALSE),""),"")</f>
        <v/>
      </c>
      <c r="AR393" s="43"/>
      <c r="AS393" s="41"/>
      <c r="AT393" s="41"/>
      <c r="AU393" s="3" t="str">
        <f>IF(AND(G393&lt;&gt;"LIBSETS_SETTYPE_BATTLEGROUND",G393&lt;&gt;"LIBSETS_SETTYPE_SPECIAL"),IF(AV393&lt;&gt;"",VLOOKUP(AV393,'ESO zone constants'!$D$3:$H$4953,5,FALSE),""),"")</f>
        <v/>
      </c>
      <c r="AW393" s="43"/>
      <c r="AX393" s="41"/>
      <c r="AY393" s="38"/>
      <c r="AZ393" s="81" t="s">
        <v>2665</v>
      </c>
      <c r="BA393" s="81"/>
      <c r="BB393" s="81"/>
      <c r="BC393" s="21" t="str">
        <f t="shared" si="42"/>
        <v>[446] = {wayshrines={399,399,399,}, dlcId=DLC_ELSWEYR</v>
      </c>
      <c r="BD393" s="21" t="str">
        <f t="shared" si="43"/>
        <v>, zoneIds={1121,1086,1086}, veteran=false</v>
      </c>
      <c r="BE393" s="21" t="str">
        <f t="shared" si="44"/>
        <v>, setType=LIBSETS_SETTYPE_TRIAL</v>
      </c>
      <c r="BF393" s="21" t="str">
        <f t="shared" si="45"/>
        <v>, dropMechanic={LIBSETS_DROP_MECHANIC_TRIAL_BOSS,LIBSETS_DROP_MECHANIC_TRIAL_BOSS}, dropMechanicDropLocationNames={['en']={'','Bosses in trial dungeons','','','','',},['de']={'','Bosse in Prüfungen','','','','',},}</v>
      </c>
      <c r="BG393" s="21" t="str">
        <f t="shared" si="46"/>
        <v>}, --Claw of Yolnakhriin / Kralle von Yolnahkriin   [Sunspire, Northern Elsweyr, Northern Elsweyr]</v>
      </c>
    </row>
    <row r="394" spans="1:59" x14ac:dyDescent="0.25">
      <c r="A394" s="5">
        <v>448</v>
      </c>
      <c r="B394" t="s">
        <v>1463</v>
      </c>
      <c r="C394" t="s">
        <v>2793</v>
      </c>
      <c r="D394" s="3">
        <f t="shared" si="41"/>
        <v>448</v>
      </c>
      <c r="G394" s="8" t="s">
        <v>1481</v>
      </c>
      <c r="I394" t="s">
        <v>92</v>
      </c>
      <c r="J394" t="s">
        <v>91</v>
      </c>
      <c r="K394">
        <v>399</v>
      </c>
      <c r="L394">
        <v>399</v>
      </c>
      <c r="M394">
        <v>399</v>
      </c>
      <c r="O394" s="64" t="s">
        <v>1345</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WayshrineInfo'!$K$3:$N$9994,4,FALSE),"")))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constants'!$B$4:$C$1012,2,FALSE),"")</f>
        <v>Elsweyr</v>
      </c>
      <c r="V394" s="33" t="s">
        <v>3335</v>
      </c>
      <c r="Y394" s="64"/>
      <c r="Z394" s="3">
        <f>IF(AND(G394&lt;&gt;"LIBSETS_SETTYPE_BATTLEGROUND",G394&lt;&gt;"LIBSETS_SETTYPE_SPECIAL"),
IF(AND(Y394&lt;&gt;"",ISNUMBER(Y394),NOT(ISNA(Y394))),Y394,
   IF(AND(L394&lt;&gt;"",ISNUMBER(L394),L394&gt;0,NOT(ISNA(L394))),VLOOKUP(L394,'ESO dumped WayshrineInfo'!$K$3:$L$9994,2,FALSE),"")
),"")</f>
        <v>1086</v>
      </c>
      <c r="AA394" t="str">
        <f>IF(AND(Z394&lt;&gt;"",ISNUMBER(Z394),NOT(ISNA(Z394))),VLOOKUP(Z394,'ESO zone constants'!$A$3:$D$9999,4,FALSE),"")</f>
        <v>Northern Elsweyr</v>
      </c>
      <c r="AB394" s="33" t="s">
        <v>3335</v>
      </c>
      <c r="AC394" s="42" t="str">
        <f>IF(AB394&lt;&gt;"",IF(AB394&lt;&gt;"LIBSETS_DROP_MECHANIC_MONSTER_NAME",VLOOKUP(AB394,'LibSets constants'!$I$4:$L$1012,3,FALSE),""),"")</f>
        <v>Bosses in trial dungeons</v>
      </c>
      <c r="AD394" s="42" t="str">
        <f>IF(AB394&lt;&gt;"",IF(AB394&lt;&gt;"LIBSETS_DROP_MECHANIC_MONSTER_NAME",VLOOKUP(AB394,'LibSets constants'!$I$4:$L$1012,4,FALSE),""),"")</f>
        <v>Bosse in Prüfungen</v>
      </c>
      <c r="AE394" s="41"/>
      <c r="AF394" s="3">
        <f>IF(AND(G394&lt;&gt;"LIBSETS_SETTYPE_BATTLEGROUND",G394&lt;&gt;"LIBSETS_SETTYPE_SPECIAL"),
IF(AND(AE394&lt;&gt;"",ISNUMBER(AE394),NOT(ISNA(AE394))),AE394,
   IF(AND(M394&lt;&gt;"",ISNUMBER(M394),M394&gt;0,NOT(ISNA(M394))),VLOOKUP(M394,'ESO dumped WayshrineInfo'!$K$3:$L$9994,2,FALSE),"")
),"")</f>
        <v>1086</v>
      </c>
      <c r="AG394" t="str">
        <f>IF(AND(AF394&lt;&gt;"",ISNUMBER(AF394),NOT(ISNA(AF394))),VLOOKUP(AF394,'ESO zone constants'!$A$3:$D$9999,4,FALSE),"")</f>
        <v>Northern Elsweyr</v>
      </c>
      <c r="AH394" s="43"/>
      <c r="AI394" s="41"/>
      <c r="AJ394" s="41"/>
      <c r="AK394" s="3" t="str">
        <f>IF(AND(G394&lt;&gt;"LIBSETS_SETTYPE_BATTLEGROUND",G394&lt;&gt;"LIBSETS_SETTYPE_SPECIAL"),IF(AL394&lt;&gt;"",VLOOKUP(AL394,'ESO zone constants'!$D$3:$H$4953,5,FALSE),""),"")</f>
        <v/>
      </c>
      <c r="AM394" s="43"/>
      <c r="AN394" s="41"/>
      <c r="AO394" s="41"/>
      <c r="AP394" s="3" t="str">
        <f>IF(AND(G394&lt;&gt;"LIBSETS_SETTYPE_BATTLEGROUND",G394&lt;&gt;"LIBSETS_SETTYPE_SPECIAL"),IF(AQ394&lt;&gt;"",VLOOKUP(AQ394,'ESO zone constants'!$D$3:$H$4953,5,FALSE),""),"")</f>
        <v/>
      </c>
      <c r="AR394" s="43"/>
      <c r="AS394" s="41"/>
      <c r="AT394" s="41"/>
      <c r="AU394" s="3" t="str">
        <f>IF(AND(G394&lt;&gt;"LIBSETS_SETTYPE_BATTLEGROUND",G394&lt;&gt;"LIBSETS_SETTYPE_SPECIAL"),IF(AV394&lt;&gt;"",VLOOKUP(AV394,'ESO zone constants'!$D$3:$H$4953,5,FALSE),""),"")</f>
        <v/>
      </c>
      <c r="AW394" s="43"/>
      <c r="AX394" s="41"/>
      <c r="AY394" s="38"/>
      <c r="AZ394" s="81" t="s">
        <v>2665</v>
      </c>
      <c r="BA394" s="81"/>
      <c r="BB394" s="81"/>
      <c r="BC394" s="21" t="str">
        <f t="shared" si="42"/>
        <v>[448] = {wayshrines={399,399,399,}, dlcId=DLC_ELSWEYR</v>
      </c>
      <c r="BD394" s="21" t="str">
        <f t="shared" si="43"/>
        <v>, zoneIds={1121,1086,1086}, veteran=true</v>
      </c>
      <c r="BE394" s="21" t="str">
        <f t="shared" si="44"/>
        <v>, setType=LIBSETS_SETTYPE_TRIAL</v>
      </c>
      <c r="BF394" s="21" t="str">
        <f t="shared" si="45"/>
        <v>, dropMechanic={LIBSETS_DROP_MECHANIC_TRIAL_BOSS,LIBSETS_DROP_MECHANIC_TRIAL_BOSS}, dropMechanicDropLocationNames={['en']={'','Bosses in trial dungeons','','','','',},['de']={'','Bosse in Prüfungen','','','','',},}</v>
      </c>
      <c r="BG394" s="21" t="str">
        <f t="shared" si="46"/>
        <v>}, --Perfected Eye of Nahviintaas / Perfektioniertes Auge von Nahviintaas   [Sunspire, Northern Elsweyr, Northern Elsweyr]</v>
      </c>
    </row>
    <row r="395" spans="1:59" x14ac:dyDescent="0.25">
      <c r="A395" s="5">
        <v>449</v>
      </c>
      <c r="B395" t="s">
        <v>1460</v>
      </c>
      <c r="C395" t="s">
        <v>2641</v>
      </c>
      <c r="D395" s="3">
        <f t="shared" si="41"/>
        <v>449</v>
      </c>
      <c r="G395" s="8" t="s">
        <v>1481</v>
      </c>
      <c r="I395" t="s">
        <v>92</v>
      </c>
      <c r="J395" t="s">
        <v>91</v>
      </c>
      <c r="K395">
        <v>399</v>
      </c>
      <c r="L395">
        <v>399</v>
      </c>
      <c r="M395">
        <v>399</v>
      </c>
      <c r="O395" s="64" t="s">
        <v>1345</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WayshrineInfo'!$K$3:$N$9994,4,FALSE),"")))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constants'!$B$4:$C$1012,2,FALSE),"")</f>
        <v>Elsweyr</v>
      </c>
      <c r="V395" s="33" t="s">
        <v>3335</v>
      </c>
      <c r="Y395" s="64"/>
      <c r="Z395" s="3">
        <f>IF(AND(G395&lt;&gt;"LIBSETS_SETTYPE_BATTLEGROUND",G395&lt;&gt;"LIBSETS_SETTYPE_SPECIAL"),
IF(AND(Y395&lt;&gt;"",ISNUMBER(Y395),NOT(ISNA(Y395))),Y395,
   IF(AND(L395&lt;&gt;"",ISNUMBER(L395),L395&gt;0,NOT(ISNA(L395))),VLOOKUP(L395,'ESO dumped WayshrineInfo'!$K$3:$L$9994,2,FALSE),"")
),"")</f>
        <v>1086</v>
      </c>
      <c r="AA395" t="str">
        <f>IF(AND(Z395&lt;&gt;"",ISNUMBER(Z395),NOT(ISNA(Z395))),VLOOKUP(Z395,'ESO zone constants'!$A$3:$D$9999,4,FALSE),"")</f>
        <v>Northern Elsweyr</v>
      </c>
      <c r="AB395" s="33" t="s">
        <v>3335</v>
      </c>
      <c r="AC395" s="42" t="str">
        <f>IF(AB395&lt;&gt;"",IF(AB395&lt;&gt;"LIBSETS_DROP_MECHANIC_MONSTER_NAME",VLOOKUP(AB395,'LibSets constants'!$I$4:$L$1012,3,FALSE),""),"")</f>
        <v>Bosses in trial dungeons</v>
      </c>
      <c r="AD395" s="42" t="str">
        <f>IF(AB395&lt;&gt;"",IF(AB395&lt;&gt;"LIBSETS_DROP_MECHANIC_MONSTER_NAME",VLOOKUP(AB395,'LibSets constants'!$I$4:$L$1012,4,FALSE),""),"")</f>
        <v>Bosse in Prüfungen</v>
      </c>
      <c r="AE395" s="41"/>
      <c r="AF395" s="3">
        <f>IF(AND(G395&lt;&gt;"LIBSETS_SETTYPE_BATTLEGROUND",G395&lt;&gt;"LIBSETS_SETTYPE_SPECIAL"),
IF(AND(AE395&lt;&gt;"",ISNUMBER(AE395),NOT(ISNA(AE395))),AE395,
   IF(AND(M395&lt;&gt;"",ISNUMBER(M395),M395&gt;0,NOT(ISNA(M395))),VLOOKUP(M395,'ESO dumped WayshrineInfo'!$K$3:$L$9994,2,FALSE),"")
),"")</f>
        <v>1086</v>
      </c>
      <c r="AG395" t="str">
        <f>IF(AND(AF395&lt;&gt;"",ISNUMBER(AF395),NOT(ISNA(AF395))),VLOOKUP(AF395,'ESO zone constants'!$A$3:$D$9999,4,FALSE),"")</f>
        <v>Northern Elsweyr</v>
      </c>
      <c r="AH395" s="43"/>
      <c r="AI395" s="41"/>
      <c r="AJ395" s="41"/>
      <c r="AK395" s="3" t="str">
        <f>IF(AND(G395&lt;&gt;"LIBSETS_SETTYPE_BATTLEGROUND",G395&lt;&gt;"LIBSETS_SETTYPE_SPECIAL"),IF(AL395&lt;&gt;"",VLOOKUP(AL395,'ESO zone constants'!$D$3:$H$4953,5,FALSE),""),"")</f>
        <v/>
      </c>
      <c r="AM395" s="43"/>
      <c r="AN395" s="41"/>
      <c r="AO395" s="41"/>
      <c r="AP395" s="3" t="str">
        <f>IF(AND(G395&lt;&gt;"LIBSETS_SETTYPE_BATTLEGROUND",G395&lt;&gt;"LIBSETS_SETTYPE_SPECIAL"),IF(AQ395&lt;&gt;"",VLOOKUP(AQ395,'ESO zone constants'!$D$3:$H$4953,5,FALSE),""),"")</f>
        <v/>
      </c>
      <c r="AR395" s="43"/>
      <c r="AS395" s="41"/>
      <c r="AT395" s="41"/>
      <c r="AU395" s="3" t="str">
        <f>IF(AND(G395&lt;&gt;"LIBSETS_SETTYPE_BATTLEGROUND",G395&lt;&gt;"LIBSETS_SETTYPE_SPECIAL"),IF(AV395&lt;&gt;"",VLOOKUP(AV395,'ESO zone constants'!$D$3:$H$4953,5,FALSE),""),"")</f>
        <v/>
      </c>
      <c r="AW395" s="43"/>
      <c r="AX395" s="41"/>
      <c r="AY395" s="38"/>
      <c r="AZ395" s="81" t="s">
        <v>2665</v>
      </c>
      <c r="BA395" s="81"/>
      <c r="BB395" s="81"/>
      <c r="BC395" s="21" t="str">
        <f t="shared" si="42"/>
        <v>[449] = {wayshrines={399,399,399,}, dlcId=DLC_ELSWEYR</v>
      </c>
      <c r="BD395" s="21" t="str">
        <f t="shared" si="43"/>
        <v>, zoneIds={1121,1086,1086}, veteran=true</v>
      </c>
      <c r="BE395" s="21" t="str">
        <f t="shared" si="44"/>
        <v>, setType=LIBSETS_SETTYPE_TRIAL</v>
      </c>
      <c r="BF395" s="21" t="str">
        <f t="shared" si="45"/>
        <v>, dropMechanic={LIBSETS_DROP_MECHANIC_TRIAL_BOSS,LIBSETS_DROP_MECHANIC_TRIAL_BOSS}, dropMechanicDropLocationNames={['en']={'','Bosses in trial dungeons','','','','',},['de']={'','Bosse in Prüfungen','','','','',},}</v>
      </c>
      <c r="BG395" s="21" t="str">
        <f t="shared" si="46"/>
        <v>}, --Perfected False God\'s Devotion / Perfektionierte Ergebenheit zum falschen Gott   [Sunspire, Northern Elsweyr, Northern Elsweyr]</v>
      </c>
    </row>
    <row r="396" spans="1:59" x14ac:dyDescent="0.25">
      <c r="A396" s="5">
        <v>450</v>
      </c>
      <c r="B396" t="s">
        <v>1461</v>
      </c>
      <c r="C396" t="s">
        <v>1354</v>
      </c>
      <c r="D396" s="3">
        <f t="shared" si="41"/>
        <v>450</v>
      </c>
      <c r="G396" s="8" t="s">
        <v>1481</v>
      </c>
      <c r="I396" t="s">
        <v>92</v>
      </c>
      <c r="J396" t="s">
        <v>91</v>
      </c>
      <c r="K396">
        <v>399</v>
      </c>
      <c r="L396">
        <v>399</v>
      </c>
      <c r="M396">
        <v>399</v>
      </c>
      <c r="O396" s="64" t="s">
        <v>1345</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WayshrineInfo'!$K$3:$N$9994,4,FALSE),"")))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constants'!$B$4:$C$1012,2,FALSE),"")</f>
        <v>Elsweyr</v>
      </c>
      <c r="V396" s="33" t="s">
        <v>3335</v>
      </c>
      <c r="Y396" s="64"/>
      <c r="Z396" s="3">
        <f>IF(AND(G396&lt;&gt;"LIBSETS_SETTYPE_BATTLEGROUND",G396&lt;&gt;"LIBSETS_SETTYPE_SPECIAL"),
IF(AND(Y396&lt;&gt;"",ISNUMBER(Y396),NOT(ISNA(Y396))),Y396,
   IF(AND(L396&lt;&gt;"",ISNUMBER(L396),L396&gt;0,NOT(ISNA(L396))),VLOOKUP(L396,'ESO dumped WayshrineInfo'!$K$3:$L$9994,2,FALSE),"")
),"")</f>
        <v>1086</v>
      </c>
      <c r="AA396" t="str">
        <f>IF(AND(Z396&lt;&gt;"",ISNUMBER(Z396),NOT(ISNA(Z396))),VLOOKUP(Z396,'ESO zone constants'!$A$3:$D$9999,4,FALSE),"")</f>
        <v>Northern Elsweyr</v>
      </c>
      <c r="AB396" s="33" t="s">
        <v>3335</v>
      </c>
      <c r="AC396" s="42" t="str">
        <f>IF(AB396&lt;&gt;"",IF(AB396&lt;&gt;"LIBSETS_DROP_MECHANIC_MONSTER_NAME",VLOOKUP(AB396,'LibSets constants'!$I$4:$L$1012,3,FALSE),""),"")</f>
        <v>Bosses in trial dungeons</v>
      </c>
      <c r="AD396" s="42" t="str">
        <f>IF(AB396&lt;&gt;"",IF(AB396&lt;&gt;"LIBSETS_DROP_MECHANIC_MONSTER_NAME",VLOOKUP(AB396,'LibSets constants'!$I$4:$L$1012,4,FALSE),""),"")</f>
        <v>Bosse in Prüfungen</v>
      </c>
      <c r="AE396" s="41"/>
      <c r="AF396" s="3">
        <f>IF(AND(G396&lt;&gt;"LIBSETS_SETTYPE_BATTLEGROUND",G396&lt;&gt;"LIBSETS_SETTYPE_SPECIAL"),
IF(AND(AE396&lt;&gt;"",ISNUMBER(AE396),NOT(ISNA(AE396))),AE396,
   IF(AND(M396&lt;&gt;"",ISNUMBER(M396),M396&gt;0,NOT(ISNA(M396))),VLOOKUP(M396,'ESO dumped WayshrineInfo'!$K$3:$L$9994,2,FALSE),"")
),"")</f>
        <v>1086</v>
      </c>
      <c r="AG396" t="str">
        <f>IF(AND(AF396&lt;&gt;"",ISNUMBER(AF396),NOT(ISNA(AF396))),VLOOKUP(AF396,'ESO zone constants'!$A$3:$D$9999,4,FALSE),"")</f>
        <v>Northern Elsweyr</v>
      </c>
      <c r="AH396" s="43"/>
      <c r="AI396" s="41"/>
      <c r="AJ396" s="41"/>
      <c r="AK396" s="3" t="str">
        <f>IF(AND(G396&lt;&gt;"LIBSETS_SETTYPE_BATTLEGROUND",G396&lt;&gt;"LIBSETS_SETTYPE_SPECIAL"),IF(AL396&lt;&gt;"",VLOOKUP(AL396,'ESO zone constants'!$D$3:$H$4953,5,FALSE),""),"")</f>
        <v/>
      </c>
      <c r="AM396" s="43"/>
      <c r="AN396" s="41"/>
      <c r="AO396" s="41"/>
      <c r="AP396" s="3" t="str">
        <f>IF(AND(G396&lt;&gt;"LIBSETS_SETTYPE_BATTLEGROUND",G396&lt;&gt;"LIBSETS_SETTYPE_SPECIAL"),IF(AQ396&lt;&gt;"",VLOOKUP(AQ396,'ESO zone constants'!$D$3:$H$4953,5,FALSE),""),"")</f>
        <v/>
      </c>
      <c r="AR396" s="43"/>
      <c r="AS396" s="41"/>
      <c r="AT396" s="41"/>
      <c r="AU396" s="3" t="str">
        <f>IF(AND(G396&lt;&gt;"LIBSETS_SETTYPE_BATTLEGROUND",G396&lt;&gt;"LIBSETS_SETTYPE_SPECIAL"),IF(AV396&lt;&gt;"",VLOOKUP(AV396,'ESO zone constants'!$D$3:$H$4953,5,FALSE),""),"")</f>
        <v/>
      </c>
      <c r="AW396" s="43"/>
      <c r="AX396" s="41"/>
      <c r="AY396" s="38"/>
      <c r="AZ396" s="81" t="s">
        <v>2665</v>
      </c>
      <c r="BA396" s="81"/>
      <c r="BB396" s="81"/>
      <c r="BC396" s="21" t="str">
        <f t="shared" si="42"/>
        <v>[450] = {wayshrines={399,399,399,}, dlcId=DLC_ELSWEYR</v>
      </c>
      <c r="BD396" s="21" t="str">
        <f t="shared" si="43"/>
        <v>, zoneIds={1121,1086,1086}, veteran=true</v>
      </c>
      <c r="BE396" s="21" t="str">
        <f t="shared" si="44"/>
        <v>, setType=LIBSETS_SETTYPE_TRIAL</v>
      </c>
      <c r="BF396" s="21" t="str">
        <f t="shared" si="45"/>
        <v>, dropMechanic={LIBSETS_DROP_MECHANIC_TRIAL_BOSS,LIBSETS_DROP_MECHANIC_TRIAL_BOSS}, dropMechanicDropLocationNames={['en']={'','Bosses in trial dungeons','','','','',},['de']={'','Bosse in Prüfungen','','','','',},}</v>
      </c>
      <c r="BG396" s="21" t="str">
        <f t="shared" si="46"/>
        <v>}, --Perfected Tooth of Lokkestiiz / Perfektionierter Zahn von Lokkestiiz   [Sunspire, Northern Elsweyr, Northern Elsweyr]</v>
      </c>
    </row>
    <row r="397" spans="1:59" x14ac:dyDescent="0.25">
      <c r="A397" s="5">
        <v>451</v>
      </c>
      <c r="B397" t="s">
        <v>1459</v>
      </c>
      <c r="C397" t="s">
        <v>1355</v>
      </c>
      <c r="D397" s="3">
        <f t="shared" si="41"/>
        <v>451</v>
      </c>
      <c r="G397" s="8" t="s">
        <v>1481</v>
      </c>
      <c r="I397" t="s">
        <v>92</v>
      </c>
      <c r="J397" t="s">
        <v>91</v>
      </c>
      <c r="K397">
        <v>399</v>
      </c>
      <c r="L397">
        <v>399</v>
      </c>
      <c r="M397">
        <v>399</v>
      </c>
      <c r="O397" s="64" t="s">
        <v>1345</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WayshrineInfo'!$K$3:$N$9994,4,FALSE),"")))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constants'!$B$4:$C$1012,2,FALSE),"")</f>
        <v>Elsweyr</v>
      </c>
      <c r="V397" s="33" t="s">
        <v>3335</v>
      </c>
      <c r="Y397" s="64"/>
      <c r="Z397" s="3">
        <f>IF(AND(G397&lt;&gt;"LIBSETS_SETTYPE_BATTLEGROUND",G397&lt;&gt;"LIBSETS_SETTYPE_SPECIAL"),
IF(AND(Y397&lt;&gt;"",ISNUMBER(Y397),NOT(ISNA(Y397))),Y397,
   IF(AND(L397&lt;&gt;"",ISNUMBER(L397),L397&gt;0,NOT(ISNA(L397))),VLOOKUP(L397,'ESO dumped WayshrineInfo'!$K$3:$L$9994,2,FALSE),"")
),"")</f>
        <v>1086</v>
      </c>
      <c r="AA397" t="str">
        <f>IF(AND(Z397&lt;&gt;"",ISNUMBER(Z397),NOT(ISNA(Z397))),VLOOKUP(Z397,'ESO zone constants'!$A$3:$D$9999,4,FALSE),"")</f>
        <v>Northern Elsweyr</v>
      </c>
      <c r="AB397" s="33" t="s">
        <v>3335</v>
      </c>
      <c r="AC397" s="42" t="str">
        <f>IF(AB397&lt;&gt;"",IF(AB397&lt;&gt;"LIBSETS_DROP_MECHANIC_MONSTER_NAME",VLOOKUP(AB397,'LibSets constants'!$I$4:$L$1012,3,FALSE),""),"")</f>
        <v>Bosses in trial dungeons</v>
      </c>
      <c r="AD397" s="42" t="str">
        <f>IF(AB397&lt;&gt;"",IF(AB397&lt;&gt;"LIBSETS_DROP_MECHANIC_MONSTER_NAME",VLOOKUP(AB397,'LibSets constants'!$I$4:$L$1012,4,FALSE),""),"")</f>
        <v>Bosse in Prüfungen</v>
      </c>
      <c r="AE397" s="41"/>
      <c r="AF397" s="3">
        <f>IF(AND(G397&lt;&gt;"LIBSETS_SETTYPE_BATTLEGROUND",G397&lt;&gt;"LIBSETS_SETTYPE_SPECIAL"),
IF(AND(AE397&lt;&gt;"",ISNUMBER(AE397),NOT(ISNA(AE397))),AE397,
   IF(AND(M397&lt;&gt;"",ISNUMBER(M397),M397&gt;0,NOT(ISNA(M397))),VLOOKUP(M397,'ESO dumped WayshrineInfo'!$K$3:$L$9994,2,FALSE),"")
),"")</f>
        <v>1086</v>
      </c>
      <c r="AG397" t="str">
        <f>IF(AND(AF397&lt;&gt;"",ISNUMBER(AF397),NOT(ISNA(AF397))),VLOOKUP(AF397,'ESO zone constants'!$A$3:$D$9999,4,FALSE),"")</f>
        <v>Northern Elsweyr</v>
      </c>
      <c r="AH397" s="43"/>
      <c r="AI397" s="41"/>
      <c r="AJ397" s="41"/>
      <c r="AK397" s="3" t="str">
        <f>IF(AND(G397&lt;&gt;"LIBSETS_SETTYPE_BATTLEGROUND",G397&lt;&gt;"LIBSETS_SETTYPE_SPECIAL"),IF(AL397&lt;&gt;"",VLOOKUP(AL397,'ESO zone constants'!$D$3:$H$4953,5,FALSE),""),"")</f>
        <v/>
      </c>
      <c r="AM397" s="43"/>
      <c r="AN397" s="41"/>
      <c r="AO397" s="41"/>
      <c r="AP397" s="3" t="str">
        <f>IF(AND(G397&lt;&gt;"LIBSETS_SETTYPE_BATTLEGROUND",G397&lt;&gt;"LIBSETS_SETTYPE_SPECIAL"),IF(AQ397&lt;&gt;"",VLOOKUP(AQ397,'ESO zone constants'!$D$3:$H$4953,5,FALSE),""),"")</f>
        <v/>
      </c>
      <c r="AR397" s="43"/>
      <c r="AS397" s="41"/>
      <c r="AT397" s="41"/>
      <c r="AU397" s="3" t="str">
        <f>IF(AND(G397&lt;&gt;"LIBSETS_SETTYPE_BATTLEGROUND",G397&lt;&gt;"LIBSETS_SETTYPE_SPECIAL"),IF(AV397&lt;&gt;"",VLOOKUP(AV397,'ESO zone constants'!$D$3:$H$4953,5,FALSE),""),"")</f>
        <v/>
      </c>
      <c r="AW397" s="43"/>
      <c r="AX397" s="41"/>
      <c r="AY397" s="38"/>
      <c r="AZ397" s="81" t="s">
        <v>2665</v>
      </c>
      <c r="BA397" s="81"/>
      <c r="BB397" s="81"/>
      <c r="BC397" s="21" t="str">
        <f t="shared" si="42"/>
        <v>[451] = {wayshrines={399,399,399,}, dlcId=DLC_ELSWEYR</v>
      </c>
      <c r="BD397" s="21" t="str">
        <f t="shared" si="43"/>
        <v>, zoneIds={1121,1086,1086}, veteran=true</v>
      </c>
      <c r="BE397" s="21" t="str">
        <f t="shared" si="44"/>
        <v>, setType=LIBSETS_SETTYPE_TRIAL</v>
      </c>
      <c r="BF397" s="21" t="str">
        <f t="shared" si="45"/>
        <v>, dropMechanic={LIBSETS_DROP_MECHANIC_TRIAL_BOSS,LIBSETS_DROP_MECHANIC_TRIAL_BOSS}, dropMechanicDropLocationNames={['en']={'','Bosses in trial dungeons','','','','',},['de']={'','Bosse in Prüfungen','','','','',},}</v>
      </c>
      <c r="BG397" s="21" t="str">
        <f t="shared" si="46"/>
        <v>}, --Perfected Claw of Yolnakhriin / Perfektionierte Kralle von Yolnahkriin   [Sunspire, Northern Elsweyr, Northern Elsweyr]</v>
      </c>
    </row>
    <row r="398" spans="1:59" x14ac:dyDescent="0.25">
      <c r="A398" s="5">
        <v>452</v>
      </c>
      <c r="B398" t="s">
        <v>1502</v>
      </c>
      <c r="C398" t="s">
        <v>1501</v>
      </c>
      <c r="D398" s="3">
        <f t="shared" si="41"/>
        <v>452</v>
      </c>
      <c r="G398" s="3" t="s">
        <v>1477</v>
      </c>
      <c r="I398" t="s">
        <v>91</v>
      </c>
      <c r="J398" t="s">
        <v>91</v>
      </c>
      <c r="K398">
        <v>391</v>
      </c>
      <c r="L398">
        <v>391</v>
      </c>
      <c r="M398">
        <v>391</v>
      </c>
      <c r="O398" s="64" t="s">
        <v>1486</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WayshrineInfo'!$K$3:$N$9994,4,FALSE),"")))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constants'!$B$4:$C$1012,2,FALSE),"")</f>
        <v>Scalebraker</v>
      </c>
      <c r="V398" s="33" t="s">
        <v>3354</v>
      </c>
      <c r="Y398" s="64"/>
      <c r="Z398" s="3">
        <f>IF(AND(G398&lt;&gt;"LIBSETS_SETTYPE_BATTLEGROUND",G398&lt;&gt;"LIBSETS_SETTYPE_SPECIAL"),
IF(AND(Y398&lt;&gt;"",ISNUMBER(Y398),NOT(ISNA(Y398))),Y398,
   IF(AND(L398&lt;&gt;"",ISNUMBER(L398),L398&gt;0,NOT(ISNA(L398))),VLOOKUP(L398,'ESO dumped WayshrineInfo'!$K$3:$L$9994,2,FALSE),"")
),"")</f>
        <v>1086</v>
      </c>
      <c r="AA398" t="str">
        <f>IF(AND(Z398&lt;&gt;"",ISNUMBER(Z398),NOT(ISNA(Z398))),VLOOKUP(Z398,'ESO zone constants'!$A$3:$D$9999,4,FALSE),"")</f>
        <v>Northern Elsweyr</v>
      </c>
      <c r="AB398" s="33" t="s">
        <v>3354</v>
      </c>
      <c r="AC398" s="39"/>
      <c r="AD398" s="39"/>
      <c r="AE398" s="39"/>
      <c r="AF398" s="3">
        <f>IF(AND(G398&lt;&gt;"LIBSETS_SETTYPE_BATTLEGROUND",G398&lt;&gt;"LIBSETS_SETTYPE_SPECIAL"),
IF(AND(AE398&lt;&gt;"",ISNUMBER(AE398),NOT(ISNA(AE398))),AE398,
   IF(AND(M398&lt;&gt;"",ISNUMBER(M398),M398&gt;0,NOT(ISNA(M398))),VLOOKUP(M398,'ESO dumped WayshrineInfo'!$K$3:$L$9994,2,FALSE),"")
),"")</f>
        <v>1086</v>
      </c>
      <c r="AG398" t="str">
        <f>IF(AND(AF398&lt;&gt;"",ISNUMBER(AF398),NOT(ISNA(AF398))),VLOOKUP(AF398,'ESO zone constants'!$A$3:$D$9999,4,FALSE),"")</f>
        <v>Northern Elsweyr</v>
      </c>
      <c r="AH398" s="43"/>
      <c r="AI398" s="39"/>
      <c r="AJ398" s="39"/>
      <c r="AK398" s="3" t="str">
        <f>IF(AND(G398&lt;&gt;"LIBSETS_SETTYPE_BATTLEGROUND",G398&lt;&gt;"LIBSETS_SETTYPE_SPECIAL"),IF(AL398&lt;&gt;"",VLOOKUP(AL398,'ESO zone constants'!$D$3:$H$4953,5,FALSE),""),"")</f>
        <v/>
      </c>
      <c r="AM398" s="43"/>
      <c r="AN398" s="39"/>
      <c r="AO398" s="39"/>
      <c r="AP398" s="3" t="str">
        <f>IF(AND(G398&lt;&gt;"LIBSETS_SETTYPE_BATTLEGROUND",G398&lt;&gt;"LIBSETS_SETTYPE_SPECIAL"),IF(AQ398&lt;&gt;"",VLOOKUP(AQ398,'ESO zone constants'!$D$3:$H$4953,5,FALSE),""),"")</f>
        <v/>
      </c>
      <c r="AR398" s="43"/>
      <c r="AS398" s="39"/>
      <c r="AT398" s="39"/>
      <c r="AU398" s="3" t="str">
        <f>IF(AND(G398&lt;&gt;"LIBSETS_SETTYPE_BATTLEGROUND",G398&lt;&gt;"LIBSETS_SETTYPE_SPECIAL"),IF(AV398&lt;&gt;"",VLOOKUP(AV398,'ESO zone constants'!$D$3:$H$4953,5,FALSE),""),"")</f>
        <v/>
      </c>
      <c r="AW398" s="43"/>
      <c r="AX398" s="39"/>
      <c r="AY398" s="42"/>
      <c r="AZ398" s="81" t="s">
        <v>2665</v>
      </c>
      <c r="BA398" s="81"/>
      <c r="BB398" s="81"/>
      <c r="BC398" s="21" t="str">
        <f t="shared" si="42"/>
        <v>[452] = {wayshrines={391,391,391,}, dlcId=DLC_SCALEBREAKER</v>
      </c>
      <c r="BD398" s="21" t="str">
        <f t="shared" si="43"/>
        <v>, zoneIds={1122,1086,1086}, veteran=false</v>
      </c>
      <c r="BE398" s="21" t="str">
        <f t="shared" si="44"/>
        <v>, setType=LIBSETS_SETTYPE_DUNGEON</v>
      </c>
      <c r="BF398" s="21" t="str">
        <f t="shared" si="45"/>
        <v>, dropMechanic={LIBSETS_DROP_MECHANIC_GROUP_DUNGEON_BOSS,LIBSETS_DROP_MECHANIC_GROUP_DUNGEON_BOSS}</v>
      </c>
      <c r="BG398" s="21" t="str">
        <f t="shared" si="46"/>
        <v>}, --Hollowfang Thirst / Hohlzahndurst   [Moongrave Fane, Northern Elsweyr, Northern Elsweyr]</v>
      </c>
    </row>
    <row r="399" spans="1:59" x14ac:dyDescent="0.25">
      <c r="A399" s="5">
        <v>453</v>
      </c>
      <c r="B399" t="s">
        <v>1503</v>
      </c>
      <c r="C399" t="s">
        <v>2642</v>
      </c>
      <c r="D399" s="3">
        <f t="shared" si="41"/>
        <v>453</v>
      </c>
      <c r="G399" s="3" t="s">
        <v>1477</v>
      </c>
      <c r="I399" t="s">
        <v>91</v>
      </c>
      <c r="J399" t="s">
        <v>91</v>
      </c>
      <c r="K399">
        <v>391</v>
      </c>
      <c r="L399">
        <v>391</v>
      </c>
      <c r="M399">
        <v>391</v>
      </c>
      <c r="O399" s="64" t="s">
        <v>1486</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WayshrineInfo'!$K$3:$N$9994,4,FALSE),"")))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constants'!$B$4:$C$1012,2,FALSE),"")</f>
        <v>Scalebraker</v>
      </c>
      <c r="V399" s="33" t="s">
        <v>3354</v>
      </c>
      <c r="Y399" s="64"/>
      <c r="Z399" s="3">
        <f>IF(AND(G399&lt;&gt;"LIBSETS_SETTYPE_BATTLEGROUND",G399&lt;&gt;"LIBSETS_SETTYPE_SPECIAL"),
IF(AND(Y399&lt;&gt;"",ISNUMBER(Y399),NOT(ISNA(Y399))),Y399,
   IF(AND(L399&lt;&gt;"",ISNUMBER(L399),L399&gt;0,NOT(ISNA(L399))),VLOOKUP(L399,'ESO dumped WayshrineInfo'!$K$3:$L$9994,2,FALSE),"")
),"")</f>
        <v>1086</v>
      </c>
      <c r="AA399" t="str">
        <f>IF(AND(Z399&lt;&gt;"",ISNUMBER(Z399),NOT(ISNA(Z399))),VLOOKUP(Z399,'ESO zone constants'!$A$3:$D$9999,4,FALSE),"")</f>
        <v>Northern Elsweyr</v>
      </c>
      <c r="AB399" s="33" t="s">
        <v>3354</v>
      </c>
      <c r="AC399" s="39"/>
      <c r="AD399" s="39"/>
      <c r="AE399" s="39"/>
      <c r="AF399" s="3">
        <f>IF(AND(G399&lt;&gt;"LIBSETS_SETTYPE_BATTLEGROUND",G399&lt;&gt;"LIBSETS_SETTYPE_SPECIAL"),
IF(AND(AE399&lt;&gt;"",ISNUMBER(AE399),NOT(ISNA(AE399))),AE399,
   IF(AND(M399&lt;&gt;"",ISNUMBER(M399),M399&gt;0,NOT(ISNA(M399))),VLOOKUP(M399,'ESO dumped WayshrineInfo'!$K$3:$L$9994,2,FALSE),"")
),"")</f>
        <v>1086</v>
      </c>
      <c r="AG399" t="str">
        <f>IF(AND(AF399&lt;&gt;"",ISNUMBER(AF399),NOT(ISNA(AF399))),VLOOKUP(AF399,'ESO zone constants'!$A$3:$D$9999,4,FALSE),"")</f>
        <v>Northern Elsweyr</v>
      </c>
      <c r="AH399" s="43"/>
      <c r="AI399" s="39"/>
      <c r="AJ399" s="39"/>
      <c r="AK399" s="3" t="str">
        <f>IF(AND(G399&lt;&gt;"LIBSETS_SETTYPE_BATTLEGROUND",G399&lt;&gt;"LIBSETS_SETTYPE_SPECIAL"),IF(AL399&lt;&gt;"",VLOOKUP(AL399,'ESO zone constants'!$D$3:$H$4953,5,FALSE),""),"")</f>
        <v/>
      </c>
      <c r="AM399" s="43"/>
      <c r="AN399" s="39"/>
      <c r="AO399" s="39"/>
      <c r="AP399" s="3" t="str">
        <f>IF(AND(G399&lt;&gt;"LIBSETS_SETTYPE_BATTLEGROUND",G399&lt;&gt;"LIBSETS_SETTYPE_SPECIAL"),IF(AQ399&lt;&gt;"",VLOOKUP(AQ399,'ESO zone constants'!$D$3:$H$4953,5,FALSE),""),"")</f>
        <v/>
      </c>
      <c r="AR399" s="43"/>
      <c r="AS399" s="39"/>
      <c r="AT399" s="39"/>
      <c r="AU399" s="3" t="str">
        <f>IF(AND(G399&lt;&gt;"LIBSETS_SETTYPE_BATTLEGROUND",G399&lt;&gt;"LIBSETS_SETTYPE_SPECIAL"),IF(AV399&lt;&gt;"",VLOOKUP(AV399,'ESO zone constants'!$D$3:$H$4953,5,FALSE),""),"")</f>
        <v/>
      </c>
      <c r="AW399" s="43"/>
      <c r="AX399" s="39"/>
      <c r="AY399" s="42"/>
      <c r="AZ399" s="81" t="s">
        <v>2665</v>
      </c>
      <c r="BA399" s="81"/>
      <c r="BB399" s="81"/>
      <c r="BC399" s="21" t="str">
        <f t="shared" si="42"/>
        <v>[453] = {wayshrines={391,391,391,}, dlcId=DLC_SCALEBREAKER</v>
      </c>
      <c r="BD399" s="21" t="str">
        <f t="shared" si="43"/>
        <v>, zoneIds={1122,1086,1086}, veteran=false</v>
      </c>
      <c r="BE399" s="21" t="str">
        <f t="shared" si="44"/>
        <v>, setType=LIBSETS_SETTYPE_DUNGEON</v>
      </c>
      <c r="BF399" s="21" t="str">
        <f t="shared" si="45"/>
        <v>, dropMechanic={LIBSETS_DROP_MECHANIC_GROUP_DUNGEON_BOSS,LIBSETS_DROP_MECHANIC_GROUP_DUNGEON_BOSS}</v>
      </c>
      <c r="BG399" s="21" t="str">
        <f t="shared" si="46"/>
        <v>}, --Dro\'Zakar\'s Claws / Dro'Zakars Krallen   [Moongrave Fane, Northern Elsweyr, Northern Elsweyr]</v>
      </c>
    </row>
    <row r="400" spans="1:59" x14ac:dyDescent="0.25">
      <c r="A400" s="5">
        <v>454</v>
      </c>
      <c r="B400" t="s">
        <v>1504</v>
      </c>
      <c r="C400" t="s">
        <v>2643</v>
      </c>
      <c r="D400" s="3">
        <f t="shared" si="41"/>
        <v>454</v>
      </c>
      <c r="G400" s="3" t="s">
        <v>1477</v>
      </c>
      <c r="I400" t="s">
        <v>91</v>
      </c>
      <c r="J400" t="s">
        <v>91</v>
      </c>
      <c r="K400">
        <v>391</v>
      </c>
      <c r="L400">
        <v>391</v>
      </c>
      <c r="M400">
        <v>391</v>
      </c>
      <c r="O400" s="64" t="s">
        <v>1486</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WayshrineInfo'!$K$3:$N$9994,4,FALSE),"")))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constants'!$B$4:$C$1012,2,FALSE),"")</f>
        <v>Scalebraker</v>
      </c>
      <c r="V400" s="33" t="s">
        <v>3354</v>
      </c>
      <c r="Y400" s="64"/>
      <c r="Z400" s="3">
        <f>IF(AND(G400&lt;&gt;"LIBSETS_SETTYPE_BATTLEGROUND",G400&lt;&gt;"LIBSETS_SETTYPE_SPECIAL"),
IF(AND(Y400&lt;&gt;"",ISNUMBER(Y400),NOT(ISNA(Y400))),Y400,
   IF(AND(L400&lt;&gt;"",ISNUMBER(L400),L400&gt;0,NOT(ISNA(L400))),VLOOKUP(L400,'ESO dumped WayshrineInfo'!$K$3:$L$9994,2,FALSE),"")
),"")</f>
        <v>1086</v>
      </c>
      <c r="AA400" t="str">
        <f>IF(AND(Z400&lt;&gt;"",ISNUMBER(Z400),NOT(ISNA(Z400))),VLOOKUP(Z400,'ESO zone constants'!$A$3:$D$9999,4,FALSE),"")</f>
        <v>Northern Elsweyr</v>
      </c>
      <c r="AB400" s="33" t="s">
        <v>3354</v>
      </c>
      <c r="AC400" s="39"/>
      <c r="AD400" s="39"/>
      <c r="AE400" s="39"/>
      <c r="AF400" s="3">
        <f>IF(AND(G400&lt;&gt;"LIBSETS_SETTYPE_BATTLEGROUND",G400&lt;&gt;"LIBSETS_SETTYPE_SPECIAL"),
IF(AND(AE400&lt;&gt;"",ISNUMBER(AE400),NOT(ISNA(AE400))),AE400,
   IF(AND(M400&lt;&gt;"",ISNUMBER(M400),M400&gt;0,NOT(ISNA(M400))),VLOOKUP(M400,'ESO dumped WayshrineInfo'!$K$3:$L$9994,2,FALSE),"")
),"")</f>
        <v>1086</v>
      </c>
      <c r="AG400" t="str">
        <f>IF(AND(AF400&lt;&gt;"",ISNUMBER(AF400),NOT(ISNA(AF400))),VLOOKUP(AF400,'ESO zone constants'!$A$3:$D$9999,4,FALSE),"")</f>
        <v>Northern Elsweyr</v>
      </c>
      <c r="AH400" s="43"/>
      <c r="AI400" s="39"/>
      <c r="AJ400" s="39"/>
      <c r="AK400" s="3" t="str">
        <f>IF(AND(G400&lt;&gt;"LIBSETS_SETTYPE_BATTLEGROUND",G400&lt;&gt;"LIBSETS_SETTYPE_SPECIAL"),IF(AL400&lt;&gt;"",VLOOKUP(AL400,'ESO zone constants'!$D$3:$H$4953,5,FALSE),""),"")</f>
        <v/>
      </c>
      <c r="AM400" s="43"/>
      <c r="AN400" s="39"/>
      <c r="AO400" s="39"/>
      <c r="AP400" s="3" t="str">
        <f>IF(AND(G400&lt;&gt;"LIBSETS_SETTYPE_BATTLEGROUND",G400&lt;&gt;"LIBSETS_SETTYPE_SPECIAL"),IF(AQ400&lt;&gt;"",VLOOKUP(AQ400,'ESO zone constants'!$D$3:$H$4953,5,FALSE),""),"")</f>
        <v/>
      </c>
      <c r="AR400" s="43"/>
      <c r="AS400" s="39"/>
      <c r="AT400" s="39"/>
      <c r="AU400" s="3" t="str">
        <f>IF(AND(G400&lt;&gt;"LIBSETS_SETTYPE_BATTLEGROUND",G400&lt;&gt;"LIBSETS_SETTYPE_SPECIAL"),IF(AV400&lt;&gt;"",VLOOKUP(AV400,'ESO zone constants'!$D$3:$H$4953,5,FALSE),""),"")</f>
        <v/>
      </c>
      <c r="AW400" s="43"/>
      <c r="AX400" s="39"/>
      <c r="AY400" s="42"/>
      <c r="AZ400" s="81" t="s">
        <v>2665</v>
      </c>
      <c r="BA400" s="81"/>
      <c r="BB400" s="81"/>
      <c r="BC400" s="21" t="str">
        <f t="shared" si="42"/>
        <v>[454] = {wayshrines={391,391,391,}, dlcId=DLC_SCALEBREAKER</v>
      </c>
      <c r="BD400" s="21" t="str">
        <f t="shared" si="43"/>
        <v>, zoneIds={1122,1086,1086}, veteran=false</v>
      </c>
      <c r="BE400" s="21" t="str">
        <f t="shared" si="44"/>
        <v>, setType=LIBSETS_SETTYPE_DUNGEON</v>
      </c>
      <c r="BF400" s="21" t="str">
        <f t="shared" si="45"/>
        <v>, dropMechanic={LIBSETS_DROP_MECHANIC_GROUP_DUNGEON_BOSS,LIBSETS_DROP_MECHANIC_GROUP_DUNGEON_BOSS}</v>
      </c>
      <c r="BG400" s="21" t="str">
        <f t="shared" si="46"/>
        <v>}, --Renald\'s Resolve / Renalds Entschlossenheit   [Moongrave Fane, Northern Elsweyr, Northern Elsweyr]</v>
      </c>
    </row>
    <row r="401" spans="1:59" x14ac:dyDescent="0.25">
      <c r="A401" s="5">
        <v>455</v>
      </c>
      <c r="B401" t="s">
        <v>1505</v>
      </c>
      <c r="C401" t="s">
        <v>2644</v>
      </c>
      <c r="D401" s="3">
        <f t="shared" si="41"/>
        <v>455</v>
      </c>
      <c r="G401" s="3" t="s">
        <v>1477</v>
      </c>
      <c r="I401" t="s">
        <v>91</v>
      </c>
      <c r="J401" t="s">
        <v>91</v>
      </c>
      <c r="K401">
        <v>398</v>
      </c>
      <c r="L401">
        <v>398</v>
      </c>
      <c r="M401">
        <v>398</v>
      </c>
      <c r="O401" s="64" t="s">
        <v>1487</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WayshrineInfo'!$K$3:$N$9994,4,FALSE),"")))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constants'!$B$4:$C$1012,2,FALSE),"")</f>
        <v>Scalebraker</v>
      </c>
      <c r="V401" s="33" t="s">
        <v>3354</v>
      </c>
      <c r="W401" s="38"/>
      <c r="X401" s="38"/>
      <c r="Z401" s="3">
        <f>IF(AND(G401&lt;&gt;"LIBSETS_SETTYPE_BATTLEGROUND",G401&lt;&gt;"LIBSETS_SETTYPE_SPECIAL"),
IF(AND(Y401&lt;&gt;"",ISNUMBER(Y401),NOT(ISNA(Y401))),Y401,
   IF(AND(L401&lt;&gt;"",ISNUMBER(L401),L401&gt;0,NOT(ISNA(L401))),VLOOKUP(L401,'ESO dumped WayshrineInfo'!$K$3:$L$9994,2,FALSE),"")
),"")</f>
        <v>383</v>
      </c>
      <c r="AA401" t="str">
        <f>IF(AND(Z401&lt;&gt;"",ISNUMBER(Z401),NOT(ISNA(Z401))),VLOOKUP(Z401,'ESO zone constants'!$A$3:$D$9999,4,FALSE),"")</f>
        <v>Grahtwood</v>
      </c>
      <c r="AB401" s="33" t="s">
        <v>3354</v>
      </c>
      <c r="AC401" s="39"/>
      <c r="AD401" s="39"/>
      <c r="AE401" s="39"/>
      <c r="AF401" s="3">
        <f>IF(AND(G401&lt;&gt;"LIBSETS_SETTYPE_BATTLEGROUND",G401&lt;&gt;"LIBSETS_SETTYPE_SPECIAL"),
IF(AND(AE401&lt;&gt;"",ISNUMBER(AE401),NOT(ISNA(AE401))),AE401,
   IF(AND(M401&lt;&gt;"",ISNUMBER(M401),M401&gt;0,NOT(ISNA(M401))),VLOOKUP(M401,'ESO dumped WayshrineInfo'!$K$3:$L$9994,2,FALSE),"")
),"")</f>
        <v>383</v>
      </c>
      <c r="AG401" t="str">
        <f>IF(AND(AF401&lt;&gt;"",ISNUMBER(AF401),NOT(ISNA(AF401))),VLOOKUP(AF401,'ESO zone constants'!$A$3:$D$9999,4,FALSE),"")</f>
        <v>Grahtwood</v>
      </c>
      <c r="AH401" s="43"/>
      <c r="AI401" s="39"/>
      <c r="AJ401" s="39"/>
      <c r="AK401" s="3" t="str">
        <f>IF(AND(G401&lt;&gt;"LIBSETS_SETTYPE_BATTLEGROUND",G401&lt;&gt;"LIBSETS_SETTYPE_SPECIAL"),IF(AL401&lt;&gt;"",VLOOKUP(AL401,'ESO zone constants'!$D$3:$H$4953,5,FALSE),""),"")</f>
        <v/>
      </c>
      <c r="AM401" s="43"/>
      <c r="AN401" s="39"/>
      <c r="AO401" s="39"/>
      <c r="AP401" s="3" t="str">
        <f>IF(AND(G401&lt;&gt;"LIBSETS_SETTYPE_BATTLEGROUND",G401&lt;&gt;"LIBSETS_SETTYPE_SPECIAL"),IF(AQ401&lt;&gt;"",VLOOKUP(AQ401,'ESO zone constants'!$D$3:$H$4953,5,FALSE),""),"")</f>
        <v/>
      </c>
      <c r="AR401" s="43"/>
      <c r="AS401" s="39"/>
      <c r="AT401" s="39"/>
      <c r="AU401" s="3" t="str">
        <f>IF(AND(G401&lt;&gt;"LIBSETS_SETTYPE_BATTLEGROUND",G401&lt;&gt;"LIBSETS_SETTYPE_SPECIAL"),IF(AV401&lt;&gt;"",VLOOKUP(AV401,'ESO zone constants'!$D$3:$H$4953,5,FALSE),""),"")</f>
        <v/>
      </c>
      <c r="AW401" s="43"/>
      <c r="AX401" s="39"/>
      <c r="AY401" s="42"/>
      <c r="AZ401" s="81" t="s">
        <v>2665</v>
      </c>
      <c r="BA401" s="81"/>
      <c r="BB401" s="81"/>
      <c r="BC401" s="21" t="str">
        <f t="shared" si="42"/>
        <v>[455] = {wayshrines={398,398,398,}, dlcId=DLC_SCALEBREAKER</v>
      </c>
      <c r="BD401" s="21" t="str">
        <f t="shared" si="43"/>
        <v>, zoneIds={1123,383,383}, veteran=false</v>
      </c>
      <c r="BE401" s="21" t="str">
        <f t="shared" si="44"/>
        <v>, setType=LIBSETS_SETTYPE_DUNGEON</v>
      </c>
      <c r="BF401" s="21" t="str">
        <f t="shared" si="45"/>
        <v>, dropMechanic={LIBSETS_DROP_MECHANIC_GROUP_DUNGEON_BOSS,LIBSETS_DROP_MECHANIC_GROUP_DUNGEON_BOSS}</v>
      </c>
      <c r="BG401" s="21" t="str">
        <f t="shared" si="46"/>
        <v>}, --Z\'en\'s Redress / Z'ens Wiedergutmachung   [Lair of Maarselok, Grahtwood, Grahtwood]</v>
      </c>
    </row>
    <row r="402" spans="1:59" x14ac:dyDescent="0.25">
      <c r="A402" s="5">
        <v>456</v>
      </c>
      <c r="B402" t="s">
        <v>1507</v>
      </c>
      <c r="C402" t="s">
        <v>1506</v>
      </c>
      <c r="D402" s="3">
        <f t="shared" si="41"/>
        <v>456</v>
      </c>
      <c r="G402" s="3" t="s">
        <v>1477</v>
      </c>
      <c r="I402" t="s">
        <v>91</v>
      </c>
      <c r="J402" t="s">
        <v>91</v>
      </c>
      <c r="K402">
        <v>398</v>
      </c>
      <c r="L402">
        <v>398</v>
      </c>
      <c r="M402">
        <v>398</v>
      </c>
      <c r="O402" s="64" t="s">
        <v>1487</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WayshrineInfo'!$K$3:$N$9994,4,FALSE),"")))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constants'!$B$4:$C$1012,2,FALSE),"")</f>
        <v>Scalebraker</v>
      </c>
      <c r="V402" s="33" t="s">
        <v>3354</v>
      </c>
      <c r="Y402" s="64"/>
      <c r="Z402" s="3">
        <f>IF(AND(G402&lt;&gt;"LIBSETS_SETTYPE_BATTLEGROUND",G402&lt;&gt;"LIBSETS_SETTYPE_SPECIAL"),
IF(AND(Y402&lt;&gt;"",ISNUMBER(Y402),NOT(ISNA(Y402))),Y402,
   IF(AND(L402&lt;&gt;"",ISNUMBER(L402),L402&gt;0,NOT(ISNA(L402))),VLOOKUP(L402,'ESO dumped WayshrineInfo'!$K$3:$L$9994,2,FALSE),"")
),"")</f>
        <v>383</v>
      </c>
      <c r="AA402" t="str">
        <f>IF(AND(Z402&lt;&gt;"",ISNUMBER(Z402),NOT(ISNA(Z402))),VLOOKUP(Z402,'ESO zone constants'!$A$3:$D$9999,4,FALSE),"")</f>
        <v>Grahtwood</v>
      </c>
      <c r="AB402" s="33" t="s">
        <v>3354</v>
      </c>
      <c r="AC402" s="39"/>
      <c r="AD402" s="39"/>
      <c r="AE402" s="39"/>
      <c r="AF402" s="3">
        <f>IF(AND(G402&lt;&gt;"LIBSETS_SETTYPE_BATTLEGROUND",G402&lt;&gt;"LIBSETS_SETTYPE_SPECIAL"),
IF(AND(AE402&lt;&gt;"",ISNUMBER(AE402),NOT(ISNA(AE402))),AE402,
   IF(AND(M402&lt;&gt;"",ISNUMBER(M402),M402&gt;0,NOT(ISNA(M402))),VLOOKUP(M402,'ESO dumped WayshrineInfo'!$K$3:$L$9994,2,FALSE),"")
),"")</f>
        <v>383</v>
      </c>
      <c r="AG402" t="str">
        <f>IF(AND(AF402&lt;&gt;"",ISNUMBER(AF402),NOT(ISNA(AF402))),VLOOKUP(AF402,'ESO zone constants'!$A$3:$D$9999,4,FALSE),"")</f>
        <v>Grahtwood</v>
      </c>
      <c r="AH402" s="43"/>
      <c r="AI402" s="39"/>
      <c r="AJ402" s="39"/>
      <c r="AK402" s="3" t="str">
        <f>IF(AND(G402&lt;&gt;"LIBSETS_SETTYPE_BATTLEGROUND",G402&lt;&gt;"LIBSETS_SETTYPE_SPECIAL"),IF(AL402&lt;&gt;"",VLOOKUP(AL402,'ESO zone constants'!$D$3:$H$4953,5,FALSE),""),"")</f>
        <v/>
      </c>
      <c r="AM402" s="43"/>
      <c r="AN402" s="39"/>
      <c r="AO402" s="39"/>
      <c r="AP402" s="3" t="str">
        <f>IF(AND(G402&lt;&gt;"LIBSETS_SETTYPE_BATTLEGROUND",G402&lt;&gt;"LIBSETS_SETTYPE_SPECIAL"),IF(AQ402&lt;&gt;"",VLOOKUP(AQ402,'ESO zone constants'!$D$3:$H$4953,5,FALSE),""),"")</f>
        <v/>
      </c>
      <c r="AR402" s="43"/>
      <c r="AS402" s="39"/>
      <c r="AT402" s="39"/>
      <c r="AU402" s="3" t="str">
        <f>IF(AND(G402&lt;&gt;"LIBSETS_SETTYPE_BATTLEGROUND",G402&lt;&gt;"LIBSETS_SETTYPE_SPECIAL"),IF(AV402&lt;&gt;"",VLOOKUP(AV402,'ESO zone constants'!$D$3:$H$4953,5,FALSE),""),"")</f>
        <v/>
      </c>
      <c r="AW402" s="43"/>
      <c r="AX402" s="39"/>
      <c r="AY402" s="42"/>
      <c r="AZ402" s="81" t="s">
        <v>2665</v>
      </c>
      <c r="BA402" s="81"/>
      <c r="BB402" s="81"/>
      <c r="BC402" s="21" t="str">
        <f t="shared" si="42"/>
        <v>[456] = {wayshrines={398,398,398,}, dlcId=DLC_SCALEBREAKER</v>
      </c>
      <c r="BD402" s="21" t="str">
        <f t="shared" si="43"/>
        <v>, zoneIds={1123,383,383}, veteran=false</v>
      </c>
      <c r="BE402" s="21" t="str">
        <f t="shared" si="44"/>
        <v>, setType=LIBSETS_SETTYPE_DUNGEON</v>
      </c>
      <c r="BF402" s="21" t="str">
        <f t="shared" si="45"/>
        <v>, dropMechanic={LIBSETS_DROP_MECHANIC_GROUP_DUNGEON_BOSS,LIBSETS_DROP_MECHANIC_GROUP_DUNGEON_BOSS}</v>
      </c>
      <c r="BG402" s="21" t="str">
        <f t="shared" si="46"/>
        <v>}, --Azureblight Reaper / Azurfäuleschnitter   [Lair of Maarselok, Grahtwood, Grahtwood]</v>
      </c>
    </row>
    <row r="403" spans="1:59" x14ac:dyDescent="0.25">
      <c r="A403" s="5">
        <v>457</v>
      </c>
      <c r="B403" t="s">
        <v>1508</v>
      </c>
      <c r="C403" t="s">
        <v>2645</v>
      </c>
      <c r="D403" s="3">
        <f t="shared" si="41"/>
        <v>457</v>
      </c>
      <c r="G403" s="3" t="s">
        <v>1477</v>
      </c>
      <c r="I403" t="s">
        <v>91</v>
      </c>
      <c r="J403" t="s">
        <v>91</v>
      </c>
      <c r="K403">
        <v>398</v>
      </c>
      <c r="L403">
        <v>398</v>
      </c>
      <c r="M403">
        <v>398</v>
      </c>
      <c r="O403" s="64" t="s">
        <v>1487</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WayshrineInfo'!$K$3:$N$9994,4,FALSE),"")))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constants'!$B$4:$C$1012,2,FALSE),"")</f>
        <v>Scalebraker</v>
      </c>
      <c r="V403" s="33" t="s">
        <v>3354</v>
      </c>
      <c r="Y403" s="64"/>
      <c r="Z403" s="3">
        <f>IF(AND(G403&lt;&gt;"LIBSETS_SETTYPE_BATTLEGROUND",G403&lt;&gt;"LIBSETS_SETTYPE_SPECIAL"),
IF(AND(Y403&lt;&gt;"",ISNUMBER(Y403),NOT(ISNA(Y403))),Y403,
   IF(AND(L403&lt;&gt;"",ISNUMBER(L403),L403&gt;0,NOT(ISNA(L403))),VLOOKUP(L403,'ESO dumped WayshrineInfo'!$K$3:$L$9994,2,FALSE),"")
),"")</f>
        <v>383</v>
      </c>
      <c r="AA403" t="str">
        <f>IF(AND(Z403&lt;&gt;"",ISNUMBER(Z403),NOT(ISNA(Z403))),VLOOKUP(Z403,'ESO zone constants'!$A$3:$D$9999,4,FALSE),"")</f>
        <v>Grahtwood</v>
      </c>
      <c r="AB403" s="33" t="s">
        <v>3354</v>
      </c>
      <c r="AC403" s="39"/>
      <c r="AD403" s="39"/>
      <c r="AE403" s="39"/>
      <c r="AF403" s="3">
        <f>IF(AND(G403&lt;&gt;"LIBSETS_SETTYPE_BATTLEGROUND",G403&lt;&gt;"LIBSETS_SETTYPE_SPECIAL"),
IF(AND(AE403&lt;&gt;"",ISNUMBER(AE403),NOT(ISNA(AE403))),AE403,
   IF(AND(M403&lt;&gt;"",ISNUMBER(M403),M403&gt;0,NOT(ISNA(M403))),VLOOKUP(M403,'ESO dumped WayshrineInfo'!$K$3:$L$9994,2,FALSE),"")
),"")</f>
        <v>383</v>
      </c>
      <c r="AG403" t="str">
        <f>IF(AND(AF403&lt;&gt;"",ISNUMBER(AF403),NOT(ISNA(AF403))),VLOOKUP(AF403,'ESO zone constants'!$A$3:$D$9999,4,FALSE),"")</f>
        <v>Grahtwood</v>
      </c>
      <c r="AH403" s="43"/>
      <c r="AI403" s="39"/>
      <c r="AJ403" s="39"/>
      <c r="AK403" s="3" t="str">
        <f>IF(AND(G403&lt;&gt;"LIBSETS_SETTYPE_BATTLEGROUND",G403&lt;&gt;"LIBSETS_SETTYPE_SPECIAL"),IF(AL403&lt;&gt;"",VLOOKUP(AL403,'ESO zone constants'!$D$3:$H$4953,5,FALSE),""),"")</f>
        <v/>
      </c>
      <c r="AM403" s="43"/>
      <c r="AN403" s="39"/>
      <c r="AO403" s="39"/>
      <c r="AP403" s="3" t="str">
        <f>IF(AND(G403&lt;&gt;"LIBSETS_SETTYPE_BATTLEGROUND",G403&lt;&gt;"LIBSETS_SETTYPE_SPECIAL"),IF(AQ403&lt;&gt;"",VLOOKUP(AQ403,'ESO zone constants'!$D$3:$H$4953,5,FALSE),""),"")</f>
        <v/>
      </c>
      <c r="AR403" s="43"/>
      <c r="AS403" s="39"/>
      <c r="AT403" s="39"/>
      <c r="AU403" s="3" t="str">
        <f>IF(AND(G403&lt;&gt;"LIBSETS_SETTYPE_BATTLEGROUND",G403&lt;&gt;"LIBSETS_SETTYPE_SPECIAL"),IF(AV403&lt;&gt;"",VLOOKUP(AV403,'ESO zone constants'!$D$3:$H$4953,5,FALSE),""),"")</f>
        <v/>
      </c>
      <c r="AW403" s="43"/>
      <c r="AX403" s="39"/>
      <c r="AY403" s="42"/>
      <c r="AZ403" s="81" t="s">
        <v>2665</v>
      </c>
      <c r="BA403" s="81"/>
      <c r="BB403" s="81"/>
      <c r="BC403" s="21" t="str">
        <f t="shared" si="42"/>
        <v>[457] = {wayshrines={398,398,398,}, dlcId=DLC_SCALEBREAKER</v>
      </c>
      <c r="BD403" s="21" t="str">
        <f t="shared" si="43"/>
        <v>, zoneIds={1123,383,383}, veteran=false</v>
      </c>
      <c r="BE403" s="21" t="str">
        <f t="shared" si="44"/>
        <v>, setType=LIBSETS_SETTYPE_DUNGEON</v>
      </c>
      <c r="BF403" s="21" t="str">
        <f t="shared" si="45"/>
        <v>, dropMechanic={LIBSETS_DROP_MECHANIC_GROUP_DUNGEON_BOSS,LIBSETS_DROP_MECHANIC_GROUP_DUNGEON_BOSS}</v>
      </c>
      <c r="BG403" s="21" t="str">
        <f t="shared" si="46"/>
        <v>}, --Dragon\'s Defilement / Drachenschändung   [Lair of Maarselok, Grahtwood, Grahtwood]</v>
      </c>
    </row>
    <row r="404" spans="1:59" x14ac:dyDescent="0.25">
      <c r="A404" s="5">
        <v>458</v>
      </c>
      <c r="B404" t="s">
        <v>1509</v>
      </c>
      <c r="C404" t="s">
        <v>1509</v>
      </c>
      <c r="D404" s="3">
        <f t="shared" si="41"/>
        <v>458</v>
      </c>
      <c r="G404" s="3" t="s">
        <v>1479</v>
      </c>
      <c r="H404" s="91">
        <v>3</v>
      </c>
      <c r="I404" t="s">
        <v>1466</v>
      </c>
      <c r="J404" t="s">
        <v>91</v>
      </c>
      <c r="K404">
        <v>391</v>
      </c>
      <c r="L404">
        <v>391</v>
      </c>
      <c r="M404">
        <v>391</v>
      </c>
      <c r="O404" s="64" t="s">
        <v>1486</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WayshrineInfo'!$K$3:$N$9994,4,FALSE),"")))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constants'!$B$4:$C$1012,2,FALSE),"")</f>
        <v>Scalebraker</v>
      </c>
      <c r="V404" s="33" t="s">
        <v>1544</v>
      </c>
      <c r="W404" s="3" t="s">
        <v>1509</v>
      </c>
      <c r="X404" s="3" t="s">
        <v>1509</v>
      </c>
      <c r="Y404" s="64"/>
      <c r="Z404" s="3">
        <f>IF(AND(G404&lt;&gt;"LIBSETS_SETTYPE_BATTLEGROUND",G404&lt;&gt;"LIBSETS_SETTYPE_SPECIAL"),
IF(AND(Y404&lt;&gt;"",ISNUMBER(Y404),NOT(ISNA(Y404))),Y404,
   IF(AND(L404&lt;&gt;"",ISNUMBER(L404),L404&gt;0,NOT(ISNA(L404))),VLOOKUP(L404,'ESO dumped WayshrineInfo'!$K$3:$L$9994,2,FALSE),"")
),"")</f>
        <v>1086</v>
      </c>
      <c r="AA404" t="str">
        <f>IF(AND(Z404&lt;&gt;"",ISNUMBER(Z404),NOT(ISNA(Z404))),VLOOKUP(Z404,'ESO zone constants'!$A$3:$D$9999,4,FALSE),"")</f>
        <v>Northern Elsweyr</v>
      </c>
      <c r="AC404" s="41"/>
      <c r="AD404" s="41"/>
      <c r="AE404" s="41"/>
      <c r="AF404" s="3">
        <f>IF(AND(G404&lt;&gt;"LIBSETS_SETTYPE_BATTLEGROUND",G404&lt;&gt;"LIBSETS_SETTYPE_SPECIAL"),
IF(AND(AE404&lt;&gt;"",ISNUMBER(AE404),NOT(ISNA(AE404))),AE404,
   IF(AND(M404&lt;&gt;"",ISNUMBER(M404),M404&gt;0,NOT(ISNA(M404))),VLOOKUP(M404,'ESO dumped WayshrineInfo'!$K$3:$L$9994,2,FALSE),"")
),"")</f>
        <v>1086</v>
      </c>
      <c r="AG404" t="str">
        <f>IF(AND(AF404&lt;&gt;"",ISNUMBER(AF404),NOT(ISNA(AF404))),VLOOKUP(AF404,'ESO zone constants'!$A$3:$D$9999,4,FALSE),"")</f>
        <v>Northern Elsweyr</v>
      </c>
      <c r="AH404" s="43"/>
      <c r="AI404" s="41"/>
      <c r="AJ404" s="41"/>
      <c r="AK404" s="3" t="str">
        <f>IF(AND(G404&lt;&gt;"LIBSETS_SETTYPE_BATTLEGROUND",G404&lt;&gt;"LIBSETS_SETTYPE_SPECIAL"),IF(AL404&lt;&gt;"",VLOOKUP(AL404,'ESO zone constants'!$D$3:$H$4953,5,FALSE),""),"")</f>
        <v/>
      </c>
      <c r="AM404" s="43"/>
      <c r="AN404" s="41"/>
      <c r="AO404" s="41"/>
      <c r="AP404" s="3" t="str">
        <f>IF(AND(G404&lt;&gt;"LIBSETS_SETTYPE_BATTLEGROUND",G404&lt;&gt;"LIBSETS_SETTYPE_SPECIAL"),IF(AQ404&lt;&gt;"",VLOOKUP(AQ404,'ESO zone constants'!$D$3:$H$4953,5,FALSE),""),"")</f>
        <v/>
      </c>
      <c r="AR404" s="43"/>
      <c r="AS404" s="41"/>
      <c r="AT404" s="41"/>
      <c r="AU404" s="3" t="str">
        <f>IF(AND(G404&lt;&gt;"LIBSETS_SETTYPE_BATTLEGROUND",G404&lt;&gt;"LIBSETS_SETTYPE_SPECIAL"),IF(AV404&lt;&gt;"",VLOOKUP(AV404,'ESO zone constants'!$D$3:$H$4953,5,FALSE),""),"")</f>
        <v/>
      </c>
      <c r="AW404" s="43"/>
      <c r="AX404" s="41"/>
      <c r="AY404" s="42"/>
      <c r="AZ404" s="81" t="s">
        <v>2665</v>
      </c>
      <c r="BA404" s="81"/>
      <c r="BB404" s="81"/>
      <c r="BC404" s="21" t="str">
        <f t="shared" si="42"/>
        <v>[458] = {wayshrines={391,391,391,}, dlcId=DLC_SCALEBREAKER</v>
      </c>
      <c r="BD404" s="21" t="str">
        <f t="shared" si="43"/>
        <v>, zoneIds={1122,1086,1086}, veteran={[EQUIP_TYPE_HEAD]=true, [EQUIP_TYPE_SHOULDERS]=false}</v>
      </c>
      <c r="BE404" s="21" t="str">
        <f t="shared" si="44"/>
        <v>, setType=LIBSETS_SETTYPE_MONSTER, undauntedChestId=3</v>
      </c>
      <c r="BF404" s="21" t="str">
        <f t="shared" si="45"/>
        <v>, dropMechanic={LIBSETS_DROP_MECHANIC_MONSTER_NAME}, dropMechanicDropLocationNames={['en']={'Grundwulf','','','','','',},['de']={'Grundwulf','','','','','',},}</v>
      </c>
      <c r="BG404" s="21" t="str">
        <f t="shared" si="46"/>
        <v>}, --Grundwulf / Grundwulf   [Moongrave Fane, Northern Elsweyr, Northern Elsweyr]</v>
      </c>
    </row>
    <row r="405" spans="1:59" x14ac:dyDescent="0.25">
      <c r="A405" s="5">
        <v>459</v>
      </c>
      <c r="B405" t="s">
        <v>1510</v>
      </c>
      <c r="C405" t="s">
        <v>1510</v>
      </c>
      <c r="D405" s="3">
        <f t="shared" si="41"/>
        <v>459</v>
      </c>
      <c r="G405" s="3" t="s">
        <v>1479</v>
      </c>
      <c r="H405" s="91">
        <v>3</v>
      </c>
      <c r="I405" t="s">
        <v>1466</v>
      </c>
      <c r="J405" t="s">
        <v>91</v>
      </c>
      <c r="K405">
        <v>398</v>
      </c>
      <c r="L405">
        <v>398</v>
      </c>
      <c r="M405">
        <v>398</v>
      </c>
      <c r="O405" s="64" t="s">
        <v>1487</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WayshrineInfo'!$K$3:$N$9994,4,FALSE),"")))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constants'!$B$4:$C$1012,2,FALSE),"")</f>
        <v>Scalebraker</v>
      </c>
      <c r="V405" s="33" t="s">
        <v>1544</v>
      </c>
      <c r="W405" s="3" t="s">
        <v>1510</v>
      </c>
      <c r="X405" s="3" t="s">
        <v>1510</v>
      </c>
      <c r="Y405" s="64"/>
      <c r="Z405" s="3">
        <f>IF(AND(G405&lt;&gt;"LIBSETS_SETTYPE_BATTLEGROUND",G405&lt;&gt;"LIBSETS_SETTYPE_SPECIAL"),
IF(AND(Y405&lt;&gt;"",ISNUMBER(Y405),NOT(ISNA(Y405))),Y405,
   IF(AND(L405&lt;&gt;"",ISNUMBER(L405),L405&gt;0,NOT(ISNA(L405))),VLOOKUP(L405,'ESO dumped WayshrineInfo'!$K$3:$L$9994,2,FALSE),"")
),"")</f>
        <v>383</v>
      </c>
      <c r="AA405" t="str">
        <f>IF(AND(Z405&lt;&gt;"",ISNUMBER(Z405),NOT(ISNA(Z405))),VLOOKUP(Z405,'ESO zone constants'!$A$3:$D$9999,4,FALSE),"")</f>
        <v>Grahtwood</v>
      </c>
      <c r="AC405" s="41"/>
      <c r="AD405" s="41"/>
      <c r="AE405" s="41"/>
      <c r="AF405" s="3">
        <f>IF(AND(G405&lt;&gt;"LIBSETS_SETTYPE_BATTLEGROUND",G405&lt;&gt;"LIBSETS_SETTYPE_SPECIAL"),
IF(AND(AE405&lt;&gt;"",ISNUMBER(AE405),NOT(ISNA(AE405))),AE405,
   IF(AND(M405&lt;&gt;"",ISNUMBER(M405),M405&gt;0,NOT(ISNA(M405))),VLOOKUP(M405,'ESO dumped WayshrineInfo'!$K$3:$L$9994,2,FALSE),"")
),"")</f>
        <v>383</v>
      </c>
      <c r="AG405" t="str">
        <f>IF(AND(AF405&lt;&gt;"",ISNUMBER(AF405),NOT(ISNA(AF405))),VLOOKUP(AF405,'ESO zone constants'!$A$3:$D$9999,4,FALSE),"")</f>
        <v>Grahtwood</v>
      </c>
      <c r="AH405" s="43"/>
      <c r="AI405" s="41"/>
      <c r="AJ405" s="41"/>
      <c r="AK405" s="3" t="str">
        <f>IF(AND(G405&lt;&gt;"LIBSETS_SETTYPE_BATTLEGROUND",G405&lt;&gt;"LIBSETS_SETTYPE_SPECIAL"),IF(AL405&lt;&gt;"",VLOOKUP(AL405,'ESO zone constants'!$D$3:$H$4953,5,FALSE),""),"")</f>
        <v/>
      </c>
      <c r="AM405" s="43"/>
      <c r="AN405" s="41"/>
      <c r="AO405" s="41"/>
      <c r="AP405" s="3" t="str">
        <f>IF(AND(G405&lt;&gt;"LIBSETS_SETTYPE_BATTLEGROUND",G405&lt;&gt;"LIBSETS_SETTYPE_SPECIAL"),IF(AQ405&lt;&gt;"",VLOOKUP(AQ405,'ESO zone constants'!$D$3:$H$4953,5,FALSE),""),"")</f>
        <v/>
      </c>
      <c r="AR405" s="43"/>
      <c r="AS405" s="41"/>
      <c r="AT405" s="41"/>
      <c r="AU405" s="3" t="str">
        <f>IF(AND(G405&lt;&gt;"LIBSETS_SETTYPE_BATTLEGROUND",G405&lt;&gt;"LIBSETS_SETTYPE_SPECIAL"),IF(AV405&lt;&gt;"",VLOOKUP(AV405,'ESO zone constants'!$D$3:$H$4953,5,FALSE),""),"")</f>
        <v/>
      </c>
      <c r="AW405" s="43"/>
      <c r="AX405" s="41"/>
      <c r="AY405" s="42"/>
      <c r="AZ405" s="81" t="s">
        <v>2665</v>
      </c>
      <c r="BA405" s="81"/>
      <c r="BB405" s="81"/>
      <c r="BC405" s="21" t="str">
        <f t="shared" si="42"/>
        <v>[459] = {wayshrines={398,398,398,}, dlcId=DLC_SCALEBREAKER</v>
      </c>
      <c r="BD405" s="21" t="str">
        <f t="shared" si="43"/>
        <v>, zoneIds={1123,383,383}, veteran={[EQUIP_TYPE_HEAD]=true, [EQUIP_TYPE_SHOULDERS]=false}</v>
      </c>
      <c r="BE405" s="21" t="str">
        <f t="shared" si="44"/>
        <v>, setType=LIBSETS_SETTYPE_MONSTER, undauntedChestId=3</v>
      </c>
      <c r="BF405" s="21" t="str">
        <f t="shared" si="45"/>
        <v>, dropMechanic={LIBSETS_DROP_MECHANIC_MONSTER_NAME}, dropMechanicDropLocationNames={['en']={'Maarselok','','','','','',},['de']={'Maarselok','','','','','',},}</v>
      </c>
      <c r="BG405" s="21" t="str">
        <f t="shared" si="46"/>
        <v>}, --Maarselok / Maarselok   [Lair of Maarselok, Grahtwood, Grahtwood]</v>
      </c>
    </row>
    <row r="406" spans="1:59" x14ac:dyDescent="0.25">
      <c r="A406" s="5">
        <v>465</v>
      </c>
      <c r="B406" t="s">
        <v>1603</v>
      </c>
      <c r="C406" t="s">
        <v>1604</v>
      </c>
      <c r="D406" s="3">
        <f t="shared" si="41"/>
        <v>465</v>
      </c>
      <c r="G406" s="8" t="s">
        <v>1480</v>
      </c>
      <c r="I406" t="s">
        <v>91</v>
      </c>
      <c r="J406" t="s">
        <v>91</v>
      </c>
      <c r="K406">
        <v>402</v>
      </c>
      <c r="L406">
        <v>402</v>
      </c>
      <c r="M406">
        <v>402</v>
      </c>
      <c r="O406" s="64" t="s">
        <v>1587</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WayshrineInfo'!$K$3:$N$9994,4,FALSE),"")))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constants'!$B$4:$C$1012,2,FALSE),"")</f>
        <v>Dragonhold</v>
      </c>
      <c r="V406" s="33" t="s">
        <v>1560</v>
      </c>
      <c r="Y406" s="64"/>
      <c r="Z406" s="3">
        <f>IF(AND(G406&lt;&gt;"LIBSETS_SETTYPE_BATTLEGROUND",G406&lt;&gt;"LIBSETS_SETTYPE_SPECIAL"),
IF(AND(Y406&lt;&gt;"",ISNUMBER(Y406),NOT(ISNA(Y406))),Y406,
   IF(AND(L406&lt;&gt;"",ISNUMBER(L406),L406&gt;0,NOT(ISNA(L406))),VLOOKUP(L406,'ESO dumped WayshrineInfo'!$K$3:$L$9994,2,FALSE),"")
),"")</f>
        <v>1133</v>
      </c>
      <c r="AA406" t="str">
        <f>IF(AND(Z406&lt;&gt;"",ISNUMBER(Z406),NOT(ISNA(Z406))),VLOOKUP(Z406,'ESO zone constants'!$A$3:$D$9999,4,FALSE),"")</f>
        <v>Southern Elsweyr</v>
      </c>
      <c r="AB406" s="33" t="s">
        <v>1560</v>
      </c>
      <c r="AC406" s="39"/>
      <c r="AD406" s="39"/>
      <c r="AE406" s="39"/>
      <c r="AF406" s="3">
        <f>IF(AND(G406&lt;&gt;"LIBSETS_SETTYPE_BATTLEGROUND",G406&lt;&gt;"LIBSETS_SETTYPE_SPECIAL"),
IF(AND(AE406&lt;&gt;"",ISNUMBER(AE406),NOT(ISNA(AE406))),AE406,
   IF(AND(M406&lt;&gt;"",ISNUMBER(M406),M406&gt;0,NOT(ISNA(M406))),VLOOKUP(M406,'ESO dumped WayshrineInfo'!$K$3:$L$9994,2,FALSE),"")
),"")</f>
        <v>1133</v>
      </c>
      <c r="AG406" t="str">
        <f>IF(AND(AF406&lt;&gt;"",ISNUMBER(AF406),NOT(ISNA(AF406))),VLOOKUP(AF406,'ESO zone constants'!$A$3:$D$9999,4,FALSE),"")</f>
        <v>Southern Elsweyr</v>
      </c>
      <c r="AH406" s="43" t="s">
        <v>1562</v>
      </c>
      <c r="AI406" s="39"/>
      <c r="AJ406" s="39"/>
      <c r="AK406" s="3">
        <f>IF(AND(G406&lt;&gt;"LIBSETS_SETTYPE_BATTLEGROUND",G406&lt;&gt;"LIBSETS_SETTYPE_SPECIAL"),IF(AL406&lt;&gt;"",VLOOKUP(AL406,'ESO zone constants'!$D$3:$H$4953,5,FALSE),""),"")</f>
        <v>1133</v>
      </c>
      <c r="AL406" t="s">
        <v>1587</v>
      </c>
      <c r="AM406" s="43" t="s">
        <v>1563</v>
      </c>
      <c r="AN406" s="39"/>
      <c r="AO406" s="39"/>
      <c r="AP406" s="3" t="str">
        <f>IF(AND(G406&lt;&gt;"LIBSETS_SETTYPE_BATTLEGROUND",G406&lt;&gt;"LIBSETS_SETTYPE_SPECIAL"),IF(AQ406&lt;&gt;"",VLOOKUP(AQ406,'ESO zone constants'!$D$3:$H$4953,5,FALSE),""),"")</f>
        <v/>
      </c>
      <c r="AR406" s="43"/>
      <c r="AS406" s="39"/>
      <c r="AT406" s="39"/>
      <c r="AU406" s="3" t="str">
        <f>IF(AND(G406&lt;&gt;"LIBSETS_SETTYPE_BATTLEGROUND",G406&lt;&gt;"LIBSETS_SETTYPE_SPECIAL"),IF(AV406&lt;&gt;"",VLOOKUP(AV406,'ESO zone constants'!$D$3:$H$4953,5,FALSE),""),"")</f>
        <v/>
      </c>
      <c r="AW406" s="43"/>
      <c r="AX406" s="39"/>
      <c r="AY406" s="42"/>
      <c r="AZ406" s="81" t="s">
        <v>2665</v>
      </c>
      <c r="BA406" s="81"/>
      <c r="BB406" s="81"/>
      <c r="BC406" s="21" t="str">
        <f t="shared" si="42"/>
        <v>[465] = {wayshrines={402,402,402,}, dlcId=DLC_DRAGONHOLD</v>
      </c>
      <c r="BD406" s="21" t="str">
        <f t="shared" si="43"/>
        <v>, zoneIds={1133,1133,1133,1133}, veteran=false</v>
      </c>
      <c r="BE406" s="21" t="str">
        <f t="shared" si="44"/>
        <v>, setType=LIBSETS_SETTYPE_OVERLAND</v>
      </c>
      <c r="BF406" s="21" t="str">
        <f t="shared" si="45"/>
        <v>, dropMechanic={LIBSETS_DROP_MECHANIC_OVERLAND_BOSS_DELVE,LIBSETS_DROP_MECHANIC_OVERLAND_BOSS_DELVE,LIBSETS_DROP_MECHANIC_OVERLAND_BOSS_PUBLIC_DUNGEON,LIBSETS_DROP_MECHANIC_OVERLAND_CHEST}</v>
      </c>
      <c r="BG406" s="21" t="str">
        <f t="shared" si="46"/>
        <v>}, --Senchal Defender / Verteidiger von Senchal   [Southern Elsweyr, Southern Elsweyr, Southern Elsweyr, Southern Elsweyr]</v>
      </c>
    </row>
    <row r="407" spans="1:59" x14ac:dyDescent="0.25">
      <c r="A407" s="5">
        <v>466</v>
      </c>
      <c r="B407" t="s">
        <v>1613</v>
      </c>
      <c r="C407" t="s">
        <v>2646</v>
      </c>
      <c r="D407" s="3">
        <f t="shared" si="41"/>
        <v>466</v>
      </c>
      <c r="G407" s="8" t="s">
        <v>1480</v>
      </c>
      <c r="I407" t="s">
        <v>91</v>
      </c>
      <c r="J407" t="s">
        <v>91</v>
      </c>
      <c r="K407">
        <v>402</v>
      </c>
      <c r="L407">
        <v>402</v>
      </c>
      <c r="M407">
        <v>402</v>
      </c>
      <c r="O407" s="64" t="s">
        <v>1587</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WayshrineInfo'!$K$3:$N$9994,4,FALSE),"")))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constants'!$B$4:$C$1012,2,FALSE),"")</f>
        <v>Dragonhold</v>
      </c>
      <c r="V407" s="33" t="s">
        <v>1560</v>
      </c>
      <c r="Y407" s="64"/>
      <c r="Z407" s="3">
        <f>IF(AND(G407&lt;&gt;"LIBSETS_SETTYPE_BATTLEGROUND",G407&lt;&gt;"LIBSETS_SETTYPE_SPECIAL"),
IF(AND(Y407&lt;&gt;"",ISNUMBER(Y407),NOT(ISNA(Y407))),Y407,
   IF(AND(L407&lt;&gt;"",ISNUMBER(L407),L407&gt;0,NOT(ISNA(L407))),VLOOKUP(L407,'ESO dumped WayshrineInfo'!$K$3:$L$9994,2,FALSE),"")
),"")</f>
        <v>1133</v>
      </c>
      <c r="AA407" t="str">
        <f>IF(AND(Z407&lt;&gt;"",ISNUMBER(Z407),NOT(ISNA(Z407))),VLOOKUP(Z407,'ESO zone constants'!$A$3:$D$9999,4,FALSE),"")</f>
        <v>Southern Elsweyr</v>
      </c>
      <c r="AB407" s="33" t="s">
        <v>1560</v>
      </c>
      <c r="AC407" s="39"/>
      <c r="AD407" s="39"/>
      <c r="AE407" s="39"/>
      <c r="AF407" s="3">
        <f>IF(AND(G407&lt;&gt;"LIBSETS_SETTYPE_BATTLEGROUND",G407&lt;&gt;"LIBSETS_SETTYPE_SPECIAL"),
IF(AND(AE407&lt;&gt;"",ISNUMBER(AE407),NOT(ISNA(AE407))),AE407,
   IF(AND(M407&lt;&gt;"",ISNUMBER(M407),M407&gt;0,NOT(ISNA(M407))),VLOOKUP(M407,'ESO dumped WayshrineInfo'!$K$3:$L$9994,2,FALSE),"")
),"")</f>
        <v>1133</v>
      </c>
      <c r="AG407" t="str">
        <f>IF(AND(AF407&lt;&gt;"",ISNUMBER(AF407),NOT(ISNA(AF407))),VLOOKUP(AF407,'ESO zone constants'!$A$3:$D$9999,4,FALSE),"")</f>
        <v>Southern Elsweyr</v>
      </c>
      <c r="AH407" s="43" t="s">
        <v>1562</v>
      </c>
      <c r="AI407" s="39"/>
      <c r="AJ407" s="39"/>
      <c r="AK407" s="3">
        <f>IF(AND(G407&lt;&gt;"LIBSETS_SETTYPE_BATTLEGROUND",G407&lt;&gt;"LIBSETS_SETTYPE_SPECIAL"),IF(AL407&lt;&gt;"",VLOOKUP(AL407,'ESO zone constants'!$D$3:$H$4953,5,FALSE),""),"")</f>
        <v>1133</v>
      </c>
      <c r="AL407" t="s">
        <v>1587</v>
      </c>
      <c r="AM407" s="43" t="s">
        <v>1563</v>
      </c>
      <c r="AN407" s="39"/>
      <c r="AO407" s="39"/>
      <c r="AP407" s="3" t="str">
        <f>IF(AND(G407&lt;&gt;"LIBSETS_SETTYPE_BATTLEGROUND",G407&lt;&gt;"LIBSETS_SETTYPE_SPECIAL"),IF(AQ407&lt;&gt;"",VLOOKUP(AQ407,'ESO zone constants'!$D$3:$H$4953,5,FALSE),""),"")</f>
        <v/>
      </c>
      <c r="AR407" s="43"/>
      <c r="AS407" s="39"/>
      <c r="AT407" s="39"/>
      <c r="AU407" s="3" t="str">
        <f>IF(AND(G407&lt;&gt;"LIBSETS_SETTYPE_BATTLEGROUND",G407&lt;&gt;"LIBSETS_SETTYPE_SPECIAL"),IF(AV407&lt;&gt;"",VLOOKUP(AV407,'ESO zone constants'!$D$3:$H$4953,5,FALSE),""),"")</f>
        <v/>
      </c>
      <c r="AW407" s="43"/>
      <c r="AX407" s="39"/>
      <c r="AY407" s="42"/>
      <c r="AZ407" s="81" t="s">
        <v>2665</v>
      </c>
      <c r="BA407" s="81"/>
      <c r="BB407" s="81"/>
      <c r="BC407" s="21" t="str">
        <f t="shared" si="42"/>
        <v>[466] = {wayshrines={402,402,402,}, dlcId=DLC_DRAGONHOLD</v>
      </c>
      <c r="BD407" s="21" t="str">
        <f t="shared" si="43"/>
        <v>, zoneIds={1133,1133,1133,1133}, veteran=false</v>
      </c>
      <c r="BE407" s="21" t="str">
        <f t="shared" si="44"/>
        <v>, setType=LIBSETS_SETTYPE_OVERLAND</v>
      </c>
      <c r="BF407" s="21" t="str">
        <f t="shared" si="45"/>
        <v>, dropMechanic={LIBSETS_DROP_MECHANIC_OVERLAND_BOSS_DELVE,LIBSETS_DROP_MECHANIC_OVERLAND_BOSS_DELVE,LIBSETS_DROP_MECHANIC_OVERLAND_BOSS_PUBLIC_DUNGEON,LIBSETS_DROP_MECHANIC_OVERLAND_CHEST}</v>
      </c>
      <c r="BG407" s="21" t="str">
        <f t="shared" si="46"/>
        <v>}, --Marauder\'s Haste / Marodeurshast   [Southern Elsweyr, Southern Elsweyr, Southern Elsweyr, Southern Elsweyr]</v>
      </c>
    </row>
    <row r="408" spans="1:59" x14ac:dyDescent="0.25">
      <c r="A408" s="5">
        <v>467</v>
      </c>
      <c r="B408" t="s">
        <v>1612</v>
      </c>
      <c r="C408" t="s">
        <v>1605</v>
      </c>
      <c r="D408" s="3">
        <f t="shared" si="41"/>
        <v>467</v>
      </c>
      <c r="G408" s="8" t="s">
        <v>1480</v>
      </c>
      <c r="I408" t="s">
        <v>91</v>
      </c>
      <c r="J408" t="s">
        <v>91</v>
      </c>
      <c r="K408">
        <v>402</v>
      </c>
      <c r="L408">
        <v>402</v>
      </c>
      <c r="M408">
        <v>402</v>
      </c>
      <c r="O408" s="64" t="s">
        <v>1587</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WayshrineInfo'!$K$3:$N$9994,4,FALSE),"")))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constants'!$B$4:$C$1012,2,FALSE),"")</f>
        <v>Dragonhold</v>
      </c>
      <c r="V408" s="33" t="s">
        <v>1560</v>
      </c>
      <c r="Y408" s="64"/>
      <c r="Z408" s="3">
        <f>IF(AND(G408&lt;&gt;"LIBSETS_SETTYPE_BATTLEGROUND",G408&lt;&gt;"LIBSETS_SETTYPE_SPECIAL"),
IF(AND(Y408&lt;&gt;"",ISNUMBER(Y408),NOT(ISNA(Y408))),Y408,
   IF(AND(L408&lt;&gt;"",ISNUMBER(L408),L408&gt;0,NOT(ISNA(L408))),VLOOKUP(L408,'ESO dumped WayshrineInfo'!$K$3:$L$9994,2,FALSE),"")
),"")</f>
        <v>1133</v>
      </c>
      <c r="AA408" t="str">
        <f>IF(AND(Z408&lt;&gt;"",ISNUMBER(Z408),NOT(ISNA(Z408))),VLOOKUP(Z408,'ESO zone constants'!$A$3:$D$9999,4,FALSE),"")</f>
        <v>Southern Elsweyr</v>
      </c>
      <c r="AB408" s="33" t="s">
        <v>1560</v>
      </c>
      <c r="AC408" s="39"/>
      <c r="AD408" s="39"/>
      <c r="AE408" s="39"/>
      <c r="AF408" s="3">
        <f>IF(AND(G408&lt;&gt;"LIBSETS_SETTYPE_BATTLEGROUND",G408&lt;&gt;"LIBSETS_SETTYPE_SPECIAL"),
IF(AND(AE408&lt;&gt;"",ISNUMBER(AE408),NOT(ISNA(AE408))),AE408,
   IF(AND(M408&lt;&gt;"",ISNUMBER(M408),M408&gt;0,NOT(ISNA(M408))),VLOOKUP(M408,'ESO dumped WayshrineInfo'!$K$3:$L$9994,2,FALSE),"")
),"")</f>
        <v>1133</v>
      </c>
      <c r="AG408" t="str">
        <f>IF(AND(AF408&lt;&gt;"",ISNUMBER(AF408),NOT(ISNA(AF408))),VLOOKUP(AF408,'ESO zone constants'!$A$3:$D$9999,4,FALSE),"")</f>
        <v>Southern Elsweyr</v>
      </c>
      <c r="AH408" s="43" t="s">
        <v>1562</v>
      </c>
      <c r="AI408" s="39"/>
      <c r="AJ408" s="39"/>
      <c r="AK408" s="3">
        <f>IF(AND(G408&lt;&gt;"LIBSETS_SETTYPE_BATTLEGROUND",G408&lt;&gt;"LIBSETS_SETTYPE_SPECIAL"),IF(AL408&lt;&gt;"",VLOOKUP(AL408,'ESO zone constants'!$D$3:$H$4953,5,FALSE),""),"")</f>
        <v>1133</v>
      </c>
      <c r="AL408" t="s">
        <v>1587</v>
      </c>
      <c r="AM408" s="43" t="s">
        <v>1563</v>
      </c>
      <c r="AN408" s="39"/>
      <c r="AO408" s="39"/>
      <c r="AP408" s="3" t="str">
        <f>IF(AND(G408&lt;&gt;"LIBSETS_SETTYPE_BATTLEGROUND",G408&lt;&gt;"LIBSETS_SETTYPE_SPECIAL"),IF(AQ408&lt;&gt;"",VLOOKUP(AQ408,'ESO zone constants'!$D$3:$H$4953,5,FALSE),""),"")</f>
        <v/>
      </c>
      <c r="AR408" s="43"/>
      <c r="AS408" s="39"/>
      <c r="AT408" s="39"/>
      <c r="AU408" s="3" t="str">
        <f>IF(AND(G408&lt;&gt;"LIBSETS_SETTYPE_BATTLEGROUND",G408&lt;&gt;"LIBSETS_SETTYPE_SPECIAL"),IF(AV408&lt;&gt;"",VLOOKUP(AV408,'ESO zone constants'!$D$3:$H$4953,5,FALSE),""),"")</f>
        <v/>
      </c>
      <c r="AW408" s="43"/>
      <c r="AX408" s="39"/>
      <c r="AY408" s="42"/>
      <c r="AZ408" s="81" t="s">
        <v>2665</v>
      </c>
      <c r="BA408" s="81"/>
      <c r="BB408" s="81"/>
      <c r="BC408" s="21" t="str">
        <f t="shared" si="42"/>
        <v>[467] = {wayshrines={402,402,402,}, dlcId=DLC_DRAGONHOLD</v>
      </c>
      <c r="BD408" s="21" t="str">
        <f t="shared" si="43"/>
        <v>, zoneIds={1133,1133,1133,1133}, veteran=false</v>
      </c>
      <c r="BE408" s="21" t="str">
        <f t="shared" si="44"/>
        <v>, setType=LIBSETS_SETTYPE_OVERLAND</v>
      </c>
      <c r="BF408" s="21" t="str">
        <f t="shared" si="45"/>
        <v>, dropMechanic={LIBSETS_DROP_MECHANIC_OVERLAND_BOSS_DELVE,LIBSETS_DROP_MECHANIC_OVERLAND_BOSS_DELVE,LIBSETS_DROP_MECHANIC_OVERLAND_BOSS_PUBLIC_DUNGEON,LIBSETS_DROP_MECHANIC_OVERLAND_CHEST}</v>
      </c>
      <c r="BG408" s="21" t="str">
        <f t="shared" si="46"/>
        <v>}, --Dragonguard Elite / Drachengardeelite   [Southern Elsweyr, Southern Elsweyr, Southern Elsweyr, Southern Elsweyr]</v>
      </c>
    </row>
    <row r="409" spans="1:59" x14ac:dyDescent="0.25">
      <c r="A409" s="5">
        <v>468</v>
      </c>
      <c r="B409" t="s">
        <v>1611</v>
      </c>
      <c r="C409" t="s">
        <v>1606</v>
      </c>
      <c r="D409" s="3">
        <f t="shared" si="41"/>
        <v>468</v>
      </c>
      <c r="E409" s="41"/>
      <c r="G409" s="8" t="s">
        <v>1474</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WayshrineInfo'!$K$3:$N$9994,4,FALSE),"")))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constants'!$B$4:$C$1012,2,FALSE),"")</f>
        <v>Dragonhold</v>
      </c>
      <c r="V409" s="33" t="s">
        <v>3357</v>
      </c>
      <c r="Y409" s="64"/>
      <c r="Z409" s="3">
        <f>IF(AND(G409&lt;&gt;"LIBSETS_SETTYPE_BATTLEGROUND",G409&lt;&gt;"LIBSETS_SETTYPE_SPECIAL"),
IF(AND(Y409&lt;&gt;"",ISNUMBER(Y409),NOT(ISNA(Y409))),Y409,
   IF(AND(L409&lt;&gt;"",ISNUMBER(L409),L409&gt;0,NOT(ISNA(L409))),VLOOKUP(L409,'ESO dumped WayshrineInfo'!$K$3:$L$9994,2,FALSE),"")
),"")</f>
        <v>1133</v>
      </c>
      <c r="AA409" t="str">
        <f>IF(AND(Z409&lt;&gt;"",ISNUMBER(Z409),NOT(ISNA(Z409))),VLOOKUP(Z409,'ESO zone constants'!$A$3:$D$9999,4,FALSE),"")</f>
        <v>Southern Elsweyr</v>
      </c>
      <c r="AB409" s="33" t="s">
        <v>3357</v>
      </c>
      <c r="AC409" s="39"/>
      <c r="AD409" s="39"/>
      <c r="AE409" s="39"/>
      <c r="AF409" s="3">
        <f>IF(AND(G409&lt;&gt;"LIBSETS_SETTYPE_BATTLEGROUND",G409&lt;&gt;"LIBSETS_SETTYPE_SPECIAL"),
IF(AND(AE409&lt;&gt;"",ISNUMBER(AE409),NOT(ISNA(AE409))),AE409,
   IF(AND(M409&lt;&gt;"",ISNUMBER(M409),M409&gt;0,NOT(ISNA(M409))),VLOOKUP(M409,'ESO dumped WayshrineInfo'!$K$3:$L$9994,2,FALSE),"")
),"")</f>
        <v>1133</v>
      </c>
      <c r="AG409" t="str">
        <f>IF(AND(AF409&lt;&gt;"",ISNUMBER(AF409),NOT(ISNA(AF409))),VLOOKUP(AF409,'ESO zone constants'!$A$3:$D$9999,4,FALSE),"")</f>
        <v>Southern Elsweyr</v>
      </c>
      <c r="AH409" s="43"/>
      <c r="AI409" s="39"/>
      <c r="AJ409" s="39"/>
      <c r="AK409" s="3" t="str">
        <f>IF(AND(G409&lt;&gt;"LIBSETS_SETTYPE_BATTLEGROUND",G409&lt;&gt;"LIBSETS_SETTYPE_SPECIAL"),IF(AL409&lt;&gt;"",VLOOKUP(AL409,'ESO zone constants'!$D$3:$H$4953,5,FALSE),""),"")</f>
        <v/>
      </c>
      <c r="AM409" s="43"/>
      <c r="AN409" s="39"/>
      <c r="AO409" s="39"/>
      <c r="AP409" s="3" t="str">
        <f>IF(AND(G409&lt;&gt;"LIBSETS_SETTYPE_BATTLEGROUND",G409&lt;&gt;"LIBSETS_SETTYPE_SPECIAL"),IF(AQ409&lt;&gt;"",VLOOKUP(AQ409,'ESO zone constants'!$D$3:$H$4953,5,FALSE),""),"")</f>
        <v/>
      </c>
      <c r="AR409" s="43"/>
      <c r="AS409" s="39"/>
      <c r="AT409" s="39"/>
      <c r="AU409" s="3" t="str">
        <f>IF(AND(G409&lt;&gt;"LIBSETS_SETTYPE_BATTLEGROUND",G409&lt;&gt;"LIBSETS_SETTYPE_SPECIAL"),IF(AV409&lt;&gt;"",VLOOKUP(AV409,'ESO zone constants'!$D$3:$H$4953,5,FALSE),""),"")</f>
        <v/>
      </c>
      <c r="AW409" s="43"/>
      <c r="AX409" s="39"/>
      <c r="AY409" s="42"/>
      <c r="AZ409" s="81" t="s">
        <v>2665</v>
      </c>
      <c r="BA409" s="81"/>
      <c r="BB409" s="81"/>
      <c r="BC409" s="21" t="str">
        <f t="shared" si="42"/>
        <v>[468] = {wayshrines={403,403,403,}, traitsNeeded=3, dlcId=DLC_DRAGONHOLD</v>
      </c>
      <c r="BD409" s="21" t="str">
        <f t="shared" si="43"/>
        <v>, zoneIds={1133,1133,1133}, veteran=false</v>
      </c>
      <c r="BE409" s="21" t="str">
        <f t="shared" si="44"/>
        <v>, setType=LIBSETS_SETTYPE_CRAFTED</v>
      </c>
      <c r="BF409" s="21" t="str">
        <f t="shared" si="45"/>
        <v>, dropMechanic={LIBSETS_DROP_MECHANIC_CRAFTED,LIBSETS_DROP_MECHANIC_CRAFTED}</v>
      </c>
      <c r="BG409" s="21" t="str">
        <f t="shared" si="46"/>
        <v>}, --Daring Corsair / Kühner Korsar   [Southern Elsweyr, Southern Elsweyr, Southern Elsweyr]</v>
      </c>
    </row>
    <row r="410" spans="1:59" x14ac:dyDescent="0.25">
      <c r="A410" s="5">
        <v>469</v>
      </c>
      <c r="B410" t="s">
        <v>1610</v>
      </c>
      <c r="C410" t="s">
        <v>1607</v>
      </c>
      <c r="D410" s="3">
        <f t="shared" si="41"/>
        <v>469</v>
      </c>
      <c r="G410" s="8" t="s">
        <v>1474</v>
      </c>
      <c r="I410" t="s">
        <v>91</v>
      </c>
      <c r="J410" t="s">
        <v>91</v>
      </c>
      <c r="K410">
        <v>407</v>
      </c>
      <c r="L410">
        <v>407</v>
      </c>
      <c r="M410">
        <v>407</v>
      </c>
      <c r="N410">
        <v>6</v>
      </c>
      <c r="O410" s="64" t="s">
        <v>1587</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WayshrineInfo'!$K$3:$N$9994,4,FALSE),"")))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constants'!$B$4:$C$1012,2,FALSE),"")</f>
        <v>Dragonhold</v>
      </c>
      <c r="V410" s="33" t="s">
        <v>3357</v>
      </c>
      <c r="Y410" s="64"/>
      <c r="Z410" s="3">
        <f>IF(AND(G410&lt;&gt;"LIBSETS_SETTYPE_BATTLEGROUND",G410&lt;&gt;"LIBSETS_SETTYPE_SPECIAL"),
IF(AND(Y410&lt;&gt;"",ISNUMBER(Y410),NOT(ISNA(Y410))),Y410,
   IF(AND(L410&lt;&gt;"",ISNUMBER(L410),L410&gt;0,NOT(ISNA(L410))),VLOOKUP(L410,'ESO dumped WayshrineInfo'!$K$3:$L$9994,2,FALSE),"")
),"")</f>
        <v>1133</v>
      </c>
      <c r="AA410" t="str">
        <f>IF(AND(Z410&lt;&gt;"",ISNUMBER(Z410),NOT(ISNA(Z410))),VLOOKUP(Z410,'ESO zone constants'!$A$3:$D$9999,4,FALSE),"")</f>
        <v>Southern Elsweyr</v>
      </c>
      <c r="AB410" s="33" t="s">
        <v>3357</v>
      </c>
      <c r="AC410" s="39"/>
      <c r="AD410" s="39"/>
      <c r="AE410" s="39"/>
      <c r="AF410" s="3">
        <f>IF(AND(G410&lt;&gt;"LIBSETS_SETTYPE_BATTLEGROUND",G410&lt;&gt;"LIBSETS_SETTYPE_SPECIAL"),
IF(AND(AE410&lt;&gt;"",ISNUMBER(AE410),NOT(ISNA(AE410))),AE410,
   IF(AND(M410&lt;&gt;"",ISNUMBER(M410),M410&gt;0,NOT(ISNA(M410))),VLOOKUP(M410,'ESO dumped WayshrineInfo'!$K$3:$L$9994,2,FALSE),"")
),"")</f>
        <v>1133</v>
      </c>
      <c r="AG410" t="str">
        <f>IF(AND(AF410&lt;&gt;"",ISNUMBER(AF410),NOT(ISNA(AF410))),VLOOKUP(AF410,'ESO zone constants'!$A$3:$D$9999,4,FALSE),"")</f>
        <v>Southern Elsweyr</v>
      </c>
      <c r="AH410" s="43"/>
      <c r="AI410" s="39"/>
      <c r="AJ410" s="39"/>
      <c r="AK410" s="3" t="str">
        <f>IF(AND(G410&lt;&gt;"LIBSETS_SETTYPE_BATTLEGROUND",G410&lt;&gt;"LIBSETS_SETTYPE_SPECIAL"),IF(AL410&lt;&gt;"",VLOOKUP(AL410,'ESO zone constants'!$D$3:$H$4953,5,FALSE),""),"")</f>
        <v/>
      </c>
      <c r="AM410" s="43"/>
      <c r="AN410" s="39"/>
      <c r="AO410" s="39"/>
      <c r="AP410" s="3" t="str">
        <f>IF(AND(G410&lt;&gt;"LIBSETS_SETTYPE_BATTLEGROUND",G410&lt;&gt;"LIBSETS_SETTYPE_SPECIAL"),IF(AQ410&lt;&gt;"",VLOOKUP(AQ410,'ESO zone constants'!$D$3:$H$4953,5,FALSE),""),"")</f>
        <v/>
      </c>
      <c r="AR410" s="43"/>
      <c r="AS410" s="39"/>
      <c r="AT410" s="39"/>
      <c r="AU410" s="3" t="str">
        <f>IF(AND(G410&lt;&gt;"LIBSETS_SETTYPE_BATTLEGROUND",G410&lt;&gt;"LIBSETS_SETTYPE_SPECIAL"),IF(AV410&lt;&gt;"",VLOOKUP(AV410,'ESO zone constants'!$D$3:$H$4953,5,FALSE),""),"")</f>
        <v/>
      </c>
      <c r="AW410" s="43"/>
      <c r="AX410" s="39"/>
      <c r="AY410" s="42"/>
      <c r="AZ410" s="81" t="s">
        <v>2665</v>
      </c>
      <c r="BA410" s="81"/>
      <c r="BB410" s="81"/>
      <c r="BC410" s="21" t="str">
        <f t="shared" si="42"/>
        <v>[469] = {wayshrines={407,407,407,}, traitsNeeded=6, dlcId=DLC_DRAGONHOLD</v>
      </c>
      <c r="BD410" s="21" t="str">
        <f t="shared" si="43"/>
        <v>, zoneIds={1133,1133,1133}, veteran=false</v>
      </c>
      <c r="BE410" s="21" t="str">
        <f t="shared" si="44"/>
        <v>, setType=LIBSETS_SETTYPE_CRAFTED</v>
      </c>
      <c r="BF410" s="21" t="str">
        <f t="shared" si="45"/>
        <v>, dropMechanic={LIBSETS_DROP_MECHANIC_CRAFTED,LIBSETS_DROP_MECHANIC_CRAFTED}</v>
      </c>
      <c r="BG410" s="21" t="str">
        <f t="shared" si="46"/>
        <v>}, --Ancient Dragonguard / Alte Drachengarde   [Southern Elsweyr, Southern Elsweyr, Southern Elsweyr]</v>
      </c>
    </row>
    <row r="411" spans="1:59" x14ac:dyDescent="0.25">
      <c r="A411" s="5">
        <v>470</v>
      </c>
      <c r="B411" t="s">
        <v>1609</v>
      </c>
      <c r="C411" t="s">
        <v>1608</v>
      </c>
      <c r="D411" s="3">
        <f t="shared" si="41"/>
        <v>470</v>
      </c>
      <c r="G411" s="8" t="s">
        <v>1474</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WayshrineInfo'!$K$3:$N$9994,4,FALSE),"")))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constants'!$B$4:$C$1012,2,FALSE),"")</f>
        <v>Dragonhold</v>
      </c>
      <c r="V411" s="33" t="s">
        <v>3357</v>
      </c>
      <c r="Y411" s="64"/>
      <c r="Z411" s="3">
        <f>IF(AND(G411&lt;&gt;"LIBSETS_SETTYPE_BATTLEGROUND",G411&lt;&gt;"LIBSETS_SETTYPE_SPECIAL"),
IF(AND(Y411&lt;&gt;"",ISNUMBER(Y411),NOT(ISNA(Y411))),Y411,
   IF(AND(L411&lt;&gt;"",ISNUMBER(L411),L411&gt;0,NOT(ISNA(L411))),VLOOKUP(L411,'ESO dumped WayshrineInfo'!$K$3:$L$9994,2,FALSE),"")
),"")</f>
        <v>1133</v>
      </c>
      <c r="AA411" t="str">
        <f>IF(AND(Z411&lt;&gt;"",ISNUMBER(Z411),NOT(ISNA(Z411))),VLOOKUP(Z411,'ESO zone constants'!$A$3:$D$9999,4,FALSE),"")</f>
        <v>Southern Elsweyr</v>
      </c>
      <c r="AB411" s="33" t="s">
        <v>3357</v>
      </c>
      <c r="AC411" s="39"/>
      <c r="AD411" s="39"/>
      <c r="AE411" s="39"/>
      <c r="AF411" s="3">
        <f>IF(AND(G411&lt;&gt;"LIBSETS_SETTYPE_BATTLEGROUND",G411&lt;&gt;"LIBSETS_SETTYPE_SPECIAL"),
IF(AND(AE411&lt;&gt;"",ISNUMBER(AE411),NOT(ISNA(AE411))),AE411,
   IF(AND(M411&lt;&gt;"",ISNUMBER(M411),M411&gt;0,NOT(ISNA(M411))),VLOOKUP(M411,'ESO dumped WayshrineInfo'!$K$3:$L$9994,2,FALSE),"")
),"")</f>
        <v>1133</v>
      </c>
      <c r="AG411" t="str">
        <f>IF(AND(AF411&lt;&gt;"",ISNUMBER(AF411),NOT(ISNA(AF411))),VLOOKUP(AF411,'ESO zone constants'!$A$3:$D$9999,4,FALSE),"")</f>
        <v>Southern Elsweyr</v>
      </c>
      <c r="AH411" s="33" t="s">
        <v>3357</v>
      </c>
      <c r="AI411" s="39"/>
      <c r="AJ411" s="39"/>
      <c r="AK411" s="3" t="str">
        <f>IF(AND(G411&lt;&gt;"LIBSETS_SETTYPE_BATTLEGROUND",G411&lt;&gt;"LIBSETS_SETTYPE_SPECIAL"),IF(AL411&lt;&gt;"",VLOOKUP(AL411,'ESO zone constants'!$D$3:$H$4953,5,FALSE),""),"")</f>
        <v/>
      </c>
      <c r="AM411" s="43"/>
      <c r="AN411" s="39"/>
      <c r="AO411" s="39"/>
      <c r="AP411" s="3" t="str">
        <f>IF(AND(G411&lt;&gt;"LIBSETS_SETTYPE_BATTLEGROUND",G411&lt;&gt;"LIBSETS_SETTYPE_SPECIAL"),IF(AQ411&lt;&gt;"",VLOOKUP(AQ411,'ESO zone constants'!$D$3:$H$4953,5,FALSE),""),"")</f>
        <v/>
      </c>
      <c r="AR411" s="43"/>
      <c r="AS411" s="39"/>
      <c r="AT411" s="39"/>
      <c r="AU411" s="3" t="str">
        <f>IF(AND(G411&lt;&gt;"LIBSETS_SETTYPE_BATTLEGROUND",G411&lt;&gt;"LIBSETS_SETTYPE_SPECIAL"),IF(AV411&lt;&gt;"",VLOOKUP(AV411,'ESO zone constants'!$D$3:$H$4953,5,FALSE),""),"")</f>
        <v/>
      </c>
      <c r="AW411" s="43"/>
      <c r="AX411" s="39"/>
      <c r="AY411" s="42"/>
      <c r="AZ411" s="81" t="s">
        <v>2665</v>
      </c>
      <c r="BA411" s="81"/>
      <c r="BB411" s="81"/>
      <c r="BC411" s="21" t="str">
        <f t="shared" si="42"/>
        <v>[470] = {wayshrines={406,406,406,}, traitsNeeded=9, dlcId=DLC_DRAGONHOLD</v>
      </c>
      <c r="BD411" s="21" t="str">
        <f t="shared" si="43"/>
        <v>, zoneIds={1133,1133,1133}, veteran=false</v>
      </c>
      <c r="BE411" s="21" t="str">
        <f t="shared" si="44"/>
        <v>, setType=LIBSETS_SETTYPE_CRAFTED</v>
      </c>
      <c r="BF411" s="21" t="str">
        <f t="shared" si="45"/>
        <v>, dropMechanic={LIBSETS_DROP_MECHANIC_CRAFTED,LIBSETS_DROP_MECHANIC_CRAFTED,LIBSETS_DROP_MECHANIC_CRAFTED}</v>
      </c>
      <c r="BG411" s="21" t="str">
        <f t="shared" si="46"/>
        <v>}, --New Moon Acolyte / Akolythin des Neuen Mondes   [Southern Elsweyr, Southern Elsweyr, Southern Elsweyr]</v>
      </c>
    </row>
    <row r="412" spans="1:59" x14ac:dyDescent="0.25">
      <c r="A412" s="5">
        <v>471</v>
      </c>
      <c r="B412" t="s">
        <v>1667</v>
      </c>
      <c r="C412" t="s">
        <v>1666</v>
      </c>
      <c r="D412" s="3">
        <f t="shared" si="41"/>
        <v>471</v>
      </c>
      <c r="G412" s="3" t="s">
        <v>1477</v>
      </c>
      <c r="I412" t="s">
        <v>91</v>
      </c>
      <c r="J412" t="s">
        <v>91</v>
      </c>
      <c r="K412">
        <v>424</v>
      </c>
      <c r="L412">
        <v>424</v>
      </c>
      <c r="M412">
        <v>424</v>
      </c>
      <c r="O412" s="64" t="s">
        <v>1651</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WayshrineInfo'!$K$3:$N$9994,4,FALSE),"")))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constants'!$B$4:$C$1012,2,FALSE),"")</f>
        <v>Harrowstorm</v>
      </c>
      <c r="V412" s="33" t="s">
        <v>3354</v>
      </c>
      <c r="Y412" s="64"/>
      <c r="Z412" s="3">
        <f>IF(AND(G412&lt;&gt;"LIBSETS_SETTYPE_BATTLEGROUND",G412&lt;&gt;"LIBSETS_SETTYPE_SPECIAL"),
IF(AND(Y412&lt;&gt;"",ISNUMBER(Y412),NOT(ISNA(Y412))),Y412,
   IF(AND(L412&lt;&gt;"",ISNUMBER(L412),L412&gt;0,NOT(ISNA(L412))),VLOOKUP(L412,'ESO dumped WayshrineInfo'!$K$3:$L$9994,2,FALSE),"")
),"")</f>
        <v>684</v>
      </c>
      <c r="AA412" t="str">
        <f>IF(AND(Z412&lt;&gt;"",ISNUMBER(Z412),NOT(ISNA(Z412))),VLOOKUP(Z412,'ESO zone constants'!$A$3:$D$9999,4,FALSE),"")</f>
        <v>Wrothgar</v>
      </c>
      <c r="AB412" s="33" t="s">
        <v>3354</v>
      </c>
      <c r="AC412" s="41"/>
      <c r="AD412" s="41"/>
      <c r="AE412" s="41"/>
      <c r="AF412" s="3">
        <f>IF(AND(G412&lt;&gt;"LIBSETS_SETTYPE_BATTLEGROUND",G412&lt;&gt;"LIBSETS_SETTYPE_SPECIAL"),
IF(AND(AE412&lt;&gt;"",ISNUMBER(AE412),NOT(ISNA(AE412))),AE412,
   IF(AND(M412&lt;&gt;"",ISNUMBER(M412),M412&gt;0,NOT(ISNA(M412))),VLOOKUP(M412,'ESO dumped WayshrineInfo'!$K$3:$L$9994,2,FALSE),"")
),"")</f>
        <v>684</v>
      </c>
      <c r="AG412" t="str">
        <f>IF(AND(AF412&lt;&gt;"",ISNUMBER(AF412),NOT(ISNA(AF412))),VLOOKUP(AF412,'ESO zone constants'!$A$3:$D$9999,4,FALSE),"")</f>
        <v>Wrothgar</v>
      </c>
      <c r="AH412" s="43"/>
      <c r="AI412" s="41"/>
      <c r="AJ412" s="41"/>
      <c r="AK412" s="3" t="str">
        <f>IF(AND(G412&lt;&gt;"LIBSETS_SETTYPE_BATTLEGROUND",G412&lt;&gt;"LIBSETS_SETTYPE_SPECIAL"),IF(AL412&lt;&gt;"",VLOOKUP(AL412,'ESO zone constants'!$D$3:$H$4953,5,FALSE),""),"")</f>
        <v/>
      </c>
      <c r="AM412" s="43"/>
      <c r="AN412" s="41"/>
      <c r="AO412" s="41"/>
      <c r="AP412" s="3" t="str">
        <f>IF(AND(G412&lt;&gt;"LIBSETS_SETTYPE_BATTLEGROUND",G412&lt;&gt;"LIBSETS_SETTYPE_SPECIAL"),IF(AQ412&lt;&gt;"",VLOOKUP(AQ412,'ESO zone constants'!$D$3:$H$4953,5,FALSE),""),"")</f>
        <v/>
      </c>
      <c r="AR412" s="43"/>
      <c r="AS412" s="41"/>
      <c r="AT412" s="41"/>
      <c r="AU412" s="3" t="str">
        <f>IF(AND(G412&lt;&gt;"LIBSETS_SETTYPE_BATTLEGROUND",G412&lt;&gt;"LIBSETS_SETTYPE_SPECIAL"),IF(AV412&lt;&gt;"",VLOOKUP(AV412,'ESO zone constants'!$D$3:$H$4953,5,FALSE),""),"")</f>
        <v/>
      </c>
      <c r="AW412" s="43"/>
      <c r="AX412" s="41"/>
      <c r="AY412" s="38"/>
      <c r="AZ412" s="81" t="s">
        <v>2665</v>
      </c>
      <c r="BA412" s="81"/>
      <c r="BB412" s="81"/>
      <c r="BC412" s="21" t="str">
        <f t="shared" si="42"/>
        <v>[471] = {wayshrines={424,424,424,}, dlcId=DLC_HARROWSTORM</v>
      </c>
      <c r="BD412" s="21" t="str">
        <f t="shared" si="43"/>
        <v>, zoneIds={1152,684,684}, veteran=false</v>
      </c>
      <c r="BE412" s="21" t="str">
        <f t="shared" si="44"/>
        <v>, setType=LIBSETS_SETTYPE_DUNGEON</v>
      </c>
      <c r="BF412" s="21" t="str">
        <f t="shared" si="45"/>
        <v>, dropMechanic={LIBSETS_DROP_MECHANIC_GROUP_DUNGEON_BOSS,LIBSETS_DROP_MECHANIC_GROUP_DUNGEON_BOSS}</v>
      </c>
      <c r="BG412" s="21" t="str">
        <f t="shared" si="46"/>
        <v>}, --Hiti\'s Hearth / Hitis Feuerstelle   [Icereach, Wrothgar, Wrothgar]</v>
      </c>
    </row>
    <row r="413" spans="1:59" x14ac:dyDescent="0.25">
      <c r="A413" s="5">
        <v>472</v>
      </c>
      <c r="B413" t="s">
        <v>1668</v>
      </c>
      <c r="C413" t="s">
        <v>1652</v>
      </c>
      <c r="D413" s="3">
        <f t="shared" si="41"/>
        <v>472</v>
      </c>
      <c r="G413" s="3" t="s">
        <v>1477</v>
      </c>
      <c r="I413" t="s">
        <v>91</v>
      </c>
      <c r="J413" t="s">
        <v>91</v>
      </c>
      <c r="K413">
        <v>424</v>
      </c>
      <c r="L413">
        <v>424</v>
      </c>
      <c r="M413">
        <v>424</v>
      </c>
      <c r="O413" s="64" t="s">
        <v>1651</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WayshrineInfo'!$K$3:$N$9994,4,FALSE),"")))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constants'!$B$4:$C$1012,2,FALSE),"")</f>
        <v>Harrowstorm</v>
      </c>
      <c r="V413" s="33" t="s">
        <v>3354</v>
      </c>
      <c r="Y413" s="64"/>
      <c r="Z413" s="3">
        <f>IF(AND(G413&lt;&gt;"LIBSETS_SETTYPE_BATTLEGROUND",G413&lt;&gt;"LIBSETS_SETTYPE_SPECIAL"),
IF(AND(Y413&lt;&gt;"",ISNUMBER(Y413),NOT(ISNA(Y413))),Y413,
   IF(AND(L413&lt;&gt;"",ISNUMBER(L413),L413&gt;0,NOT(ISNA(L413))),VLOOKUP(L413,'ESO dumped WayshrineInfo'!$K$3:$L$9994,2,FALSE),"")
),"")</f>
        <v>684</v>
      </c>
      <c r="AA413" t="str">
        <f>IF(AND(Z413&lt;&gt;"",ISNUMBER(Z413),NOT(ISNA(Z413))),VLOOKUP(Z413,'ESO zone constants'!$A$3:$D$9999,4,FALSE),"")</f>
        <v>Wrothgar</v>
      </c>
      <c r="AB413" s="33" t="s">
        <v>3354</v>
      </c>
      <c r="AC413" s="41"/>
      <c r="AD413" s="41"/>
      <c r="AE413" s="41"/>
      <c r="AF413" s="3">
        <f>IF(AND(G413&lt;&gt;"LIBSETS_SETTYPE_BATTLEGROUND",G413&lt;&gt;"LIBSETS_SETTYPE_SPECIAL"),
IF(AND(AE413&lt;&gt;"",ISNUMBER(AE413),NOT(ISNA(AE413))),AE413,
   IF(AND(M413&lt;&gt;"",ISNUMBER(M413),M413&gt;0,NOT(ISNA(M413))),VLOOKUP(M413,'ESO dumped WayshrineInfo'!$K$3:$L$9994,2,FALSE),"")
),"")</f>
        <v>684</v>
      </c>
      <c r="AG413" t="str">
        <f>IF(AND(AF413&lt;&gt;"",ISNUMBER(AF413),NOT(ISNA(AF413))),VLOOKUP(AF413,'ESO zone constants'!$A$3:$D$9999,4,FALSE),"")</f>
        <v>Wrothgar</v>
      </c>
      <c r="AH413" s="43"/>
      <c r="AI413" s="41"/>
      <c r="AJ413" s="41"/>
      <c r="AK413" s="3" t="str">
        <f>IF(AND(G413&lt;&gt;"LIBSETS_SETTYPE_BATTLEGROUND",G413&lt;&gt;"LIBSETS_SETTYPE_SPECIAL"),IF(AL413&lt;&gt;"",VLOOKUP(AL413,'ESO zone constants'!$D$3:$H$4953,5,FALSE),""),"")</f>
        <v/>
      </c>
      <c r="AM413" s="43"/>
      <c r="AN413" s="41"/>
      <c r="AO413" s="41"/>
      <c r="AP413" s="3" t="str">
        <f>IF(AND(G413&lt;&gt;"LIBSETS_SETTYPE_BATTLEGROUND",G413&lt;&gt;"LIBSETS_SETTYPE_SPECIAL"),IF(AQ413&lt;&gt;"",VLOOKUP(AQ413,'ESO zone constants'!$D$3:$H$4953,5,FALSE),""),"")</f>
        <v/>
      </c>
      <c r="AR413" s="43"/>
      <c r="AS413" s="41"/>
      <c r="AT413" s="41"/>
      <c r="AU413" s="3" t="str">
        <f>IF(AND(G413&lt;&gt;"LIBSETS_SETTYPE_BATTLEGROUND",G413&lt;&gt;"LIBSETS_SETTYPE_SPECIAL"),IF(AV413&lt;&gt;"",VLOOKUP(AV413,'ESO zone constants'!$D$3:$H$4953,5,FALSE),""),"")</f>
        <v/>
      </c>
      <c r="AW413" s="43"/>
      <c r="AX413" s="41"/>
      <c r="AY413" s="38"/>
      <c r="AZ413" s="81" t="s">
        <v>2665</v>
      </c>
      <c r="BA413" s="81"/>
      <c r="BB413" s="81"/>
      <c r="BC413" s="21" t="str">
        <f t="shared" si="42"/>
        <v>[472] = {wayshrines={424,424,424,}, dlcId=DLC_HARROWSTORM</v>
      </c>
      <c r="BD413" s="21" t="str">
        <f t="shared" si="43"/>
        <v>, zoneIds={1152,684,684}, veteran=false</v>
      </c>
      <c r="BE413" s="21" t="str">
        <f t="shared" si="44"/>
        <v>, setType=LIBSETS_SETTYPE_DUNGEON</v>
      </c>
      <c r="BF413" s="21" t="str">
        <f t="shared" si="45"/>
        <v>, dropMechanic={LIBSETS_DROP_MECHANIC_GROUP_DUNGEON_BOSS,LIBSETS_DROP_MECHANIC_GROUP_DUNGEON_BOSS}</v>
      </c>
      <c r="BG413" s="21" t="str">
        <f t="shared" si="46"/>
        <v>}, --Titanborn Strength / Titanenkinds Stärke   [Icereach, Wrothgar, Wrothgar]</v>
      </c>
    </row>
    <row r="414" spans="1:59" x14ac:dyDescent="0.25">
      <c r="A414" s="5">
        <v>473</v>
      </c>
      <c r="B414" t="s">
        <v>1669</v>
      </c>
      <c r="C414" t="s">
        <v>2772</v>
      </c>
      <c r="D414" s="3">
        <f t="shared" si="41"/>
        <v>473</v>
      </c>
      <c r="G414" s="3" t="s">
        <v>1477</v>
      </c>
      <c r="I414" t="s">
        <v>91</v>
      </c>
      <c r="J414" t="s">
        <v>91</v>
      </c>
      <c r="K414">
        <v>424</v>
      </c>
      <c r="L414">
        <v>424</v>
      </c>
      <c r="M414">
        <v>424</v>
      </c>
      <c r="O414" s="64" t="s">
        <v>1651</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WayshrineInfo'!$K$3:$N$9994,4,FALSE),"")))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constants'!$B$4:$C$1012,2,FALSE),"")</f>
        <v>Harrowstorm</v>
      </c>
      <c r="V414" s="33" t="s">
        <v>3354</v>
      </c>
      <c r="Y414" s="64"/>
      <c r="Z414" s="3">
        <f>IF(AND(G414&lt;&gt;"LIBSETS_SETTYPE_BATTLEGROUND",G414&lt;&gt;"LIBSETS_SETTYPE_SPECIAL"),
IF(AND(Y414&lt;&gt;"",ISNUMBER(Y414),NOT(ISNA(Y414))),Y414,
   IF(AND(L414&lt;&gt;"",ISNUMBER(L414),L414&gt;0,NOT(ISNA(L414))),VLOOKUP(L414,'ESO dumped WayshrineInfo'!$K$3:$L$9994,2,FALSE),"")
),"")</f>
        <v>684</v>
      </c>
      <c r="AA414" t="str">
        <f>IF(AND(Z414&lt;&gt;"",ISNUMBER(Z414),NOT(ISNA(Z414))),VLOOKUP(Z414,'ESO zone constants'!$A$3:$D$9999,4,FALSE),"")</f>
        <v>Wrothgar</v>
      </c>
      <c r="AB414" s="33" t="s">
        <v>3354</v>
      </c>
      <c r="AC414" s="41"/>
      <c r="AD414" s="41"/>
      <c r="AE414" s="41"/>
      <c r="AF414" s="3">
        <f>IF(AND(G414&lt;&gt;"LIBSETS_SETTYPE_BATTLEGROUND",G414&lt;&gt;"LIBSETS_SETTYPE_SPECIAL"),
IF(AND(AE414&lt;&gt;"",ISNUMBER(AE414),NOT(ISNA(AE414))),AE414,
   IF(AND(M414&lt;&gt;"",ISNUMBER(M414),M414&gt;0,NOT(ISNA(M414))),VLOOKUP(M414,'ESO dumped WayshrineInfo'!$K$3:$L$9994,2,FALSE),"")
),"")</f>
        <v>684</v>
      </c>
      <c r="AG414" t="str">
        <f>IF(AND(AF414&lt;&gt;"",ISNUMBER(AF414),NOT(ISNA(AF414))),VLOOKUP(AF414,'ESO zone constants'!$A$3:$D$9999,4,FALSE),"")</f>
        <v>Wrothgar</v>
      </c>
      <c r="AH414" s="43"/>
      <c r="AI414" s="41"/>
      <c r="AJ414" s="41"/>
      <c r="AK414" s="3" t="str">
        <f>IF(AND(G414&lt;&gt;"LIBSETS_SETTYPE_BATTLEGROUND",G414&lt;&gt;"LIBSETS_SETTYPE_SPECIAL"),IF(AL414&lt;&gt;"",VLOOKUP(AL414,'ESO zone constants'!$D$3:$H$4953,5,FALSE),""),"")</f>
        <v/>
      </c>
      <c r="AM414" s="43"/>
      <c r="AN414" s="41"/>
      <c r="AO414" s="41"/>
      <c r="AP414" s="3" t="str">
        <f>IF(AND(G414&lt;&gt;"LIBSETS_SETTYPE_BATTLEGROUND",G414&lt;&gt;"LIBSETS_SETTYPE_SPECIAL"),IF(AQ414&lt;&gt;"",VLOOKUP(AQ414,'ESO zone constants'!$D$3:$H$4953,5,FALSE),""),"")</f>
        <v/>
      </c>
      <c r="AR414" s="43"/>
      <c r="AS414" s="41"/>
      <c r="AT414" s="41"/>
      <c r="AU414" s="3" t="str">
        <f>IF(AND(G414&lt;&gt;"LIBSETS_SETTYPE_BATTLEGROUND",G414&lt;&gt;"LIBSETS_SETTYPE_SPECIAL"),IF(AV414&lt;&gt;"",VLOOKUP(AV414,'ESO zone constants'!$D$3:$H$4953,5,FALSE),""),"")</f>
        <v/>
      </c>
      <c r="AW414" s="43"/>
      <c r="AX414" s="41"/>
      <c r="AY414" s="38"/>
      <c r="AZ414" s="81" t="s">
        <v>2665</v>
      </c>
      <c r="BA414" s="81"/>
      <c r="BB414" s="81"/>
      <c r="BC414" s="21" t="str">
        <f t="shared" si="42"/>
        <v>[473] = {wayshrines={424,424,424,}, dlcId=DLC_HARROWSTORM</v>
      </c>
      <c r="BD414" s="21" t="str">
        <f t="shared" si="43"/>
        <v>, zoneIds={1152,684,684}, veteran=false</v>
      </c>
      <c r="BE414" s="21" t="str">
        <f t="shared" si="44"/>
        <v>, setType=LIBSETS_SETTYPE_DUNGEON</v>
      </c>
      <c r="BF414" s="21" t="str">
        <f t="shared" si="45"/>
        <v>, dropMechanic={LIBSETS_DROP_MECHANIC_GROUP_DUNGEON_BOSS,LIBSETS_DROP_MECHANIC_GROUP_DUNGEON_BOSS}</v>
      </c>
      <c r="BG414" s="21" t="str">
        <f t="shared" si="46"/>
        <v>}, --Bani\'s Torment / Banis Qual   [Icereach, Wrothgar, Wrothgar]</v>
      </c>
    </row>
    <row r="415" spans="1:59" x14ac:dyDescent="0.25">
      <c r="A415" s="5">
        <v>474</v>
      </c>
      <c r="B415" t="s">
        <v>1670</v>
      </c>
      <c r="C415" t="s">
        <v>2771</v>
      </c>
      <c r="D415" s="3">
        <f t="shared" si="41"/>
        <v>474</v>
      </c>
      <c r="G415" s="3" t="s">
        <v>1477</v>
      </c>
      <c r="I415" t="s">
        <v>91</v>
      </c>
      <c r="J415" t="s">
        <v>91</v>
      </c>
      <c r="K415">
        <v>425</v>
      </c>
      <c r="L415">
        <v>425</v>
      </c>
      <c r="M415">
        <v>425</v>
      </c>
      <c r="O415" s="64" t="s">
        <v>1650</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WayshrineInfo'!$K$3:$N$9994,4,FALSE),"")))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constants'!$B$4:$C$1012,2,FALSE),"")</f>
        <v>Harrowstorm</v>
      </c>
      <c r="V415" s="33" t="s">
        <v>3354</v>
      </c>
      <c r="Y415" s="64"/>
      <c r="Z415" s="3">
        <f>IF(AND(G415&lt;&gt;"LIBSETS_SETTYPE_BATTLEGROUND",G415&lt;&gt;"LIBSETS_SETTYPE_SPECIAL"),
IF(AND(Y415&lt;&gt;"",ISNUMBER(Y415),NOT(ISNA(Y415))),Y415,
   IF(AND(L415&lt;&gt;"",ISNUMBER(L415),L415&gt;0,NOT(ISNA(L415))),VLOOKUP(L415,'ESO dumped WayshrineInfo'!$K$3:$L$9994,2,FALSE),"")
),"")</f>
        <v>92</v>
      </c>
      <c r="AA415" t="str">
        <f>IF(AND(Z415&lt;&gt;"",ISNUMBER(Z415),NOT(ISNA(Z415))),VLOOKUP(Z415,'ESO zone constants'!$A$3:$D$9999,4,FALSE),"")</f>
        <v>Bangkorai</v>
      </c>
      <c r="AB415" s="33" t="s">
        <v>3354</v>
      </c>
      <c r="AC415" s="41"/>
      <c r="AD415" s="41"/>
      <c r="AE415" s="41"/>
      <c r="AF415" s="3">
        <f>IF(AND(G415&lt;&gt;"LIBSETS_SETTYPE_BATTLEGROUND",G415&lt;&gt;"LIBSETS_SETTYPE_SPECIAL"),
IF(AND(AE415&lt;&gt;"",ISNUMBER(AE415),NOT(ISNA(AE415))),AE415,
   IF(AND(M415&lt;&gt;"",ISNUMBER(M415),M415&gt;0,NOT(ISNA(M415))),VLOOKUP(M415,'ESO dumped WayshrineInfo'!$K$3:$L$9994,2,FALSE),"")
),"")</f>
        <v>92</v>
      </c>
      <c r="AG415" t="str">
        <f>IF(AND(AF415&lt;&gt;"",ISNUMBER(AF415),NOT(ISNA(AF415))),VLOOKUP(AF415,'ESO zone constants'!$A$3:$D$9999,4,FALSE),"")</f>
        <v>Bangkorai</v>
      </c>
      <c r="AH415" s="43"/>
      <c r="AI415" s="41"/>
      <c r="AJ415" s="41"/>
      <c r="AK415" s="3" t="str">
        <f>IF(AND(G415&lt;&gt;"LIBSETS_SETTYPE_BATTLEGROUND",G415&lt;&gt;"LIBSETS_SETTYPE_SPECIAL"),IF(AL415&lt;&gt;"",VLOOKUP(AL415,'ESO zone constants'!$D$3:$H$4953,5,FALSE),""),"")</f>
        <v/>
      </c>
      <c r="AM415" s="43"/>
      <c r="AN415" s="41"/>
      <c r="AO415" s="41"/>
      <c r="AP415" s="3" t="str">
        <f>IF(AND(G415&lt;&gt;"LIBSETS_SETTYPE_BATTLEGROUND",G415&lt;&gt;"LIBSETS_SETTYPE_SPECIAL"),IF(AQ415&lt;&gt;"",VLOOKUP(AQ415,'ESO zone constants'!$D$3:$H$4953,5,FALSE),""),"")</f>
        <v/>
      </c>
      <c r="AR415" s="43"/>
      <c r="AS415" s="41"/>
      <c r="AT415" s="41"/>
      <c r="AU415" s="3" t="str">
        <f>IF(AND(G415&lt;&gt;"LIBSETS_SETTYPE_BATTLEGROUND",G415&lt;&gt;"LIBSETS_SETTYPE_SPECIAL"),IF(AV415&lt;&gt;"",VLOOKUP(AV415,'ESO zone constants'!$D$3:$H$4953,5,FALSE),""),"")</f>
        <v/>
      </c>
      <c r="AW415" s="43"/>
      <c r="AX415" s="41"/>
      <c r="AY415" s="38"/>
      <c r="AZ415" s="81" t="s">
        <v>2665</v>
      </c>
      <c r="BA415" s="81"/>
      <c r="BB415" s="81"/>
      <c r="BC415" s="21" t="str">
        <f t="shared" si="42"/>
        <v>[474] = {wayshrines={425,425,425,}, dlcId=DLC_HARROWSTORM</v>
      </c>
      <c r="BD415" s="21" t="str">
        <f t="shared" si="43"/>
        <v>, zoneIds={1153,92,92}, veteran=false</v>
      </c>
      <c r="BE415" s="21" t="str">
        <f t="shared" si="44"/>
        <v>, setType=LIBSETS_SETTYPE_DUNGEON</v>
      </c>
      <c r="BF415" s="21" t="str">
        <f t="shared" si="45"/>
        <v>, dropMechanic={LIBSETS_DROP_MECHANIC_GROUP_DUNGEON_BOSS,LIBSETS_DROP_MECHANIC_GROUP_DUNGEON_BOSS}</v>
      </c>
      <c r="BG415" s="21" t="str">
        <f t="shared" si="46"/>
        <v>}, --Draugrkin\'s Grip / Griff der Draugrbrut   [Unhallowed Grave, Bangkorai, Bangkorai]</v>
      </c>
    </row>
    <row r="416" spans="1:59" x14ac:dyDescent="0.25">
      <c r="A416" s="5">
        <v>475</v>
      </c>
      <c r="B416" t="s">
        <v>1671</v>
      </c>
      <c r="C416" t="s">
        <v>1654</v>
      </c>
      <c r="D416" s="3">
        <f t="shared" si="41"/>
        <v>475</v>
      </c>
      <c r="G416" s="3" t="s">
        <v>1477</v>
      </c>
      <c r="I416" t="s">
        <v>91</v>
      </c>
      <c r="J416" t="s">
        <v>91</v>
      </c>
      <c r="K416">
        <v>425</v>
      </c>
      <c r="L416">
        <v>425</v>
      </c>
      <c r="M416">
        <v>425</v>
      </c>
      <c r="O416" s="64" t="s">
        <v>1650</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WayshrineInfo'!$K$3:$N$9994,4,FALSE),"")))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constants'!$B$4:$C$1012,2,FALSE),"")</f>
        <v>Harrowstorm</v>
      </c>
      <c r="V416" s="33" t="s">
        <v>3354</v>
      </c>
      <c r="W416" s="38"/>
      <c r="X416" s="38"/>
      <c r="Z416" s="3">
        <f>IF(AND(G416&lt;&gt;"LIBSETS_SETTYPE_BATTLEGROUND",G416&lt;&gt;"LIBSETS_SETTYPE_SPECIAL"),
IF(AND(Y416&lt;&gt;"",ISNUMBER(Y416),NOT(ISNA(Y416))),Y416,
   IF(AND(L416&lt;&gt;"",ISNUMBER(L416),L416&gt;0,NOT(ISNA(L416))),VLOOKUP(L416,'ESO dumped WayshrineInfo'!$K$3:$L$9994,2,FALSE),"")
),"")</f>
        <v>92</v>
      </c>
      <c r="AA416" t="str">
        <f>IF(AND(Z416&lt;&gt;"",ISNUMBER(Z416),NOT(ISNA(Z416))),VLOOKUP(Z416,'ESO zone constants'!$A$3:$D$9999,4,FALSE),"")</f>
        <v>Bangkorai</v>
      </c>
      <c r="AB416" s="33" t="s">
        <v>3354</v>
      </c>
      <c r="AC416" s="41"/>
      <c r="AD416" s="41"/>
      <c r="AE416" s="41"/>
      <c r="AF416" s="3">
        <f>IF(AND(G416&lt;&gt;"LIBSETS_SETTYPE_BATTLEGROUND",G416&lt;&gt;"LIBSETS_SETTYPE_SPECIAL"),
IF(AND(AE416&lt;&gt;"",ISNUMBER(AE416),NOT(ISNA(AE416))),AE416,
   IF(AND(M416&lt;&gt;"",ISNUMBER(M416),M416&gt;0,NOT(ISNA(M416))),VLOOKUP(M416,'ESO dumped WayshrineInfo'!$K$3:$L$9994,2,FALSE),"")
),"")</f>
        <v>92</v>
      </c>
      <c r="AG416" t="str">
        <f>IF(AND(AF416&lt;&gt;"",ISNUMBER(AF416),NOT(ISNA(AF416))),VLOOKUP(AF416,'ESO zone constants'!$A$3:$D$9999,4,FALSE),"")</f>
        <v>Bangkorai</v>
      </c>
      <c r="AH416" s="43"/>
      <c r="AI416" s="41"/>
      <c r="AJ416" s="41"/>
      <c r="AK416" s="3" t="str">
        <f>IF(AND(G416&lt;&gt;"LIBSETS_SETTYPE_BATTLEGROUND",G416&lt;&gt;"LIBSETS_SETTYPE_SPECIAL"),IF(AL416&lt;&gt;"",VLOOKUP(AL416,'ESO zone constants'!$D$3:$H$4953,5,FALSE),""),"")</f>
        <v/>
      </c>
      <c r="AM416" s="43"/>
      <c r="AN416" s="41"/>
      <c r="AO416" s="41"/>
      <c r="AP416" s="3" t="str">
        <f>IF(AND(G416&lt;&gt;"LIBSETS_SETTYPE_BATTLEGROUND",G416&lt;&gt;"LIBSETS_SETTYPE_SPECIAL"),IF(AQ416&lt;&gt;"",VLOOKUP(AQ416,'ESO zone constants'!$D$3:$H$4953,5,FALSE),""),"")</f>
        <v/>
      </c>
      <c r="AR416" s="43"/>
      <c r="AS416" s="41"/>
      <c r="AT416" s="41"/>
      <c r="AU416" s="3" t="str">
        <f>IF(AND(G416&lt;&gt;"LIBSETS_SETTYPE_BATTLEGROUND",G416&lt;&gt;"LIBSETS_SETTYPE_SPECIAL"),IF(AV416&lt;&gt;"",VLOOKUP(AV416,'ESO zone constants'!$D$3:$H$4953,5,FALSE),""),"")</f>
        <v/>
      </c>
      <c r="AW416" s="43"/>
      <c r="AX416" s="41"/>
      <c r="AY416" s="38"/>
      <c r="AZ416" s="81" t="s">
        <v>2665</v>
      </c>
      <c r="BA416" s="81"/>
      <c r="BB416" s="81"/>
      <c r="BC416" s="21" t="str">
        <f t="shared" si="42"/>
        <v>[475] = {wayshrines={425,425,425,}, dlcId=DLC_HARROWSTORM</v>
      </c>
      <c r="BD416" s="21" t="str">
        <f t="shared" si="43"/>
        <v>, zoneIds={1153,92,92}, veteran=false</v>
      </c>
      <c r="BE416" s="21" t="str">
        <f t="shared" si="44"/>
        <v>, setType=LIBSETS_SETTYPE_DUNGEON</v>
      </c>
      <c r="BF416" s="21" t="str">
        <f t="shared" si="45"/>
        <v>, dropMechanic={LIBSETS_DROP_MECHANIC_GROUP_DUNGEON_BOSS,LIBSETS_DROP_MECHANIC_GROUP_DUNGEON_BOSS}</v>
      </c>
      <c r="BG416" s="21" t="str">
        <f t="shared" si="46"/>
        <v>}, --Aegis Caller / Ägisrufer   [Unhallowed Grave, Bangkorai, Bangkorai]</v>
      </c>
    </row>
    <row r="417" spans="1:59" x14ac:dyDescent="0.25">
      <c r="A417" s="5">
        <v>476</v>
      </c>
      <c r="B417" t="s">
        <v>1672</v>
      </c>
      <c r="C417" t="s">
        <v>1655</v>
      </c>
      <c r="D417" s="3">
        <f t="shared" si="41"/>
        <v>476</v>
      </c>
      <c r="G417" s="3" t="s">
        <v>1477</v>
      </c>
      <c r="I417" t="s">
        <v>91</v>
      </c>
      <c r="J417" t="s">
        <v>91</v>
      </c>
      <c r="K417">
        <v>425</v>
      </c>
      <c r="L417">
        <v>425</v>
      </c>
      <c r="M417">
        <v>425</v>
      </c>
      <c r="O417" s="64" t="s">
        <v>1650</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WayshrineInfo'!$K$3:$N$9994,4,FALSE),"")))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constants'!$B$4:$C$1012,2,FALSE),"")</f>
        <v>Harrowstorm</v>
      </c>
      <c r="V417" s="33" t="s">
        <v>3354</v>
      </c>
      <c r="Y417" s="64"/>
      <c r="Z417" s="3">
        <f>IF(AND(G417&lt;&gt;"LIBSETS_SETTYPE_BATTLEGROUND",G417&lt;&gt;"LIBSETS_SETTYPE_SPECIAL"),
IF(AND(Y417&lt;&gt;"",ISNUMBER(Y417),NOT(ISNA(Y417))),Y417,
   IF(AND(L417&lt;&gt;"",ISNUMBER(L417),L417&gt;0,NOT(ISNA(L417))),VLOOKUP(L417,'ESO dumped WayshrineInfo'!$K$3:$L$9994,2,FALSE),"")
),"")</f>
        <v>92</v>
      </c>
      <c r="AA417" t="str">
        <f>IF(AND(Z417&lt;&gt;"",ISNUMBER(Z417),NOT(ISNA(Z417))),VLOOKUP(Z417,'ESO zone constants'!$A$3:$D$9999,4,FALSE),"")</f>
        <v>Bangkorai</v>
      </c>
      <c r="AB417" s="33" t="s">
        <v>3354</v>
      </c>
      <c r="AC417" s="41"/>
      <c r="AD417" s="41"/>
      <c r="AE417" s="41"/>
      <c r="AF417" s="3">
        <f>IF(AND(G417&lt;&gt;"LIBSETS_SETTYPE_BATTLEGROUND",G417&lt;&gt;"LIBSETS_SETTYPE_SPECIAL"),
IF(AND(AE417&lt;&gt;"",ISNUMBER(AE417),NOT(ISNA(AE417))),AE417,
   IF(AND(M417&lt;&gt;"",ISNUMBER(M417),M417&gt;0,NOT(ISNA(M417))),VLOOKUP(M417,'ESO dumped WayshrineInfo'!$K$3:$L$9994,2,FALSE),"")
),"")</f>
        <v>92</v>
      </c>
      <c r="AG417" t="str">
        <f>IF(AND(AF417&lt;&gt;"",ISNUMBER(AF417),NOT(ISNA(AF417))),VLOOKUP(AF417,'ESO zone constants'!$A$3:$D$9999,4,FALSE),"")</f>
        <v>Bangkorai</v>
      </c>
      <c r="AH417" s="43"/>
      <c r="AI417" s="41"/>
      <c r="AJ417" s="41"/>
      <c r="AK417" s="3" t="str">
        <f>IF(AND(G417&lt;&gt;"LIBSETS_SETTYPE_BATTLEGROUND",G417&lt;&gt;"LIBSETS_SETTYPE_SPECIAL"),IF(AL417&lt;&gt;"",VLOOKUP(AL417,'ESO zone constants'!$D$3:$H$4953,5,FALSE),""),"")</f>
        <v/>
      </c>
      <c r="AM417" s="43"/>
      <c r="AN417" s="41"/>
      <c r="AO417" s="41"/>
      <c r="AP417" s="3" t="str">
        <f>IF(AND(G417&lt;&gt;"LIBSETS_SETTYPE_BATTLEGROUND",G417&lt;&gt;"LIBSETS_SETTYPE_SPECIAL"),IF(AQ417&lt;&gt;"",VLOOKUP(AQ417,'ESO zone constants'!$D$3:$H$4953,5,FALSE),""),"")</f>
        <v/>
      </c>
      <c r="AR417" s="43"/>
      <c r="AS417" s="41"/>
      <c r="AT417" s="41"/>
      <c r="AU417" s="3" t="str">
        <f>IF(AND(G417&lt;&gt;"LIBSETS_SETTYPE_BATTLEGROUND",G417&lt;&gt;"LIBSETS_SETTYPE_SPECIAL"),IF(AV417&lt;&gt;"",VLOOKUP(AV417,'ESO zone constants'!$D$3:$H$4953,5,FALSE),""),"")</f>
        <v/>
      </c>
      <c r="AW417" s="43"/>
      <c r="AX417" s="41"/>
      <c r="AY417" s="38"/>
      <c r="AZ417" s="81" t="s">
        <v>2665</v>
      </c>
      <c r="BA417" s="81"/>
      <c r="BB417" s="81"/>
      <c r="BC417" s="21" t="str">
        <f t="shared" si="42"/>
        <v>[476] = {wayshrines={425,425,425,}, dlcId=DLC_HARROWSTORM</v>
      </c>
      <c r="BD417" s="21" t="str">
        <f t="shared" si="43"/>
        <v>, zoneIds={1153,92,92}, veteran=false</v>
      </c>
      <c r="BE417" s="21" t="str">
        <f t="shared" si="44"/>
        <v>, setType=LIBSETS_SETTYPE_DUNGEON</v>
      </c>
      <c r="BF417" s="21" t="str">
        <f t="shared" si="45"/>
        <v>, dropMechanic={LIBSETS_DROP_MECHANIC_GROUP_DUNGEON_BOSS,LIBSETS_DROP_MECHANIC_GROUP_DUNGEON_BOSS}</v>
      </c>
      <c r="BG417" s="21" t="str">
        <f t="shared" si="46"/>
        <v>}, --Grave Guardian  / Grabwächter   [Unhallowed Grave, Bangkorai, Bangkorai]</v>
      </c>
    </row>
    <row r="418" spans="1:59" x14ac:dyDescent="0.25">
      <c r="A418" s="5">
        <v>478</v>
      </c>
      <c r="B418" t="s">
        <v>1660</v>
      </c>
      <c r="C418" t="s">
        <v>1653</v>
      </c>
      <c r="D418" s="3">
        <f t="shared" si="41"/>
        <v>478</v>
      </c>
      <c r="G418" s="3" t="s">
        <v>1479</v>
      </c>
      <c r="H418" s="91">
        <v>3</v>
      </c>
      <c r="I418" t="s">
        <v>1466</v>
      </c>
      <c r="J418" t="s">
        <v>91</v>
      </c>
      <c r="K418">
        <v>424</v>
      </c>
      <c r="L418">
        <v>424</v>
      </c>
      <c r="M418">
        <v>424</v>
      </c>
      <c r="O418" s="64" t="s">
        <v>1651</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WayshrineInfo'!$K$3:$N$9994,4,FALSE),"")))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constants'!$B$4:$C$1012,2,FALSE),"")</f>
        <v>Harrowstorm</v>
      </c>
      <c r="V418" s="33" t="s">
        <v>1544</v>
      </c>
      <c r="W418" s="3" t="s">
        <v>1653</v>
      </c>
      <c r="X418" s="3" t="s">
        <v>1660</v>
      </c>
      <c r="Y418" s="64"/>
      <c r="Z418" s="3">
        <f>IF(AND(G418&lt;&gt;"LIBSETS_SETTYPE_BATTLEGROUND",G418&lt;&gt;"LIBSETS_SETTYPE_SPECIAL"),
IF(AND(Y418&lt;&gt;"",ISNUMBER(Y418),NOT(ISNA(Y418))),Y418,
   IF(AND(L418&lt;&gt;"",ISNUMBER(L418),L418&gt;0,NOT(ISNA(L418))),VLOOKUP(L418,'ESO dumped WayshrineInfo'!$K$3:$L$9994,2,FALSE),"")
),"")</f>
        <v>684</v>
      </c>
      <c r="AA418" t="str">
        <f>IF(AND(Z418&lt;&gt;"",ISNUMBER(Z418),NOT(ISNA(Z418))),VLOOKUP(Z418,'ESO zone constants'!$A$3:$D$9999,4,FALSE),"")</f>
        <v>Wrothgar</v>
      </c>
      <c r="AC418" s="41"/>
      <c r="AD418" s="41"/>
      <c r="AE418" s="41"/>
      <c r="AF418" s="3">
        <f>IF(AND(G418&lt;&gt;"LIBSETS_SETTYPE_BATTLEGROUND",G418&lt;&gt;"LIBSETS_SETTYPE_SPECIAL"),
IF(AND(AE418&lt;&gt;"",ISNUMBER(AE418),NOT(ISNA(AE418))),AE418,
   IF(AND(M418&lt;&gt;"",ISNUMBER(M418),M418&gt;0,NOT(ISNA(M418))),VLOOKUP(M418,'ESO dumped WayshrineInfo'!$K$3:$L$9994,2,FALSE),"")
),"")</f>
        <v>684</v>
      </c>
      <c r="AG418" t="str">
        <f>IF(AND(AF418&lt;&gt;"",ISNUMBER(AF418),NOT(ISNA(AF418))),VLOOKUP(AF418,'ESO zone constants'!$A$3:$D$9999,4,FALSE),"")</f>
        <v>Wrothgar</v>
      </c>
      <c r="AH418" s="43"/>
      <c r="AI418" s="41"/>
      <c r="AJ418" s="41"/>
      <c r="AK418" s="3" t="str">
        <f>IF(AND(G418&lt;&gt;"LIBSETS_SETTYPE_BATTLEGROUND",G418&lt;&gt;"LIBSETS_SETTYPE_SPECIAL"),IF(AL418&lt;&gt;"",VLOOKUP(AL418,'ESO zone constants'!$D$3:$H$4953,5,FALSE),""),"")</f>
        <v/>
      </c>
      <c r="AM418" s="43"/>
      <c r="AN418" s="41"/>
      <c r="AO418" s="41"/>
      <c r="AP418" s="3" t="str">
        <f>IF(AND(G418&lt;&gt;"LIBSETS_SETTYPE_BATTLEGROUND",G418&lt;&gt;"LIBSETS_SETTYPE_SPECIAL"),IF(AQ418&lt;&gt;"",VLOOKUP(AQ418,'ESO zone constants'!$D$3:$H$4953,5,FALSE),""),"")</f>
        <v/>
      </c>
      <c r="AR418" s="43"/>
      <c r="AS418" s="41"/>
      <c r="AT418" s="41"/>
      <c r="AU418" s="3" t="str">
        <f>IF(AND(G418&lt;&gt;"LIBSETS_SETTYPE_BATTLEGROUND",G418&lt;&gt;"LIBSETS_SETTYPE_SPECIAL"),IF(AV418&lt;&gt;"",VLOOKUP(AV418,'ESO zone constants'!$D$3:$H$4953,5,FALSE),""),"")</f>
        <v/>
      </c>
      <c r="AW418" s="43"/>
      <c r="AX418" s="41"/>
      <c r="AY418" s="42"/>
      <c r="AZ418" s="81" t="s">
        <v>2665</v>
      </c>
      <c r="BA418" s="81"/>
      <c r="BB418" s="81"/>
      <c r="BC418" s="21" t="str">
        <f t="shared" si="42"/>
        <v>[478] = {wayshrines={424,424,424,}, dlcId=DLC_HARROWSTORM</v>
      </c>
      <c r="BD418" s="21" t="str">
        <f t="shared" si="43"/>
        <v>, zoneIds={1152,684,684}, veteran={[EQUIP_TYPE_HEAD]=true, [EQUIP_TYPE_SHOULDERS]=false}</v>
      </c>
      <c r="BE418" s="21" t="str">
        <f t="shared" si="44"/>
        <v>, setType=LIBSETS_SETTYPE_MONSTER, undauntedChestId=3</v>
      </c>
      <c r="BF418" s="21" t="str">
        <f t="shared" si="45"/>
        <v>, dropMechanic={LIBSETS_DROP_MECHANIC_MONSTER_NAME}, dropMechanicDropLocationNames={['en']={'Mother Ciannait','','','','','',},['de']={'Mutter Ciannait','','','','','',},}</v>
      </c>
      <c r="BG418" s="21" t="str">
        <f t="shared" si="46"/>
        <v>}, --Mother Ciannait / Mutter Ciannait   [Icereach, Wrothgar, Wrothgar]</v>
      </c>
    </row>
    <row r="419" spans="1:59" x14ac:dyDescent="0.25">
      <c r="A419" s="5">
        <v>479</v>
      </c>
      <c r="B419" t="s">
        <v>1661</v>
      </c>
      <c r="C419" t="s">
        <v>1656</v>
      </c>
      <c r="D419" s="3">
        <f t="shared" si="41"/>
        <v>479</v>
      </c>
      <c r="G419" s="3" t="s">
        <v>1479</v>
      </c>
      <c r="H419" s="91">
        <v>3</v>
      </c>
      <c r="I419" t="s">
        <v>1466</v>
      </c>
      <c r="J419" t="s">
        <v>91</v>
      </c>
      <c r="K419">
        <v>425</v>
      </c>
      <c r="L419">
        <v>425</v>
      </c>
      <c r="M419">
        <v>425</v>
      </c>
      <c r="O419" s="64" t="s">
        <v>1650</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WayshrineInfo'!$K$3:$N$9994,4,FALSE),"")))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constants'!$B$4:$C$1012,2,FALSE),"")</f>
        <v>Harrowstorm</v>
      </c>
      <c r="V419" s="33" t="s">
        <v>1544</v>
      </c>
      <c r="W419" s="3" t="s">
        <v>1656</v>
      </c>
      <c r="X419" s="3" t="s">
        <v>1661</v>
      </c>
      <c r="Y419" s="64"/>
      <c r="Z419" s="3">
        <f>IF(AND(G419&lt;&gt;"LIBSETS_SETTYPE_BATTLEGROUND",G419&lt;&gt;"LIBSETS_SETTYPE_SPECIAL"),
IF(AND(Y419&lt;&gt;"",ISNUMBER(Y419),NOT(ISNA(Y419))),Y419,
   IF(AND(L419&lt;&gt;"",ISNUMBER(L419),L419&gt;0,NOT(ISNA(L419))),VLOOKUP(L419,'ESO dumped WayshrineInfo'!$K$3:$L$9994,2,FALSE),"")
),"")</f>
        <v>92</v>
      </c>
      <c r="AA419" t="str">
        <f>IF(AND(Z419&lt;&gt;"",ISNUMBER(Z419),NOT(ISNA(Z419))),VLOOKUP(Z419,'ESO zone constants'!$A$3:$D$9999,4,FALSE),"")</f>
        <v>Bangkorai</v>
      </c>
      <c r="AC419" s="41"/>
      <c r="AD419" s="41"/>
      <c r="AE419" s="41"/>
      <c r="AF419" s="3">
        <f>IF(AND(G419&lt;&gt;"LIBSETS_SETTYPE_BATTLEGROUND",G419&lt;&gt;"LIBSETS_SETTYPE_SPECIAL"),
IF(AND(AE419&lt;&gt;"",ISNUMBER(AE419),NOT(ISNA(AE419))),AE419,
   IF(AND(M419&lt;&gt;"",ISNUMBER(M419),M419&gt;0,NOT(ISNA(M419))),VLOOKUP(M419,'ESO dumped WayshrineInfo'!$K$3:$L$9994,2,FALSE),"")
),"")</f>
        <v>92</v>
      </c>
      <c r="AG419" t="str">
        <f>IF(AND(AF419&lt;&gt;"",ISNUMBER(AF419),NOT(ISNA(AF419))),VLOOKUP(AF419,'ESO zone constants'!$A$3:$D$9999,4,FALSE),"")</f>
        <v>Bangkorai</v>
      </c>
      <c r="AH419" s="43"/>
      <c r="AI419" s="41"/>
      <c r="AJ419" s="41"/>
      <c r="AK419" s="3" t="str">
        <f>IF(AND(G419&lt;&gt;"LIBSETS_SETTYPE_BATTLEGROUND",G419&lt;&gt;"LIBSETS_SETTYPE_SPECIAL"),IF(AL419&lt;&gt;"",VLOOKUP(AL419,'ESO zone constants'!$D$3:$H$4953,5,FALSE),""),"")</f>
        <v/>
      </c>
      <c r="AM419" s="43"/>
      <c r="AN419" s="41"/>
      <c r="AO419" s="41"/>
      <c r="AP419" s="3" t="str">
        <f>IF(AND(G419&lt;&gt;"LIBSETS_SETTYPE_BATTLEGROUND",G419&lt;&gt;"LIBSETS_SETTYPE_SPECIAL"),IF(AQ419&lt;&gt;"",VLOOKUP(AQ419,'ESO zone constants'!$D$3:$H$4953,5,FALSE),""),"")</f>
        <v/>
      </c>
      <c r="AR419" s="43"/>
      <c r="AS419" s="41"/>
      <c r="AT419" s="41"/>
      <c r="AU419" s="3" t="str">
        <f>IF(AND(G419&lt;&gt;"LIBSETS_SETTYPE_BATTLEGROUND",G419&lt;&gt;"LIBSETS_SETTYPE_SPECIAL"),IF(AV419&lt;&gt;"",VLOOKUP(AV419,'ESO zone constants'!$D$3:$H$4953,5,FALSE),""),"")</f>
        <v/>
      </c>
      <c r="AW419" s="43"/>
      <c r="AX419" s="41"/>
      <c r="AY419" s="42"/>
      <c r="AZ419" s="81" t="s">
        <v>2665</v>
      </c>
      <c r="BA419" s="81"/>
      <c r="BB419" s="81"/>
      <c r="BC419" s="21" t="str">
        <f t="shared" si="42"/>
        <v>[479] = {wayshrines={425,425,425,}, dlcId=DLC_HARROWSTORM</v>
      </c>
      <c r="BD419" s="21" t="str">
        <f t="shared" si="43"/>
        <v>, zoneIds={1153,92,92}, veteran={[EQUIP_TYPE_HEAD]=true, [EQUIP_TYPE_SHOULDERS]=false}</v>
      </c>
      <c r="BE419" s="21" t="str">
        <f t="shared" si="44"/>
        <v>, setType=LIBSETS_SETTYPE_MONSTER, undauntedChestId=3</v>
      </c>
      <c r="BF419" s="21" t="str">
        <f t="shared" si="45"/>
        <v>, dropMechanic={LIBSETS_DROP_MECHANIC_MONSTER_NAME}, dropMechanicDropLocationNames={['en']={'Kjalnar\’s Nightmare','','','','','',},['de']={'Kjalnar\’s Albtraum','','','','','',},}</v>
      </c>
      <c r="BG419" s="21" t="str">
        <f t="shared" si="46"/>
        <v>}, --Kjalnar\’s Nightmare / Kjalnar\’s Albtraum   [Unhallowed Grave, Bangkorai, Bangkorai]</v>
      </c>
    </row>
    <row r="420" spans="1:59" x14ac:dyDescent="0.25">
      <c r="A420" s="5">
        <v>480</v>
      </c>
      <c r="B420" t="s">
        <v>1673</v>
      </c>
      <c r="C420" t="s">
        <v>1657</v>
      </c>
      <c r="D420" s="3">
        <f t="shared" si="41"/>
        <v>480</v>
      </c>
      <c r="E420" s="41"/>
      <c r="G420" s="3" t="s">
        <v>1474</v>
      </c>
      <c r="I420" t="s">
        <v>91</v>
      </c>
      <c r="J420" t="s">
        <v>91</v>
      </c>
      <c r="K420">
        <v>-1</v>
      </c>
      <c r="L420">
        <v>-1</v>
      </c>
      <c r="M420">
        <v>-1</v>
      </c>
      <c r="N420">
        <v>3</v>
      </c>
      <c r="O420" s="64"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WayshrineInfo'!$K$3:$N$9994,4,FALSE),"")))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constants'!$B$4:$C$1012,2,FALSE),"")</f>
        <v>Included in base game</v>
      </c>
      <c r="V420" s="33" t="s">
        <v>3357</v>
      </c>
      <c r="Y420" s="64">
        <v>181</v>
      </c>
      <c r="Z420" s="3">
        <f>IF(AND(G420&lt;&gt;"LIBSETS_SETTYPE_BATTLEGROUND",G420&lt;&gt;"LIBSETS_SETTYPE_SPECIAL"),
IF(AND(Y420&lt;&gt;"",ISNUMBER(Y420),NOT(ISNA(Y420))),Y420,
   IF(AND(L420&lt;&gt;"",ISNUMBER(L420),L420&gt;0,NOT(ISNA(L420))),VLOOKUP(L420,'ESO dumped WayshrineInfo'!$K$3:$L$9994,2,FALSE),"")
),"")</f>
        <v>181</v>
      </c>
      <c r="AA420" t="str">
        <f>IF(AND(Z420&lt;&gt;"",ISNUMBER(Z420),NOT(ISNA(Z420))),VLOOKUP(Z420,'ESO zone constants'!$A$3:$D$9999,4,FALSE),"")</f>
        <v>Cyrodiil</v>
      </c>
      <c r="AB420" s="33" t="s">
        <v>1535</v>
      </c>
      <c r="AC420" s="39" t="str">
        <f>IF(AB420&lt;&gt;"",IF(AB420&lt;&gt;"LIBSETS_DROP_MECHANIC_MONSTER_NAME",VLOOKUP(AB420,'LibSets constants'!$I$4:$L$1012,3,FALSE),""),"")</f>
        <v>City Vlastarus (quartermaster)</v>
      </c>
      <c r="AD420" s="39" t="str">
        <f>IF(AB420&lt;&gt;"",IF(AB420&lt;&gt;"LIBSETS_DROP_MECHANIC_MONSTER_NAME",VLOOKUP(AB420,'LibSets constants'!$I$4:$L$1012,4,FALSE),""),"")</f>
        <v>Stadt Vlastarus (Quartiermeister)</v>
      </c>
      <c r="AE420" s="41"/>
      <c r="AF420" s="3" t="str">
        <f>IF(AND(G420&lt;&gt;"LIBSETS_SETTYPE_BATTLEGROUND",G420&lt;&gt;"LIBSETS_SETTYPE_SPECIAL"),
IF(AND(AE420&lt;&gt;"",ISNUMBER(AE420),NOT(ISNA(AE420))),AE420,
   IF(AND(M420&lt;&gt;"",ISNUMBER(M420),M420&gt;0,NOT(ISNA(M420))),VLOOKUP(M420,'ESO dumped WayshrineInfo'!$K$3:$L$9994,2,FALSE),"")
),"")</f>
        <v/>
      </c>
      <c r="AG420" t="str">
        <f>IF(AND(AF420&lt;&gt;"",ISNUMBER(AF420),NOT(ISNA(AF420))),VLOOKUP(AF420,'ESO zone constants'!$A$3:$D$9999,4,FALSE),"")</f>
        <v/>
      </c>
      <c r="AH420" s="43"/>
      <c r="AI420" s="41"/>
      <c r="AJ420" s="41"/>
      <c r="AK420" s="3" t="str">
        <f>IF(AND(G420&lt;&gt;"LIBSETS_SETTYPE_BATTLEGROUND",G420&lt;&gt;"LIBSETS_SETTYPE_SPECIAL"),IF(AL420&lt;&gt;"",VLOOKUP(AL420,'ESO zone constants'!$D$3:$H$4953,5,FALSE),""),"")</f>
        <v/>
      </c>
      <c r="AM420" s="43"/>
      <c r="AN420" s="41"/>
      <c r="AO420" s="41"/>
      <c r="AP420" s="3" t="str">
        <f>IF(AND(G420&lt;&gt;"LIBSETS_SETTYPE_BATTLEGROUND",G420&lt;&gt;"LIBSETS_SETTYPE_SPECIAL"),IF(AQ420&lt;&gt;"",VLOOKUP(AQ420,'ESO zone constants'!$D$3:$H$4953,5,FALSE),""),"")</f>
        <v/>
      </c>
      <c r="AR420" s="43"/>
      <c r="AS420" s="41"/>
      <c r="AT420" s="41"/>
      <c r="AU420" s="3" t="str">
        <f>IF(AND(G420&lt;&gt;"LIBSETS_SETTYPE_BATTLEGROUND",G420&lt;&gt;"LIBSETS_SETTYPE_SPECIAL"),IF(AV420&lt;&gt;"",VLOOKUP(AV420,'ESO zone constants'!$D$3:$H$4953,5,FALSE),""),"")</f>
        <v/>
      </c>
      <c r="AW420" s="43"/>
      <c r="AX420" s="41"/>
      <c r="AY420" s="38"/>
      <c r="AZ420" s="81" t="s">
        <v>2665</v>
      </c>
      <c r="BA420" s="81"/>
      <c r="BB420" s="81"/>
      <c r="BC420" s="21" t="str">
        <f t="shared" si="42"/>
        <v>[480] = {wayshrines={-1,-1,-1,}, traitsNeeded=3, dlcId=DLC_BASE_GAME</v>
      </c>
      <c r="BD420" s="21" t="str">
        <f t="shared" si="43"/>
        <v>, zoneIds={181,181}, veteran=false</v>
      </c>
      <c r="BE420" s="21" t="str">
        <f t="shared" si="44"/>
        <v>, setType=LIBSETS_SETTYPE_CRAFTED</v>
      </c>
      <c r="BF420" s="21" t="str">
        <f t="shared" si="45"/>
        <v>, dropMechanic={LIBSETS_DROP_MECHANIC_CRAFTED,LIBSETS_DROP_MECHANIC_CITY_CYRODIIL_VLASTARUS}, dropMechanicDropLocationNames={['en']={'','City Vlastarus (quartermaster)','','','','',},['de']={'','Stadt Vlastarus (Quartiermeister)','','','','',},}</v>
      </c>
      <c r="BG420" s="21" t="str">
        <f t="shared" si="46"/>
        <v>}, --Critical Riposte / Kritischer Konter   [Cyrodiil, Cyrodiil]</v>
      </c>
    </row>
    <row r="421" spans="1:59" x14ac:dyDescent="0.25">
      <c r="A421" s="5">
        <v>481</v>
      </c>
      <c r="B421" t="s">
        <v>1674</v>
      </c>
      <c r="C421" t="s">
        <v>1658</v>
      </c>
      <c r="D421" s="3">
        <f t="shared" si="41"/>
        <v>481</v>
      </c>
      <c r="G421" s="3" t="s">
        <v>1474</v>
      </c>
      <c r="I421" t="s">
        <v>91</v>
      </c>
      <c r="J421" t="s">
        <v>91</v>
      </c>
      <c r="K421">
        <v>-1</v>
      </c>
      <c r="L421">
        <v>-1</v>
      </c>
      <c r="M421">
        <v>-1</v>
      </c>
      <c r="N421">
        <v>3</v>
      </c>
      <c r="O421" s="64"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WayshrineInfo'!$K$3:$N$9994,4,FALSE),"")))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constants'!$B$4:$C$1012,2,FALSE),"")</f>
        <v>Included in base game</v>
      </c>
      <c r="V421" s="33" t="s">
        <v>3357</v>
      </c>
      <c r="Y421" s="64">
        <v>181</v>
      </c>
      <c r="Z421" s="3">
        <f>IF(AND(G421&lt;&gt;"LIBSETS_SETTYPE_BATTLEGROUND",G421&lt;&gt;"LIBSETS_SETTYPE_SPECIAL"),
IF(AND(Y421&lt;&gt;"",ISNUMBER(Y421),NOT(ISNA(Y421))),Y421,
   IF(AND(L421&lt;&gt;"",ISNUMBER(L421),L421&gt;0,NOT(ISNA(L421))),VLOOKUP(L421,'ESO dumped WayshrineInfo'!$K$3:$L$9994,2,FALSE),"")
),"")</f>
        <v>181</v>
      </c>
      <c r="AA421" t="str">
        <f>IF(AND(Z421&lt;&gt;"",ISNUMBER(Z421),NOT(ISNA(Z421))),VLOOKUP(Z421,'ESO zone constants'!$A$3:$D$9999,4,FALSE),"")</f>
        <v>Cyrodiil</v>
      </c>
      <c r="AB421" s="33" t="s">
        <v>1533</v>
      </c>
      <c r="AC421" s="39" t="str">
        <f>IF(AB421&lt;&gt;"",IF(AB421&lt;&gt;"LIBSETS_DROP_MECHANIC_MONSTER_NAME",VLOOKUP(AB421,'LibSets constants'!$I$4:$L$1012,3,FALSE),""),"")</f>
        <v>City Bruma (quartermaster)</v>
      </c>
      <c r="AD421" s="39" t="str">
        <f>IF(AB421&lt;&gt;"",IF(AB421&lt;&gt;"LIBSETS_DROP_MECHANIC_MONSTER_NAME",VLOOKUP(AB421,'LibSets constants'!$I$4:$L$1012,4,FALSE),""),"")</f>
        <v>Stadt Bruma (Quartiermeister)</v>
      </c>
      <c r="AE421" s="41"/>
      <c r="AF421" s="3" t="str">
        <f>IF(AND(G421&lt;&gt;"LIBSETS_SETTYPE_BATTLEGROUND",G421&lt;&gt;"LIBSETS_SETTYPE_SPECIAL"),
IF(AND(AE421&lt;&gt;"",ISNUMBER(AE421),NOT(ISNA(AE421))),AE421,
   IF(AND(M421&lt;&gt;"",ISNUMBER(M421),M421&gt;0,NOT(ISNA(M421))),VLOOKUP(M421,'ESO dumped WayshrineInfo'!$K$3:$L$9994,2,FALSE),"")
),"")</f>
        <v/>
      </c>
      <c r="AG421" t="str">
        <f>IF(AND(AF421&lt;&gt;"",ISNUMBER(AF421),NOT(ISNA(AF421))),VLOOKUP(AF421,'ESO zone constants'!$A$3:$D$9999,4,FALSE),"")</f>
        <v/>
      </c>
      <c r="AH421" s="43"/>
      <c r="AI421" s="41"/>
      <c r="AJ421" s="41"/>
      <c r="AK421" s="3" t="str">
        <f>IF(AND(G421&lt;&gt;"LIBSETS_SETTYPE_BATTLEGROUND",G421&lt;&gt;"LIBSETS_SETTYPE_SPECIAL"),IF(AL421&lt;&gt;"",VLOOKUP(AL421,'ESO zone constants'!$D$3:$H$4953,5,FALSE),""),"")</f>
        <v/>
      </c>
      <c r="AM421" s="43"/>
      <c r="AN421" s="41"/>
      <c r="AO421" s="41"/>
      <c r="AP421" s="3" t="str">
        <f>IF(AND(G421&lt;&gt;"LIBSETS_SETTYPE_BATTLEGROUND",G421&lt;&gt;"LIBSETS_SETTYPE_SPECIAL"),IF(AQ421&lt;&gt;"",VLOOKUP(AQ421,'ESO zone constants'!$D$3:$H$4953,5,FALSE),""),"")</f>
        <v/>
      </c>
      <c r="AR421" s="43"/>
      <c r="AS421" s="41"/>
      <c r="AT421" s="41"/>
      <c r="AU421" s="3" t="str">
        <f>IF(AND(G421&lt;&gt;"LIBSETS_SETTYPE_BATTLEGROUND",G421&lt;&gt;"LIBSETS_SETTYPE_SPECIAL"),IF(AV421&lt;&gt;"",VLOOKUP(AV421,'ESO zone constants'!$D$3:$H$4953,5,FALSE),""),"")</f>
        <v/>
      </c>
      <c r="AV421" s="41"/>
      <c r="AW421" s="43"/>
      <c r="AX421" s="41"/>
      <c r="AY421" s="38"/>
      <c r="AZ421" s="81" t="s">
        <v>2665</v>
      </c>
      <c r="BA421" s="81"/>
      <c r="BB421" s="81"/>
      <c r="BC421" s="21" t="str">
        <f t="shared" si="42"/>
        <v>[481] = {wayshrines={-1,-1,-1,}, traitsNeeded=3, dlcId=DLC_BASE_GAME</v>
      </c>
      <c r="BD421" s="21" t="str">
        <f t="shared" si="43"/>
        <v>, zoneIds={181,181}, veteran=false</v>
      </c>
      <c r="BE421" s="21" t="str">
        <f t="shared" si="44"/>
        <v>, setType=LIBSETS_SETTYPE_CRAFTED</v>
      </c>
      <c r="BF421" s="21" t="str">
        <f t="shared" si="45"/>
        <v>, dropMechanic={LIBSETS_DROP_MECHANIC_CRAFTED,LIBSETS_DROP_MECHANIC_CITY_CYRODIIL_BRUMA}, dropMechanicDropLocationNames={['en']={'','City Bruma (quartermaster)','','','','',},['de']={'','Stadt Bruma (Quartiermeister)','','','','',},}</v>
      </c>
      <c r="BG421" s="21" t="str">
        <f t="shared" si="46"/>
        <v>}, --Unchained Aggressor / Entfesselter Aggressor   [Cyrodiil, Cyrodiil]</v>
      </c>
    </row>
    <row r="422" spans="1:59" x14ac:dyDescent="0.25">
      <c r="A422" s="5">
        <v>482</v>
      </c>
      <c r="B422" t="s">
        <v>1675</v>
      </c>
      <c r="C422" t="s">
        <v>1659</v>
      </c>
      <c r="D422" s="3">
        <f t="shared" si="41"/>
        <v>482</v>
      </c>
      <c r="E422" s="41"/>
      <c r="G422" s="3" t="s">
        <v>1474</v>
      </c>
      <c r="I422" t="s">
        <v>91</v>
      </c>
      <c r="J422" t="s">
        <v>91</v>
      </c>
      <c r="K422">
        <v>-1</v>
      </c>
      <c r="L422">
        <v>-1</v>
      </c>
      <c r="M422">
        <v>-1</v>
      </c>
      <c r="N422">
        <v>3</v>
      </c>
      <c r="O422" s="64"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WayshrineInfo'!$K$3:$N$9994,4,FALSE),"")))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constants'!$B$4:$C$1012,2,FALSE),"")</f>
        <v>Included in base game</v>
      </c>
      <c r="V422" s="33" t="s">
        <v>3357</v>
      </c>
      <c r="Y422" s="64">
        <v>181</v>
      </c>
      <c r="Z422" s="3">
        <f>IF(AND(G422&lt;&gt;"LIBSETS_SETTYPE_BATTLEGROUND",G422&lt;&gt;"LIBSETS_SETTYPE_SPECIAL"),
IF(AND(Y422&lt;&gt;"",ISNUMBER(Y422),NOT(ISNA(Y422))),Y422,
   IF(AND(L422&lt;&gt;"",ISNUMBER(L422),L422&gt;0,NOT(ISNA(L422))),VLOOKUP(L422,'ESO dumped WayshrineInfo'!$K$3:$L$9994,2,FALSE),"")
),"")</f>
        <v>181</v>
      </c>
      <c r="AA422" t="str">
        <f>IF(AND(Z422&lt;&gt;"",ISNUMBER(Z422),NOT(ISNA(Z422))),VLOOKUP(Z422,'ESO zone constants'!$A$3:$D$9999,4,FALSE),"")</f>
        <v>Cyrodiil</v>
      </c>
      <c r="AB422" s="33" t="s">
        <v>2799</v>
      </c>
      <c r="AC422" s="39" t="str">
        <f>IF(AB422&lt;&gt;"",IF(AB422&lt;&gt;"LIBSETS_DROP_MECHANIC_MONSTER_NAME",VLOOKUP(AB422,'LibSets constants'!$I$4:$L$1012,3,FALSE),""),"")</f>
        <v>City Cropsford (quartermaster)</v>
      </c>
      <c r="AD422" s="39" t="str">
        <f>IF(AB422&lt;&gt;"",IF(AB422&lt;&gt;"LIBSETS_DROP_MECHANIC_MONSTER_NAME",VLOOKUP(AB422,'LibSets constants'!$I$4:$L$1012,4,FALSE),""),"")</f>
        <v>Stadt Erntefurt (Quartiermeister)</v>
      </c>
      <c r="AE422" s="41"/>
      <c r="AF422" s="3" t="str">
        <f>IF(AND(G422&lt;&gt;"LIBSETS_SETTYPE_BATTLEGROUND",G422&lt;&gt;"LIBSETS_SETTYPE_SPECIAL"),
IF(AND(AE422&lt;&gt;"",ISNUMBER(AE422),NOT(ISNA(AE422))),AE422,
   IF(AND(M422&lt;&gt;"",ISNUMBER(M422),M422&gt;0,NOT(ISNA(M422))),VLOOKUP(M422,'ESO dumped WayshrineInfo'!$K$3:$L$9994,2,FALSE),"")
),"")</f>
        <v/>
      </c>
      <c r="AG422" t="str">
        <f>IF(AND(AF422&lt;&gt;"",ISNUMBER(AF422),NOT(ISNA(AF422))),VLOOKUP(AF422,'ESO zone constants'!$A$3:$D$9999,4,FALSE),"")</f>
        <v/>
      </c>
      <c r="AH422" s="43"/>
      <c r="AI422" s="41"/>
      <c r="AJ422" s="41"/>
      <c r="AK422" s="3" t="str">
        <f>IF(AND(G422&lt;&gt;"LIBSETS_SETTYPE_BATTLEGROUND",G422&lt;&gt;"LIBSETS_SETTYPE_SPECIAL"),IF(AL422&lt;&gt;"",VLOOKUP(AL422,'ESO zone constants'!$D$3:$H$4953,5,FALSE),""),"")</f>
        <v/>
      </c>
      <c r="AM422" s="43"/>
      <c r="AN422" s="41"/>
      <c r="AO422" s="41"/>
      <c r="AP422" s="3" t="str">
        <f>IF(AND(G422&lt;&gt;"LIBSETS_SETTYPE_BATTLEGROUND",G422&lt;&gt;"LIBSETS_SETTYPE_SPECIAL"),IF(AQ422&lt;&gt;"",VLOOKUP(AQ422,'ESO zone constants'!$D$3:$H$4953,5,FALSE),""),"")</f>
        <v/>
      </c>
      <c r="AR422" s="43"/>
      <c r="AS422" s="41"/>
      <c r="AT422" s="41"/>
      <c r="AU422" s="3" t="str">
        <f>IF(AND(G422&lt;&gt;"LIBSETS_SETTYPE_BATTLEGROUND",G422&lt;&gt;"LIBSETS_SETTYPE_SPECIAL"),IF(AV422&lt;&gt;"",VLOOKUP(AV422,'ESO zone constants'!$D$3:$H$4953,5,FALSE),""),"")</f>
        <v/>
      </c>
      <c r="AW422" s="43"/>
      <c r="AX422" s="41"/>
      <c r="AY422" s="38"/>
      <c r="AZ422" s="81" t="s">
        <v>2665</v>
      </c>
      <c r="BA422" s="81"/>
      <c r="BB422" s="81"/>
      <c r="BC422" s="21" t="str">
        <f t="shared" si="42"/>
        <v>[482] = {wayshrines={-1,-1,-1,}, traitsNeeded=3, dlcId=DLC_BASE_GAME</v>
      </c>
      <c r="BD422" s="21" t="str">
        <f t="shared" si="43"/>
        <v>, zoneIds={181,181}, veteran=false</v>
      </c>
      <c r="BE422" s="21" t="str">
        <f t="shared" si="44"/>
        <v>, setType=LIBSETS_SETTYPE_CRAFTED</v>
      </c>
      <c r="BF422" s="21" t="str">
        <f t="shared" si="45"/>
        <v>, dropMechanic={LIBSETS_DROP_MECHANIC_CRAFTED,LIBSETS_DROP_MECHANIC_CITY_CYRODIIL_CROPSFORD}, dropMechanicDropLocationNames={['en']={'','City Cropsford (quartermaster)','','','','',},['de']={'','Stadt Erntefurt (Quartiermeister)','','','','',},}</v>
      </c>
      <c r="BG422" s="21" t="str">
        <f t="shared" si="46"/>
        <v>}, --Dauntless Combatant / Furchtloser Kombattant   [Cyrodiil, Cyrodiil]</v>
      </c>
    </row>
    <row r="423" spans="1:59" x14ac:dyDescent="0.25">
      <c r="A423" s="5">
        <v>483</v>
      </c>
      <c r="B423" t="s">
        <v>1732</v>
      </c>
      <c r="C423" t="s">
        <v>1732</v>
      </c>
      <c r="D423" s="3">
        <f t="shared" si="41"/>
        <v>483</v>
      </c>
      <c r="E423" s="58" t="s">
        <v>1795</v>
      </c>
      <c r="F423" s="30" t="s">
        <v>1464</v>
      </c>
      <c r="G423" s="8" t="s">
        <v>1482</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WayshrineInfo'!$K$3:$N$9994,4,FALSE),"")))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constants'!$B$4:$C$1012,2,FALSE),"")</f>
        <v/>
      </c>
      <c r="V423" s="33" t="s">
        <v>1804</v>
      </c>
      <c r="Y423" s="64"/>
      <c r="Z423" s="3" t="str">
        <f>IF(AND(G423&lt;&gt;"LIBSETS_SETTYPE_BATTLEGROUND",G423&lt;&gt;"LIBSETS_SETTYPE_SPECIAL"),
IF(AND(Y423&lt;&gt;"",ISNUMBER(Y423),NOT(ISNA(Y423))),Y423,
   IF(AND(L423&lt;&gt;"",ISNUMBER(L423),L423&gt;0,NOT(ISNA(L423))),VLOOKUP(L423,'ESO dumped WayshrineInfo'!$K$3:$L$9994,2,FALSE),"")
),"")</f>
        <v/>
      </c>
      <c r="AA423" t="str">
        <f>IF(AND(Z423&lt;&gt;"",ISNUMBER(Z423),NOT(ISNA(Z423))),VLOOKUP(Z423,'ESO zone constants'!$A$3:$D$9999,4,FALSE),"")</f>
        <v/>
      </c>
      <c r="AC423" s="39" t="str">
        <f>IF(AB423&lt;&gt;"",IF(AB423&lt;&gt;"LIBSETS_DROP_MECHANIC_MONSTER_NAME",VLOOKUP(AB423,'LibSets constants'!$I$4:$L$1012,3,FALSE),""),"")</f>
        <v/>
      </c>
      <c r="AD423" s="39" t="str">
        <f>IF(AB423&lt;&gt;"",IF(AB423&lt;&gt;"LIBSETS_DROP_MECHANIC_MONSTER_NAME",VLOOKUP(AB423,'LibSets constants'!$I$4:$L$1012,4,FALSE),""),"")</f>
        <v/>
      </c>
      <c r="AE423" s="39"/>
      <c r="AF423" s="3" t="str">
        <f>IF(AND(G423&lt;&gt;"LIBSETS_SETTYPE_BATTLEGROUND",G423&lt;&gt;"LIBSETS_SETTYPE_SPECIAL"),
IF(AND(AE423&lt;&gt;"",ISNUMBER(AE423),NOT(ISNA(AE423))),AE423,
   IF(AND(M423&lt;&gt;"",ISNUMBER(M423),M423&gt;0,NOT(ISNA(M423))),VLOOKUP(M423,'ESO dumped WayshrineInfo'!$K$3:$L$9994,2,FALSE),"")
),"")</f>
        <v/>
      </c>
      <c r="AG423" t="str">
        <f>IF(AND(AF423&lt;&gt;"",ISNUMBER(AF423),NOT(ISNA(AF423))),VLOOKUP(AF423,'ESO zone constants'!$A$3:$D$9999,4,FALSE),"")</f>
        <v/>
      </c>
      <c r="AH423" s="43"/>
      <c r="AI423" s="39"/>
      <c r="AJ423" s="39"/>
      <c r="AK423" s="3" t="str">
        <f>IF(AND(G423&lt;&gt;"LIBSETS_SETTYPE_BATTLEGROUND",G423&lt;&gt;"LIBSETS_SETTYPE_SPECIAL"),IF(AL423&lt;&gt;"",VLOOKUP(AL423,'ESO zone constants'!$D$3:$H$4953,5,FALSE),""),"")</f>
        <v/>
      </c>
      <c r="AM423" s="43"/>
      <c r="AN423" s="39"/>
      <c r="AO423" s="39"/>
      <c r="AP423" s="3" t="str">
        <f>IF(AND(G423&lt;&gt;"LIBSETS_SETTYPE_BATTLEGROUND",G423&lt;&gt;"LIBSETS_SETTYPE_SPECIAL"),IF(AQ423&lt;&gt;"",VLOOKUP(AQ423,'ESO zone constants'!$D$3:$H$4953,5,FALSE),""),"")</f>
        <v/>
      </c>
      <c r="AR423" s="43"/>
      <c r="AS423" s="39"/>
      <c r="AT423" s="39"/>
      <c r="AU423" s="3" t="str">
        <f>IF(AND(G423&lt;&gt;"LIBSETS_SETTYPE_BATTLEGROUND",G423&lt;&gt;"LIBSETS_SETTYPE_SPECIAL"),IF(AV423&lt;&gt;"",VLOOKUP(AV423,'ESO zone constants'!$D$3:$H$4953,5,FALSE),""),"")</f>
        <v/>
      </c>
      <c r="AW423" s="43"/>
      <c r="AX423" s="39"/>
      <c r="AY423" s="42"/>
      <c r="AZ423" s="81" t="s">
        <v>2665</v>
      </c>
      <c r="BA423" s="81"/>
      <c r="BB423" s="81"/>
      <c r="BC423" s="21" t="str">
        <f t="shared" si="42"/>
        <v/>
      </c>
      <c r="BD423" s="21" t="str">
        <f t="shared" si="43"/>
        <v/>
      </c>
      <c r="BE423" s="21" t="str">
        <f t="shared" si="44"/>
        <v/>
      </c>
      <c r="BF423" s="21" t="str">
        <f t="shared" si="45"/>
        <v/>
      </c>
      <c r="BG423" s="21" t="str">
        <f t="shared" si="46"/>
        <v/>
      </c>
    </row>
    <row r="424" spans="1:59" x14ac:dyDescent="0.25">
      <c r="A424" s="5">
        <v>484</v>
      </c>
      <c r="B424" t="s">
        <v>1733</v>
      </c>
      <c r="C424" t="s">
        <v>1733</v>
      </c>
      <c r="D424" s="3">
        <f t="shared" si="41"/>
        <v>484</v>
      </c>
      <c r="E424" s="58" t="s">
        <v>1795</v>
      </c>
      <c r="F424" s="30" t="s">
        <v>1464</v>
      </c>
      <c r="G424" s="8" t="s">
        <v>1482</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WayshrineInfo'!$K$3:$N$9994,4,FALSE),"")))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constants'!$B$4:$C$1012,2,FALSE),"")</f>
        <v/>
      </c>
      <c r="V424" s="33" t="s">
        <v>1804</v>
      </c>
      <c r="Y424" s="64"/>
      <c r="Z424" s="3" t="str">
        <f>IF(AND(G424&lt;&gt;"LIBSETS_SETTYPE_BATTLEGROUND",G424&lt;&gt;"LIBSETS_SETTYPE_SPECIAL"),
IF(AND(Y424&lt;&gt;"",ISNUMBER(Y424),NOT(ISNA(Y424))),Y424,
   IF(AND(L424&lt;&gt;"",ISNUMBER(L424),L424&gt;0,NOT(ISNA(L424))),VLOOKUP(L424,'ESO dumped WayshrineInfo'!$K$3:$L$9994,2,FALSE),"")
),"")</f>
        <v/>
      </c>
      <c r="AA424" t="str">
        <f>IF(AND(Z424&lt;&gt;"",ISNUMBER(Z424),NOT(ISNA(Z424))),VLOOKUP(Z424,'ESO zone constants'!$A$3:$D$9999,4,FALSE),"")</f>
        <v/>
      </c>
      <c r="AC424" s="42" t="str">
        <f>IF(AB424&lt;&gt;"",IF(AB424&lt;&gt;"LIBSETS_DROP_MECHANIC_MONSTER_NAME",VLOOKUP(AB424,'LibSets constants'!$I$4:$L$1012,3,FALSE),""),"")</f>
        <v/>
      </c>
      <c r="AD424" s="42" t="str">
        <f>IF(AB424&lt;&gt;"",IF(AB424&lt;&gt;"LIBSETS_DROP_MECHANIC_MONSTER_NAME",VLOOKUP(AB424,'LibSets constants'!$I$4:$L$1012,4,FALSE),""),"")</f>
        <v/>
      </c>
      <c r="AE424" s="42"/>
      <c r="AF424" s="3" t="str">
        <f>IF(AND(G424&lt;&gt;"LIBSETS_SETTYPE_BATTLEGROUND",G424&lt;&gt;"LIBSETS_SETTYPE_SPECIAL"),
IF(AND(AE424&lt;&gt;"",ISNUMBER(AE424),NOT(ISNA(AE424))),AE424,
   IF(AND(M424&lt;&gt;"",ISNUMBER(M424),M424&gt;0,NOT(ISNA(M424))),VLOOKUP(M424,'ESO dumped WayshrineInfo'!$K$3:$L$9994,2,FALSE),"")
),"")</f>
        <v/>
      </c>
      <c r="AG424" t="str">
        <f>IF(AND(AF424&lt;&gt;"",ISNUMBER(AF424),NOT(ISNA(AF424))),VLOOKUP(AF424,'ESO zone constants'!$A$3:$D$9999,4,FALSE),"")</f>
        <v/>
      </c>
      <c r="AH424" s="43"/>
      <c r="AI424" s="42"/>
      <c r="AJ424" s="42"/>
      <c r="AK424" s="3" t="str">
        <f>IF(AND(G424&lt;&gt;"LIBSETS_SETTYPE_BATTLEGROUND",G424&lt;&gt;"LIBSETS_SETTYPE_SPECIAL"),IF(AL424&lt;&gt;"",VLOOKUP(AL424,'ESO zone constants'!$D$3:$H$4953,5,FALSE),""),"")</f>
        <v/>
      </c>
      <c r="AM424" s="43"/>
      <c r="AN424" s="42"/>
      <c r="AO424" s="42"/>
      <c r="AP424" s="3" t="str">
        <f>IF(AND(G424&lt;&gt;"LIBSETS_SETTYPE_BATTLEGROUND",G424&lt;&gt;"LIBSETS_SETTYPE_SPECIAL"),IF(AQ424&lt;&gt;"",VLOOKUP(AQ424,'ESO zone constants'!$D$3:$H$4953,5,FALSE),""),"")</f>
        <v/>
      </c>
      <c r="AR424" s="43"/>
      <c r="AS424" s="42"/>
      <c r="AT424" s="42"/>
      <c r="AU424" s="3" t="str">
        <f>IF(AND(G424&lt;&gt;"LIBSETS_SETTYPE_BATTLEGROUND",G424&lt;&gt;"LIBSETS_SETTYPE_SPECIAL"),IF(AV424&lt;&gt;"",VLOOKUP(AV424,'ESO zone constants'!$D$3:$H$4953,5,FALSE),""),"")</f>
        <v/>
      </c>
      <c r="AW424" s="43"/>
      <c r="AX424" s="42"/>
      <c r="AY424" s="42"/>
      <c r="AZ424" s="81" t="s">
        <v>2665</v>
      </c>
      <c r="BA424" s="81"/>
      <c r="BB424" s="81"/>
      <c r="BC424" s="21" t="str">
        <f t="shared" si="42"/>
        <v/>
      </c>
      <c r="BD424" s="21" t="str">
        <f t="shared" si="43"/>
        <v/>
      </c>
      <c r="BE424" s="21" t="str">
        <f t="shared" si="44"/>
        <v/>
      </c>
      <c r="BF424" s="21" t="str">
        <f t="shared" si="45"/>
        <v/>
      </c>
      <c r="BG424" s="21" t="str">
        <f t="shared" si="46"/>
        <v/>
      </c>
    </row>
    <row r="425" spans="1:59" x14ac:dyDescent="0.25">
      <c r="A425" s="5">
        <v>485</v>
      </c>
      <c r="B425" t="s">
        <v>1734</v>
      </c>
      <c r="C425" t="s">
        <v>1734</v>
      </c>
      <c r="D425" s="3">
        <f t="shared" si="41"/>
        <v>485</v>
      </c>
      <c r="E425" s="58" t="s">
        <v>1795</v>
      </c>
      <c r="F425" s="30" t="s">
        <v>1464</v>
      </c>
      <c r="G425" s="8" t="s">
        <v>1482</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WayshrineInfo'!$K$3:$N$9994,4,FALSE),"")))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constants'!$B$4:$C$1012,2,FALSE),"")</f>
        <v/>
      </c>
      <c r="V425" s="33" t="s">
        <v>1804</v>
      </c>
      <c r="Y425" s="64"/>
      <c r="Z425" s="3" t="str">
        <f>IF(AND(G425&lt;&gt;"LIBSETS_SETTYPE_BATTLEGROUND",G425&lt;&gt;"LIBSETS_SETTYPE_SPECIAL"),
IF(AND(Y425&lt;&gt;"",ISNUMBER(Y425),NOT(ISNA(Y425))),Y425,
   IF(AND(L425&lt;&gt;"",ISNUMBER(L425),L425&gt;0,NOT(ISNA(L425))),VLOOKUP(L425,'ESO dumped WayshrineInfo'!$K$3:$L$9994,2,FALSE),"")
),"")</f>
        <v/>
      </c>
      <c r="AA425" t="str">
        <f>IF(AND(Z425&lt;&gt;"",ISNUMBER(Z425),NOT(ISNA(Z425))),VLOOKUP(Z425,'ESO zone constants'!$A$3:$D$9999,4,FALSE),"")</f>
        <v/>
      </c>
      <c r="AC425" s="42" t="str">
        <f>IF(AB425&lt;&gt;"",IF(AB425&lt;&gt;"LIBSETS_DROP_MECHANIC_MONSTER_NAME",VLOOKUP(AB425,'LibSets constants'!$I$4:$L$1012,3,FALSE),""),"")</f>
        <v/>
      </c>
      <c r="AD425" s="42" t="str">
        <f>IF(AB425&lt;&gt;"",IF(AB425&lt;&gt;"LIBSETS_DROP_MECHANIC_MONSTER_NAME",VLOOKUP(AB425,'LibSets constants'!$I$4:$L$1012,4,FALSE),""),"")</f>
        <v/>
      </c>
      <c r="AE425" s="42"/>
      <c r="AF425" s="3" t="str">
        <f>IF(AND(G425&lt;&gt;"LIBSETS_SETTYPE_BATTLEGROUND",G425&lt;&gt;"LIBSETS_SETTYPE_SPECIAL"),
IF(AND(AE425&lt;&gt;"",ISNUMBER(AE425),NOT(ISNA(AE425))),AE425,
   IF(AND(M425&lt;&gt;"",ISNUMBER(M425),M425&gt;0,NOT(ISNA(M425))),VLOOKUP(M425,'ESO dumped WayshrineInfo'!$K$3:$L$9994,2,FALSE),"")
),"")</f>
        <v/>
      </c>
      <c r="AG425" t="str">
        <f>IF(AND(AF425&lt;&gt;"",ISNUMBER(AF425),NOT(ISNA(AF425))),VLOOKUP(AF425,'ESO zone constants'!$A$3:$D$9999,4,FALSE),"")</f>
        <v/>
      </c>
      <c r="AH425" s="43"/>
      <c r="AI425" s="42"/>
      <c r="AJ425" s="42"/>
      <c r="AK425" s="3" t="str">
        <f>IF(AND(G425&lt;&gt;"LIBSETS_SETTYPE_BATTLEGROUND",G425&lt;&gt;"LIBSETS_SETTYPE_SPECIAL"),IF(AL425&lt;&gt;"",VLOOKUP(AL425,'ESO zone constants'!$D$3:$H$4953,5,FALSE),""),"")</f>
        <v/>
      </c>
      <c r="AM425" s="43"/>
      <c r="AN425" s="42"/>
      <c r="AO425" s="42"/>
      <c r="AP425" s="3" t="str">
        <f>IF(AND(G425&lt;&gt;"LIBSETS_SETTYPE_BATTLEGROUND",G425&lt;&gt;"LIBSETS_SETTYPE_SPECIAL"),IF(AQ425&lt;&gt;"",VLOOKUP(AQ425,'ESO zone constants'!$D$3:$H$4953,5,FALSE),""),"")</f>
        <v/>
      </c>
      <c r="AR425" s="43"/>
      <c r="AS425" s="42"/>
      <c r="AT425" s="42"/>
      <c r="AU425" s="3" t="str">
        <f>IF(AND(G425&lt;&gt;"LIBSETS_SETTYPE_BATTLEGROUND",G425&lt;&gt;"LIBSETS_SETTYPE_SPECIAL"),IF(AV425&lt;&gt;"",VLOOKUP(AV425,'ESO zone constants'!$D$3:$H$4953,5,FALSE),""),"")</f>
        <v/>
      </c>
      <c r="AW425" s="43"/>
      <c r="AX425" s="42"/>
      <c r="AY425" s="42"/>
      <c r="AZ425" s="81" t="s">
        <v>2665</v>
      </c>
      <c r="BA425" s="81"/>
      <c r="BB425" s="81"/>
      <c r="BC425" s="21" t="str">
        <f t="shared" si="42"/>
        <v/>
      </c>
      <c r="BD425" s="21" t="str">
        <f t="shared" si="43"/>
        <v/>
      </c>
      <c r="BE425" s="21" t="str">
        <f t="shared" si="44"/>
        <v/>
      </c>
      <c r="BF425" s="21" t="str">
        <f t="shared" si="45"/>
        <v/>
      </c>
      <c r="BG425" s="21" t="str">
        <f t="shared" si="46"/>
        <v/>
      </c>
    </row>
    <row r="426" spans="1:59" x14ac:dyDescent="0.25">
      <c r="A426" s="5">
        <v>486</v>
      </c>
      <c r="B426" t="s">
        <v>1735</v>
      </c>
      <c r="C426" t="s">
        <v>1735</v>
      </c>
      <c r="D426" s="3">
        <f t="shared" si="41"/>
        <v>486</v>
      </c>
      <c r="E426" s="58" t="s">
        <v>1795</v>
      </c>
      <c r="F426" s="30" t="s">
        <v>1464</v>
      </c>
      <c r="G426" s="8" t="s">
        <v>1482</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WayshrineInfo'!$K$3:$N$9994,4,FALSE),"")))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constants'!$B$4:$C$1012,2,FALSE),"")</f>
        <v/>
      </c>
      <c r="V426" s="33" t="s">
        <v>1804</v>
      </c>
      <c r="Y426" s="64"/>
      <c r="Z426" s="3" t="str">
        <f>IF(AND(G426&lt;&gt;"LIBSETS_SETTYPE_BATTLEGROUND",G426&lt;&gt;"LIBSETS_SETTYPE_SPECIAL"),
IF(AND(Y426&lt;&gt;"",ISNUMBER(Y426),NOT(ISNA(Y426))),Y426,
   IF(AND(L426&lt;&gt;"",ISNUMBER(L426),L426&gt;0,NOT(ISNA(L426))),VLOOKUP(L426,'ESO dumped WayshrineInfo'!$K$3:$L$9994,2,FALSE),"")
),"")</f>
        <v/>
      </c>
      <c r="AA426" t="str">
        <f>IF(AND(Z426&lt;&gt;"",ISNUMBER(Z426),NOT(ISNA(Z426))),VLOOKUP(Z426,'ESO zone constants'!$A$3:$D$9999,4,FALSE),"")</f>
        <v/>
      </c>
      <c r="AC426" s="42" t="str">
        <f>IF(AB426&lt;&gt;"",IF(AB426&lt;&gt;"LIBSETS_DROP_MECHANIC_MONSTER_NAME",VLOOKUP(AB426,'LibSets constants'!$I$4:$L$1012,3,FALSE),""),"")</f>
        <v/>
      </c>
      <c r="AD426" s="42" t="str">
        <f>IF(AB426&lt;&gt;"",IF(AB426&lt;&gt;"LIBSETS_DROP_MECHANIC_MONSTER_NAME",VLOOKUP(AB426,'LibSets constants'!$I$4:$L$1012,4,FALSE),""),"")</f>
        <v/>
      </c>
      <c r="AE426" s="42"/>
      <c r="AF426" s="3" t="str">
        <f>IF(AND(G426&lt;&gt;"LIBSETS_SETTYPE_BATTLEGROUND",G426&lt;&gt;"LIBSETS_SETTYPE_SPECIAL"),
IF(AND(AE426&lt;&gt;"",ISNUMBER(AE426),NOT(ISNA(AE426))),AE426,
   IF(AND(M426&lt;&gt;"",ISNUMBER(M426),M426&gt;0,NOT(ISNA(M426))),VLOOKUP(M426,'ESO dumped WayshrineInfo'!$K$3:$L$9994,2,FALSE),"")
),"")</f>
        <v/>
      </c>
      <c r="AG426" t="str">
        <f>IF(AND(AF426&lt;&gt;"",ISNUMBER(AF426),NOT(ISNA(AF426))),VLOOKUP(AF426,'ESO zone constants'!$A$3:$D$9999,4,FALSE),"")</f>
        <v/>
      </c>
      <c r="AH426" s="43"/>
      <c r="AI426" s="42"/>
      <c r="AJ426" s="42"/>
      <c r="AK426" s="3" t="str">
        <f>IF(AND(G426&lt;&gt;"LIBSETS_SETTYPE_BATTLEGROUND",G426&lt;&gt;"LIBSETS_SETTYPE_SPECIAL"),IF(AL426&lt;&gt;"",VLOOKUP(AL426,'ESO zone constants'!$D$3:$H$4953,5,FALSE),""),"")</f>
        <v/>
      </c>
      <c r="AM426" s="43"/>
      <c r="AN426" s="42"/>
      <c r="AO426" s="42"/>
      <c r="AP426" s="3" t="str">
        <f>IF(AND(G426&lt;&gt;"LIBSETS_SETTYPE_BATTLEGROUND",G426&lt;&gt;"LIBSETS_SETTYPE_SPECIAL"),IF(AQ426&lt;&gt;"",VLOOKUP(AQ426,'ESO zone constants'!$D$3:$H$4953,5,FALSE),""),"")</f>
        <v/>
      </c>
      <c r="AR426" s="43"/>
      <c r="AS426" s="42"/>
      <c r="AT426" s="42"/>
      <c r="AU426" s="3" t="str">
        <f>IF(AND(G426&lt;&gt;"LIBSETS_SETTYPE_BATTLEGROUND",G426&lt;&gt;"LIBSETS_SETTYPE_SPECIAL"),IF(AV426&lt;&gt;"",VLOOKUP(AV426,'ESO zone constants'!$D$3:$H$4953,5,FALSE),""),"")</f>
        <v/>
      </c>
      <c r="AW426" s="43"/>
      <c r="AX426" s="42"/>
      <c r="AY426" s="42"/>
      <c r="AZ426" s="81" t="s">
        <v>2665</v>
      </c>
      <c r="BA426" s="81"/>
      <c r="BB426" s="81"/>
      <c r="BC426" s="21" t="str">
        <f t="shared" si="42"/>
        <v/>
      </c>
      <c r="BD426" s="21" t="str">
        <f t="shared" si="43"/>
        <v/>
      </c>
      <c r="BE426" s="21" t="str">
        <f t="shared" si="44"/>
        <v/>
      </c>
      <c r="BF426" s="21" t="str">
        <f t="shared" si="45"/>
        <v/>
      </c>
      <c r="BG426" s="21" t="str">
        <f t="shared" si="46"/>
        <v/>
      </c>
    </row>
    <row r="427" spans="1:59" x14ac:dyDescent="0.25">
      <c r="A427" s="5">
        <v>487</v>
      </c>
      <c r="B427" t="s">
        <v>1736</v>
      </c>
      <c r="C427" t="s">
        <v>2647</v>
      </c>
      <c r="D427" s="3">
        <f t="shared" si="41"/>
        <v>487</v>
      </c>
      <c r="G427" s="8" t="s">
        <v>1480</v>
      </c>
      <c r="I427" t="s">
        <v>91</v>
      </c>
      <c r="J427" t="s">
        <v>91</v>
      </c>
      <c r="K427">
        <v>418</v>
      </c>
      <c r="L427">
        <v>419</v>
      </c>
      <c r="M427">
        <v>421</v>
      </c>
      <c r="O427" s="64" t="s">
        <v>1692</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WayshrineInfo'!$K$3:$N$9994,4,FALSE),"")))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constants'!$B$4:$C$1012,2,FALSE),"")</f>
        <v>Greymoor</v>
      </c>
      <c r="V427" s="33" t="s">
        <v>1560</v>
      </c>
      <c r="Y427" s="64"/>
      <c r="Z427" s="3">
        <f>IF(AND(G427&lt;&gt;"LIBSETS_SETTYPE_BATTLEGROUND",G427&lt;&gt;"LIBSETS_SETTYPE_SPECIAL"),
IF(AND(Y427&lt;&gt;"",ISNUMBER(Y427),NOT(ISNA(Y427))),Y427,
   IF(AND(L427&lt;&gt;"",ISNUMBER(L427),L427&gt;0,NOT(ISNA(L427))),VLOOKUP(L427,'ESO dumped WayshrineInfo'!$K$3:$L$9994,2,FALSE),"")
),"")</f>
        <v>1160</v>
      </c>
      <c r="AA427" t="str">
        <f>IF(AND(Z427&lt;&gt;"",ISNUMBER(Z427),NOT(ISNA(Z427))),VLOOKUP(Z427,'ESO zone constants'!$A$3:$D$9999,4,FALSE),"")</f>
        <v>Western Skyrim</v>
      </c>
      <c r="AB427" s="33" t="s">
        <v>1560</v>
      </c>
      <c r="AC427" s="42"/>
      <c r="AD427" s="42"/>
      <c r="AE427" s="42"/>
      <c r="AF427" s="3">
        <f>IF(AND(G427&lt;&gt;"LIBSETS_SETTYPE_BATTLEGROUND",G427&lt;&gt;"LIBSETS_SETTYPE_SPECIAL"),
IF(AND(AE427&lt;&gt;"",ISNUMBER(AE427),NOT(ISNA(AE427))),AE427,
   IF(AND(M427&lt;&gt;"",ISNUMBER(M427),M427&gt;0,NOT(ISNA(M427))),VLOOKUP(M427,'ESO dumped WayshrineInfo'!$K$3:$L$9994,2,FALSE),"")
),"")</f>
        <v>1160</v>
      </c>
      <c r="AG427" t="str">
        <f>IF(AND(AF427&lt;&gt;"",ISNUMBER(AF427),NOT(ISNA(AF427))),VLOOKUP(AF427,'ESO zone constants'!$A$3:$D$9999,4,FALSE),"")</f>
        <v>Western Skyrim</v>
      </c>
      <c r="AH427" s="43" t="s">
        <v>1562</v>
      </c>
      <c r="AI427" s="42"/>
      <c r="AJ427" s="42"/>
      <c r="AK427" s="3">
        <f>IF(AND(G427&lt;&gt;"LIBSETS_SETTYPE_BATTLEGROUND",G427&lt;&gt;"LIBSETS_SETTYPE_SPECIAL"),IF(AL427&lt;&gt;"",VLOOKUP(AL427,'ESO zone constants'!$D$3:$H$4953,5,FALSE),""),"")</f>
        <v>1160</v>
      </c>
      <c r="AL427" t="s">
        <v>1692</v>
      </c>
      <c r="AM427" s="43" t="s">
        <v>1563</v>
      </c>
      <c r="AN427" s="42"/>
      <c r="AO427" s="42"/>
      <c r="AP427" s="3" t="str">
        <f>IF(AND(G427&lt;&gt;"LIBSETS_SETTYPE_BATTLEGROUND",G427&lt;&gt;"LIBSETS_SETTYPE_SPECIAL"),IF(AQ427&lt;&gt;"",VLOOKUP(AQ427,'ESO zone constants'!$D$3:$H$4953,5,FALSE),""),"")</f>
        <v/>
      </c>
      <c r="AR427" s="43"/>
      <c r="AS427" s="42"/>
      <c r="AT427" s="42"/>
      <c r="AU427" s="3" t="str">
        <f>IF(AND(G427&lt;&gt;"LIBSETS_SETTYPE_BATTLEGROUND",G427&lt;&gt;"LIBSETS_SETTYPE_SPECIAL"),IF(AV427&lt;&gt;"",VLOOKUP(AV427,'ESO zone constants'!$D$3:$H$4953,5,FALSE),""),"")</f>
        <v/>
      </c>
      <c r="AW427" s="43"/>
      <c r="AX427" s="42"/>
      <c r="AY427" s="42"/>
      <c r="AZ427" s="81" t="s">
        <v>2665</v>
      </c>
      <c r="BA427" s="81"/>
      <c r="BB427" s="81"/>
      <c r="BC427" s="21" t="str">
        <f t="shared" si="42"/>
        <v>[487] = {wayshrines={418,419,421,}, dlcId=DLC_GREYMOOR</v>
      </c>
      <c r="BD427" s="21" t="str">
        <f t="shared" si="43"/>
        <v>, zoneIds={1160,1160,1160,1160}, veteran=false</v>
      </c>
      <c r="BE427" s="21" t="str">
        <f t="shared" si="44"/>
        <v>, setType=LIBSETS_SETTYPE_OVERLAND</v>
      </c>
      <c r="BF427" s="21" t="str">
        <f t="shared" si="45"/>
        <v>, dropMechanic={LIBSETS_DROP_MECHANIC_OVERLAND_BOSS_DELVE,LIBSETS_DROP_MECHANIC_OVERLAND_BOSS_DELVE,LIBSETS_DROP_MECHANIC_OVERLAND_BOSS_PUBLIC_DUNGEON,LIBSETS_DROP_MECHANIC_OVERLAND_CHEST}</v>
      </c>
      <c r="BG427" s="21" t="str">
        <f t="shared" si="46"/>
        <v>}, --Winter\'s Respite / Winterruhe   [Western Skyrim, Western Skyrim, Western Skyrim, Western Skyrim]</v>
      </c>
    </row>
    <row r="428" spans="1:59" x14ac:dyDescent="0.25">
      <c r="A428" s="5">
        <v>488</v>
      </c>
      <c r="B428" t="s">
        <v>1737</v>
      </c>
      <c r="C428" t="s">
        <v>1738</v>
      </c>
      <c r="D428" s="3">
        <f t="shared" si="41"/>
        <v>488</v>
      </c>
      <c r="G428" s="8" t="s">
        <v>1480</v>
      </c>
      <c r="I428" t="s">
        <v>91</v>
      </c>
      <c r="J428" t="s">
        <v>91</v>
      </c>
      <c r="K428">
        <v>418</v>
      </c>
      <c r="L428">
        <v>419</v>
      </c>
      <c r="M428">
        <v>421</v>
      </c>
      <c r="O428" s="64" t="s">
        <v>1692</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WayshrineInfo'!$K$3:$N$9994,4,FALSE),"")))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constants'!$B$4:$C$1012,2,FALSE),"")</f>
        <v>Greymoor</v>
      </c>
      <c r="V428" s="33" t="s">
        <v>1560</v>
      </c>
      <c r="Y428" s="64"/>
      <c r="Z428" s="3">
        <f>IF(AND(G428&lt;&gt;"LIBSETS_SETTYPE_BATTLEGROUND",G428&lt;&gt;"LIBSETS_SETTYPE_SPECIAL"),
IF(AND(Y428&lt;&gt;"",ISNUMBER(Y428),NOT(ISNA(Y428))),Y428,
   IF(AND(L428&lt;&gt;"",ISNUMBER(L428),L428&gt;0,NOT(ISNA(L428))),VLOOKUP(L428,'ESO dumped WayshrineInfo'!$K$3:$L$9994,2,FALSE),"")
),"")</f>
        <v>1160</v>
      </c>
      <c r="AA428" t="str">
        <f>IF(AND(Z428&lt;&gt;"",ISNUMBER(Z428),NOT(ISNA(Z428))),VLOOKUP(Z428,'ESO zone constants'!$A$3:$D$9999,4,FALSE),"")</f>
        <v>Western Skyrim</v>
      </c>
      <c r="AB428" s="33" t="s">
        <v>1560</v>
      </c>
      <c r="AC428" s="42"/>
      <c r="AD428" s="42"/>
      <c r="AE428" s="42"/>
      <c r="AF428" s="3">
        <f>IF(AND(G428&lt;&gt;"LIBSETS_SETTYPE_BATTLEGROUND",G428&lt;&gt;"LIBSETS_SETTYPE_SPECIAL"),
IF(AND(AE428&lt;&gt;"",ISNUMBER(AE428),NOT(ISNA(AE428))),AE428,
   IF(AND(M428&lt;&gt;"",ISNUMBER(M428),M428&gt;0,NOT(ISNA(M428))),VLOOKUP(M428,'ESO dumped WayshrineInfo'!$K$3:$L$9994,2,FALSE),"")
),"")</f>
        <v>1160</v>
      </c>
      <c r="AG428" t="str">
        <f>IF(AND(AF428&lt;&gt;"",ISNUMBER(AF428),NOT(ISNA(AF428))),VLOOKUP(AF428,'ESO zone constants'!$A$3:$D$9999,4,FALSE),"")</f>
        <v>Western Skyrim</v>
      </c>
      <c r="AH428" s="43" t="s">
        <v>1562</v>
      </c>
      <c r="AI428" s="42"/>
      <c r="AJ428" s="42"/>
      <c r="AK428" s="3">
        <f>IF(AND(G428&lt;&gt;"LIBSETS_SETTYPE_BATTLEGROUND",G428&lt;&gt;"LIBSETS_SETTYPE_SPECIAL"),IF(AL428&lt;&gt;"",VLOOKUP(AL428,'ESO zone constants'!$D$3:$H$4953,5,FALSE),""),"")</f>
        <v>1160</v>
      </c>
      <c r="AL428" t="s">
        <v>1692</v>
      </c>
      <c r="AM428" s="43" t="s">
        <v>1563</v>
      </c>
      <c r="AN428" s="42"/>
      <c r="AO428" s="42"/>
      <c r="AP428" s="3" t="str">
        <f>IF(AND(G428&lt;&gt;"LIBSETS_SETTYPE_BATTLEGROUND",G428&lt;&gt;"LIBSETS_SETTYPE_SPECIAL"),IF(AQ428&lt;&gt;"",VLOOKUP(AQ428,'ESO zone constants'!$D$3:$H$4953,5,FALSE),""),"")</f>
        <v/>
      </c>
      <c r="AR428" s="43"/>
      <c r="AS428" s="42"/>
      <c r="AT428" s="42"/>
      <c r="AU428" s="3" t="str">
        <f>IF(AND(G428&lt;&gt;"LIBSETS_SETTYPE_BATTLEGROUND",G428&lt;&gt;"LIBSETS_SETTYPE_SPECIAL"),IF(AV428&lt;&gt;"",VLOOKUP(AV428,'ESO zone constants'!$D$3:$H$4953,5,FALSE),""),"")</f>
        <v/>
      </c>
      <c r="AW428" s="43"/>
      <c r="AX428" s="42"/>
      <c r="AY428" s="42"/>
      <c r="AZ428" s="81" t="s">
        <v>2665</v>
      </c>
      <c r="BA428" s="81"/>
      <c r="BB428" s="81"/>
      <c r="BC428" s="21" t="str">
        <f t="shared" si="42"/>
        <v>[488] = {wayshrines={418,419,421,}, dlcId=DLC_GREYMOOR</v>
      </c>
      <c r="BD428" s="21" t="str">
        <f t="shared" si="43"/>
        <v>, zoneIds={1160,1160,1160,1160}, veteran=false</v>
      </c>
      <c r="BE428" s="21" t="str">
        <f t="shared" si="44"/>
        <v>, setType=LIBSETS_SETTYPE_OVERLAND</v>
      </c>
      <c r="BF428" s="21" t="str">
        <f t="shared" si="45"/>
        <v>, dropMechanic={LIBSETS_DROP_MECHANIC_OVERLAND_BOSS_DELVE,LIBSETS_DROP_MECHANIC_OVERLAND_BOSS_DELVE,LIBSETS_DROP_MECHANIC_OVERLAND_BOSS_PUBLIC_DUNGEON,LIBSETS_DROP_MECHANIC_OVERLAND_CHEST}</v>
      </c>
      <c r="BG428" s="21" t="str">
        <f t="shared" si="46"/>
        <v>}, --Venomous Smite / Giftschlag   [Western Skyrim, Western Skyrim, Western Skyrim, Western Skyrim]</v>
      </c>
    </row>
    <row r="429" spans="1:59" x14ac:dyDescent="0.25">
      <c r="A429" s="5">
        <v>489</v>
      </c>
      <c r="B429" t="s">
        <v>1739</v>
      </c>
      <c r="C429" t="s">
        <v>1740</v>
      </c>
      <c r="D429" s="3">
        <f t="shared" si="41"/>
        <v>489</v>
      </c>
      <c r="G429" s="8" t="s">
        <v>1480</v>
      </c>
      <c r="I429" t="s">
        <v>91</v>
      </c>
      <c r="J429" t="s">
        <v>91</v>
      </c>
      <c r="K429">
        <v>418</v>
      </c>
      <c r="L429">
        <v>419</v>
      </c>
      <c r="M429">
        <v>421</v>
      </c>
      <c r="O429" s="64" t="s">
        <v>1692</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WayshrineInfo'!$K$3:$N$9994,4,FALSE),"")))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constants'!$B$4:$C$1012,2,FALSE),"")</f>
        <v>Greymoor</v>
      </c>
      <c r="V429" s="33" t="s">
        <v>1560</v>
      </c>
      <c r="Y429" s="64"/>
      <c r="Z429" s="3">
        <f>IF(AND(G429&lt;&gt;"LIBSETS_SETTYPE_BATTLEGROUND",G429&lt;&gt;"LIBSETS_SETTYPE_SPECIAL"),
IF(AND(Y429&lt;&gt;"",ISNUMBER(Y429),NOT(ISNA(Y429))),Y429,
   IF(AND(L429&lt;&gt;"",ISNUMBER(L429),L429&gt;0,NOT(ISNA(L429))),VLOOKUP(L429,'ESO dumped WayshrineInfo'!$K$3:$L$9994,2,FALSE),"")
),"")</f>
        <v>1160</v>
      </c>
      <c r="AA429" t="str">
        <f>IF(AND(Z429&lt;&gt;"",ISNUMBER(Z429),NOT(ISNA(Z429))),VLOOKUP(Z429,'ESO zone constants'!$A$3:$D$9999,4,FALSE),"")</f>
        <v>Western Skyrim</v>
      </c>
      <c r="AB429" s="33" t="s">
        <v>1560</v>
      </c>
      <c r="AC429" s="42"/>
      <c r="AD429" s="42"/>
      <c r="AE429" s="42"/>
      <c r="AF429" s="3">
        <f>IF(AND(G429&lt;&gt;"LIBSETS_SETTYPE_BATTLEGROUND",G429&lt;&gt;"LIBSETS_SETTYPE_SPECIAL"),
IF(AND(AE429&lt;&gt;"",ISNUMBER(AE429),NOT(ISNA(AE429))),AE429,
   IF(AND(M429&lt;&gt;"",ISNUMBER(M429),M429&gt;0,NOT(ISNA(M429))),VLOOKUP(M429,'ESO dumped WayshrineInfo'!$K$3:$L$9994,2,FALSE),"")
),"")</f>
        <v>1160</v>
      </c>
      <c r="AG429" t="str">
        <f>IF(AND(AF429&lt;&gt;"",ISNUMBER(AF429),NOT(ISNA(AF429))),VLOOKUP(AF429,'ESO zone constants'!$A$3:$D$9999,4,FALSE),"")</f>
        <v>Western Skyrim</v>
      </c>
      <c r="AH429" s="43" t="s">
        <v>1562</v>
      </c>
      <c r="AI429" s="42"/>
      <c r="AJ429" s="42"/>
      <c r="AK429" s="3">
        <f>IF(AND(G429&lt;&gt;"LIBSETS_SETTYPE_BATTLEGROUND",G429&lt;&gt;"LIBSETS_SETTYPE_SPECIAL"),IF(AL429&lt;&gt;"",VLOOKUP(AL429,'ESO zone constants'!$D$3:$H$4953,5,FALSE),""),"")</f>
        <v>1160</v>
      </c>
      <c r="AL429" t="s">
        <v>1692</v>
      </c>
      <c r="AM429" s="43" t="s">
        <v>1563</v>
      </c>
      <c r="AN429" s="42"/>
      <c r="AO429" s="42"/>
      <c r="AP429" s="3" t="str">
        <f>IF(AND(G429&lt;&gt;"LIBSETS_SETTYPE_BATTLEGROUND",G429&lt;&gt;"LIBSETS_SETTYPE_SPECIAL"),IF(AQ429&lt;&gt;"",VLOOKUP(AQ429,'ESO zone constants'!$D$3:$H$4953,5,FALSE),""),"")</f>
        <v/>
      </c>
      <c r="AR429" s="43"/>
      <c r="AS429" s="42"/>
      <c r="AT429" s="42"/>
      <c r="AU429" s="3" t="str">
        <f>IF(AND(G429&lt;&gt;"LIBSETS_SETTYPE_BATTLEGROUND",G429&lt;&gt;"LIBSETS_SETTYPE_SPECIAL"),IF(AV429&lt;&gt;"",VLOOKUP(AV429,'ESO zone constants'!$D$3:$H$4953,5,FALSE),""),"")</f>
        <v/>
      </c>
      <c r="AW429" s="43"/>
      <c r="AX429" s="42"/>
      <c r="AY429" s="42"/>
      <c r="AZ429" s="81" t="s">
        <v>2665</v>
      </c>
      <c r="BA429" s="81"/>
      <c r="BB429" s="81"/>
      <c r="BC429" s="21" t="str">
        <f t="shared" si="42"/>
        <v>[489] = {wayshrines={418,419,421,}, dlcId=DLC_GREYMOOR</v>
      </c>
      <c r="BD429" s="21" t="str">
        <f t="shared" si="43"/>
        <v>, zoneIds={1160,1160,1160,1160}, veteran=false</v>
      </c>
      <c r="BE429" s="21" t="str">
        <f t="shared" si="44"/>
        <v>, setType=LIBSETS_SETTYPE_OVERLAND</v>
      </c>
      <c r="BF429" s="21" t="str">
        <f t="shared" si="45"/>
        <v>, dropMechanic={LIBSETS_DROP_MECHANIC_OVERLAND_BOSS_DELVE,LIBSETS_DROP_MECHANIC_OVERLAND_BOSS_DELVE,LIBSETS_DROP_MECHANIC_OVERLAND_BOSS_PUBLIC_DUNGEON,LIBSETS_DROP_MECHANIC_OVERLAND_CHEST}</v>
      </c>
      <c r="BG429" s="21" t="str">
        <f t="shared" si="46"/>
        <v>}, --Eternal Vigor / Ewiger Elan   [Western Skyrim, Western Skyrim, Western Skyrim, Western Skyrim]</v>
      </c>
    </row>
    <row r="430" spans="1:59" x14ac:dyDescent="0.25">
      <c r="A430" s="5">
        <v>490</v>
      </c>
      <c r="B430" t="s">
        <v>1741</v>
      </c>
      <c r="C430" t="s">
        <v>2648</v>
      </c>
      <c r="D430" s="3">
        <f t="shared" si="41"/>
        <v>490</v>
      </c>
      <c r="G430" s="8" t="s">
        <v>1474</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WayshrineInfo'!$K$3:$N$9994,4,FALSE),"")))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constants'!$B$4:$C$1012,2,FALSE),"")</f>
        <v>Greymoor</v>
      </c>
      <c r="V430" s="33" t="s">
        <v>3357</v>
      </c>
      <c r="W430" s="42"/>
      <c r="X430" s="42"/>
      <c r="Y430" s="64"/>
      <c r="Z430" s="3">
        <f>IF(AND(G430&lt;&gt;"LIBSETS_SETTYPE_BATTLEGROUND",G430&lt;&gt;"LIBSETS_SETTYPE_SPECIAL"),
IF(AND(Y430&lt;&gt;"",ISNUMBER(Y430),NOT(ISNA(Y430))),Y430,
   IF(AND(L430&lt;&gt;"",ISNUMBER(L430),L430&gt;0,NOT(ISNA(L430))),VLOOKUP(L430,'ESO dumped WayshrineInfo'!$K$3:$L$9994,2,FALSE),"")
),"")</f>
        <v>1160</v>
      </c>
      <c r="AA430" t="str">
        <f>IF(AND(Z430&lt;&gt;"",ISNUMBER(Z430),NOT(ISNA(Z430))),VLOOKUP(Z430,'ESO zone constants'!$A$3:$D$9999,4,FALSE),"")</f>
        <v>Western Skyrim</v>
      </c>
      <c r="AB430" s="33" t="s">
        <v>3357</v>
      </c>
      <c r="AC430" s="39"/>
      <c r="AD430" s="39"/>
      <c r="AE430" s="39"/>
      <c r="AF430" s="3">
        <f>IF(AND(G430&lt;&gt;"LIBSETS_SETTYPE_BATTLEGROUND",G430&lt;&gt;"LIBSETS_SETTYPE_SPECIAL"),
IF(AND(AE430&lt;&gt;"",ISNUMBER(AE430),NOT(ISNA(AE430))),AE430,
   IF(AND(M430&lt;&gt;"",ISNUMBER(M430),M430&gt;0,NOT(ISNA(M430))),VLOOKUP(M430,'ESO dumped WayshrineInfo'!$K$3:$L$9994,2,FALSE),"")
),"")</f>
        <v>1160</v>
      </c>
      <c r="AG430" t="str">
        <f>IF(AND(AF430&lt;&gt;"",ISNUMBER(AF430),NOT(ISNA(AF430))),VLOOKUP(AF430,'ESO zone constants'!$A$3:$D$9999,4,FALSE),"")</f>
        <v>Western Skyrim</v>
      </c>
      <c r="AH430" s="33" t="s">
        <v>3357</v>
      </c>
      <c r="AI430" s="39"/>
      <c r="AJ430" s="39"/>
      <c r="AK430" s="3" t="str">
        <f>IF(AND(G430&lt;&gt;"LIBSETS_SETTYPE_BATTLEGROUND",G430&lt;&gt;"LIBSETS_SETTYPE_SPECIAL"),IF(AL430&lt;&gt;"",VLOOKUP(AL430,'ESO zone constants'!$D$3:$H$4953,5,FALSE),""),"")</f>
        <v/>
      </c>
      <c r="AM430" s="43"/>
      <c r="AN430" s="39"/>
      <c r="AO430" s="39"/>
      <c r="AP430" s="3" t="str">
        <f>IF(AND(G430&lt;&gt;"LIBSETS_SETTYPE_BATTLEGROUND",G430&lt;&gt;"LIBSETS_SETTYPE_SPECIAL"),IF(AQ430&lt;&gt;"",VLOOKUP(AQ430,'ESO zone constants'!$D$3:$H$4953,5,FALSE),""),"")</f>
        <v/>
      </c>
      <c r="AR430" s="43"/>
      <c r="AS430" s="39"/>
      <c r="AT430" s="39"/>
      <c r="AU430" s="3" t="str">
        <f>IF(AND(G430&lt;&gt;"LIBSETS_SETTYPE_BATTLEGROUND",G430&lt;&gt;"LIBSETS_SETTYPE_SPECIAL"),IF(AV430&lt;&gt;"",VLOOKUP(AV430,'ESO zone constants'!$D$3:$H$4953,5,FALSE),""),"")</f>
        <v/>
      </c>
      <c r="AW430" s="43"/>
      <c r="AX430" s="39"/>
      <c r="AY430" s="42"/>
      <c r="AZ430" s="81" t="s">
        <v>2665</v>
      </c>
      <c r="BA430" s="81"/>
      <c r="BB430" s="81"/>
      <c r="BC430" s="21" t="str">
        <f t="shared" si="42"/>
        <v>[490] = {wayshrines={418,418,418,}, traitsNeeded=5, dlcId=DLC_GREYMOOR</v>
      </c>
      <c r="BD430" s="21" t="str">
        <f t="shared" si="43"/>
        <v>, zoneIds={1160,1160,1160}, veteran=false</v>
      </c>
      <c r="BE430" s="21" t="str">
        <f t="shared" si="44"/>
        <v>, setType=LIBSETS_SETTYPE_CRAFTED</v>
      </c>
      <c r="BF430" s="21" t="str">
        <f t="shared" si="45"/>
        <v>, dropMechanic={LIBSETS_DROP_MECHANIC_CRAFTED,LIBSETS_DROP_MECHANIC_CRAFTED,LIBSETS_DROP_MECHANIC_CRAFTED}</v>
      </c>
      <c r="BG430" s="21" t="str">
        <f t="shared" si="46"/>
        <v>}, --Stuhn\'s Favor / Stuhns Gunst   [Western Skyrim, Western Skyrim, Western Skyrim]</v>
      </c>
    </row>
    <row r="431" spans="1:59" x14ac:dyDescent="0.25">
      <c r="A431" s="5">
        <v>491</v>
      </c>
      <c r="B431" t="s">
        <v>1742</v>
      </c>
      <c r="C431" t="s">
        <v>2649</v>
      </c>
      <c r="D431" s="3">
        <f t="shared" si="41"/>
        <v>491</v>
      </c>
      <c r="G431" s="8" t="s">
        <v>1474</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WayshrineInfo'!$K$3:$N$9994,4,FALSE),"")))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constants'!$B$4:$C$1012,2,FALSE),"")</f>
        <v>Greymoor</v>
      </c>
      <c r="V431" s="33" t="s">
        <v>3357</v>
      </c>
      <c r="Y431" s="64"/>
      <c r="Z431" s="3">
        <f>IF(AND(G431&lt;&gt;"LIBSETS_SETTYPE_BATTLEGROUND",G431&lt;&gt;"LIBSETS_SETTYPE_SPECIAL"),
IF(AND(Y431&lt;&gt;"",ISNUMBER(Y431),NOT(ISNA(Y431))),Y431,
   IF(AND(L431&lt;&gt;"",ISNUMBER(L431),L431&gt;0,NOT(ISNA(L431))),VLOOKUP(L431,'ESO dumped WayshrineInfo'!$K$3:$L$9994,2,FALSE),"")
),"")</f>
        <v>1160</v>
      </c>
      <c r="AA431" t="str">
        <f>IF(AND(Z431&lt;&gt;"",ISNUMBER(Z431),NOT(ISNA(Z431))),VLOOKUP(Z431,'ESO zone constants'!$A$3:$D$9999,4,FALSE),"")</f>
        <v>Western Skyrim</v>
      </c>
      <c r="AB431" s="33" t="s">
        <v>3357</v>
      </c>
      <c r="AC431" s="39"/>
      <c r="AD431" s="39"/>
      <c r="AE431" s="39"/>
      <c r="AF431" s="3">
        <f>IF(AND(G431&lt;&gt;"LIBSETS_SETTYPE_BATTLEGROUND",G431&lt;&gt;"LIBSETS_SETTYPE_SPECIAL"),
IF(AND(AE431&lt;&gt;"",ISNUMBER(AE431),NOT(ISNA(AE431))),AE431,
   IF(AND(M431&lt;&gt;"",ISNUMBER(M431),M431&gt;0,NOT(ISNA(M431))),VLOOKUP(M431,'ESO dumped WayshrineInfo'!$K$3:$L$9994,2,FALSE),"")
),"")</f>
        <v>1160</v>
      </c>
      <c r="AG431" t="str">
        <f>IF(AND(AF431&lt;&gt;"",ISNUMBER(AF431),NOT(ISNA(AF431))),VLOOKUP(AF431,'ESO zone constants'!$A$3:$D$9999,4,FALSE),"")</f>
        <v>Western Skyrim</v>
      </c>
      <c r="AH431" s="33" t="s">
        <v>3357</v>
      </c>
      <c r="AI431" s="39"/>
      <c r="AJ431" s="39"/>
      <c r="AK431" s="3" t="str">
        <f>IF(AND(G431&lt;&gt;"LIBSETS_SETTYPE_BATTLEGROUND",G431&lt;&gt;"LIBSETS_SETTYPE_SPECIAL"),IF(AL431&lt;&gt;"",VLOOKUP(AL431,'ESO zone constants'!$D$3:$H$4953,5,FALSE),""),"")</f>
        <v/>
      </c>
      <c r="AM431" s="43"/>
      <c r="AN431" s="39"/>
      <c r="AO431" s="39"/>
      <c r="AP431" s="3" t="str">
        <f>IF(AND(G431&lt;&gt;"LIBSETS_SETTYPE_BATTLEGROUND",G431&lt;&gt;"LIBSETS_SETTYPE_SPECIAL"),IF(AQ431&lt;&gt;"",VLOOKUP(AQ431,'ESO zone constants'!$D$3:$H$4953,5,FALSE),""),"")</f>
        <v/>
      </c>
      <c r="AR431" s="43"/>
      <c r="AS431" s="39"/>
      <c r="AT431" s="39"/>
      <c r="AU431" s="3" t="str">
        <f>IF(AND(G431&lt;&gt;"LIBSETS_SETTYPE_BATTLEGROUND",G431&lt;&gt;"LIBSETS_SETTYPE_SPECIAL"),IF(AV431&lt;&gt;"",VLOOKUP(AV431,'ESO zone constants'!$D$3:$H$4953,5,FALSE),""),"")</f>
        <v/>
      </c>
      <c r="AW431" s="43"/>
      <c r="AX431" s="39"/>
      <c r="AY431" s="42"/>
      <c r="AZ431" s="81" t="s">
        <v>2665</v>
      </c>
      <c r="BA431" s="81"/>
      <c r="BB431" s="81"/>
      <c r="BC431" s="21" t="str">
        <f t="shared" si="42"/>
        <v>[491] = {wayshrines={417,417,417,}, traitsNeeded=7, dlcId=DLC_GREYMOOR</v>
      </c>
      <c r="BD431" s="21" t="str">
        <f t="shared" si="43"/>
        <v>, zoneIds={1160,1160,1160}, veteran=false</v>
      </c>
      <c r="BE431" s="21" t="str">
        <f t="shared" si="44"/>
        <v>, setType=LIBSETS_SETTYPE_CRAFTED</v>
      </c>
      <c r="BF431" s="21" t="str">
        <f t="shared" si="45"/>
        <v>, dropMechanic={LIBSETS_DROP_MECHANIC_CRAFTED,LIBSETS_DROP_MECHANIC_CRAFTED,LIBSETS_DROP_MECHANIC_CRAFTED}</v>
      </c>
      <c r="BG431" s="21" t="str">
        <f t="shared" si="46"/>
        <v>}, --Dragon\'s Appetite / Appetit des Drachen   [Western Skyrim, Western Skyrim, Western Skyrim]</v>
      </c>
    </row>
    <row r="432" spans="1:59" x14ac:dyDescent="0.25">
      <c r="A432" s="5">
        <v>492</v>
      </c>
      <c r="B432" t="s">
        <v>1743</v>
      </c>
      <c r="C432" t="s">
        <v>2650</v>
      </c>
      <c r="D432" s="3">
        <f t="shared" si="41"/>
        <v>492</v>
      </c>
      <c r="G432" s="8" t="s">
        <v>1481</v>
      </c>
      <c r="I432" t="s">
        <v>91</v>
      </c>
      <c r="J432" t="s">
        <v>91</v>
      </c>
      <c r="K432">
        <v>434</v>
      </c>
      <c r="L432">
        <v>434</v>
      </c>
      <c r="M432">
        <v>434</v>
      </c>
      <c r="O432" s="64" t="s">
        <v>1711</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WayshrineInfo'!$K$3:$N$9994,4,FALSE),"")))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constants'!$B$4:$C$1012,2,FALSE),"")</f>
        <v>Greymoor</v>
      </c>
      <c r="V432" s="33" t="s">
        <v>3335</v>
      </c>
      <c r="Y432" s="64"/>
      <c r="Z432" s="3">
        <f>IF(AND(G432&lt;&gt;"LIBSETS_SETTYPE_BATTLEGROUND",G432&lt;&gt;"LIBSETS_SETTYPE_SPECIAL"),
IF(AND(Y432&lt;&gt;"",ISNUMBER(Y432),NOT(ISNA(Y432))),Y432,
   IF(AND(L432&lt;&gt;"",ISNUMBER(L432),L432&gt;0,NOT(ISNA(L432))),VLOOKUP(L432,'ESO dumped WayshrineInfo'!$K$3:$L$9994,2,FALSE),"")
),"")</f>
        <v>1160</v>
      </c>
      <c r="AA432" t="str">
        <f>IF(AND(Z432&lt;&gt;"",ISNUMBER(Z432),NOT(ISNA(Z432))),VLOOKUP(Z432,'ESO zone constants'!$A$3:$D$9999,4,FALSE),"")</f>
        <v>Western Skyrim</v>
      </c>
      <c r="AB432" s="33" t="s">
        <v>3335</v>
      </c>
      <c r="AC432" s="42" t="str">
        <f>IF(AB432&lt;&gt;"",IF(AB432&lt;&gt;"LIBSETS_DROP_MECHANIC_MONSTER_NAME",VLOOKUP(AB432,'LibSets constants'!$I$4:$L$1012,3,FALSE),""),"")</f>
        <v>Bosses in trial dungeons</v>
      </c>
      <c r="AD432" s="42" t="str">
        <f>IF(AB432&lt;&gt;"",IF(AB432&lt;&gt;"LIBSETS_DROP_MECHANIC_MONSTER_NAME",VLOOKUP(AB432,'LibSets constants'!$I$4:$L$1012,4,FALSE),""),"")</f>
        <v>Bosse in Prüfungen</v>
      </c>
      <c r="AE432" s="42"/>
      <c r="AF432" s="3">
        <f>IF(AND(G432&lt;&gt;"LIBSETS_SETTYPE_BATTLEGROUND",G432&lt;&gt;"LIBSETS_SETTYPE_SPECIAL"),
IF(AND(AE432&lt;&gt;"",ISNUMBER(AE432),NOT(ISNA(AE432))),AE432,
   IF(AND(M432&lt;&gt;"",ISNUMBER(M432),M432&gt;0,NOT(ISNA(M432))),VLOOKUP(M432,'ESO dumped WayshrineInfo'!$K$3:$L$9994,2,FALSE),"")
),"")</f>
        <v>1160</v>
      </c>
      <c r="AG432" t="str">
        <f>IF(AND(AF432&lt;&gt;"",ISNUMBER(AF432),NOT(ISNA(AF432))),VLOOKUP(AF432,'ESO zone constants'!$A$3:$D$9999,4,FALSE),"")</f>
        <v>Western Skyrim</v>
      </c>
      <c r="AH432" s="43"/>
      <c r="AI432" s="42"/>
      <c r="AJ432" s="42"/>
      <c r="AK432" s="3" t="str">
        <f>IF(AND(G432&lt;&gt;"LIBSETS_SETTYPE_BATTLEGROUND",G432&lt;&gt;"LIBSETS_SETTYPE_SPECIAL"),IF(AL432&lt;&gt;"",VLOOKUP(AL432,'ESO zone constants'!$D$3:$H$4953,5,FALSE),""),"")</f>
        <v/>
      </c>
      <c r="AM432" s="43"/>
      <c r="AN432" s="42"/>
      <c r="AO432" s="42"/>
      <c r="AP432" s="3" t="str">
        <f>IF(AND(G432&lt;&gt;"LIBSETS_SETTYPE_BATTLEGROUND",G432&lt;&gt;"LIBSETS_SETTYPE_SPECIAL"),IF(AQ432&lt;&gt;"",VLOOKUP(AQ432,'ESO zone constants'!$D$3:$H$4953,5,FALSE),""),"")</f>
        <v/>
      </c>
      <c r="AR432" s="43"/>
      <c r="AS432" s="42"/>
      <c r="AT432" s="42"/>
      <c r="AU432" s="3" t="str">
        <f>IF(AND(G432&lt;&gt;"LIBSETS_SETTYPE_BATTLEGROUND",G432&lt;&gt;"LIBSETS_SETTYPE_SPECIAL"),IF(AV432&lt;&gt;"",VLOOKUP(AV432,'ESO zone constants'!$D$3:$H$4953,5,FALSE),""),"")</f>
        <v/>
      </c>
      <c r="AW432" s="43"/>
      <c r="AX432" s="42"/>
      <c r="AY432" s="42"/>
      <c r="AZ432" s="81" t="s">
        <v>2665</v>
      </c>
      <c r="BA432" s="81"/>
      <c r="BB432" s="81"/>
      <c r="BC432" s="21" t="str">
        <f t="shared" si="42"/>
        <v>[492] = {wayshrines={434,434,434,}, dlcId=DLC_GREYMOOR</v>
      </c>
      <c r="BD432" s="21" t="str">
        <f t="shared" si="43"/>
        <v>, zoneIds={1196,1160,1160}, veteran=false</v>
      </c>
      <c r="BE432" s="21" t="str">
        <f t="shared" si="44"/>
        <v>, setType=LIBSETS_SETTYPE_TRIAL</v>
      </c>
      <c r="BF432" s="21" t="str">
        <f t="shared" si="45"/>
        <v>, dropMechanic={LIBSETS_DROP_MECHANIC_TRIAL_BOSS,LIBSETS_DROP_MECHANIC_TRIAL_BOSS}, dropMechanicDropLocationNames={['en']={'','Bosses in trial dungeons','','','','',},['de']={'','Bosse in Prüfungen','','','','',},}</v>
      </c>
      <c r="BG432" s="21" t="str">
        <f t="shared" si="46"/>
        <v>}, --Kyne\'s Wind / Kynes Wind   [Kyne's Aegis, Western Skyrim, Western Skyrim]</v>
      </c>
    </row>
    <row r="433" spans="1:59" x14ac:dyDescent="0.25">
      <c r="A433" s="5">
        <v>493</v>
      </c>
      <c r="B433" t="s">
        <v>1744</v>
      </c>
      <c r="C433" t="s">
        <v>2651</v>
      </c>
      <c r="D433" s="3">
        <f t="shared" si="41"/>
        <v>493</v>
      </c>
      <c r="G433" s="8" t="s">
        <v>1481</v>
      </c>
      <c r="I433" t="s">
        <v>92</v>
      </c>
      <c r="J433" t="s">
        <v>91</v>
      </c>
      <c r="K433">
        <v>434</v>
      </c>
      <c r="L433">
        <v>434</v>
      </c>
      <c r="M433">
        <v>434</v>
      </c>
      <c r="O433" s="64" t="s">
        <v>1711</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WayshrineInfo'!$K$3:$N$9994,4,FALSE),"")))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constants'!$B$4:$C$1012,2,FALSE),"")</f>
        <v>Greymoor</v>
      </c>
      <c r="V433" s="33" t="s">
        <v>3335</v>
      </c>
      <c r="Y433" s="64"/>
      <c r="Z433" s="3">
        <f>IF(AND(G433&lt;&gt;"LIBSETS_SETTYPE_BATTLEGROUND",G433&lt;&gt;"LIBSETS_SETTYPE_SPECIAL"),
IF(AND(Y433&lt;&gt;"",ISNUMBER(Y433),NOT(ISNA(Y433))),Y433,
   IF(AND(L433&lt;&gt;"",ISNUMBER(L433),L433&gt;0,NOT(ISNA(L433))),VLOOKUP(L433,'ESO dumped WayshrineInfo'!$K$3:$L$9994,2,FALSE),"")
),"")</f>
        <v>1160</v>
      </c>
      <c r="AA433" t="str">
        <f>IF(AND(Z433&lt;&gt;"",ISNUMBER(Z433),NOT(ISNA(Z433))),VLOOKUP(Z433,'ESO zone constants'!$A$3:$D$9999,4,FALSE),"")</f>
        <v>Western Skyrim</v>
      </c>
      <c r="AB433" s="33" t="s">
        <v>3335</v>
      </c>
      <c r="AC433" s="42" t="str">
        <f>IF(AB433&lt;&gt;"",IF(AB433&lt;&gt;"LIBSETS_DROP_MECHANIC_MONSTER_NAME",VLOOKUP(AB433,'LibSets constants'!$I$4:$L$1012,3,FALSE),""),"")</f>
        <v>Bosses in trial dungeons</v>
      </c>
      <c r="AD433" s="42" t="str">
        <f>IF(AB433&lt;&gt;"",IF(AB433&lt;&gt;"LIBSETS_DROP_MECHANIC_MONSTER_NAME",VLOOKUP(AB433,'LibSets constants'!$I$4:$L$1012,4,FALSE),""),"")</f>
        <v>Bosse in Prüfungen</v>
      </c>
      <c r="AE433" s="42"/>
      <c r="AF433" s="3">
        <f>IF(AND(G433&lt;&gt;"LIBSETS_SETTYPE_BATTLEGROUND",G433&lt;&gt;"LIBSETS_SETTYPE_SPECIAL"),
IF(AND(AE433&lt;&gt;"",ISNUMBER(AE433),NOT(ISNA(AE433))),AE433,
   IF(AND(M433&lt;&gt;"",ISNUMBER(M433),M433&gt;0,NOT(ISNA(M433))),VLOOKUP(M433,'ESO dumped WayshrineInfo'!$K$3:$L$9994,2,FALSE),"")
),"")</f>
        <v>1160</v>
      </c>
      <c r="AG433" t="str">
        <f>IF(AND(AF433&lt;&gt;"",ISNUMBER(AF433),NOT(ISNA(AF433))),VLOOKUP(AF433,'ESO zone constants'!$A$3:$D$9999,4,FALSE),"")</f>
        <v>Western Skyrim</v>
      </c>
      <c r="AH433" s="43"/>
      <c r="AI433" s="42"/>
      <c r="AJ433" s="42"/>
      <c r="AK433" s="3" t="str">
        <f>IF(AND(G433&lt;&gt;"LIBSETS_SETTYPE_BATTLEGROUND",G433&lt;&gt;"LIBSETS_SETTYPE_SPECIAL"),IF(AL433&lt;&gt;"",VLOOKUP(AL433,'ESO zone constants'!$D$3:$H$4953,5,FALSE),""),"")</f>
        <v/>
      </c>
      <c r="AM433" s="43"/>
      <c r="AN433" s="42"/>
      <c r="AO433" s="42"/>
      <c r="AP433" s="3" t="str">
        <f>IF(AND(G433&lt;&gt;"LIBSETS_SETTYPE_BATTLEGROUND",G433&lt;&gt;"LIBSETS_SETTYPE_SPECIAL"),IF(AQ433&lt;&gt;"",VLOOKUP(AQ433,'ESO zone constants'!$D$3:$H$4953,5,FALSE),""),"")</f>
        <v/>
      </c>
      <c r="AR433" s="43"/>
      <c r="AS433" s="42"/>
      <c r="AT433" s="42"/>
      <c r="AU433" s="3" t="str">
        <f>IF(AND(G433&lt;&gt;"LIBSETS_SETTYPE_BATTLEGROUND",G433&lt;&gt;"LIBSETS_SETTYPE_SPECIAL"),IF(AV433&lt;&gt;"",VLOOKUP(AV433,'ESO zone constants'!$D$3:$H$4953,5,FALSE),""),"")</f>
        <v/>
      </c>
      <c r="AW433" s="43"/>
      <c r="AX433" s="42"/>
      <c r="AY433" s="42"/>
      <c r="AZ433" s="81" t="s">
        <v>2665</v>
      </c>
      <c r="BA433" s="81"/>
      <c r="BB433" s="81"/>
      <c r="BC433" s="21" t="str">
        <f t="shared" si="42"/>
        <v>[493] = {wayshrines={434,434,434,}, dlcId=DLC_GREYMOOR</v>
      </c>
      <c r="BD433" s="21" t="str">
        <f t="shared" si="43"/>
        <v>, zoneIds={1196,1160,1160}, veteran=true</v>
      </c>
      <c r="BE433" s="21" t="str">
        <f t="shared" si="44"/>
        <v>, setType=LIBSETS_SETTYPE_TRIAL</v>
      </c>
      <c r="BF433" s="21" t="str">
        <f t="shared" si="45"/>
        <v>, dropMechanic={LIBSETS_DROP_MECHANIC_TRIAL_BOSS,LIBSETS_DROP_MECHANIC_TRIAL_BOSS}, dropMechanicDropLocationNames={['en']={'','Bosses in trial dungeons','','','','',},['de']={'','Bosse in Prüfungen','','','','',},}</v>
      </c>
      <c r="BG433" s="21" t="str">
        <f t="shared" si="46"/>
        <v>}, --Perfected Kyne\'s Wind / Kynes perfektionierter Wind   [Kyne's Aegis, Western Skyrim, Western Skyrim]</v>
      </c>
    </row>
    <row r="434" spans="1:59" x14ac:dyDescent="0.25">
      <c r="A434" s="5">
        <v>494</v>
      </c>
      <c r="B434" t="s">
        <v>1745</v>
      </c>
      <c r="C434" t="s">
        <v>2652</v>
      </c>
      <c r="D434" s="3">
        <f t="shared" si="41"/>
        <v>494</v>
      </c>
      <c r="G434" s="8" t="s">
        <v>1481</v>
      </c>
      <c r="I434" t="s">
        <v>91</v>
      </c>
      <c r="J434" t="s">
        <v>91</v>
      </c>
      <c r="K434">
        <v>434</v>
      </c>
      <c r="L434">
        <v>434</v>
      </c>
      <c r="M434">
        <v>434</v>
      </c>
      <c r="O434" s="64" t="s">
        <v>1711</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WayshrineInfo'!$K$3:$N$9994,4,FALSE),"")))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constants'!$B$4:$C$1012,2,FALSE),"")</f>
        <v>Greymoor</v>
      </c>
      <c r="V434" s="33" t="s">
        <v>3335</v>
      </c>
      <c r="Y434" s="64"/>
      <c r="Z434" s="3">
        <f>IF(AND(G434&lt;&gt;"LIBSETS_SETTYPE_BATTLEGROUND",G434&lt;&gt;"LIBSETS_SETTYPE_SPECIAL"),
IF(AND(Y434&lt;&gt;"",ISNUMBER(Y434),NOT(ISNA(Y434))),Y434,
   IF(AND(L434&lt;&gt;"",ISNUMBER(L434),L434&gt;0,NOT(ISNA(L434))),VLOOKUP(L434,'ESO dumped WayshrineInfo'!$K$3:$L$9994,2,FALSE),"")
),"")</f>
        <v>1160</v>
      </c>
      <c r="AA434" t="str">
        <f>IF(AND(Z434&lt;&gt;"",ISNUMBER(Z434),NOT(ISNA(Z434))),VLOOKUP(Z434,'ESO zone constants'!$A$3:$D$9999,4,FALSE),"")</f>
        <v>Western Skyrim</v>
      </c>
      <c r="AB434" s="33" t="s">
        <v>3335</v>
      </c>
      <c r="AC434" s="42" t="str">
        <f>IF(AB434&lt;&gt;"",IF(AB434&lt;&gt;"LIBSETS_DROP_MECHANIC_MONSTER_NAME",VLOOKUP(AB434,'LibSets constants'!$I$4:$L$1012,3,FALSE),""),"")</f>
        <v>Bosses in trial dungeons</v>
      </c>
      <c r="AD434" s="42" t="str">
        <f>IF(AB434&lt;&gt;"",IF(AB434&lt;&gt;"LIBSETS_DROP_MECHANIC_MONSTER_NAME",VLOOKUP(AB434,'LibSets constants'!$I$4:$L$1012,4,FALSE),""),"")</f>
        <v>Bosse in Prüfungen</v>
      </c>
      <c r="AE434" s="42"/>
      <c r="AF434" s="3">
        <f>IF(AND(G434&lt;&gt;"LIBSETS_SETTYPE_BATTLEGROUND",G434&lt;&gt;"LIBSETS_SETTYPE_SPECIAL"),
IF(AND(AE434&lt;&gt;"",ISNUMBER(AE434),NOT(ISNA(AE434))),AE434,
   IF(AND(M434&lt;&gt;"",ISNUMBER(M434),M434&gt;0,NOT(ISNA(M434))),VLOOKUP(M434,'ESO dumped WayshrineInfo'!$K$3:$L$9994,2,FALSE),"")
),"")</f>
        <v>1160</v>
      </c>
      <c r="AG434" t="str">
        <f>IF(AND(AF434&lt;&gt;"",ISNUMBER(AF434),NOT(ISNA(AF434))),VLOOKUP(AF434,'ESO zone constants'!$A$3:$D$9999,4,FALSE),"")</f>
        <v>Western Skyrim</v>
      </c>
      <c r="AH434" s="43"/>
      <c r="AI434" s="42"/>
      <c r="AJ434" s="42"/>
      <c r="AK434" s="3" t="str">
        <f>IF(AND(G434&lt;&gt;"LIBSETS_SETTYPE_BATTLEGROUND",G434&lt;&gt;"LIBSETS_SETTYPE_SPECIAL"),IF(AL434&lt;&gt;"",VLOOKUP(AL434,'ESO zone constants'!$D$3:$H$4953,5,FALSE),""),"")</f>
        <v/>
      </c>
      <c r="AM434" s="43"/>
      <c r="AN434" s="42"/>
      <c r="AO434" s="42"/>
      <c r="AP434" s="3" t="str">
        <f>IF(AND(G434&lt;&gt;"LIBSETS_SETTYPE_BATTLEGROUND",G434&lt;&gt;"LIBSETS_SETTYPE_SPECIAL"),IF(AQ434&lt;&gt;"",VLOOKUP(AQ434,'ESO zone constants'!$D$3:$H$4953,5,FALSE),""),"")</f>
        <v/>
      </c>
      <c r="AR434" s="43"/>
      <c r="AS434" s="42"/>
      <c r="AT434" s="42"/>
      <c r="AU434" s="3" t="str">
        <f>IF(AND(G434&lt;&gt;"LIBSETS_SETTYPE_BATTLEGROUND",G434&lt;&gt;"LIBSETS_SETTYPE_SPECIAL"),IF(AV434&lt;&gt;"",VLOOKUP(AV434,'ESO zone constants'!$D$3:$H$4953,5,FALSE),""),"")</f>
        <v/>
      </c>
      <c r="AW434" s="43"/>
      <c r="AX434" s="42"/>
      <c r="AY434" s="42"/>
      <c r="AZ434" s="81" t="s">
        <v>2665</v>
      </c>
      <c r="BA434" s="81"/>
      <c r="BB434" s="81"/>
      <c r="BC434" s="21" t="str">
        <f t="shared" si="42"/>
        <v>[494] = {wayshrines={434,434,434,}, dlcId=DLC_GREYMOOR</v>
      </c>
      <c r="BD434" s="21" t="str">
        <f t="shared" si="43"/>
        <v>, zoneIds={1196,1160,1160}, veteran=false</v>
      </c>
      <c r="BE434" s="21" t="str">
        <f t="shared" si="44"/>
        <v>, setType=LIBSETS_SETTYPE_TRIAL</v>
      </c>
      <c r="BF434" s="21" t="str">
        <f t="shared" si="45"/>
        <v>, dropMechanic={LIBSETS_DROP_MECHANIC_TRIAL_BOSS,LIBSETS_DROP_MECHANIC_TRIAL_BOSS}, dropMechanicDropLocationNames={['en']={'','Bosses in trial dungeons','','','','',},['de']={'','Bosse in Prüfungen','','','','',},}</v>
      </c>
      <c r="BG434" s="21" t="str">
        <f t="shared" si="46"/>
        <v>}, --Vrol\'s Command / Vrols Befehl   [Kyne's Aegis, Western Skyrim, Western Skyrim]</v>
      </c>
    </row>
    <row r="435" spans="1:59" x14ac:dyDescent="0.25">
      <c r="A435" s="5">
        <v>495</v>
      </c>
      <c r="B435" t="s">
        <v>1746</v>
      </c>
      <c r="C435" t="s">
        <v>2653</v>
      </c>
      <c r="D435" s="3">
        <f t="shared" si="41"/>
        <v>495</v>
      </c>
      <c r="G435" s="8" t="s">
        <v>1481</v>
      </c>
      <c r="I435" t="s">
        <v>92</v>
      </c>
      <c r="J435" t="s">
        <v>91</v>
      </c>
      <c r="K435">
        <v>434</v>
      </c>
      <c r="L435">
        <v>434</v>
      </c>
      <c r="M435">
        <v>434</v>
      </c>
      <c r="O435" s="64" t="s">
        <v>1711</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WayshrineInfo'!$K$3:$N$9994,4,FALSE),"")))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constants'!$B$4:$C$1012,2,FALSE),"")</f>
        <v>Greymoor</v>
      </c>
      <c r="V435" s="33" t="s">
        <v>3335</v>
      </c>
      <c r="Y435" s="64"/>
      <c r="Z435" s="3">
        <f>IF(AND(G435&lt;&gt;"LIBSETS_SETTYPE_BATTLEGROUND",G435&lt;&gt;"LIBSETS_SETTYPE_SPECIAL"),
IF(AND(Y435&lt;&gt;"",ISNUMBER(Y435),NOT(ISNA(Y435))),Y435,
   IF(AND(L435&lt;&gt;"",ISNUMBER(L435),L435&gt;0,NOT(ISNA(L435))),VLOOKUP(L435,'ESO dumped WayshrineInfo'!$K$3:$L$9994,2,FALSE),"")
),"")</f>
        <v>1160</v>
      </c>
      <c r="AA435" t="str">
        <f>IF(AND(Z435&lt;&gt;"",ISNUMBER(Z435),NOT(ISNA(Z435))),VLOOKUP(Z435,'ESO zone constants'!$A$3:$D$9999,4,FALSE),"")</f>
        <v>Western Skyrim</v>
      </c>
      <c r="AB435" s="33" t="s">
        <v>3335</v>
      </c>
      <c r="AC435" s="42" t="str">
        <f>IF(AB435&lt;&gt;"",IF(AB435&lt;&gt;"LIBSETS_DROP_MECHANIC_MONSTER_NAME",VLOOKUP(AB435,'LibSets constants'!$I$4:$L$1012,3,FALSE),""),"")</f>
        <v>Bosses in trial dungeons</v>
      </c>
      <c r="AD435" s="42" t="str">
        <f>IF(AB435&lt;&gt;"",IF(AB435&lt;&gt;"LIBSETS_DROP_MECHANIC_MONSTER_NAME",VLOOKUP(AB435,'LibSets constants'!$I$4:$L$1012,4,FALSE),""),"")</f>
        <v>Bosse in Prüfungen</v>
      </c>
      <c r="AE435" s="42"/>
      <c r="AF435" s="3">
        <f>IF(AND(G435&lt;&gt;"LIBSETS_SETTYPE_BATTLEGROUND",G435&lt;&gt;"LIBSETS_SETTYPE_SPECIAL"),
IF(AND(AE435&lt;&gt;"",ISNUMBER(AE435),NOT(ISNA(AE435))),AE435,
   IF(AND(M435&lt;&gt;"",ISNUMBER(M435),M435&gt;0,NOT(ISNA(M435))),VLOOKUP(M435,'ESO dumped WayshrineInfo'!$K$3:$L$9994,2,FALSE),"")
),"")</f>
        <v>1160</v>
      </c>
      <c r="AG435" t="str">
        <f>IF(AND(AF435&lt;&gt;"",ISNUMBER(AF435),NOT(ISNA(AF435))),VLOOKUP(AF435,'ESO zone constants'!$A$3:$D$9999,4,FALSE),"")</f>
        <v>Western Skyrim</v>
      </c>
      <c r="AH435" s="43"/>
      <c r="AI435" s="42"/>
      <c r="AJ435" s="42"/>
      <c r="AK435" s="3" t="str">
        <f>IF(AND(G435&lt;&gt;"LIBSETS_SETTYPE_BATTLEGROUND",G435&lt;&gt;"LIBSETS_SETTYPE_SPECIAL"),IF(AL435&lt;&gt;"",VLOOKUP(AL435,'ESO zone constants'!$D$3:$H$4953,5,FALSE),""),"")</f>
        <v/>
      </c>
      <c r="AM435" s="43"/>
      <c r="AN435" s="42"/>
      <c r="AO435" s="42"/>
      <c r="AP435" s="3" t="str">
        <f>IF(AND(G435&lt;&gt;"LIBSETS_SETTYPE_BATTLEGROUND",G435&lt;&gt;"LIBSETS_SETTYPE_SPECIAL"),IF(AQ435&lt;&gt;"",VLOOKUP(AQ435,'ESO zone constants'!$D$3:$H$4953,5,FALSE),""),"")</f>
        <v/>
      </c>
      <c r="AR435" s="43"/>
      <c r="AS435" s="42"/>
      <c r="AT435" s="42"/>
      <c r="AU435" s="3" t="str">
        <f>IF(AND(G435&lt;&gt;"LIBSETS_SETTYPE_BATTLEGROUND",G435&lt;&gt;"LIBSETS_SETTYPE_SPECIAL"),IF(AV435&lt;&gt;"",VLOOKUP(AV435,'ESO zone constants'!$D$3:$H$4953,5,FALSE),""),"")</f>
        <v/>
      </c>
      <c r="AW435" s="43"/>
      <c r="AX435" s="42"/>
      <c r="AY435" s="42"/>
      <c r="AZ435" s="81" t="s">
        <v>2665</v>
      </c>
      <c r="BA435" s="81"/>
      <c r="BB435" s="81"/>
      <c r="BC435" s="21" t="str">
        <f t="shared" si="42"/>
        <v>[495] = {wayshrines={434,434,434,}, dlcId=DLC_GREYMOOR</v>
      </c>
      <c r="BD435" s="21" t="str">
        <f t="shared" si="43"/>
        <v>, zoneIds={1196,1160,1160}, veteran=true</v>
      </c>
      <c r="BE435" s="21" t="str">
        <f t="shared" si="44"/>
        <v>, setType=LIBSETS_SETTYPE_TRIAL</v>
      </c>
      <c r="BF435" s="21" t="str">
        <f t="shared" si="45"/>
        <v>, dropMechanic={LIBSETS_DROP_MECHANIC_TRIAL_BOSS,LIBSETS_DROP_MECHANIC_TRIAL_BOSS}, dropMechanicDropLocationNames={['en']={'','Bosses in trial dungeons','','','','',},['de']={'','Bosse in Prüfungen','','','','',},}</v>
      </c>
      <c r="BG435" s="21" t="str">
        <f t="shared" si="46"/>
        <v>}, --Perfected Vrol\'s Command / Vrols perfektionierter Befehl   [Kyne's Aegis, Western Skyrim, Western Skyrim]</v>
      </c>
    </row>
    <row r="436" spans="1:59" x14ac:dyDescent="0.25">
      <c r="A436" s="5">
        <v>496</v>
      </c>
      <c r="B436" t="s">
        <v>1747</v>
      </c>
      <c r="C436" t="s">
        <v>1748</v>
      </c>
      <c r="D436" s="3">
        <f t="shared" si="41"/>
        <v>496</v>
      </c>
      <c r="G436" s="8" t="s">
        <v>1481</v>
      </c>
      <c r="I436" t="s">
        <v>91</v>
      </c>
      <c r="J436" t="s">
        <v>91</v>
      </c>
      <c r="K436">
        <v>434</v>
      </c>
      <c r="L436">
        <v>434</v>
      </c>
      <c r="M436">
        <v>434</v>
      </c>
      <c r="O436" s="64" t="s">
        <v>1711</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WayshrineInfo'!$K$3:$N$9994,4,FALSE),"")))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constants'!$B$4:$C$1012,2,FALSE),"")</f>
        <v>Greymoor</v>
      </c>
      <c r="V436" s="33" t="s">
        <v>3335</v>
      </c>
      <c r="Y436" s="64"/>
      <c r="Z436" s="3">
        <f>IF(AND(G436&lt;&gt;"LIBSETS_SETTYPE_BATTLEGROUND",G436&lt;&gt;"LIBSETS_SETTYPE_SPECIAL"),
IF(AND(Y436&lt;&gt;"",ISNUMBER(Y436),NOT(ISNA(Y436))),Y436,
   IF(AND(L436&lt;&gt;"",ISNUMBER(L436),L436&gt;0,NOT(ISNA(L436))),VLOOKUP(L436,'ESO dumped WayshrineInfo'!$K$3:$L$9994,2,FALSE),"")
),"")</f>
        <v>1160</v>
      </c>
      <c r="AA436" t="str">
        <f>IF(AND(Z436&lt;&gt;"",ISNUMBER(Z436),NOT(ISNA(Z436))),VLOOKUP(Z436,'ESO zone constants'!$A$3:$D$9999,4,FALSE),"")</f>
        <v>Western Skyrim</v>
      </c>
      <c r="AB436" s="33" t="s">
        <v>3335</v>
      </c>
      <c r="AC436" s="42" t="str">
        <f>IF(AB436&lt;&gt;"",IF(AB436&lt;&gt;"LIBSETS_DROP_MECHANIC_MONSTER_NAME",VLOOKUP(AB436,'LibSets constants'!$I$4:$L$1012,3,FALSE),""),"")</f>
        <v>Bosses in trial dungeons</v>
      </c>
      <c r="AD436" s="42" t="str">
        <f>IF(AB436&lt;&gt;"",IF(AB436&lt;&gt;"LIBSETS_DROP_MECHANIC_MONSTER_NAME",VLOOKUP(AB436,'LibSets constants'!$I$4:$L$1012,4,FALSE),""),"")</f>
        <v>Bosse in Prüfungen</v>
      </c>
      <c r="AE436" s="42"/>
      <c r="AF436" s="3">
        <f>IF(AND(G436&lt;&gt;"LIBSETS_SETTYPE_BATTLEGROUND",G436&lt;&gt;"LIBSETS_SETTYPE_SPECIAL"),
IF(AND(AE436&lt;&gt;"",ISNUMBER(AE436),NOT(ISNA(AE436))),AE436,
   IF(AND(M436&lt;&gt;"",ISNUMBER(M436),M436&gt;0,NOT(ISNA(M436))),VLOOKUP(M436,'ESO dumped WayshrineInfo'!$K$3:$L$9994,2,FALSE),"")
),"")</f>
        <v>1160</v>
      </c>
      <c r="AG436" t="str">
        <f>IF(AND(AF436&lt;&gt;"",ISNUMBER(AF436),NOT(ISNA(AF436))),VLOOKUP(AF436,'ESO zone constants'!$A$3:$D$9999,4,FALSE),"")</f>
        <v>Western Skyrim</v>
      </c>
      <c r="AH436" s="43"/>
      <c r="AI436" s="42"/>
      <c r="AJ436" s="42"/>
      <c r="AK436" s="3" t="str">
        <f>IF(AND(G436&lt;&gt;"LIBSETS_SETTYPE_BATTLEGROUND",G436&lt;&gt;"LIBSETS_SETTYPE_SPECIAL"),IF(AL436&lt;&gt;"",VLOOKUP(AL436,'ESO zone constants'!$D$3:$H$4953,5,FALSE),""),"")</f>
        <v/>
      </c>
      <c r="AM436" s="43"/>
      <c r="AN436" s="42"/>
      <c r="AO436" s="42"/>
      <c r="AP436" s="3" t="str">
        <f>IF(AND(G436&lt;&gt;"LIBSETS_SETTYPE_BATTLEGROUND",G436&lt;&gt;"LIBSETS_SETTYPE_SPECIAL"),IF(AQ436&lt;&gt;"",VLOOKUP(AQ436,'ESO zone constants'!$D$3:$H$4953,5,FALSE),""),"")</f>
        <v/>
      </c>
      <c r="AR436" s="43"/>
      <c r="AS436" s="42"/>
      <c r="AT436" s="42"/>
      <c r="AU436" s="3" t="str">
        <f>IF(AND(G436&lt;&gt;"LIBSETS_SETTYPE_BATTLEGROUND",G436&lt;&gt;"LIBSETS_SETTYPE_SPECIAL"),IF(AV436&lt;&gt;"",VLOOKUP(AV436,'ESO zone constants'!$D$3:$H$4953,5,FALSE),""),"")</f>
        <v/>
      </c>
      <c r="AW436" s="43"/>
      <c r="AX436" s="42"/>
      <c r="AY436" s="42"/>
      <c r="AZ436" s="81" t="s">
        <v>2665</v>
      </c>
      <c r="BA436" s="81"/>
      <c r="BB436" s="81"/>
      <c r="BC436" s="21" t="str">
        <f t="shared" si="42"/>
        <v>[496] = {wayshrines={434,434,434,}, dlcId=DLC_GREYMOOR</v>
      </c>
      <c r="BD436" s="21" t="str">
        <f t="shared" si="43"/>
        <v>, zoneIds={1196,1160,1160}, veteran=false</v>
      </c>
      <c r="BE436" s="21" t="str">
        <f t="shared" si="44"/>
        <v>, setType=LIBSETS_SETTYPE_TRIAL</v>
      </c>
      <c r="BF436" s="21" t="str">
        <f t="shared" si="45"/>
        <v>, dropMechanic={LIBSETS_DROP_MECHANIC_TRIAL_BOSS,LIBSETS_DROP_MECHANIC_TRIAL_BOSS}, dropMechanicDropLocationNames={['en']={'','Bosses in trial dungeons','','','','',},['de']={'','Bosse in Prüfungen','','','','',},}</v>
      </c>
      <c r="BG436" s="21" t="str">
        <f t="shared" si="46"/>
        <v>}, --Roaring Opportunist / Brüllender Opportunist   [Kyne's Aegis, Western Skyrim, Western Skyrim]</v>
      </c>
    </row>
    <row r="437" spans="1:59" x14ac:dyDescent="0.25">
      <c r="A437" s="5">
        <v>497</v>
      </c>
      <c r="B437" t="s">
        <v>1749</v>
      </c>
      <c r="C437" t="s">
        <v>1750</v>
      </c>
      <c r="D437" s="3">
        <f t="shared" si="41"/>
        <v>497</v>
      </c>
      <c r="G437" s="8" t="s">
        <v>1481</v>
      </c>
      <c r="I437" t="s">
        <v>92</v>
      </c>
      <c r="J437" t="s">
        <v>91</v>
      </c>
      <c r="K437">
        <v>434</v>
      </c>
      <c r="L437">
        <v>434</v>
      </c>
      <c r="M437">
        <v>434</v>
      </c>
      <c r="O437" s="64" t="s">
        <v>1711</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WayshrineInfo'!$K$3:$N$9994,4,FALSE),"")))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constants'!$B$4:$C$1012,2,FALSE),"")</f>
        <v>Greymoor</v>
      </c>
      <c r="V437" s="33" t="s">
        <v>3335</v>
      </c>
      <c r="Y437" s="64"/>
      <c r="Z437" s="3">
        <f>IF(AND(G437&lt;&gt;"LIBSETS_SETTYPE_BATTLEGROUND",G437&lt;&gt;"LIBSETS_SETTYPE_SPECIAL"),
IF(AND(Y437&lt;&gt;"",ISNUMBER(Y437),NOT(ISNA(Y437))),Y437,
   IF(AND(L437&lt;&gt;"",ISNUMBER(L437),L437&gt;0,NOT(ISNA(L437))),VLOOKUP(L437,'ESO dumped WayshrineInfo'!$K$3:$L$9994,2,FALSE),"")
),"")</f>
        <v>1160</v>
      </c>
      <c r="AA437" t="str">
        <f>IF(AND(Z437&lt;&gt;"",ISNUMBER(Z437),NOT(ISNA(Z437))),VLOOKUP(Z437,'ESO zone constants'!$A$3:$D$9999,4,FALSE),"")</f>
        <v>Western Skyrim</v>
      </c>
      <c r="AB437" s="33" t="s">
        <v>3335</v>
      </c>
      <c r="AC437" s="42" t="str">
        <f>IF(AB437&lt;&gt;"",IF(AB437&lt;&gt;"LIBSETS_DROP_MECHANIC_MONSTER_NAME",VLOOKUP(AB437,'LibSets constants'!$I$4:$L$1012,3,FALSE),""),"")</f>
        <v>Bosses in trial dungeons</v>
      </c>
      <c r="AD437" s="42" t="str">
        <f>IF(AB437&lt;&gt;"",IF(AB437&lt;&gt;"LIBSETS_DROP_MECHANIC_MONSTER_NAME",VLOOKUP(AB437,'LibSets constants'!$I$4:$L$1012,4,FALSE),""),"")</f>
        <v>Bosse in Prüfungen</v>
      </c>
      <c r="AE437" s="42"/>
      <c r="AF437" s="3">
        <f>IF(AND(G437&lt;&gt;"LIBSETS_SETTYPE_BATTLEGROUND",G437&lt;&gt;"LIBSETS_SETTYPE_SPECIAL"),
IF(AND(AE437&lt;&gt;"",ISNUMBER(AE437),NOT(ISNA(AE437))),AE437,
   IF(AND(M437&lt;&gt;"",ISNUMBER(M437),M437&gt;0,NOT(ISNA(M437))),VLOOKUP(M437,'ESO dumped WayshrineInfo'!$K$3:$L$9994,2,FALSE),"")
),"")</f>
        <v>1160</v>
      </c>
      <c r="AG437" t="str">
        <f>IF(AND(AF437&lt;&gt;"",ISNUMBER(AF437),NOT(ISNA(AF437))),VLOOKUP(AF437,'ESO zone constants'!$A$3:$D$9999,4,FALSE),"")</f>
        <v>Western Skyrim</v>
      </c>
      <c r="AH437" s="43"/>
      <c r="AI437" s="42"/>
      <c r="AJ437" s="42"/>
      <c r="AK437" s="3" t="str">
        <f>IF(AND(G437&lt;&gt;"LIBSETS_SETTYPE_BATTLEGROUND",G437&lt;&gt;"LIBSETS_SETTYPE_SPECIAL"),IF(AL437&lt;&gt;"",VLOOKUP(AL437,'ESO zone constants'!$D$3:$H$4953,5,FALSE),""),"")</f>
        <v/>
      </c>
      <c r="AM437" s="43"/>
      <c r="AN437" s="42"/>
      <c r="AO437" s="42"/>
      <c r="AP437" s="3" t="str">
        <f>IF(AND(G437&lt;&gt;"LIBSETS_SETTYPE_BATTLEGROUND",G437&lt;&gt;"LIBSETS_SETTYPE_SPECIAL"),IF(AQ437&lt;&gt;"",VLOOKUP(AQ437,'ESO zone constants'!$D$3:$H$4953,5,FALSE),""),"")</f>
        <v/>
      </c>
      <c r="AR437" s="43"/>
      <c r="AS437" s="42"/>
      <c r="AT437" s="42"/>
      <c r="AU437" s="3" t="str">
        <f>IF(AND(G437&lt;&gt;"LIBSETS_SETTYPE_BATTLEGROUND",G437&lt;&gt;"LIBSETS_SETTYPE_SPECIAL"),IF(AV437&lt;&gt;"",VLOOKUP(AV437,'ESO zone constants'!$D$3:$H$4953,5,FALSE),""),"")</f>
        <v/>
      </c>
      <c r="AW437" s="43"/>
      <c r="AX437" s="42"/>
      <c r="AY437" s="42"/>
      <c r="AZ437" s="81" t="s">
        <v>2665</v>
      </c>
      <c r="BA437" s="81"/>
      <c r="BB437" s="81"/>
      <c r="BC437" s="21" t="str">
        <f t="shared" si="42"/>
        <v>[497] = {wayshrines={434,434,434,}, dlcId=DLC_GREYMOOR</v>
      </c>
      <c r="BD437" s="21" t="str">
        <f t="shared" si="43"/>
        <v>, zoneIds={1196,1160,1160}, veteran=true</v>
      </c>
      <c r="BE437" s="21" t="str">
        <f t="shared" si="44"/>
        <v>, setType=LIBSETS_SETTYPE_TRIAL</v>
      </c>
      <c r="BF437" s="21" t="str">
        <f t="shared" si="45"/>
        <v>, dropMechanic={LIBSETS_DROP_MECHANIC_TRIAL_BOSS,LIBSETS_DROP_MECHANIC_TRIAL_BOSS}, dropMechanicDropLocationNames={['en']={'','Bosses in trial dungeons','','','','',},['de']={'','Bosse in Prüfungen','','','','',},}</v>
      </c>
      <c r="BG437" s="21" t="str">
        <f t="shared" si="46"/>
        <v>}, --Perfected Roaring Opportunist / Perfektionierter brüllender Opportunist   [Kyne's Aegis, Western Skyrim, Western Skyrim]</v>
      </c>
    </row>
    <row r="438" spans="1:59" x14ac:dyDescent="0.25">
      <c r="A438" s="5">
        <v>498</v>
      </c>
      <c r="B438" t="s">
        <v>1751</v>
      </c>
      <c r="C438" t="s">
        <v>2654</v>
      </c>
      <c r="D438" s="3">
        <f t="shared" si="41"/>
        <v>498</v>
      </c>
      <c r="G438" s="8" t="s">
        <v>1481</v>
      </c>
      <c r="I438" t="s">
        <v>91</v>
      </c>
      <c r="J438" t="s">
        <v>91</v>
      </c>
      <c r="K438">
        <v>434</v>
      </c>
      <c r="L438">
        <v>434</v>
      </c>
      <c r="M438">
        <v>434</v>
      </c>
      <c r="O438" s="64" t="s">
        <v>1711</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WayshrineInfo'!$K$3:$N$9994,4,FALSE),"")))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constants'!$B$4:$C$1012,2,FALSE),"")</f>
        <v>Greymoor</v>
      </c>
      <c r="V438" s="33" t="s">
        <v>3335</v>
      </c>
      <c r="Z438" s="3">
        <f>IF(AND(G438&lt;&gt;"LIBSETS_SETTYPE_BATTLEGROUND",G438&lt;&gt;"LIBSETS_SETTYPE_SPECIAL"),
IF(AND(Y438&lt;&gt;"",ISNUMBER(Y438),NOT(ISNA(Y438))),Y438,
   IF(AND(L438&lt;&gt;"",ISNUMBER(L438),L438&gt;0,NOT(ISNA(L438))),VLOOKUP(L438,'ESO dumped WayshrineInfo'!$K$3:$L$9994,2,FALSE),"")
),"")</f>
        <v>1160</v>
      </c>
      <c r="AA438" t="str">
        <f>IF(AND(Z438&lt;&gt;"",ISNUMBER(Z438),NOT(ISNA(Z438))),VLOOKUP(Z438,'ESO zone constants'!$A$3:$D$9999,4,FALSE),"")</f>
        <v>Western Skyrim</v>
      </c>
      <c r="AB438" s="33" t="s">
        <v>3335</v>
      </c>
      <c r="AC438" s="42" t="str">
        <f>IF(AB438&lt;&gt;"",IF(AB438&lt;&gt;"LIBSETS_DROP_MECHANIC_MONSTER_NAME",VLOOKUP(AB438,'LibSets constants'!$I$4:$L$1012,3,FALSE),""),"")</f>
        <v>Bosses in trial dungeons</v>
      </c>
      <c r="AD438" s="42" t="str">
        <f>IF(AB438&lt;&gt;"",IF(AB438&lt;&gt;"LIBSETS_DROP_MECHANIC_MONSTER_NAME",VLOOKUP(AB438,'LibSets constants'!$I$4:$L$1012,4,FALSE),""),"")</f>
        <v>Bosse in Prüfungen</v>
      </c>
      <c r="AE438" s="42"/>
      <c r="AF438" s="3">
        <f>IF(AND(G438&lt;&gt;"LIBSETS_SETTYPE_BATTLEGROUND",G438&lt;&gt;"LIBSETS_SETTYPE_SPECIAL"),
IF(AND(AE438&lt;&gt;"",ISNUMBER(AE438),NOT(ISNA(AE438))),AE438,
   IF(AND(M438&lt;&gt;"",ISNUMBER(M438),M438&gt;0,NOT(ISNA(M438))),VLOOKUP(M438,'ESO dumped WayshrineInfo'!$K$3:$L$9994,2,FALSE),"")
),"")</f>
        <v>1160</v>
      </c>
      <c r="AG438" t="str">
        <f>IF(AND(AF438&lt;&gt;"",ISNUMBER(AF438),NOT(ISNA(AF438))),VLOOKUP(AF438,'ESO zone constants'!$A$3:$D$9999,4,FALSE),"")</f>
        <v>Western Skyrim</v>
      </c>
      <c r="AH438" s="43"/>
      <c r="AI438" s="42"/>
      <c r="AJ438" s="42"/>
      <c r="AK438" s="3" t="str">
        <f>IF(AND(G438&lt;&gt;"LIBSETS_SETTYPE_BATTLEGROUND",G438&lt;&gt;"LIBSETS_SETTYPE_SPECIAL"),IF(AL438&lt;&gt;"",VLOOKUP(AL438,'ESO zone constants'!$D$3:$H$4953,5,FALSE),""),"")</f>
        <v/>
      </c>
      <c r="AM438" s="43"/>
      <c r="AN438" s="42"/>
      <c r="AO438" s="42"/>
      <c r="AP438" s="3" t="str">
        <f>IF(AND(G438&lt;&gt;"LIBSETS_SETTYPE_BATTLEGROUND",G438&lt;&gt;"LIBSETS_SETTYPE_SPECIAL"),IF(AQ438&lt;&gt;"",VLOOKUP(AQ438,'ESO zone constants'!$D$3:$H$4953,5,FALSE),""),"")</f>
        <v/>
      </c>
      <c r="AR438" s="43"/>
      <c r="AS438" s="42"/>
      <c r="AT438" s="42"/>
      <c r="AU438" s="3" t="str">
        <f>IF(AND(G438&lt;&gt;"LIBSETS_SETTYPE_BATTLEGROUND",G438&lt;&gt;"LIBSETS_SETTYPE_SPECIAL"),IF(AV438&lt;&gt;"",VLOOKUP(AV438,'ESO zone constants'!$D$3:$H$4953,5,FALSE),""),"")</f>
        <v/>
      </c>
      <c r="AW438" s="43"/>
      <c r="AX438" s="42"/>
      <c r="AY438" s="42"/>
      <c r="AZ438" s="81" t="s">
        <v>2665</v>
      </c>
      <c r="BA438" s="81"/>
      <c r="BB438" s="81"/>
      <c r="BC438" s="21" t="str">
        <f t="shared" si="42"/>
        <v>[498] = {wayshrines={434,434,434,}, dlcId=DLC_GREYMOOR</v>
      </c>
      <c r="BD438" s="21" t="str">
        <f t="shared" si="43"/>
        <v>, zoneIds={1196,1160,1160}, veteran=false</v>
      </c>
      <c r="BE438" s="21" t="str">
        <f t="shared" si="44"/>
        <v>, setType=LIBSETS_SETTYPE_TRIAL</v>
      </c>
      <c r="BF438" s="21" t="str">
        <f t="shared" si="45"/>
        <v>, dropMechanic={LIBSETS_DROP_MECHANIC_TRIAL_BOSS,LIBSETS_DROP_MECHANIC_TRIAL_BOSS}, dropMechanicDropLocationNames={['en']={'','Bosses in trial dungeons','','','','',},['de']={'','Bosse in Prüfungen','','','','',},}</v>
      </c>
      <c r="BG438" s="21" t="str">
        <f t="shared" si="46"/>
        <v>}, --Yandir\'s Might / Yandirs Macht   [Kyne's Aegis, Western Skyrim, Western Skyrim]</v>
      </c>
    </row>
    <row r="439" spans="1:59" x14ac:dyDescent="0.25">
      <c r="A439" s="5">
        <v>499</v>
      </c>
      <c r="B439" t="s">
        <v>1752</v>
      </c>
      <c r="C439" t="s">
        <v>2655</v>
      </c>
      <c r="D439" s="3">
        <f t="shared" si="41"/>
        <v>499</v>
      </c>
      <c r="G439" s="8" t="s">
        <v>1481</v>
      </c>
      <c r="I439" t="s">
        <v>92</v>
      </c>
      <c r="J439" t="s">
        <v>91</v>
      </c>
      <c r="K439">
        <v>434</v>
      </c>
      <c r="L439">
        <v>434</v>
      </c>
      <c r="M439">
        <v>434</v>
      </c>
      <c r="O439" s="64" t="s">
        <v>1711</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WayshrineInfo'!$K$3:$N$9994,4,FALSE),"")))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constants'!$B$4:$C$1012,2,FALSE),"")</f>
        <v>Greymoor</v>
      </c>
      <c r="V439" s="33" t="s">
        <v>3335</v>
      </c>
      <c r="Y439" s="64"/>
      <c r="Z439" s="3">
        <f>IF(AND(G439&lt;&gt;"LIBSETS_SETTYPE_BATTLEGROUND",G439&lt;&gt;"LIBSETS_SETTYPE_SPECIAL"),
IF(AND(Y439&lt;&gt;"",ISNUMBER(Y439),NOT(ISNA(Y439))),Y439,
   IF(AND(L439&lt;&gt;"",ISNUMBER(L439),L439&gt;0,NOT(ISNA(L439))),VLOOKUP(L439,'ESO dumped WayshrineInfo'!$K$3:$L$9994,2,FALSE),"")
),"")</f>
        <v>1160</v>
      </c>
      <c r="AA439" t="str">
        <f>IF(AND(Z439&lt;&gt;"",ISNUMBER(Z439),NOT(ISNA(Z439))),VLOOKUP(Z439,'ESO zone constants'!$A$3:$D$9999,4,FALSE),"")</f>
        <v>Western Skyrim</v>
      </c>
      <c r="AB439" s="33" t="s">
        <v>3335</v>
      </c>
      <c r="AC439" s="42" t="str">
        <f>IF(AB439&lt;&gt;"",IF(AB439&lt;&gt;"LIBSETS_DROP_MECHANIC_MONSTER_NAME",VLOOKUP(AB439,'LibSets constants'!$I$4:$L$1012,3,FALSE),""),"")</f>
        <v>Bosses in trial dungeons</v>
      </c>
      <c r="AD439" s="42" t="str">
        <f>IF(AB439&lt;&gt;"",IF(AB439&lt;&gt;"LIBSETS_DROP_MECHANIC_MONSTER_NAME",VLOOKUP(AB439,'LibSets constants'!$I$4:$L$1012,4,FALSE),""),"")</f>
        <v>Bosse in Prüfungen</v>
      </c>
      <c r="AE439" s="42"/>
      <c r="AF439" s="3">
        <f>IF(AND(G439&lt;&gt;"LIBSETS_SETTYPE_BATTLEGROUND",G439&lt;&gt;"LIBSETS_SETTYPE_SPECIAL"),
IF(AND(AE439&lt;&gt;"",ISNUMBER(AE439),NOT(ISNA(AE439))),AE439,
   IF(AND(M439&lt;&gt;"",ISNUMBER(M439),M439&gt;0,NOT(ISNA(M439))),VLOOKUP(M439,'ESO dumped WayshrineInfo'!$K$3:$L$9994,2,FALSE),"")
),"")</f>
        <v>1160</v>
      </c>
      <c r="AG439" t="str">
        <f>IF(AND(AF439&lt;&gt;"",ISNUMBER(AF439),NOT(ISNA(AF439))),VLOOKUP(AF439,'ESO zone constants'!$A$3:$D$9999,4,FALSE),"")</f>
        <v>Western Skyrim</v>
      </c>
      <c r="AH439" s="43"/>
      <c r="AI439" s="42"/>
      <c r="AJ439" s="42"/>
      <c r="AK439" s="3" t="str">
        <f>IF(AND(G439&lt;&gt;"LIBSETS_SETTYPE_BATTLEGROUND",G439&lt;&gt;"LIBSETS_SETTYPE_SPECIAL"),IF(AL439&lt;&gt;"",VLOOKUP(AL439,'ESO zone constants'!$D$3:$H$4953,5,FALSE),""),"")</f>
        <v/>
      </c>
      <c r="AM439" s="43"/>
      <c r="AN439" s="42"/>
      <c r="AO439" s="42"/>
      <c r="AP439" s="3" t="str">
        <f>IF(AND(G439&lt;&gt;"LIBSETS_SETTYPE_BATTLEGROUND",G439&lt;&gt;"LIBSETS_SETTYPE_SPECIAL"),IF(AQ439&lt;&gt;"",VLOOKUP(AQ439,'ESO zone constants'!$D$3:$H$4953,5,FALSE),""),"")</f>
        <v/>
      </c>
      <c r="AR439" s="43"/>
      <c r="AS439" s="42"/>
      <c r="AT439" s="42"/>
      <c r="AU439" s="3" t="str">
        <f>IF(AND(G439&lt;&gt;"LIBSETS_SETTYPE_BATTLEGROUND",G439&lt;&gt;"LIBSETS_SETTYPE_SPECIAL"),IF(AV439&lt;&gt;"",VLOOKUP(AV439,'ESO zone constants'!$D$3:$H$4953,5,FALSE),""),"")</f>
        <v/>
      </c>
      <c r="AW439" s="43"/>
      <c r="AX439" s="42"/>
      <c r="AY439" s="42"/>
      <c r="AZ439" s="81" t="s">
        <v>2665</v>
      </c>
      <c r="BA439" s="81"/>
      <c r="BB439" s="81"/>
      <c r="BC439" s="21" t="str">
        <f t="shared" si="42"/>
        <v>[499] = {wayshrines={434,434,434,}, dlcId=DLC_GREYMOOR</v>
      </c>
      <c r="BD439" s="21" t="str">
        <f t="shared" si="43"/>
        <v>, zoneIds={1196,1160,1160}, veteran=true</v>
      </c>
      <c r="BE439" s="21" t="str">
        <f t="shared" si="44"/>
        <v>, setType=LIBSETS_SETTYPE_TRIAL</v>
      </c>
      <c r="BF439" s="21" t="str">
        <f t="shared" si="45"/>
        <v>, dropMechanic={LIBSETS_DROP_MECHANIC_TRIAL_BOSS,LIBSETS_DROP_MECHANIC_TRIAL_BOSS}, dropMechanicDropLocationNames={['en']={'','Bosses in trial dungeons','','','','',},['de']={'','Bosse in Prüfungen','','','','',},}</v>
      </c>
      <c r="BG439" s="21" t="str">
        <f t="shared" si="46"/>
        <v>}, --Perfected Yandir\'s Might / Yandirs perfektionierte Macht   [Kyne's Aegis, Western Skyrim, Western Skyrim]</v>
      </c>
    </row>
    <row r="440" spans="1:59" x14ac:dyDescent="0.25">
      <c r="A440" s="5">
        <v>500</v>
      </c>
      <c r="B440" t="s">
        <v>1753</v>
      </c>
      <c r="C440" t="s">
        <v>2656</v>
      </c>
      <c r="D440" s="3">
        <f t="shared" si="41"/>
        <v>500</v>
      </c>
      <c r="E440" s="41" t="s">
        <v>1796</v>
      </c>
      <c r="F440" s="30" t="s">
        <v>1464</v>
      </c>
      <c r="G440" s="8"/>
      <c r="O440" s="64" t="s">
        <v>1692</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WayshrineInfo'!$K$3:$N$9994,4,FALSE),"")))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constants'!$B$4:$C$1012,2,FALSE),"")</f>
        <v>Greymoor</v>
      </c>
      <c r="Y440" s="64">
        <v>643</v>
      </c>
      <c r="Z440" s="3">
        <f>IF(AND(G440&lt;&gt;"LIBSETS_SETTYPE_BATTLEGROUND",G440&lt;&gt;"LIBSETS_SETTYPE_SPECIAL"),
IF(AND(Y440&lt;&gt;"",ISNUMBER(Y440),NOT(ISNA(Y440))),Y440,
   IF(AND(L440&lt;&gt;"",ISNUMBER(L440),L440&gt;0,NOT(ISNA(L440))),VLOOKUP(L440,'ESO dumped WayshrineInfo'!$K$3:$L$9994,2,FALSE),"")
),"")</f>
        <v>643</v>
      </c>
      <c r="AA440" t="str">
        <f>IF(AND(Z440&lt;&gt;"",ISNUMBER(Z440),NOT(ISNA(Z440))),VLOOKUP(Z440,'ESO zone constants'!$A$3:$D$9999,4,FALSE),"")</f>
        <v>Imperial Sewers</v>
      </c>
      <c r="AC440" s="42" t="str">
        <f>IF(AB440&lt;&gt;"",IF(AB440&lt;&gt;"LIBSETS_DROP_MECHANIC_MONSTER_NAME",VLOOKUP(AB440,'LibSets constants'!$I$4:$L$1012,3,FALSE),""),"")</f>
        <v/>
      </c>
      <c r="AD440" s="42" t="str">
        <f>IF(AB440&lt;&gt;"",IF(AB440&lt;&gt;"LIBSETS_DROP_MECHANIC_MONSTER_NAME",VLOOKUP(AB440,'LibSets constants'!$I$4:$L$1012,4,FALSE),""),"")</f>
        <v/>
      </c>
      <c r="AE440" s="42"/>
      <c r="AF440" s="3" t="str">
        <f>IF(AND(G440&lt;&gt;"LIBSETS_SETTYPE_BATTLEGROUND",G440&lt;&gt;"LIBSETS_SETTYPE_SPECIAL"),
IF(AND(AE440&lt;&gt;"",ISNUMBER(AE440),NOT(ISNA(AE440))),AE440,
   IF(AND(M440&lt;&gt;"",ISNUMBER(M440),M440&gt;0,NOT(ISNA(M440))),VLOOKUP(M440,'ESO dumped WayshrineInfo'!$K$3:$L$9994,2,FALSE),"")
),"")</f>
        <v/>
      </c>
      <c r="AG440" t="str">
        <f>IF(AND(AF440&lt;&gt;"",ISNUMBER(AF440),NOT(ISNA(AF440))),VLOOKUP(AF440,'ESO zone constants'!$A$3:$D$9999,4,FALSE),"")</f>
        <v/>
      </c>
      <c r="AH440" s="43"/>
      <c r="AI440" s="42"/>
      <c r="AJ440" s="42"/>
      <c r="AK440" s="3" t="str">
        <f>IF(AND(G440&lt;&gt;"LIBSETS_SETTYPE_BATTLEGROUND",G440&lt;&gt;"LIBSETS_SETTYPE_SPECIAL"),IF(AL440&lt;&gt;"",VLOOKUP(AL440,'ESO zone constants'!$D$3:$H$4953,5,FALSE),""),"")</f>
        <v/>
      </c>
      <c r="AM440" s="43"/>
      <c r="AN440" s="42"/>
      <c r="AO440" s="42"/>
      <c r="AP440" s="3" t="str">
        <f>IF(AND(G440&lt;&gt;"LIBSETS_SETTYPE_BATTLEGROUND",G440&lt;&gt;"LIBSETS_SETTYPE_SPECIAL"),IF(AQ440&lt;&gt;"",VLOOKUP(AQ440,'ESO zone constants'!$D$3:$H$4953,5,FALSE),""),"")</f>
        <v/>
      </c>
      <c r="AR440" s="43"/>
      <c r="AS440" s="42"/>
      <c r="AT440" s="42"/>
      <c r="AU440" s="3" t="str">
        <f>IF(AND(G440&lt;&gt;"LIBSETS_SETTYPE_BATTLEGROUND",G440&lt;&gt;"LIBSETS_SETTYPE_SPECIAL"),IF(AV440&lt;&gt;"",VLOOKUP(AV440,'ESO zone constants'!$D$3:$H$4953,5,FALSE),""),"")</f>
        <v/>
      </c>
      <c r="AW440" s="43"/>
      <c r="AX440" s="42"/>
      <c r="AY440" s="42"/>
      <c r="AZ440" s="81" t="s">
        <v>2665</v>
      </c>
      <c r="BA440" s="81"/>
      <c r="BB440" s="81"/>
      <c r="BC440" s="21" t="str">
        <f t="shared" si="42"/>
        <v/>
      </c>
      <c r="BD440" s="21" t="str">
        <f t="shared" si="43"/>
        <v/>
      </c>
      <c r="BE440" s="21" t="str">
        <f t="shared" si="44"/>
        <v/>
      </c>
      <c r="BF440" s="21" t="str">
        <f t="shared" si="45"/>
        <v/>
      </c>
      <c r="BG440" s="21" t="str">
        <f t="shared" si="46"/>
        <v/>
      </c>
    </row>
    <row r="441" spans="1:59" x14ac:dyDescent="0.25">
      <c r="A441" s="5">
        <v>501</v>
      </c>
      <c r="B441" t="s">
        <v>1755</v>
      </c>
      <c r="C441" t="s">
        <v>1754</v>
      </c>
      <c r="D441" s="3">
        <f t="shared" si="41"/>
        <v>501</v>
      </c>
      <c r="G441" s="8" t="s">
        <v>1686</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WayshrineInfo'!$K$3:$N$9994,4,FALSE),"")))</f>
        <v>Auridon</v>
      </c>
      <c r="S441" s="64" t="s">
        <v>1614</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constants'!$B$4:$C$1012,2,FALSE),"")</f>
        <v>Greymoor</v>
      </c>
      <c r="V441" s="33" t="s">
        <v>1561</v>
      </c>
      <c r="W441" s="96"/>
      <c r="X441" s="96"/>
      <c r="Y441" s="64"/>
      <c r="Z441" s="3">
        <f>IF(AND(G441&lt;&gt;"LIBSETS_SETTYPE_BATTLEGROUND",G441&lt;&gt;"LIBSETS_SETTYPE_SPECIAL"),
IF(AND(Y441&lt;&gt;"",ISNUMBER(Y441),NOT(ISNA(Y441))),Y441,
   IF(AND(L441&lt;&gt;"",ISNUMBER(L441),L441&gt;0,NOT(ISNA(L441))),VLOOKUP(L441,'ESO dumped WayshrineInfo'!$K$3:$L$9994,2,FALSE),"")
),"")</f>
        <v>1027</v>
      </c>
      <c r="AA441" t="str">
        <f>IF(AND(Z441&lt;&gt;"",ISNUMBER(Z441),NOT(ISNA(Z441))),VLOOKUP(Z441,'ESO zone constants'!$A$3:$D$9999,4,FALSE),"")</f>
        <v>Artaeum</v>
      </c>
      <c r="AB441" s="33" t="s">
        <v>3283</v>
      </c>
      <c r="AC441" s="42" t="s">
        <v>3312</v>
      </c>
      <c r="AD441" s="42" t="s">
        <v>3313</v>
      </c>
      <c r="AE441" s="42"/>
      <c r="AF441" s="3">
        <f>IF(AND(G441&lt;&gt;"LIBSETS_SETTYPE_BATTLEGROUND",G441&lt;&gt;"LIBSETS_SETTYPE_SPECIAL"),
IF(AND(AE441&lt;&gt;"",ISNUMBER(AE441),NOT(ISNA(AE441))),AE441,
   IF(AND(M441&lt;&gt;"",ISNUMBER(M441),M441&gt;0,NOT(ISNA(M441))),VLOOKUP(M441,'ESO dumped WayshrineInfo'!$K$3:$L$9994,2,FALSE),"")
),"")</f>
        <v>534</v>
      </c>
      <c r="AG441" t="str">
        <f>IF(AND(AF441&lt;&gt;"",ISNUMBER(AF441),NOT(ISNA(AF441))),VLOOKUP(AF441,'ESO zone constants'!$A$3:$D$9999,4,FALSE),"")</f>
        <v>Stros M'Kai</v>
      </c>
      <c r="AH441" s="43" t="s">
        <v>3283</v>
      </c>
      <c r="AI441" s="42" t="s">
        <v>3314</v>
      </c>
      <c r="AJ441" s="42" t="s">
        <v>3315</v>
      </c>
      <c r="AK441" s="3">
        <f>IF(AND(G441&lt;&gt;"LIBSETS_SETTYPE_BATTLEGROUND",G441&lt;&gt;"LIBSETS_SETTYPE_SPECIAL"),IF(AL441&lt;&gt;"",VLOOKUP(AL441,'ESO zone constants'!$D$3:$H$4953,5,FALSE),""),"")</f>
        <v>1020</v>
      </c>
      <c r="AL441" t="s">
        <v>674</v>
      </c>
      <c r="AM441" s="43" t="s">
        <v>1561</v>
      </c>
      <c r="AN441" s="42"/>
      <c r="AO441" s="42"/>
      <c r="AP441" s="3">
        <f>IF(AND(G441&lt;&gt;"LIBSETS_SETTYPE_BATTLEGROUND",G441&lt;&gt;"LIBSETS_SETTYPE_SPECIAL"),IF(AQ441&lt;&gt;"",VLOOKUP(AQ441,'ESO zone constants'!$D$3:$H$4953,5,FALSE),""),"")</f>
        <v>1027</v>
      </c>
      <c r="AQ441" t="s">
        <v>681</v>
      </c>
      <c r="AR441" s="43" t="s">
        <v>3289</v>
      </c>
      <c r="AS441" s="42" t="s">
        <v>3316</v>
      </c>
      <c r="AT441" s="42" t="s">
        <v>3317</v>
      </c>
      <c r="AU441" s="3" t="str">
        <f>IF(AND(G441&lt;&gt;"LIBSETS_SETTYPE_BATTLEGROUND",G441&lt;&gt;"LIBSETS_SETTYPE_SPECIAL"),IF(AV441&lt;&gt;"",VLOOKUP(AV441,'ESO zone constants'!$D$3:$H$4953,5,FALSE),""),"")</f>
        <v/>
      </c>
      <c r="AV441" s="38"/>
      <c r="AW441" s="43"/>
      <c r="AX441" s="42"/>
      <c r="AY441" s="42"/>
      <c r="AZ441" s="81" t="s">
        <v>2665</v>
      </c>
      <c r="BA441" s="36" t="s">
        <v>3247</v>
      </c>
      <c r="BB441" s="36" t="s">
        <v>3247</v>
      </c>
      <c r="BC441" s="21" t="str">
        <f t="shared" si="42"/>
        <v>[501] = {wayshrines={176,360,179,}, dlcId=DLC_GREYMOOR</v>
      </c>
      <c r="BD441" s="21" t="str">
        <f t="shared" si="43"/>
        <v>, zoneIds={381,1027,534,1020,1027}, veteran=false</v>
      </c>
      <c r="BE441" s="21" t="str">
        <f t="shared" si="44"/>
        <v>, setType=LIBSETS_SETTYPE_MYTHIC</v>
      </c>
      <c r="BF441" s="21" t="str">
        <f t="shared" si="45"/>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6"/>
        <v>, addTooltip={['en']='https://en.uesp.net/wiki/Online:Thrassian_Stranglers',},}, --Thrassian Stranglers / Thrassische Würger   [Auridon, Artaeum, Stros M'Kai, Karnwasten, Artaeum]</v>
      </c>
    </row>
    <row r="442" spans="1:59" ht="15" customHeight="1" x14ac:dyDescent="0.25">
      <c r="A442" s="5">
        <v>502</v>
      </c>
      <c r="B442" t="s">
        <v>1756</v>
      </c>
      <c r="C442" t="s">
        <v>1756</v>
      </c>
      <c r="D442" s="3">
        <f t="shared" si="41"/>
        <v>502</v>
      </c>
      <c r="E442" t="s">
        <v>1797</v>
      </c>
      <c r="F442" s="30" t="s">
        <v>1464</v>
      </c>
      <c r="G442" s="8"/>
      <c r="O442" s="64" t="s">
        <v>1692</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WayshrineInfo'!$K$3:$N$9994,4,FALSE),"")))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constants'!$B$4:$C$1012,2,FALSE),"")</f>
        <v>Greymoor</v>
      </c>
      <c r="Y442" s="64">
        <v>643</v>
      </c>
      <c r="Z442" s="3">
        <f>IF(AND(G442&lt;&gt;"LIBSETS_SETTYPE_BATTLEGROUND",G442&lt;&gt;"LIBSETS_SETTYPE_SPECIAL"),
IF(AND(Y442&lt;&gt;"",ISNUMBER(Y442),NOT(ISNA(Y442))),Y442,
   IF(AND(L442&lt;&gt;"",ISNUMBER(L442),L442&gt;0,NOT(ISNA(L442))),VLOOKUP(L442,'ESO dumped WayshrineInfo'!$K$3:$L$9994,2,FALSE),"")
),"")</f>
        <v>643</v>
      </c>
      <c r="AA442" t="str">
        <f>IF(AND(Z442&lt;&gt;"",ISNUMBER(Z442),NOT(ISNA(Z442))),VLOOKUP(Z442,'ESO zone constants'!$A$3:$D$9999,4,FALSE),"")</f>
        <v>Imperial Sewers</v>
      </c>
      <c r="AC442" s="42" t="str">
        <f>IF(AB442&lt;&gt;"",IF(AB442&lt;&gt;"LIBSETS_DROP_MECHANIC_MONSTER_NAME",VLOOKUP(AB442,'LibSets constants'!$I$4:$L$1012,3,FALSE),""),"")</f>
        <v/>
      </c>
      <c r="AD442" s="42" t="str">
        <f>IF(AB442&lt;&gt;"",IF(AB442&lt;&gt;"LIBSETS_DROP_MECHANIC_MONSTER_NAME",VLOOKUP(AB442,'LibSets constants'!$I$4:$L$1012,4,FALSE),""),"")</f>
        <v/>
      </c>
      <c r="AE442" s="42"/>
      <c r="AF442" s="3" t="str">
        <f>IF(AND(G442&lt;&gt;"LIBSETS_SETTYPE_BATTLEGROUND",G442&lt;&gt;"LIBSETS_SETTYPE_SPECIAL"),
IF(AND(AE442&lt;&gt;"",ISNUMBER(AE442),NOT(ISNA(AE442))),AE442,
   IF(AND(M442&lt;&gt;"",ISNUMBER(M442),M442&gt;0,NOT(ISNA(M442))),VLOOKUP(M442,'ESO dumped WayshrineInfo'!$K$3:$L$9994,2,FALSE),"")
),"")</f>
        <v/>
      </c>
      <c r="AG442" t="str">
        <f>IF(AND(AF442&lt;&gt;"",ISNUMBER(AF442),NOT(ISNA(AF442))),VLOOKUP(AF442,'ESO zone constants'!$A$3:$D$9999,4,FALSE),"")</f>
        <v/>
      </c>
      <c r="AH442" s="43"/>
      <c r="AI442" s="42"/>
      <c r="AJ442" s="42"/>
      <c r="AK442" s="3" t="str">
        <f>IF(AND(G442&lt;&gt;"LIBSETS_SETTYPE_BATTLEGROUND",G442&lt;&gt;"LIBSETS_SETTYPE_SPECIAL"),IF(AL442&lt;&gt;"",VLOOKUP(AL442,'ESO zone constants'!$D$3:$H$4953,5,FALSE),""),"")</f>
        <v/>
      </c>
      <c r="AM442" s="43"/>
      <c r="AN442" s="42"/>
      <c r="AO442" s="42"/>
      <c r="AP442" s="3" t="str">
        <f>IF(AND(G442&lt;&gt;"LIBSETS_SETTYPE_BATTLEGROUND",G442&lt;&gt;"LIBSETS_SETTYPE_SPECIAL"),IF(AQ442&lt;&gt;"",VLOOKUP(AQ442,'ESO zone constants'!$D$3:$H$4953,5,FALSE),""),"")</f>
        <v/>
      </c>
      <c r="AR442" s="43"/>
      <c r="AS442" s="42"/>
      <c r="AT442" s="42"/>
      <c r="AU442" s="3" t="str">
        <f>IF(AND(G442&lt;&gt;"LIBSETS_SETTYPE_BATTLEGROUND",G442&lt;&gt;"LIBSETS_SETTYPE_SPECIAL"),IF(AV442&lt;&gt;"",VLOOKUP(AV442,'ESO zone constants'!$D$3:$H$4953,5,FALSE),""),"")</f>
        <v/>
      </c>
      <c r="AW442" s="43"/>
      <c r="AX442" s="42"/>
      <c r="AY442" s="42"/>
      <c r="AZ442" s="81" t="s">
        <v>2665</v>
      </c>
      <c r="BA442" s="81"/>
      <c r="BB442" s="81"/>
      <c r="BC442" s="21" t="str">
        <f t="shared" si="42"/>
        <v/>
      </c>
      <c r="BD442" s="21" t="str">
        <f t="shared" si="43"/>
        <v/>
      </c>
      <c r="BE442" s="21" t="str">
        <f t="shared" si="44"/>
        <v/>
      </c>
      <c r="BF442" s="21" t="str">
        <f t="shared" si="45"/>
        <v/>
      </c>
      <c r="BG442" s="21" t="str">
        <f t="shared" si="46"/>
        <v/>
      </c>
    </row>
    <row r="443" spans="1:59" x14ac:dyDescent="0.25">
      <c r="A443" s="5">
        <v>503</v>
      </c>
      <c r="B443" t="s">
        <v>1757</v>
      </c>
      <c r="C443" t="s">
        <v>1758</v>
      </c>
      <c r="D443" s="3">
        <f t="shared" si="41"/>
        <v>503</v>
      </c>
      <c r="G443" s="8" t="s">
        <v>1686</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WayshrineInfo'!$K$3:$N$9994,4,FALSE),"")))</f>
        <v>Glenumbra</v>
      </c>
      <c r="S443" s="64" t="s">
        <v>1614</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constants'!$B$4:$C$1012,2,FALSE),"")</f>
        <v>Greymoor</v>
      </c>
      <c r="V443" s="33" t="s">
        <v>1562</v>
      </c>
      <c r="W443" s="96"/>
      <c r="X443" s="96"/>
      <c r="Y443" s="64"/>
      <c r="Z443" s="3">
        <f>IF(AND(G443&lt;&gt;"LIBSETS_SETTYPE_BATTLEGROUND",G443&lt;&gt;"LIBSETS_SETTYPE_SPECIAL"),
IF(AND(Y443&lt;&gt;"",ISNUMBER(Y443),NOT(ISNA(Y443))),Y443,
   IF(AND(L443&lt;&gt;"",ISNUMBER(L443),L443&gt;0,NOT(ISNA(L443))),VLOOKUP(L443,'ESO dumped WayshrineInfo'!$K$3:$L$9994,2,FALSE),"")
),"")</f>
        <v>726</v>
      </c>
      <c r="AA443" t="str">
        <f>IF(AND(Z443&lt;&gt;"",ISNUMBER(Z443),NOT(ISNA(Z443))),VLOOKUP(Z443,'ESO zone constants'!$A$3:$D$9999,4,FALSE),"")</f>
        <v>Murkmire</v>
      </c>
      <c r="AB443" s="33" t="s">
        <v>1560</v>
      </c>
      <c r="AC443" s="42"/>
      <c r="AD443" s="42"/>
      <c r="AE443" s="42"/>
      <c r="AF443" s="3">
        <f>IF(AND(G443&lt;&gt;"LIBSETS_SETTYPE_BATTLEGROUND",G443&lt;&gt;"LIBSETS_SETTYPE_SPECIAL"),
IF(AND(AE443&lt;&gt;"",ISNUMBER(AE443),NOT(ISNA(AE443))),AE443,
   IF(AND(M443&lt;&gt;"",ISNUMBER(M443),M443&gt;0,NOT(ISNA(M443))),VLOOKUP(M443,'ESO dumped WayshrineInfo'!$K$3:$L$9994,2,FALSE),"")
),"")</f>
        <v>58</v>
      </c>
      <c r="AG443" t="str">
        <f>IF(AND(AF443&lt;&gt;"",ISNUMBER(AF443),NOT(ISNA(AF443))),VLOOKUP(AF443,'ESO zone constants'!$A$3:$D$9999,4,FALSE),"")</f>
        <v>Malabal Tor</v>
      </c>
      <c r="AH443" s="43" t="s">
        <v>1561</v>
      </c>
      <c r="AI443" s="42"/>
      <c r="AJ443" s="42"/>
      <c r="AK443" s="3">
        <f>IF(AND(G443&lt;&gt;"LIBSETS_SETTYPE_BATTLEGROUND",G443&lt;&gt;"LIBSETS_SETTYPE_SPECIAL"),IF(AL443&lt;&gt;"",VLOOKUP(AL443,'ESO zone constants'!$D$3:$H$4953,5,FALSE),""),"")</f>
        <v>931</v>
      </c>
      <c r="AL443" t="s">
        <v>56</v>
      </c>
      <c r="AM443" s="43" t="s">
        <v>1544</v>
      </c>
      <c r="AN443" s="42" t="s">
        <v>1548</v>
      </c>
      <c r="AO443" s="42" t="s">
        <v>1548</v>
      </c>
      <c r="AP443" s="3">
        <f>IF(AND(G443&lt;&gt;"LIBSETS_SETTYPE_BATTLEGROUND",G443&lt;&gt;"LIBSETS_SETTYPE_SPECIAL"),IF(AQ443&lt;&gt;"",VLOOKUP(AQ443,'ESO zone constants'!$D$3:$H$4953,5,FALSE),""),"")</f>
        <v>108</v>
      </c>
      <c r="AQ443" t="s">
        <v>113</v>
      </c>
      <c r="AR443" s="43" t="s">
        <v>1561</v>
      </c>
      <c r="AS443" s="42"/>
      <c r="AT443" s="42"/>
      <c r="AU443" s="3">
        <f>IF(AND(G443&lt;&gt;"LIBSETS_SETTYPE_BATTLEGROUND",G443&lt;&gt;"LIBSETS_SETTYPE_SPECIAL"),IF(AV443&lt;&gt;"",VLOOKUP(AV443,'ESO zone constants'!$D$3:$H$4953,5,FALSE),""),"")</f>
        <v>726</v>
      </c>
      <c r="AV443" t="s">
        <v>80</v>
      </c>
      <c r="AW443" s="43" t="s">
        <v>1561</v>
      </c>
      <c r="AX443" s="42"/>
      <c r="AY443" s="42"/>
      <c r="AZ443" s="81" t="s">
        <v>2665</v>
      </c>
      <c r="BA443" s="36" t="s">
        <v>3244</v>
      </c>
      <c r="BB443" s="36" t="s">
        <v>3244</v>
      </c>
      <c r="BC443" s="21" t="str">
        <f t="shared" si="42"/>
        <v>[503] = {wayshrines={62,374,107,}, dlcId=DLC_GREYMOOR</v>
      </c>
      <c r="BD443" s="21" t="str">
        <f t="shared" si="43"/>
        <v>, zoneIds={3,726,58,931,108,726}, veteran=false</v>
      </c>
      <c r="BE443" s="21" t="str">
        <f t="shared" si="44"/>
        <v>, setType=LIBSETS_SETTYPE_MYTHIC</v>
      </c>
      <c r="BF443" s="21" t="str">
        <f t="shared" si="45"/>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6"/>
        <v>, addTooltip={['en']='https://en.uesp.net/wiki/Online:Ring_of_the_Wild_Hunt',},}, --Ring of the Wild Hunt / Ring der Wilden Jagd   [Glenumbra, Murkmire, Malabal Tor, Elden Hollow II, Greenshade, Murkmire]</v>
      </c>
    </row>
    <row r="444" spans="1:59" ht="15" customHeight="1" x14ac:dyDescent="0.25">
      <c r="A444" s="5">
        <v>504</v>
      </c>
      <c r="B444" t="s">
        <v>1759</v>
      </c>
      <c r="C444" t="s">
        <v>2657</v>
      </c>
      <c r="D444" s="3">
        <f t="shared" si="41"/>
        <v>504</v>
      </c>
      <c r="E444" t="s">
        <v>1798</v>
      </c>
      <c r="F444" s="30" t="s">
        <v>1464</v>
      </c>
      <c r="G444" s="8"/>
      <c r="O444" s="64" t="s">
        <v>1692</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WayshrineInfo'!$K$3:$N$9994,4,FALSE),"")))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constants'!$B$4:$C$1012,2,FALSE),"")</f>
        <v>Greymoor</v>
      </c>
      <c r="Y444" s="64">
        <v>643</v>
      </c>
      <c r="Z444" s="3">
        <f>IF(AND(G444&lt;&gt;"LIBSETS_SETTYPE_BATTLEGROUND",G444&lt;&gt;"LIBSETS_SETTYPE_SPECIAL"),
IF(AND(Y444&lt;&gt;"",ISNUMBER(Y444),NOT(ISNA(Y444))),Y444,
   IF(AND(L444&lt;&gt;"",ISNUMBER(L444),L444&gt;0,NOT(ISNA(L444))),VLOOKUP(L444,'ESO dumped WayshrineInfo'!$K$3:$L$9994,2,FALSE),"")
),"")</f>
        <v>643</v>
      </c>
      <c r="AA444" t="str">
        <f>IF(AND(Z444&lt;&gt;"",ISNUMBER(Z444),NOT(ISNA(Z444))),VLOOKUP(Z444,'ESO zone constants'!$A$3:$D$9999,4,FALSE),"")</f>
        <v>Imperial Sewers</v>
      </c>
      <c r="AC444" s="42" t="str">
        <f>IF(AB444&lt;&gt;"",IF(AB444&lt;&gt;"LIBSETS_DROP_MECHANIC_MONSTER_NAME",VLOOKUP(AB444,'LibSets constants'!$I$4:$L$1012,3,FALSE),""),"")</f>
        <v/>
      </c>
      <c r="AD444" s="42" t="str">
        <f>IF(AB444&lt;&gt;"",IF(AB444&lt;&gt;"LIBSETS_DROP_MECHANIC_MONSTER_NAME",VLOOKUP(AB444,'LibSets constants'!$I$4:$L$1012,4,FALSE),""),"")</f>
        <v/>
      </c>
      <c r="AE444" s="42"/>
      <c r="AF444" s="3" t="str">
        <f>IF(AND(G444&lt;&gt;"LIBSETS_SETTYPE_BATTLEGROUND",G444&lt;&gt;"LIBSETS_SETTYPE_SPECIAL"),
IF(AND(AE444&lt;&gt;"",ISNUMBER(AE444),NOT(ISNA(AE444))),AE444,
   IF(AND(M444&lt;&gt;"",ISNUMBER(M444),M444&gt;0,NOT(ISNA(M444))),VLOOKUP(M444,'ESO dumped WayshrineInfo'!$K$3:$L$9994,2,FALSE),"")
),"")</f>
        <v/>
      </c>
      <c r="AG444" t="str">
        <f>IF(AND(AF444&lt;&gt;"",ISNUMBER(AF444),NOT(ISNA(AF444))),VLOOKUP(AF444,'ESO zone constants'!$A$3:$D$9999,4,FALSE),"")</f>
        <v/>
      </c>
      <c r="AH444" s="43"/>
      <c r="AI444" s="42"/>
      <c r="AJ444" s="42"/>
      <c r="AK444" s="3" t="str">
        <f>IF(AND(G444&lt;&gt;"LIBSETS_SETTYPE_BATTLEGROUND",G444&lt;&gt;"LIBSETS_SETTYPE_SPECIAL"),IF(AL444&lt;&gt;"",VLOOKUP(AL444,'ESO zone constants'!$D$3:$H$4953,5,FALSE),""),"")</f>
        <v/>
      </c>
      <c r="AM444" s="43"/>
      <c r="AN444" s="42"/>
      <c r="AO444" s="42"/>
      <c r="AP444" s="3" t="str">
        <f>IF(AND(G444&lt;&gt;"LIBSETS_SETTYPE_BATTLEGROUND",G444&lt;&gt;"LIBSETS_SETTYPE_SPECIAL"),IF(AQ444&lt;&gt;"",VLOOKUP(AQ444,'ESO zone constants'!$D$3:$H$4953,5,FALSE),""),"")</f>
        <v/>
      </c>
      <c r="AR444" s="43"/>
      <c r="AS444" s="42"/>
      <c r="AT444" s="42"/>
      <c r="AU444" s="3" t="str">
        <f>IF(AND(G444&lt;&gt;"LIBSETS_SETTYPE_BATTLEGROUND",G444&lt;&gt;"LIBSETS_SETTYPE_SPECIAL"),IF(AV444&lt;&gt;"",VLOOKUP(AV444,'ESO zone constants'!$D$3:$H$4953,5,FALSE),""),"")</f>
        <v/>
      </c>
      <c r="AW444" s="43"/>
      <c r="AX444" s="42"/>
      <c r="AY444" s="42"/>
      <c r="AZ444" s="81" t="s">
        <v>2665</v>
      </c>
      <c r="BA444" s="81"/>
      <c r="BB444" s="81"/>
      <c r="BC444" s="21" t="str">
        <f t="shared" si="42"/>
        <v/>
      </c>
      <c r="BD444" s="21" t="str">
        <f t="shared" si="43"/>
        <v/>
      </c>
      <c r="BE444" s="21" t="str">
        <f t="shared" si="44"/>
        <v/>
      </c>
      <c r="BF444" s="21" t="str">
        <f t="shared" si="45"/>
        <v/>
      </c>
      <c r="BG444" s="21" t="str">
        <f t="shared" si="46"/>
        <v/>
      </c>
    </row>
    <row r="445" spans="1:59" x14ac:dyDescent="0.25">
      <c r="A445" s="5">
        <v>505</v>
      </c>
      <c r="B445" t="s">
        <v>1761</v>
      </c>
      <c r="C445" t="s">
        <v>1760</v>
      </c>
      <c r="D445" s="3">
        <f t="shared" si="41"/>
        <v>505</v>
      </c>
      <c r="G445" s="8" t="s">
        <v>1686</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WayshrineInfo'!$K$3:$N$9994,4,FALSE),"")))</f>
        <v>Alik'r Desert</v>
      </c>
      <c r="S445" s="64" t="s">
        <v>1614</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constants'!$B$4:$C$1012,2,FALSE),"")</f>
        <v>Greymoor</v>
      </c>
      <c r="V445" s="33" t="s">
        <v>1561</v>
      </c>
      <c r="Z445" s="3">
        <f>IF(AND(G445&lt;&gt;"LIBSETS_SETTYPE_BATTLEGROUND",G445&lt;&gt;"LIBSETS_SETTYPE_SPECIAL"),
IF(AND(Y445&lt;&gt;"",ISNUMBER(Y445),NOT(ISNA(Y445))),Y445,
   IF(AND(L445&lt;&gt;"",ISNUMBER(L445),L445&gt;0,NOT(ISNA(L445))),VLOOKUP(L445,'ESO dumped WayshrineInfo'!$K$3:$L$9994,2,FALSE),"")
),"")</f>
        <v>57</v>
      </c>
      <c r="AA445" t="str">
        <f>IF(AND(Z445&lt;&gt;"",ISNUMBER(Z445),NOT(ISNA(Z445))),VLOOKUP(Z445,'ESO zone constants'!$A$3:$D$9999,4,FALSE),"")</f>
        <v>Deshaan</v>
      </c>
      <c r="AB445" s="33" t="s">
        <v>1561</v>
      </c>
      <c r="AC445" s="42"/>
      <c r="AD445" s="42"/>
      <c r="AE445" s="42"/>
      <c r="AF445" s="3">
        <f>IF(AND(G445&lt;&gt;"LIBSETS_SETTYPE_BATTLEGROUND",G445&lt;&gt;"LIBSETS_SETTYPE_SPECIAL"),
IF(AND(AE445&lt;&gt;"",ISNUMBER(AE445),NOT(ISNA(AE445))),AE445,
   IF(AND(M445&lt;&gt;"",ISNUMBER(M445),M445&gt;0,NOT(ISNA(M445))),VLOOKUP(M445,'ESO dumped WayshrineInfo'!$K$3:$L$9994,2,FALSE),"")
),"")</f>
        <v>92</v>
      </c>
      <c r="AG445" t="str">
        <f>IF(AND(AF445&lt;&gt;"",ISNUMBER(AF445),NOT(ISNA(AF445))),VLOOKUP(AF445,'ESO zone constants'!$A$3:$D$9999,4,FALSE),"")</f>
        <v>Bangkorai</v>
      </c>
      <c r="AH445" s="43" t="s">
        <v>1544</v>
      </c>
      <c r="AI445" s="42" t="s">
        <v>1364</v>
      </c>
      <c r="AJ445" s="42" t="s">
        <v>1364</v>
      </c>
      <c r="AK445" s="3">
        <f>IF(AND(G445&lt;&gt;"LIBSETS_SETTYPE_BATTLEGROUND",G445&lt;&gt;"LIBSETS_SETTYPE_SPECIAL"),IF(AL445&lt;&gt;"",VLOOKUP(AL445,'ESO zone constants'!$D$3:$H$4953,5,FALSE),""),"")</f>
        <v>216</v>
      </c>
      <c r="AL445" t="s">
        <v>144</v>
      </c>
      <c r="AM445" s="43" t="s">
        <v>1562</v>
      </c>
      <c r="AN445" s="42"/>
      <c r="AO445" s="42"/>
      <c r="AP445" s="3">
        <f>IF(AND(G445&lt;&gt;"LIBSETS_SETTYPE_BATTLEGROUND",G445&lt;&gt;"LIBSETS_SETTYPE_SPECIAL"),IF(AQ445&lt;&gt;"",VLOOKUP(AQ445,'ESO zone constants'!$D$3:$H$4953,5,FALSE),""),"")</f>
        <v>888</v>
      </c>
      <c r="AQ445" t="s">
        <v>565</v>
      </c>
      <c r="AR445" s="43" t="s">
        <v>1563</v>
      </c>
      <c r="AS445" s="42" t="s">
        <v>3318</v>
      </c>
      <c r="AT445" s="42" t="s">
        <v>3318</v>
      </c>
      <c r="AU445" s="3" t="str">
        <f>IF(AND(G445&lt;&gt;"LIBSETS_SETTYPE_BATTLEGROUND",G445&lt;&gt;"LIBSETS_SETTYPE_SPECIAL"),IF(AV445&lt;&gt;"",VLOOKUP(AV445,'ESO zone constants'!$D$3:$H$4953,5,FALSE),""),"")</f>
        <v/>
      </c>
      <c r="AW445" s="43"/>
      <c r="AX445" s="42"/>
      <c r="AY445" s="42"/>
      <c r="AZ445" s="81" t="s">
        <v>2665</v>
      </c>
      <c r="BA445" s="36" t="s">
        <v>3248</v>
      </c>
      <c r="BB445" s="36" t="s">
        <v>3248</v>
      </c>
      <c r="BC445" s="21" t="str">
        <f t="shared" si="42"/>
        <v>[505] = {wayshrines={57,26,186,}, dlcId=DLC_GREYMOOR</v>
      </c>
      <c r="BD445" s="21" t="str">
        <f t="shared" si="43"/>
        <v>, zoneIds={104,57,92,216,888}, veteran=false</v>
      </c>
      <c r="BE445" s="21" t="str">
        <f t="shared" si="44"/>
        <v>, setType=LIBSETS_SETTYPE_MYTHIC</v>
      </c>
      <c r="BF445" s="21" t="str">
        <f t="shared" si="45"/>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6"/>
        <v>, addTooltip={['en']='https://en.uesp.net/wiki/Online:Torc_of_Tonal_Constancy',},}, --Torc of Tonal Constancy / Torques der Klangkonstanz   [Alik'r Desert, Deshaan, Bangkorai, Crow's Wood, Craglorn]</v>
      </c>
    </row>
    <row r="446" spans="1:59" ht="15" customHeight="1" x14ac:dyDescent="0.25">
      <c r="A446" s="5">
        <v>506</v>
      </c>
      <c r="B446" t="s">
        <v>1762</v>
      </c>
      <c r="C446" t="s">
        <v>1763</v>
      </c>
      <c r="D446" s="3">
        <f t="shared" si="41"/>
        <v>506</v>
      </c>
      <c r="G446" s="8" t="s">
        <v>1474</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WayshrineInfo'!$K$3:$N$9994,4,FALSE),"")))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constants'!$B$4:$C$1012,2,FALSE),"")</f>
        <v>Greymoor</v>
      </c>
      <c r="V446" s="33" t="s">
        <v>3357</v>
      </c>
      <c r="Y446" s="64"/>
      <c r="Z446" s="3">
        <f>IF(AND(G446&lt;&gt;"LIBSETS_SETTYPE_BATTLEGROUND",G446&lt;&gt;"LIBSETS_SETTYPE_SPECIAL"),
IF(AND(Y446&lt;&gt;"",ISNUMBER(Y446),NOT(ISNA(Y446))),Y446,
   IF(AND(L446&lt;&gt;"",ISNUMBER(L446),L446&gt;0,NOT(ISNA(L446))),VLOOKUP(L446,'ESO dumped WayshrineInfo'!$K$3:$L$9994,2,FALSE),"")
),"")</f>
        <v>1161</v>
      </c>
      <c r="AA446" t="str">
        <f>IF(AND(Z446&lt;&gt;"",ISNUMBER(Z446),NOT(ISNA(Z446))),VLOOKUP(Z446,'ESO zone constants'!$A$3:$D$9999,4,FALSE),"")</f>
        <v>Blackreach: Greymoor Caverns</v>
      </c>
      <c r="AB446" s="33" t="s">
        <v>3357</v>
      </c>
      <c r="AC446" s="42"/>
      <c r="AD446" s="42"/>
      <c r="AE446" s="42"/>
      <c r="AF446" s="3">
        <f>IF(AND(G446&lt;&gt;"LIBSETS_SETTYPE_BATTLEGROUND",G446&lt;&gt;"LIBSETS_SETTYPE_SPECIAL"),
IF(AND(AE446&lt;&gt;"",ISNUMBER(AE446),NOT(ISNA(AE446))),AE446,
   IF(AND(M446&lt;&gt;"",ISNUMBER(M446),M446&gt;0,NOT(ISNA(M446))),VLOOKUP(M446,'ESO dumped WayshrineInfo'!$K$3:$L$9994,2,FALSE),"")
),"")</f>
        <v>1161</v>
      </c>
      <c r="AG446" t="str">
        <f>IF(AND(AF446&lt;&gt;"",ISNUMBER(AF446),NOT(ISNA(AF446))),VLOOKUP(AF446,'ESO zone constants'!$A$3:$D$9999,4,FALSE),"")</f>
        <v>Blackreach: Greymoor Caverns</v>
      </c>
      <c r="AH446" s="33" t="s">
        <v>3357</v>
      </c>
      <c r="AI446" s="42"/>
      <c r="AJ446" s="42"/>
      <c r="AK446" s="3" t="str">
        <f>IF(AND(G446&lt;&gt;"LIBSETS_SETTYPE_BATTLEGROUND",G446&lt;&gt;"LIBSETS_SETTYPE_SPECIAL"),IF(AL446&lt;&gt;"",VLOOKUP(AL446,'ESO zone constants'!$D$3:$H$4953,5,FALSE),""),"")</f>
        <v/>
      </c>
      <c r="AM446" s="43"/>
      <c r="AN446" s="42"/>
      <c r="AO446" s="42"/>
      <c r="AP446" s="3" t="str">
        <f>IF(AND(G446&lt;&gt;"LIBSETS_SETTYPE_BATTLEGROUND",G446&lt;&gt;"LIBSETS_SETTYPE_SPECIAL"),IF(AQ446&lt;&gt;"",VLOOKUP(AQ446,'ESO zone constants'!$D$3:$H$4953,5,FALSE),""),"")</f>
        <v/>
      </c>
      <c r="AR446" s="43"/>
      <c r="AS446" s="42"/>
      <c r="AT446" s="42"/>
      <c r="AU446" s="3" t="str">
        <f>IF(AND(G446&lt;&gt;"LIBSETS_SETTYPE_BATTLEGROUND",G446&lt;&gt;"LIBSETS_SETTYPE_SPECIAL"),IF(AV446&lt;&gt;"",VLOOKUP(AV446,'ESO zone constants'!$D$3:$H$4953,5,FALSE),""),"")</f>
        <v/>
      </c>
      <c r="AW446" s="43"/>
      <c r="AX446" s="42"/>
      <c r="AY446" s="42"/>
      <c r="AZ446" s="81" t="s">
        <v>2665</v>
      </c>
      <c r="BA446" s="81"/>
      <c r="BB446" s="81"/>
      <c r="BC446" s="21" t="str">
        <f t="shared" si="42"/>
        <v>[506] = {wayshrines={430,430,430,}, traitsNeeded=3, dlcId=DLC_GREYMOOR</v>
      </c>
      <c r="BD446" s="21" t="str">
        <f t="shared" si="43"/>
        <v>, zoneIds={1161,1161,1161}, veteran=false</v>
      </c>
      <c r="BE446" s="21" t="str">
        <f t="shared" si="44"/>
        <v>, setType=LIBSETS_SETTYPE_CRAFTED</v>
      </c>
      <c r="BF446" s="21" t="str">
        <f t="shared" si="45"/>
        <v>, dropMechanic={LIBSETS_DROP_MECHANIC_CRAFTED,LIBSETS_DROP_MECHANIC_CRAFTED,LIBSETS_DROP_MECHANIC_CRAFTED}</v>
      </c>
      <c r="BG446" s="21" t="str">
        <f t="shared" si="46"/>
        <v>}, --Spell Parasite / Magieparasit   [Blackreach: Greymoor Caverns, Blackreach: Greymoor Caverns, Blackreach: Greymoor Caverns]</v>
      </c>
    </row>
    <row r="447" spans="1:59" ht="15" customHeight="1" x14ac:dyDescent="0.25">
      <c r="A447" s="82">
        <v>509</v>
      </c>
      <c r="B447" s="83" t="s">
        <v>1764</v>
      </c>
      <c r="C447" t="s">
        <v>1764</v>
      </c>
      <c r="D447" s="3">
        <f t="shared" si="41"/>
        <v>509</v>
      </c>
      <c r="E447" s="58" t="s">
        <v>1795</v>
      </c>
      <c r="F447" s="30" t="s">
        <v>1464</v>
      </c>
      <c r="G447" s="8" t="s">
        <v>1482</v>
      </c>
      <c r="O447" s="64" t="s">
        <v>1692</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WayshrineInfo'!$K$3:$N$9994,4,FALSE),"")))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constants'!$B$4:$C$1012,2,FALSE),"")</f>
        <v/>
      </c>
      <c r="V447" s="33" t="s">
        <v>1804</v>
      </c>
      <c r="Y447" s="64"/>
      <c r="Z447" s="3" t="str">
        <f>IF(AND(G447&lt;&gt;"LIBSETS_SETTYPE_BATTLEGROUND",G447&lt;&gt;"LIBSETS_SETTYPE_SPECIAL"),
IF(AND(Y447&lt;&gt;"",ISNUMBER(Y447),NOT(ISNA(Y447))),Y447,
   IF(AND(L447&lt;&gt;"",ISNUMBER(L447),L447&gt;0,NOT(ISNA(L447))),VLOOKUP(L447,'ESO dumped WayshrineInfo'!$K$3:$L$9994,2,FALSE),"")
),"")</f>
        <v/>
      </c>
      <c r="AA447" t="str">
        <f>IF(AND(Z447&lt;&gt;"",ISNUMBER(Z447),NOT(ISNA(Z447))),VLOOKUP(Z447,'ESO zone constants'!$A$3:$D$9999,4,FALSE),"")</f>
        <v/>
      </c>
      <c r="AC447" s="42" t="str">
        <f>IF(AB447&lt;&gt;"",IF(AB447&lt;&gt;"LIBSETS_DROP_MECHANIC_MONSTER_NAME",VLOOKUP(AB447,'LibSets constants'!$I$4:$L$1012,3,FALSE),""),"")</f>
        <v/>
      </c>
      <c r="AD447" s="42" t="str">
        <f>IF(AB447&lt;&gt;"",IF(AB447&lt;&gt;"LIBSETS_DROP_MECHANIC_MONSTER_NAME",VLOOKUP(AB447,'LibSets constants'!$I$4:$L$1012,4,FALSE),""),"")</f>
        <v/>
      </c>
      <c r="AE447" s="42"/>
      <c r="AF447" s="3" t="str">
        <f>IF(AND(G447&lt;&gt;"LIBSETS_SETTYPE_BATTLEGROUND",G447&lt;&gt;"LIBSETS_SETTYPE_SPECIAL"),
IF(AND(AE447&lt;&gt;"",ISNUMBER(AE447),NOT(ISNA(AE447))),AE447,
   IF(AND(M447&lt;&gt;"",ISNUMBER(M447),M447&gt;0,NOT(ISNA(M447))),VLOOKUP(M447,'ESO dumped WayshrineInfo'!$K$3:$L$9994,2,FALSE),"")
),"")</f>
        <v/>
      </c>
      <c r="AG447" t="str">
        <f>IF(AND(AF447&lt;&gt;"",ISNUMBER(AF447),NOT(ISNA(AF447))),VLOOKUP(AF447,'ESO zone constants'!$A$3:$D$9999,4,FALSE),"")</f>
        <v/>
      </c>
      <c r="AH447" s="43"/>
      <c r="AI447" s="42"/>
      <c r="AJ447" s="42"/>
      <c r="AK447" s="3" t="str">
        <f>IF(AND(G447&lt;&gt;"LIBSETS_SETTYPE_BATTLEGROUND",G447&lt;&gt;"LIBSETS_SETTYPE_SPECIAL"),IF(AL447&lt;&gt;"",VLOOKUP(AL447,'ESO zone constants'!$D$3:$H$4953,5,FALSE),""),"")</f>
        <v/>
      </c>
      <c r="AM447" s="43"/>
      <c r="AN447" s="42"/>
      <c r="AO447" s="42"/>
      <c r="AP447" s="3" t="str">
        <f>IF(AND(G447&lt;&gt;"LIBSETS_SETTYPE_BATTLEGROUND",G447&lt;&gt;"LIBSETS_SETTYPE_SPECIAL"),IF(AQ447&lt;&gt;"",VLOOKUP(AQ447,'ESO zone constants'!$D$3:$H$4953,5,FALSE),""),"")</f>
        <v/>
      </c>
      <c r="AR447" s="43"/>
      <c r="AS447" s="42"/>
      <c r="AT447" s="42"/>
      <c r="AU447" s="3" t="str">
        <f>IF(AND(G447&lt;&gt;"LIBSETS_SETTYPE_BATTLEGROUND",G447&lt;&gt;"LIBSETS_SETTYPE_SPECIAL"),IF(AV447&lt;&gt;"",VLOOKUP(AV447,'ESO zone constants'!$D$3:$H$4953,5,FALSE),""),"")</f>
        <v/>
      </c>
      <c r="AW447" s="43"/>
      <c r="AX447" s="42"/>
      <c r="AY447" s="42"/>
      <c r="AZ447" s="81" t="s">
        <v>2665</v>
      </c>
      <c r="BA447" s="81"/>
      <c r="BB447" s="81"/>
      <c r="BC447" s="21" t="str">
        <f t="shared" si="42"/>
        <v/>
      </c>
      <c r="BD447" s="21" t="str">
        <f t="shared" si="43"/>
        <v/>
      </c>
      <c r="BE447" s="21" t="str">
        <f t="shared" si="44"/>
        <v/>
      </c>
      <c r="BF447" s="21" t="str">
        <f t="shared" si="45"/>
        <v/>
      </c>
      <c r="BG447" s="21" t="str">
        <f t="shared" si="46"/>
        <v/>
      </c>
    </row>
    <row r="448" spans="1:59" ht="15" customHeight="1" x14ac:dyDescent="0.25">
      <c r="A448" s="82">
        <v>510</v>
      </c>
      <c r="B448" s="83" t="s">
        <v>1765</v>
      </c>
      <c r="C448" t="s">
        <v>1765</v>
      </c>
      <c r="D448" s="3">
        <f t="shared" si="41"/>
        <v>510</v>
      </c>
      <c r="E448" s="58" t="s">
        <v>1795</v>
      </c>
      <c r="F448" s="30" t="s">
        <v>1464</v>
      </c>
      <c r="G448" s="8" t="s">
        <v>1482</v>
      </c>
      <c r="O448" s="64" t="s">
        <v>1692</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WayshrineInfo'!$K$3:$N$9994,4,FALSE),"")))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constants'!$B$4:$C$1012,2,FALSE),"")</f>
        <v/>
      </c>
      <c r="V448" s="33" t="s">
        <v>1804</v>
      </c>
      <c r="Y448" s="64"/>
      <c r="Z448" s="3" t="str">
        <f>IF(AND(G448&lt;&gt;"LIBSETS_SETTYPE_BATTLEGROUND",G448&lt;&gt;"LIBSETS_SETTYPE_SPECIAL"),
IF(AND(Y448&lt;&gt;"",ISNUMBER(Y448),NOT(ISNA(Y448))),Y448,
   IF(AND(L448&lt;&gt;"",ISNUMBER(L448),L448&gt;0,NOT(ISNA(L448))),VLOOKUP(L448,'ESO dumped WayshrineInfo'!$K$3:$L$9994,2,FALSE),"")
),"")</f>
        <v/>
      </c>
      <c r="AA448" t="str">
        <f>IF(AND(Z448&lt;&gt;"",ISNUMBER(Z448),NOT(ISNA(Z448))),VLOOKUP(Z448,'ESO zone constants'!$A$3:$D$9999,4,FALSE),"")</f>
        <v/>
      </c>
      <c r="AC448" s="42" t="str">
        <f>IF(AB448&lt;&gt;"",IF(AB448&lt;&gt;"LIBSETS_DROP_MECHANIC_MONSTER_NAME",VLOOKUP(AB448,'LibSets constants'!$I$4:$L$1012,3,FALSE),""),"")</f>
        <v/>
      </c>
      <c r="AD448" s="42" t="str">
        <f>IF(AB448&lt;&gt;"",IF(AB448&lt;&gt;"LIBSETS_DROP_MECHANIC_MONSTER_NAME",VLOOKUP(AB448,'LibSets constants'!$I$4:$L$1012,4,FALSE),""),"")</f>
        <v/>
      </c>
      <c r="AE448" s="42"/>
      <c r="AF448" s="3" t="str">
        <f>IF(AND(G448&lt;&gt;"LIBSETS_SETTYPE_BATTLEGROUND",G448&lt;&gt;"LIBSETS_SETTYPE_SPECIAL"),
IF(AND(AE448&lt;&gt;"",ISNUMBER(AE448),NOT(ISNA(AE448))),AE448,
   IF(AND(M448&lt;&gt;"",ISNUMBER(M448),M448&gt;0,NOT(ISNA(M448))),VLOOKUP(M448,'ESO dumped WayshrineInfo'!$K$3:$L$9994,2,FALSE),"")
),"")</f>
        <v/>
      </c>
      <c r="AG448" t="str">
        <f>IF(AND(AF448&lt;&gt;"",ISNUMBER(AF448),NOT(ISNA(AF448))),VLOOKUP(AF448,'ESO zone constants'!$A$3:$D$9999,4,FALSE),"")</f>
        <v/>
      </c>
      <c r="AH448" s="43"/>
      <c r="AI448" s="42"/>
      <c r="AJ448" s="42"/>
      <c r="AK448" s="3" t="str">
        <f>IF(AND(G448&lt;&gt;"LIBSETS_SETTYPE_BATTLEGROUND",G448&lt;&gt;"LIBSETS_SETTYPE_SPECIAL"),IF(AL448&lt;&gt;"",VLOOKUP(AL448,'ESO zone constants'!$D$3:$H$4953,5,FALSE),""),"")</f>
        <v/>
      </c>
      <c r="AM448" s="43"/>
      <c r="AN448" s="42"/>
      <c r="AO448" s="42"/>
      <c r="AP448" s="3" t="str">
        <f>IF(AND(G448&lt;&gt;"LIBSETS_SETTYPE_BATTLEGROUND",G448&lt;&gt;"LIBSETS_SETTYPE_SPECIAL"),IF(AQ448&lt;&gt;"",VLOOKUP(AQ448,'ESO zone constants'!$D$3:$H$4953,5,FALSE),""),"")</f>
        <v/>
      </c>
      <c r="AR448" s="43"/>
      <c r="AS448" s="42"/>
      <c r="AT448" s="42"/>
      <c r="AU448" s="3" t="str">
        <f>IF(AND(G448&lt;&gt;"LIBSETS_SETTYPE_BATTLEGROUND",G448&lt;&gt;"LIBSETS_SETTYPE_SPECIAL"),IF(AV448&lt;&gt;"",VLOOKUP(AV448,'ESO zone constants'!$D$3:$H$4953,5,FALSE),""),"")</f>
        <v/>
      </c>
      <c r="AW448" s="43"/>
      <c r="AX448" s="42"/>
      <c r="AY448" s="42"/>
      <c r="AZ448" s="81" t="s">
        <v>2665</v>
      </c>
      <c r="BA448" s="81"/>
      <c r="BB448" s="81"/>
      <c r="BC448" s="21" t="str">
        <f t="shared" si="42"/>
        <v/>
      </c>
      <c r="BD448" s="21" t="str">
        <f t="shared" si="43"/>
        <v/>
      </c>
      <c r="BE448" s="21" t="str">
        <f t="shared" si="44"/>
        <v/>
      </c>
      <c r="BF448" s="21" t="str">
        <f t="shared" si="45"/>
        <v/>
      </c>
      <c r="BG448" s="21" t="str">
        <f t="shared" si="46"/>
        <v/>
      </c>
    </row>
    <row r="449" spans="1:59" ht="15" customHeight="1" x14ac:dyDescent="0.25">
      <c r="A449" s="82">
        <v>511</v>
      </c>
      <c r="B449" s="83" t="s">
        <v>1766</v>
      </c>
      <c r="C449" t="s">
        <v>1766</v>
      </c>
      <c r="D449" s="3">
        <f t="shared" si="41"/>
        <v>511</v>
      </c>
      <c r="E449" s="58" t="s">
        <v>1795</v>
      </c>
      <c r="F449" s="30" t="s">
        <v>1464</v>
      </c>
      <c r="G449" s="8" t="s">
        <v>1482</v>
      </c>
      <c r="O449" s="64" t="s">
        <v>1692</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WayshrineInfo'!$K$3:$N$9994,4,FALSE),"")))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constants'!$B$4:$C$1012,2,FALSE),"")</f>
        <v/>
      </c>
      <c r="V449" s="33" t="s">
        <v>1804</v>
      </c>
      <c r="Y449" s="64"/>
      <c r="Z449" s="3" t="str">
        <f>IF(AND(G449&lt;&gt;"LIBSETS_SETTYPE_BATTLEGROUND",G449&lt;&gt;"LIBSETS_SETTYPE_SPECIAL"),
IF(AND(Y449&lt;&gt;"",ISNUMBER(Y449),NOT(ISNA(Y449))),Y449,
   IF(AND(L449&lt;&gt;"",ISNUMBER(L449),L449&gt;0,NOT(ISNA(L449))),VLOOKUP(L449,'ESO dumped WayshrineInfo'!$K$3:$L$9994,2,FALSE),"")
),"")</f>
        <v/>
      </c>
      <c r="AA449" t="str">
        <f>IF(AND(Z449&lt;&gt;"",ISNUMBER(Z449),NOT(ISNA(Z449))),VLOOKUP(Z449,'ESO zone constants'!$A$3:$D$9999,4,FALSE),"")</f>
        <v/>
      </c>
      <c r="AC449" s="42" t="str">
        <f>IF(AB449&lt;&gt;"",IF(AB449&lt;&gt;"LIBSETS_DROP_MECHANIC_MONSTER_NAME",VLOOKUP(AB449,'LibSets constants'!$I$4:$L$1012,3,FALSE),""),"")</f>
        <v/>
      </c>
      <c r="AD449" s="42" t="str">
        <f>IF(AB449&lt;&gt;"",IF(AB449&lt;&gt;"LIBSETS_DROP_MECHANIC_MONSTER_NAME",VLOOKUP(AB449,'LibSets constants'!$I$4:$L$1012,4,FALSE),""),"")</f>
        <v/>
      </c>
      <c r="AE449" s="42"/>
      <c r="AF449" s="3" t="str">
        <f>IF(AND(G449&lt;&gt;"LIBSETS_SETTYPE_BATTLEGROUND",G449&lt;&gt;"LIBSETS_SETTYPE_SPECIAL"),
IF(AND(AE449&lt;&gt;"",ISNUMBER(AE449),NOT(ISNA(AE449))),AE449,
   IF(AND(M449&lt;&gt;"",ISNUMBER(M449),M449&gt;0,NOT(ISNA(M449))),VLOOKUP(M449,'ESO dumped WayshrineInfo'!$K$3:$L$9994,2,FALSE),"")
),"")</f>
        <v/>
      </c>
      <c r="AG449" t="str">
        <f>IF(AND(AF449&lt;&gt;"",ISNUMBER(AF449),NOT(ISNA(AF449))),VLOOKUP(AF449,'ESO zone constants'!$A$3:$D$9999,4,FALSE),"")</f>
        <v/>
      </c>
      <c r="AH449" s="43"/>
      <c r="AI449" s="42"/>
      <c r="AJ449" s="42"/>
      <c r="AK449" s="3" t="str">
        <f>IF(AND(G449&lt;&gt;"LIBSETS_SETTYPE_BATTLEGROUND",G449&lt;&gt;"LIBSETS_SETTYPE_SPECIAL"),IF(AL449&lt;&gt;"",VLOOKUP(AL449,'ESO zone constants'!$D$3:$H$4953,5,FALSE),""),"")</f>
        <v/>
      </c>
      <c r="AM449" s="43"/>
      <c r="AN449" s="42"/>
      <c r="AO449" s="42"/>
      <c r="AP449" s="3" t="str">
        <f>IF(AND(G449&lt;&gt;"LIBSETS_SETTYPE_BATTLEGROUND",G449&lt;&gt;"LIBSETS_SETTYPE_SPECIAL"),IF(AQ449&lt;&gt;"",VLOOKUP(AQ449,'ESO zone constants'!$D$3:$H$4953,5,FALSE),""),"")</f>
        <v/>
      </c>
      <c r="AR449" s="43"/>
      <c r="AS449" s="42"/>
      <c r="AT449" s="42"/>
      <c r="AU449" s="3" t="str">
        <f>IF(AND(G449&lt;&gt;"LIBSETS_SETTYPE_BATTLEGROUND",G449&lt;&gt;"LIBSETS_SETTYPE_SPECIAL"),IF(AV449&lt;&gt;"",VLOOKUP(AV449,'ESO zone constants'!$D$3:$H$4953,5,FALSE),""),"")</f>
        <v/>
      </c>
      <c r="AW449" s="43"/>
      <c r="AX449" s="42"/>
      <c r="AY449" s="42"/>
      <c r="AZ449" s="81" t="s">
        <v>2665</v>
      </c>
      <c r="BA449" s="81"/>
      <c r="BB449" s="81"/>
      <c r="BC449" s="21" t="str">
        <f t="shared" si="42"/>
        <v/>
      </c>
      <c r="BD449" s="21" t="str">
        <f t="shared" si="43"/>
        <v/>
      </c>
      <c r="BE449" s="21" t="str">
        <f t="shared" si="44"/>
        <v/>
      </c>
      <c r="BF449" s="21" t="str">
        <f t="shared" si="45"/>
        <v/>
      </c>
      <c r="BG449" s="21" t="str">
        <f t="shared" si="46"/>
        <v/>
      </c>
    </row>
    <row r="450" spans="1:59" ht="15" customHeight="1" x14ac:dyDescent="0.25">
      <c r="A450" s="82">
        <v>512</v>
      </c>
      <c r="B450" s="83" t="s">
        <v>1767</v>
      </c>
      <c r="C450" t="s">
        <v>1767</v>
      </c>
      <c r="D450" s="3">
        <f t="shared" si="41"/>
        <v>512</v>
      </c>
      <c r="E450" s="58" t="s">
        <v>1795</v>
      </c>
      <c r="F450" s="30" t="s">
        <v>1464</v>
      </c>
      <c r="G450" s="8" t="s">
        <v>1482</v>
      </c>
      <c r="O450" s="64" t="s">
        <v>1692</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WayshrineInfo'!$K$3:$N$9994,4,FALSE),"")))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constants'!$B$4:$C$1012,2,FALSE),"")</f>
        <v/>
      </c>
      <c r="V450" s="33" t="s">
        <v>1804</v>
      </c>
      <c r="Y450" s="64"/>
      <c r="Z450" s="3" t="str">
        <f>IF(AND(G450&lt;&gt;"LIBSETS_SETTYPE_BATTLEGROUND",G450&lt;&gt;"LIBSETS_SETTYPE_SPECIAL"),
IF(AND(Y450&lt;&gt;"",ISNUMBER(Y450),NOT(ISNA(Y450))),Y450,
   IF(AND(L450&lt;&gt;"",ISNUMBER(L450),L450&gt;0,NOT(ISNA(L450))),VLOOKUP(L450,'ESO dumped WayshrineInfo'!$K$3:$L$9994,2,FALSE),"")
),"")</f>
        <v/>
      </c>
      <c r="AA450" t="str">
        <f>IF(AND(Z450&lt;&gt;"",ISNUMBER(Z450),NOT(ISNA(Z450))),VLOOKUP(Z450,'ESO zone constants'!$A$3:$D$9999,4,FALSE),"")</f>
        <v/>
      </c>
      <c r="AC450" s="42" t="str">
        <f>IF(AB450&lt;&gt;"",IF(AB450&lt;&gt;"LIBSETS_DROP_MECHANIC_MONSTER_NAME",VLOOKUP(AB450,'LibSets constants'!$I$4:$L$1012,3,FALSE),""),"")</f>
        <v/>
      </c>
      <c r="AD450" s="42" t="str">
        <f>IF(AB450&lt;&gt;"",IF(AB450&lt;&gt;"LIBSETS_DROP_MECHANIC_MONSTER_NAME",VLOOKUP(AB450,'LibSets constants'!$I$4:$L$1012,4,FALSE),""),"")</f>
        <v/>
      </c>
      <c r="AE450" s="42"/>
      <c r="AF450" s="3" t="str">
        <f>IF(AND(G450&lt;&gt;"LIBSETS_SETTYPE_BATTLEGROUND",G450&lt;&gt;"LIBSETS_SETTYPE_SPECIAL"),
IF(AND(AE450&lt;&gt;"",ISNUMBER(AE450),NOT(ISNA(AE450))),AE450,
   IF(AND(M450&lt;&gt;"",ISNUMBER(M450),M450&gt;0,NOT(ISNA(M450))),VLOOKUP(M450,'ESO dumped WayshrineInfo'!$K$3:$L$9994,2,FALSE),"")
),"")</f>
        <v/>
      </c>
      <c r="AG450" t="str">
        <f>IF(AND(AF450&lt;&gt;"",ISNUMBER(AF450),NOT(ISNA(AF450))),VLOOKUP(AF450,'ESO zone constants'!$A$3:$D$9999,4,FALSE),"")</f>
        <v/>
      </c>
      <c r="AH450" s="43"/>
      <c r="AI450" s="42"/>
      <c r="AJ450" s="42"/>
      <c r="AK450" s="3" t="str">
        <f>IF(AND(G450&lt;&gt;"LIBSETS_SETTYPE_BATTLEGROUND",G450&lt;&gt;"LIBSETS_SETTYPE_SPECIAL"),IF(AL450&lt;&gt;"",VLOOKUP(AL450,'ESO zone constants'!$D$3:$H$4953,5,FALSE),""),"")</f>
        <v/>
      </c>
      <c r="AM450" s="43"/>
      <c r="AN450" s="42"/>
      <c r="AO450" s="42"/>
      <c r="AP450" s="3" t="str">
        <f>IF(AND(G450&lt;&gt;"LIBSETS_SETTYPE_BATTLEGROUND",G450&lt;&gt;"LIBSETS_SETTYPE_SPECIAL"),IF(AQ450&lt;&gt;"",VLOOKUP(AQ450,'ESO zone constants'!$D$3:$H$4953,5,FALSE),""),"")</f>
        <v/>
      </c>
      <c r="AR450" s="43"/>
      <c r="AS450" s="42"/>
      <c r="AT450" s="42"/>
      <c r="AU450" s="3" t="str">
        <f>IF(AND(G450&lt;&gt;"LIBSETS_SETTYPE_BATTLEGROUND",G450&lt;&gt;"LIBSETS_SETTYPE_SPECIAL"),IF(AV450&lt;&gt;"",VLOOKUP(AV450,'ESO zone constants'!$D$3:$H$4953,5,FALSE),""),"")</f>
        <v/>
      </c>
      <c r="AW450" s="43"/>
      <c r="AX450" s="42"/>
      <c r="AY450" s="42"/>
      <c r="AZ450" s="81" t="s">
        <v>2665</v>
      </c>
      <c r="BA450" s="81"/>
      <c r="BB450" s="81"/>
      <c r="BC450" s="21" t="str">
        <f t="shared" si="42"/>
        <v/>
      </c>
      <c r="BD450" s="21" t="str">
        <f t="shared" si="43"/>
        <v/>
      </c>
      <c r="BE450" s="21" t="str">
        <f t="shared" si="44"/>
        <v/>
      </c>
      <c r="BF450" s="21" t="str">
        <f t="shared" si="45"/>
        <v/>
      </c>
      <c r="BG450" s="21" t="str">
        <f t="shared" si="46"/>
        <v/>
      </c>
    </row>
    <row r="451" spans="1:59" ht="15" customHeight="1" x14ac:dyDescent="0.25">
      <c r="A451" s="5">
        <v>513</v>
      </c>
      <c r="B451" t="s">
        <v>2162</v>
      </c>
      <c r="C451" t="s">
        <v>2770</v>
      </c>
      <c r="D451" s="3">
        <f t="shared" ref="D451:D514" si="47">A451</f>
        <v>513</v>
      </c>
      <c r="G451" s="3" t="s">
        <v>1477</v>
      </c>
      <c r="I451" t="s">
        <v>91</v>
      </c>
      <c r="J451" t="s">
        <v>91</v>
      </c>
      <c r="K451">
        <v>436</v>
      </c>
      <c r="L451">
        <v>436</v>
      </c>
      <c r="M451">
        <v>436</v>
      </c>
      <c r="O451" s="64" t="s">
        <v>1808</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WayshrineInfo'!$K$3:$N$9994,4,FALSE),"")))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constants'!$B$4:$C$1012,2,FALSE),"")</f>
        <v>Stonethorn</v>
      </c>
      <c r="V451" s="33" t="s">
        <v>3354</v>
      </c>
      <c r="Y451" s="64"/>
      <c r="Z451" s="3">
        <f>IF(AND(G451&lt;&gt;"LIBSETS_SETTYPE_BATTLEGROUND",G451&lt;&gt;"LIBSETS_SETTYPE_SPECIAL"),
IF(AND(Y451&lt;&gt;"",ISNUMBER(Y451),NOT(ISNA(Y451))),Y451,
   IF(AND(L451&lt;&gt;"",ISNUMBER(L451),L451&gt;0,NOT(ISNA(L451))),VLOOKUP(L451,'ESO dumped WayshrineInfo'!$K$3:$L$9994,2,FALSE),"")
),"")</f>
        <v>1160</v>
      </c>
      <c r="AA451" t="str">
        <f>IF(AND(Z451&lt;&gt;"",ISNUMBER(Z451),NOT(ISNA(Z451))),VLOOKUP(Z451,'ESO zone constants'!$A$3:$D$9999,4,FALSE),"")</f>
        <v>Western Skyrim</v>
      </c>
      <c r="AB451" s="33" t="s">
        <v>3354</v>
      </c>
      <c r="AC451" s="42"/>
      <c r="AD451" s="42"/>
      <c r="AE451" s="42"/>
      <c r="AF451" s="3">
        <f>IF(AND(G451&lt;&gt;"LIBSETS_SETTYPE_BATTLEGROUND",G451&lt;&gt;"LIBSETS_SETTYPE_SPECIAL"),
IF(AND(AE451&lt;&gt;"",ISNUMBER(AE451),NOT(ISNA(AE451))),AE451,
   IF(AND(M451&lt;&gt;"",ISNUMBER(M451),M451&gt;0,NOT(ISNA(M451))),VLOOKUP(M451,'ESO dumped WayshrineInfo'!$K$3:$L$9994,2,FALSE),"")
),"")</f>
        <v>1160</v>
      </c>
      <c r="AG451" t="str">
        <f>IF(AND(AF451&lt;&gt;"",ISNUMBER(AF451),NOT(ISNA(AF451))),VLOOKUP(AF451,'ESO zone constants'!$A$3:$D$9999,4,FALSE),"")</f>
        <v>Western Skyrim</v>
      </c>
      <c r="AH451" s="43"/>
      <c r="AI451" s="42"/>
      <c r="AJ451" s="42"/>
      <c r="AK451" s="3" t="str">
        <f>IF(AND(G451&lt;&gt;"LIBSETS_SETTYPE_BATTLEGROUND",G451&lt;&gt;"LIBSETS_SETTYPE_SPECIAL"),IF(AL451&lt;&gt;"",VLOOKUP(AL451,'ESO zone constants'!$D$3:$H$4953,5,FALSE),""),"")</f>
        <v/>
      </c>
      <c r="AM451" s="43"/>
      <c r="AN451" s="42"/>
      <c r="AO451" s="42"/>
      <c r="AP451" s="3" t="str">
        <f>IF(AND(G451&lt;&gt;"LIBSETS_SETTYPE_BATTLEGROUND",G451&lt;&gt;"LIBSETS_SETTYPE_SPECIAL"),IF(AQ451&lt;&gt;"",VLOOKUP(AQ451,'ESO zone constants'!$D$3:$H$4953,5,FALSE),""),"")</f>
        <v/>
      </c>
      <c r="AR451" s="43"/>
      <c r="AS451" s="42"/>
      <c r="AT451" s="42"/>
      <c r="AU451" s="3" t="str">
        <f>IF(AND(G451&lt;&gt;"LIBSETS_SETTYPE_BATTLEGROUND",G451&lt;&gt;"LIBSETS_SETTYPE_SPECIAL"),IF(AV451&lt;&gt;"",VLOOKUP(AV451,'ESO zone constants'!$D$3:$H$4953,5,FALSE),""),"")</f>
        <v/>
      </c>
      <c r="AW451" s="43"/>
      <c r="AX451" s="42"/>
      <c r="AY451" s="42"/>
      <c r="AZ451" s="81" t="s">
        <v>2665</v>
      </c>
      <c r="BA451" s="81"/>
      <c r="BB451" s="81"/>
      <c r="BC451" s="21" t="str">
        <f t="shared" si="42"/>
        <v>[513] = {wayshrines={436,436,436,}, dlcId=DLC_STONETHORN</v>
      </c>
      <c r="BD451" s="21" t="str">
        <f t="shared" si="43"/>
        <v>, zoneIds={1201,1160,1160}, veteran=false</v>
      </c>
      <c r="BE451" s="21" t="str">
        <f t="shared" si="44"/>
        <v>, setType=LIBSETS_SETTYPE_DUNGEON</v>
      </c>
      <c r="BF451" s="21" t="str">
        <f t="shared" si="45"/>
        <v>, dropMechanic={LIBSETS_DROP_MECHANIC_GROUP_DUNGEON_BOSS,LIBSETS_DROP_MECHANIC_GROUP_DUNGEON_BOSS}</v>
      </c>
      <c r="BG451" s="21" t="str">
        <f t="shared" si="46"/>
        <v>}, --Talfyg\'s Treachery / Talfygs Verrat   [Castle Thorn, Western Skyrim, Western Skyrim]</v>
      </c>
    </row>
    <row r="452" spans="1:59" ht="15" customHeight="1" x14ac:dyDescent="0.25">
      <c r="A452" s="5">
        <v>514</v>
      </c>
      <c r="B452" t="s">
        <v>2163</v>
      </c>
      <c r="C452" t="s">
        <v>1809</v>
      </c>
      <c r="D452" s="3">
        <f t="shared" si="47"/>
        <v>514</v>
      </c>
      <c r="G452" s="3" t="s">
        <v>1477</v>
      </c>
      <c r="I452" t="s">
        <v>91</v>
      </c>
      <c r="J452" t="s">
        <v>91</v>
      </c>
      <c r="K452">
        <v>436</v>
      </c>
      <c r="L452">
        <v>436</v>
      </c>
      <c r="M452">
        <v>436</v>
      </c>
      <c r="O452" s="64" t="s">
        <v>1808</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WayshrineInfo'!$K$3:$N$9994,4,FALSE),"")))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constants'!$B$4:$C$1012,2,FALSE),"")</f>
        <v>Stonethorn</v>
      </c>
      <c r="V452" s="33" t="s">
        <v>3354</v>
      </c>
      <c r="Y452" s="64"/>
      <c r="Z452" s="3">
        <f>IF(AND(G452&lt;&gt;"LIBSETS_SETTYPE_BATTLEGROUND",G452&lt;&gt;"LIBSETS_SETTYPE_SPECIAL"),
IF(AND(Y452&lt;&gt;"",ISNUMBER(Y452),NOT(ISNA(Y452))),Y452,
   IF(AND(L452&lt;&gt;"",ISNUMBER(L452),L452&gt;0,NOT(ISNA(L452))),VLOOKUP(L452,'ESO dumped WayshrineInfo'!$K$3:$L$9994,2,FALSE),"")
),"")</f>
        <v>1160</v>
      </c>
      <c r="AA452" t="str">
        <f>IF(AND(Z452&lt;&gt;"",ISNUMBER(Z452),NOT(ISNA(Z452))),VLOOKUP(Z452,'ESO zone constants'!$A$3:$D$9999,4,FALSE),"")</f>
        <v>Western Skyrim</v>
      </c>
      <c r="AB452" s="33" t="s">
        <v>3354</v>
      </c>
      <c r="AC452" s="42"/>
      <c r="AD452" s="42"/>
      <c r="AE452" s="42"/>
      <c r="AF452" s="3">
        <f>IF(AND(G452&lt;&gt;"LIBSETS_SETTYPE_BATTLEGROUND",G452&lt;&gt;"LIBSETS_SETTYPE_SPECIAL"),
IF(AND(AE452&lt;&gt;"",ISNUMBER(AE452),NOT(ISNA(AE452))),AE452,
   IF(AND(M452&lt;&gt;"",ISNUMBER(M452),M452&gt;0,NOT(ISNA(M452))),VLOOKUP(M452,'ESO dumped WayshrineInfo'!$K$3:$L$9994,2,FALSE),"")
),"")</f>
        <v>1160</v>
      </c>
      <c r="AG452" t="str">
        <f>IF(AND(AF452&lt;&gt;"",ISNUMBER(AF452),NOT(ISNA(AF452))),VLOOKUP(AF452,'ESO zone constants'!$A$3:$D$9999,4,FALSE),"")</f>
        <v>Western Skyrim</v>
      </c>
      <c r="AH452" s="43"/>
      <c r="AI452" s="42"/>
      <c r="AJ452" s="42"/>
      <c r="AK452" s="3" t="str">
        <f>IF(AND(G452&lt;&gt;"LIBSETS_SETTYPE_BATTLEGROUND",G452&lt;&gt;"LIBSETS_SETTYPE_SPECIAL"),IF(AL452&lt;&gt;"",VLOOKUP(AL452,'ESO zone constants'!$D$3:$H$4953,5,FALSE),""),"")</f>
        <v/>
      </c>
      <c r="AM452" s="43"/>
      <c r="AN452" s="42"/>
      <c r="AO452" s="42"/>
      <c r="AP452" s="3" t="str">
        <f>IF(AND(G452&lt;&gt;"LIBSETS_SETTYPE_BATTLEGROUND",G452&lt;&gt;"LIBSETS_SETTYPE_SPECIAL"),IF(AQ452&lt;&gt;"",VLOOKUP(AQ452,'ESO zone constants'!$D$3:$H$4953,5,FALSE),""),"")</f>
        <v/>
      </c>
      <c r="AR452" s="43"/>
      <c r="AS452" s="42"/>
      <c r="AT452" s="42"/>
      <c r="AU452" s="3" t="str">
        <f>IF(AND(G452&lt;&gt;"LIBSETS_SETTYPE_BATTLEGROUND",G452&lt;&gt;"LIBSETS_SETTYPE_SPECIAL"),IF(AV452&lt;&gt;"",VLOOKUP(AV452,'ESO zone constants'!$D$3:$H$4953,5,FALSE),""),"")</f>
        <v/>
      </c>
      <c r="AW452" s="43"/>
      <c r="AX452" s="42"/>
      <c r="AY452" s="42"/>
      <c r="AZ452" s="81" t="s">
        <v>2665</v>
      </c>
      <c r="BA452" s="81"/>
      <c r="BB452" s="81"/>
      <c r="BC452" s="21" t="str">
        <f t="shared" ref="BC452:BC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D452" s="21" t="str">
        <f t="shared" ref="BD452:BD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E452" s="21" t="str">
        <f t="shared" ref="BE452:BE515" si="50">IF(A452&lt;&gt;"",IF(F452&lt;&gt;"Not in the game (anymore)",IF(A452&lt;&gt;"",", setType="&amp;G452,"")&amp;IF(J452="true",", multiTrialSet=true",""),"")
&amp; IF(AND(H452&lt;&gt;"",ISNUMBER(H452)),", undauntedChestId=" &amp; H452,""),"")</f>
        <v>, setType=LIBSETS_SETTYPE_DUNGEON</v>
      </c>
      <c r="BF452" s="21" t="str">
        <f t="shared" ref="BF452:BF515" si="51">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G452" s="21" t="str">
        <f t="shared" ref="BG452:BG515" si="52">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59" ht="15" customHeight="1" x14ac:dyDescent="0.25">
      <c r="A453" s="5">
        <v>515</v>
      </c>
      <c r="B453" t="s">
        <v>2164</v>
      </c>
      <c r="C453" t="s">
        <v>1810</v>
      </c>
      <c r="D453" s="3">
        <f t="shared" si="47"/>
        <v>515</v>
      </c>
      <c r="G453" s="3" t="s">
        <v>1477</v>
      </c>
      <c r="I453" t="s">
        <v>91</v>
      </c>
      <c r="J453" t="s">
        <v>91</v>
      </c>
      <c r="K453">
        <v>436</v>
      </c>
      <c r="L453">
        <v>436</v>
      </c>
      <c r="M453">
        <v>436</v>
      </c>
      <c r="O453" s="64" t="s">
        <v>1808</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WayshrineInfo'!$K$3:$N$9994,4,FALSE),"")))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constants'!$B$4:$C$1012,2,FALSE),"")</f>
        <v>Stonethorn</v>
      </c>
      <c r="V453" s="33" t="s">
        <v>3354</v>
      </c>
      <c r="Y453" s="64"/>
      <c r="Z453" s="3">
        <f>IF(AND(G453&lt;&gt;"LIBSETS_SETTYPE_BATTLEGROUND",G453&lt;&gt;"LIBSETS_SETTYPE_SPECIAL"),
IF(AND(Y453&lt;&gt;"",ISNUMBER(Y453),NOT(ISNA(Y453))),Y453,
   IF(AND(L453&lt;&gt;"",ISNUMBER(L453),L453&gt;0,NOT(ISNA(L453))),VLOOKUP(L453,'ESO dumped WayshrineInfo'!$K$3:$L$9994,2,FALSE),"")
),"")</f>
        <v>1160</v>
      </c>
      <c r="AA453" t="str">
        <f>IF(AND(Z453&lt;&gt;"",ISNUMBER(Z453),NOT(ISNA(Z453))),VLOOKUP(Z453,'ESO zone constants'!$A$3:$D$9999,4,FALSE),"")</f>
        <v>Western Skyrim</v>
      </c>
      <c r="AB453" s="33" t="s">
        <v>3354</v>
      </c>
      <c r="AC453" s="42"/>
      <c r="AD453" s="42"/>
      <c r="AE453" s="42"/>
      <c r="AF453" s="3">
        <f>IF(AND(G453&lt;&gt;"LIBSETS_SETTYPE_BATTLEGROUND",G453&lt;&gt;"LIBSETS_SETTYPE_SPECIAL"),
IF(AND(AE453&lt;&gt;"",ISNUMBER(AE453),NOT(ISNA(AE453))),AE453,
   IF(AND(M453&lt;&gt;"",ISNUMBER(M453),M453&gt;0,NOT(ISNA(M453))),VLOOKUP(M453,'ESO dumped WayshrineInfo'!$K$3:$L$9994,2,FALSE),"")
),"")</f>
        <v>1160</v>
      </c>
      <c r="AG453" t="str">
        <f>IF(AND(AF453&lt;&gt;"",ISNUMBER(AF453),NOT(ISNA(AF453))),VLOOKUP(AF453,'ESO zone constants'!$A$3:$D$9999,4,FALSE),"")</f>
        <v>Western Skyrim</v>
      </c>
      <c r="AH453" s="43"/>
      <c r="AI453" s="42"/>
      <c r="AJ453" s="42"/>
      <c r="AK453" s="3" t="str">
        <f>IF(AND(G453&lt;&gt;"LIBSETS_SETTYPE_BATTLEGROUND",G453&lt;&gt;"LIBSETS_SETTYPE_SPECIAL"),IF(AL453&lt;&gt;"",VLOOKUP(AL453,'ESO zone constants'!$D$3:$H$4953,5,FALSE),""),"")</f>
        <v/>
      </c>
      <c r="AM453" s="43"/>
      <c r="AN453" s="42"/>
      <c r="AO453" s="42"/>
      <c r="AP453" s="3" t="str">
        <f>IF(AND(G453&lt;&gt;"LIBSETS_SETTYPE_BATTLEGROUND",G453&lt;&gt;"LIBSETS_SETTYPE_SPECIAL"),IF(AQ453&lt;&gt;"",VLOOKUP(AQ453,'ESO zone constants'!$D$3:$H$4953,5,FALSE),""),"")</f>
        <v/>
      </c>
      <c r="AR453" s="43"/>
      <c r="AS453" s="42"/>
      <c r="AT453" s="42"/>
      <c r="AU453" s="3" t="str">
        <f>IF(AND(G453&lt;&gt;"LIBSETS_SETTYPE_BATTLEGROUND",G453&lt;&gt;"LIBSETS_SETTYPE_SPECIAL"),IF(AV453&lt;&gt;"",VLOOKUP(AV453,'ESO zone constants'!$D$3:$H$4953,5,FALSE),""),"")</f>
        <v/>
      </c>
      <c r="AW453" s="43"/>
      <c r="AX453" s="42"/>
      <c r="AY453" s="42"/>
      <c r="AZ453" s="81" t="s">
        <v>2665</v>
      </c>
      <c r="BA453" s="81"/>
      <c r="BB453" s="81"/>
      <c r="BC453" s="21" t="str">
        <f t="shared" si="48"/>
        <v>[515] = {wayshrines={436,436,436,}, dlcId=DLC_STONETHORN</v>
      </c>
      <c r="BD453" s="21" t="str">
        <f t="shared" si="49"/>
        <v>, zoneIds={1201,1160,1160}, veteran=false</v>
      </c>
      <c r="BE453" s="21" t="str">
        <f t="shared" si="50"/>
        <v>, setType=LIBSETS_SETTYPE_DUNGEON</v>
      </c>
      <c r="BF453" s="21" t="str">
        <f t="shared" si="51"/>
        <v>, dropMechanic={LIBSETS_DROP_MECHANIC_GROUP_DUNGEON_BOSS,LIBSETS_DROP_MECHANIC_GROUP_DUNGEON_BOSS}</v>
      </c>
      <c r="BG453" s="21" t="str">
        <f t="shared" si="52"/>
        <v>}, --Crimson Twilight / Scharlachrotes Zwielicht   [Castle Thorn, Western Skyrim, Western Skyrim]</v>
      </c>
    </row>
    <row r="454" spans="1:59" ht="15" customHeight="1" x14ac:dyDescent="0.25">
      <c r="A454" s="5">
        <v>516</v>
      </c>
      <c r="B454" t="s">
        <v>2165</v>
      </c>
      <c r="C454" t="s">
        <v>1812</v>
      </c>
      <c r="D454" s="3">
        <f t="shared" si="47"/>
        <v>516</v>
      </c>
      <c r="G454" s="3" t="s">
        <v>1477</v>
      </c>
      <c r="I454" t="s">
        <v>91</v>
      </c>
      <c r="J454" t="s">
        <v>91</v>
      </c>
      <c r="K454">
        <v>433</v>
      </c>
      <c r="L454">
        <v>433</v>
      </c>
      <c r="M454">
        <v>433</v>
      </c>
      <c r="O454" s="64" t="s">
        <v>1813</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WayshrineInfo'!$K$3:$N$9994,4,FALSE),"")))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constants'!$B$4:$C$1012,2,FALSE),"")</f>
        <v>Stonethorn</v>
      </c>
      <c r="V454" s="33" t="s">
        <v>3354</v>
      </c>
      <c r="Y454" s="64"/>
      <c r="Z454" s="3">
        <f>IF(AND(G454&lt;&gt;"LIBSETS_SETTYPE_BATTLEGROUND",G454&lt;&gt;"LIBSETS_SETTYPE_SPECIAL"),
IF(AND(Y454&lt;&gt;"",ISNUMBER(Y454),NOT(ISNA(Y454))),Y454,
   IF(AND(L454&lt;&gt;"",ISNUMBER(L454),L454&gt;0,NOT(ISNA(L454))),VLOOKUP(L454,'ESO dumped WayshrineInfo'!$K$3:$L$9994,2,FALSE),"")
),"")</f>
        <v>1161</v>
      </c>
      <c r="AA454" t="str">
        <f>IF(AND(Z454&lt;&gt;"",ISNUMBER(Z454),NOT(ISNA(Z454))),VLOOKUP(Z454,'ESO zone constants'!$A$3:$D$9999,4,FALSE),"")</f>
        <v>Blackreach: Greymoor Caverns</v>
      </c>
      <c r="AB454" s="33" t="s">
        <v>3354</v>
      </c>
      <c r="AC454" s="42"/>
      <c r="AD454" s="42"/>
      <c r="AE454" s="42"/>
      <c r="AF454" s="3">
        <f>IF(AND(G454&lt;&gt;"LIBSETS_SETTYPE_BATTLEGROUND",G454&lt;&gt;"LIBSETS_SETTYPE_SPECIAL"),
IF(AND(AE454&lt;&gt;"",ISNUMBER(AE454),NOT(ISNA(AE454))),AE454,
   IF(AND(M454&lt;&gt;"",ISNUMBER(M454),M454&gt;0,NOT(ISNA(M454))),VLOOKUP(M454,'ESO dumped WayshrineInfo'!$K$3:$L$9994,2,FALSE),"")
),"")</f>
        <v>1161</v>
      </c>
      <c r="AG454" t="str">
        <f>IF(AND(AF454&lt;&gt;"",ISNUMBER(AF454),NOT(ISNA(AF454))),VLOOKUP(AF454,'ESO zone constants'!$A$3:$D$9999,4,FALSE),"")</f>
        <v>Blackreach: Greymoor Caverns</v>
      </c>
      <c r="AH454" s="43"/>
      <c r="AI454" s="42"/>
      <c r="AJ454" s="42"/>
      <c r="AK454" s="3" t="str">
        <f>IF(AND(G454&lt;&gt;"LIBSETS_SETTYPE_BATTLEGROUND",G454&lt;&gt;"LIBSETS_SETTYPE_SPECIAL"),IF(AL454&lt;&gt;"",VLOOKUP(AL454,'ESO zone constants'!$D$3:$H$4953,5,FALSE),""),"")</f>
        <v/>
      </c>
      <c r="AM454" s="43"/>
      <c r="AN454" s="42"/>
      <c r="AO454" s="42"/>
      <c r="AP454" s="3" t="str">
        <f>IF(AND(G454&lt;&gt;"LIBSETS_SETTYPE_BATTLEGROUND",G454&lt;&gt;"LIBSETS_SETTYPE_SPECIAL"),IF(AQ454&lt;&gt;"",VLOOKUP(AQ454,'ESO zone constants'!$D$3:$H$4953,5,FALSE),""),"")</f>
        <v/>
      </c>
      <c r="AR454" s="43"/>
      <c r="AS454" s="42"/>
      <c r="AT454" s="42"/>
      <c r="AU454" s="3" t="str">
        <f>IF(AND(G454&lt;&gt;"LIBSETS_SETTYPE_BATTLEGROUND",G454&lt;&gt;"LIBSETS_SETTYPE_SPECIAL"),IF(AV454&lt;&gt;"",VLOOKUP(AV454,'ESO zone constants'!$D$3:$H$4953,5,FALSE),""),"")</f>
        <v/>
      </c>
      <c r="AW454" s="43"/>
      <c r="AX454" s="42"/>
      <c r="AY454" s="42"/>
      <c r="AZ454" s="81" t="s">
        <v>2665</v>
      </c>
      <c r="BA454" s="81"/>
      <c r="BB454" s="81"/>
      <c r="BC454" s="21" t="str">
        <f t="shared" si="48"/>
        <v>[516] = {wayshrines={433,433,433,}, dlcId=DLC_STONETHORN</v>
      </c>
      <c r="BD454" s="21" t="str">
        <f t="shared" si="49"/>
        <v>, zoneIds={1197,1161,1161}, veteran=false</v>
      </c>
      <c r="BE454" s="21" t="str">
        <f t="shared" si="50"/>
        <v>, setType=LIBSETS_SETTYPE_DUNGEON</v>
      </c>
      <c r="BF454" s="21" t="str">
        <f t="shared" si="51"/>
        <v>, dropMechanic={LIBSETS_DROP_MECHANIC_GROUP_DUNGEON_BOSS,LIBSETS_DROP_MECHANIC_GROUP_DUNGEON_BOSS}</v>
      </c>
      <c r="BG454" s="21" t="str">
        <f t="shared" si="52"/>
        <v>}, --Elemental Catalyst / Elementarer Katalysator   [Stone Garden, Blackreach: Greymoor Caverns, Blackreach: Greymoor Caverns]</v>
      </c>
    </row>
    <row r="455" spans="1:59" ht="15" customHeight="1" x14ac:dyDescent="0.25">
      <c r="A455" s="5">
        <v>517</v>
      </c>
      <c r="B455" t="s">
        <v>2166</v>
      </c>
      <c r="C455" t="s">
        <v>2769</v>
      </c>
      <c r="D455" s="3">
        <f t="shared" si="47"/>
        <v>517</v>
      </c>
      <c r="G455" s="3" t="s">
        <v>1477</v>
      </c>
      <c r="I455" t="s">
        <v>91</v>
      </c>
      <c r="J455" t="s">
        <v>91</v>
      </c>
      <c r="K455">
        <v>433</v>
      </c>
      <c r="L455">
        <v>433</v>
      </c>
      <c r="M455">
        <v>433</v>
      </c>
      <c r="O455" s="64" t="s">
        <v>1813</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WayshrineInfo'!$K$3:$N$9994,4,FALSE),"")))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constants'!$B$4:$C$1012,2,FALSE),"")</f>
        <v>Stonethorn</v>
      </c>
      <c r="V455" s="33" t="s">
        <v>3354</v>
      </c>
      <c r="Y455" s="64"/>
      <c r="Z455" s="3">
        <f>IF(AND(G455&lt;&gt;"LIBSETS_SETTYPE_BATTLEGROUND",G455&lt;&gt;"LIBSETS_SETTYPE_SPECIAL"),
IF(AND(Y455&lt;&gt;"",ISNUMBER(Y455),NOT(ISNA(Y455))),Y455,
   IF(AND(L455&lt;&gt;"",ISNUMBER(L455),L455&gt;0,NOT(ISNA(L455))),VLOOKUP(L455,'ESO dumped WayshrineInfo'!$K$3:$L$9994,2,FALSE),"")
),"")</f>
        <v>1161</v>
      </c>
      <c r="AA455" t="str">
        <f>IF(AND(Z455&lt;&gt;"",ISNUMBER(Z455),NOT(ISNA(Z455))),VLOOKUP(Z455,'ESO zone constants'!$A$3:$D$9999,4,FALSE),"")</f>
        <v>Blackreach: Greymoor Caverns</v>
      </c>
      <c r="AB455" s="33" t="s">
        <v>3354</v>
      </c>
      <c r="AC455" s="42"/>
      <c r="AD455" s="42"/>
      <c r="AE455" s="42"/>
      <c r="AF455" s="3">
        <f>IF(AND(G455&lt;&gt;"LIBSETS_SETTYPE_BATTLEGROUND",G455&lt;&gt;"LIBSETS_SETTYPE_SPECIAL"),
IF(AND(AE455&lt;&gt;"",ISNUMBER(AE455),NOT(ISNA(AE455))),AE455,
   IF(AND(M455&lt;&gt;"",ISNUMBER(M455),M455&gt;0,NOT(ISNA(M455))),VLOOKUP(M455,'ESO dumped WayshrineInfo'!$K$3:$L$9994,2,FALSE),"")
),"")</f>
        <v>1161</v>
      </c>
      <c r="AG455" t="str">
        <f>IF(AND(AF455&lt;&gt;"",ISNUMBER(AF455),NOT(ISNA(AF455))),VLOOKUP(AF455,'ESO zone constants'!$A$3:$D$9999,4,FALSE),"")</f>
        <v>Blackreach: Greymoor Caverns</v>
      </c>
      <c r="AH455" s="43"/>
      <c r="AI455" s="42"/>
      <c r="AJ455" s="42"/>
      <c r="AK455" s="3" t="str">
        <f>IF(AND(G455&lt;&gt;"LIBSETS_SETTYPE_BATTLEGROUND",G455&lt;&gt;"LIBSETS_SETTYPE_SPECIAL"),IF(AL455&lt;&gt;"",VLOOKUP(AL455,'ESO zone constants'!$D$3:$H$4953,5,FALSE),""),"")</f>
        <v/>
      </c>
      <c r="AM455" s="43"/>
      <c r="AN455" s="42"/>
      <c r="AO455" s="42"/>
      <c r="AP455" s="3" t="str">
        <f>IF(AND(G455&lt;&gt;"LIBSETS_SETTYPE_BATTLEGROUND",G455&lt;&gt;"LIBSETS_SETTYPE_SPECIAL"),IF(AQ455&lt;&gt;"",VLOOKUP(AQ455,'ESO zone constants'!$D$3:$H$4953,5,FALSE),""),"")</f>
        <v/>
      </c>
      <c r="AR455" s="43"/>
      <c r="AS455" s="42"/>
      <c r="AT455" s="42"/>
      <c r="AU455" s="3" t="str">
        <f>IF(AND(G455&lt;&gt;"LIBSETS_SETTYPE_BATTLEGROUND",G455&lt;&gt;"LIBSETS_SETTYPE_SPECIAL"),IF(AV455&lt;&gt;"",VLOOKUP(AV455,'ESO zone constants'!$D$3:$H$4953,5,FALSE),""),"")</f>
        <v/>
      </c>
      <c r="AW455" s="43"/>
      <c r="AX455" s="42"/>
      <c r="AY455" s="42"/>
      <c r="AZ455" s="81" t="s">
        <v>2665</v>
      </c>
      <c r="BA455" s="81"/>
      <c r="BB455" s="81"/>
      <c r="BC455" s="21" t="str">
        <f t="shared" si="48"/>
        <v>[517] = {wayshrines={433,433,433,}, dlcId=DLC_STONETHORN</v>
      </c>
      <c r="BD455" s="21" t="str">
        <f t="shared" si="49"/>
        <v>, zoneIds={1197,1161,1161}, veteran=false</v>
      </c>
      <c r="BE455" s="21" t="str">
        <f t="shared" si="50"/>
        <v>, setType=LIBSETS_SETTYPE_DUNGEON</v>
      </c>
      <c r="BF455" s="21" t="str">
        <f t="shared" si="51"/>
        <v>, dropMechanic={LIBSETS_DROP_MECHANIC_GROUP_DUNGEON_BOSS,LIBSETS_DROP_MECHANIC_GROUP_DUNGEON_BOSS}</v>
      </c>
      <c r="BG455" s="21" t="str">
        <f t="shared" si="52"/>
        <v>}, --Kraglen\'s Howl / Kraglens Heulen   [Stone Garden, Blackreach: Greymoor Caverns, Blackreach: Greymoor Caverns]</v>
      </c>
    </row>
    <row r="456" spans="1:59" x14ac:dyDescent="0.25">
      <c r="A456" s="5">
        <v>518</v>
      </c>
      <c r="B456" t="s">
        <v>2167</v>
      </c>
      <c r="C456" t="s">
        <v>2768</v>
      </c>
      <c r="D456" s="3">
        <f t="shared" si="47"/>
        <v>518</v>
      </c>
      <c r="G456" s="3" t="s">
        <v>1477</v>
      </c>
      <c r="I456" t="s">
        <v>91</v>
      </c>
      <c r="J456" t="s">
        <v>91</v>
      </c>
      <c r="K456">
        <v>433</v>
      </c>
      <c r="L456">
        <v>433</v>
      </c>
      <c r="M456">
        <v>433</v>
      </c>
      <c r="O456" s="64" t="s">
        <v>1813</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WayshrineInfo'!$K$3:$N$9994,4,FALSE),"")))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constants'!$B$4:$C$1012,2,FALSE),"")</f>
        <v>Stonethorn</v>
      </c>
      <c r="V456" s="33" t="s">
        <v>3354</v>
      </c>
      <c r="Y456" s="64"/>
      <c r="Z456" s="3">
        <f>IF(AND(G456&lt;&gt;"LIBSETS_SETTYPE_BATTLEGROUND",G456&lt;&gt;"LIBSETS_SETTYPE_SPECIAL"),
IF(AND(Y456&lt;&gt;"",ISNUMBER(Y456),NOT(ISNA(Y456))),Y456,
   IF(AND(L456&lt;&gt;"",ISNUMBER(L456),L456&gt;0,NOT(ISNA(L456))),VLOOKUP(L456,'ESO dumped WayshrineInfo'!$K$3:$L$9994,2,FALSE),"")
),"")</f>
        <v>1161</v>
      </c>
      <c r="AA456" t="str">
        <f>IF(AND(Z456&lt;&gt;"",ISNUMBER(Z456),NOT(ISNA(Z456))),VLOOKUP(Z456,'ESO zone constants'!$A$3:$D$9999,4,FALSE),"")</f>
        <v>Blackreach: Greymoor Caverns</v>
      </c>
      <c r="AB456" s="33" t="s">
        <v>3354</v>
      </c>
      <c r="AC456" s="42"/>
      <c r="AD456" s="42"/>
      <c r="AE456" s="42"/>
      <c r="AF456" s="3">
        <f>IF(AND(G456&lt;&gt;"LIBSETS_SETTYPE_BATTLEGROUND",G456&lt;&gt;"LIBSETS_SETTYPE_SPECIAL"),
IF(AND(AE456&lt;&gt;"",ISNUMBER(AE456),NOT(ISNA(AE456))),AE456,
   IF(AND(M456&lt;&gt;"",ISNUMBER(M456),M456&gt;0,NOT(ISNA(M456))),VLOOKUP(M456,'ESO dumped WayshrineInfo'!$K$3:$L$9994,2,FALSE),"")
),"")</f>
        <v>1161</v>
      </c>
      <c r="AG456" t="str">
        <f>IF(AND(AF456&lt;&gt;"",ISNUMBER(AF456),NOT(ISNA(AF456))),VLOOKUP(AF456,'ESO zone constants'!$A$3:$D$9999,4,FALSE),"")</f>
        <v>Blackreach: Greymoor Caverns</v>
      </c>
      <c r="AH456" s="43"/>
      <c r="AI456" s="42"/>
      <c r="AJ456" s="42"/>
      <c r="AK456" s="3" t="str">
        <f>IF(AND(G456&lt;&gt;"LIBSETS_SETTYPE_BATTLEGROUND",G456&lt;&gt;"LIBSETS_SETTYPE_SPECIAL"),IF(AL456&lt;&gt;"",VLOOKUP(AL456,'ESO zone constants'!$D$3:$H$4953,5,FALSE),""),"")</f>
        <v/>
      </c>
      <c r="AM456" s="43"/>
      <c r="AN456" s="42"/>
      <c r="AO456" s="42"/>
      <c r="AP456" s="3" t="str">
        <f>IF(AND(G456&lt;&gt;"LIBSETS_SETTYPE_BATTLEGROUND",G456&lt;&gt;"LIBSETS_SETTYPE_SPECIAL"),IF(AQ456&lt;&gt;"",VLOOKUP(AQ456,'ESO zone constants'!$D$3:$H$4953,5,FALSE),""),"")</f>
        <v/>
      </c>
      <c r="AR456" s="43"/>
      <c r="AS456" s="42"/>
      <c r="AT456" s="42"/>
      <c r="AU456" s="3" t="str">
        <f>IF(AND(G456&lt;&gt;"LIBSETS_SETTYPE_BATTLEGROUND",G456&lt;&gt;"LIBSETS_SETTYPE_SPECIAL"),IF(AV456&lt;&gt;"",VLOOKUP(AV456,'ESO zone constants'!$D$3:$H$4953,5,FALSE),""),"")</f>
        <v/>
      </c>
      <c r="AW456" s="43"/>
      <c r="AX456" s="42"/>
      <c r="AY456" s="42"/>
      <c r="AZ456" s="81" t="s">
        <v>2665</v>
      </c>
      <c r="BA456" s="81"/>
      <c r="BB456" s="81"/>
      <c r="BC456" s="21" t="str">
        <f t="shared" si="48"/>
        <v>[518] = {wayshrines={433,433,433,}, dlcId=DLC_STONETHORN</v>
      </c>
      <c r="BD456" s="21" t="str">
        <f t="shared" si="49"/>
        <v>, zoneIds={1197,1161,1161}, veteran=false</v>
      </c>
      <c r="BE456" s="21" t="str">
        <f t="shared" si="50"/>
        <v>, setType=LIBSETS_SETTYPE_DUNGEON</v>
      </c>
      <c r="BF456" s="21" t="str">
        <f t="shared" si="51"/>
        <v>, dropMechanic={LIBSETS_DROP_MECHANIC_GROUP_DUNGEON_BOSS,LIBSETS_DROP_MECHANIC_GROUP_DUNGEON_BOSS}</v>
      </c>
      <c r="BG456" s="21" t="str">
        <f t="shared" si="52"/>
        <v>}, --Arkasis\'s Genius / Arkasis' Genie   [Stone Garden, Blackreach: Greymoor Caverns, Blackreach: Greymoor Caverns]</v>
      </c>
    </row>
    <row r="457" spans="1:59" x14ac:dyDescent="0.25">
      <c r="A457" s="5">
        <v>519</v>
      </c>
      <c r="B457" t="s">
        <v>1768</v>
      </c>
      <c r="C457" t="s">
        <v>1769</v>
      </c>
      <c r="D457" s="3">
        <f t="shared" si="47"/>
        <v>519</v>
      </c>
      <c r="G457" s="8" t="s">
        <v>1686</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WayshrineInfo'!$K$3:$N$9994,4,FALSE),"")))</f>
        <v>Western Skyrim</v>
      </c>
      <c r="S457" s="64" t="s">
        <v>1614</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constants'!$B$4:$C$1012,2,FALSE),"")</f>
        <v>Greymoor</v>
      </c>
      <c r="V457" s="33" t="s">
        <v>1562</v>
      </c>
      <c r="Y457" s="64"/>
      <c r="Z457" s="3">
        <f>IF(AND(G457&lt;&gt;"LIBSETS_SETTYPE_BATTLEGROUND",G457&lt;&gt;"LIBSETS_SETTYPE_SPECIAL"),
IF(AND(Y457&lt;&gt;"",ISNUMBER(Y457),NOT(ISNA(Y457))),Y457,
   IF(AND(L457&lt;&gt;"",ISNUMBER(L457),L457&gt;0,NOT(ISNA(L457))),VLOOKUP(L457,'ESO dumped WayshrineInfo'!$K$3:$L$9994,2,FALSE),"")
),"")</f>
        <v>280</v>
      </c>
      <c r="AA457" t="str">
        <f>IF(AND(Z457&lt;&gt;"",ISNUMBER(Z457),NOT(ISNA(Z457))),VLOOKUP(Z457,'ESO zone constants'!$A$3:$D$9999,4,FALSE),"")</f>
        <v>Bleakrock Isle</v>
      </c>
      <c r="AB457" s="33" t="s">
        <v>3338</v>
      </c>
      <c r="AC457" s="42" t="s">
        <v>3274</v>
      </c>
      <c r="AD457" s="42" t="s">
        <v>3273</v>
      </c>
      <c r="AE457" s="42"/>
      <c r="AF457" s="3">
        <f>IF(AND(G457&lt;&gt;"LIBSETS_SETTYPE_BATTLEGROUND",G457&lt;&gt;"LIBSETS_SETTYPE_SPECIAL"),
IF(AND(AE457&lt;&gt;"",ISNUMBER(AE457),NOT(ISNA(AE457))),AE457,
   IF(AND(M457&lt;&gt;"",ISNUMBER(M457),M457&gt;0,NOT(ISNA(M457))),VLOOKUP(M457,'ESO dumped WayshrineInfo'!$K$3:$L$9994,2,FALSE),"")
),"")</f>
        <v>103</v>
      </c>
      <c r="AG457" t="str">
        <f>IF(AND(AF457&lt;&gt;"",ISNUMBER(AF457),NOT(ISNA(AF457))),VLOOKUP(AF457,'ESO zone constants'!$A$3:$D$9999,4,FALSE),"")</f>
        <v>The Rift</v>
      </c>
      <c r="AH457" s="43" t="s">
        <v>1561</v>
      </c>
      <c r="AI457" s="42"/>
      <c r="AJ457" s="42"/>
      <c r="AK457" s="3">
        <f>IF(AND(G457&lt;&gt;"LIBSETS_SETTYPE_BATTLEGROUND",G457&lt;&gt;"LIBSETS_SETTYPE_SPECIAL"),IF(AL457&lt;&gt;"",VLOOKUP(AL457,'ESO zone constants'!$D$3:$H$4953,5,FALSE),""),"")</f>
        <v>449</v>
      </c>
      <c r="AL457" t="s">
        <v>48</v>
      </c>
      <c r="AM457" s="43" t="s">
        <v>1544</v>
      </c>
      <c r="AN457" s="42" t="s">
        <v>1551</v>
      </c>
      <c r="AO457" s="42" t="s">
        <v>1626</v>
      </c>
      <c r="AP457" s="3">
        <f>IF(AND(G457&lt;&gt;"LIBSETS_SETTYPE_BATTLEGROUND",G457&lt;&gt;"LIBSETS_SETTYPE_SPECIAL"),IF(AQ457&lt;&gt;"",VLOOKUP(AQ457,'ESO zone constants'!$D$3:$H$4953,5,FALSE),""),"")</f>
        <v>181</v>
      </c>
      <c r="AQ457" t="s">
        <v>125</v>
      </c>
      <c r="AR457" s="43" t="s">
        <v>1560</v>
      </c>
      <c r="AS457" s="42" t="s">
        <v>384</v>
      </c>
      <c r="AT457" s="42" t="s">
        <v>384</v>
      </c>
      <c r="AU457" s="3" t="str">
        <f>IF(AND(G457&lt;&gt;"LIBSETS_SETTYPE_BATTLEGROUND",G457&lt;&gt;"LIBSETS_SETTYPE_SPECIAL"),IF(AV457&lt;&gt;"",VLOOKUP(AV457,'ESO zone constants'!$D$3:$H$4953,5,FALSE),""),"")</f>
        <v/>
      </c>
      <c r="AW457" s="43"/>
      <c r="AX457" s="42"/>
      <c r="AY457" s="42"/>
      <c r="AZ457" s="81" t="s">
        <v>2665</v>
      </c>
      <c r="BA457" s="36" t="s">
        <v>3246</v>
      </c>
      <c r="BB457" s="36" t="s">
        <v>3246</v>
      </c>
      <c r="BC457" s="21" t="str">
        <f t="shared" si="48"/>
        <v>[519] = {wayshrines={416,172,109,}, dlcId=DLC_GREYMOOR</v>
      </c>
      <c r="BD457" s="21" t="str">
        <f t="shared" si="49"/>
        <v>, zoneIds={1160,280,103,449,181}, veteran=false</v>
      </c>
      <c r="BE457" s="21" t="str">
        <f t="shared" si="50"/>
        <v>, setType=LIBSETS_SETTYPE_MYTHIC</v>
      </c>
      <c r="BF457" s="21" t="str">
        <f t="shared" si="51"/>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52"/>
        <v>, addTooltip={['en']='https://en.uesp.net/wiki/Online:Snow_Treaders',},}, --Snow Treaders / Schneetreter   [Western Skyrim, Bleakrock Isle, The Rift, Direfrost Keep, Cyrodiil]</v>
      </c>
    </row>
    <row r="458" spans="1:59" x14ac:dyDescent="0.25">
      <c r="A458" s="5">
        <v>520</v>
      </c>
      <c r="B458" t="s">
        <v>1770</v>
      </c>
      <c r="C458" t="s">
        <v>2658</v>
      </c>
      <c r="D458" s="3">
        <f t="shared" si="47"/>
        <v>520</v>
      </c>
      <c r="G458" s="8" t="s">
        <v>1686</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WayshrineInfo'!$K$3:$N$9994,4,FALSE),"")))</f>
        <v>Wrothgar</v>
      </c>
      <c r="S458" s="64" t="s">
        <v>1614</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constants'!$B$4:$C$1012,2,FALSE),"")</f>
        <v>Greymoor</v>
      </c>
      <c r="V458" s="33" t="s">
        <v>1562</v>
      </c>
      <c r="Y458" s="64"/>
      <c r="Z458" s="3">
        <f>IF(AND(G458&lt;&gt;"LIBSETS_SETTYPE_BATTLEGROUND",G458&lt;&gt;"LIBSETS_SETTYPE_SPECIAL"),
IF(AND(Y458&lt;&gt;"",ISNUMBER(Y458),NOT(ISNA(Y458))),Y458,
   IF(AND(L458&lt;&gt;"",ISNUMBER(L458),L458&gt;0,NOT(ISNA(L458))),VLOOKUP(L458,'ESO dumped WayshrineInfo'!$K$3:$L$9994,2,FALSE),"")
),"")</f>
        <v>382</v>
      </c>
      <c r="AA458" t="str">
        <f>IF(AND(Z458&lt;&gt;"",ISNUMBER(Z458),NOT(ISNA(Z458))),VLOOKUP(Z458,'ESO zone constants'!$A$3:$D$9999,4,FALSE),"")</f>
        <v>Reaper's March</v>
      </c>
      <c r="AB458" s="33" t="s">
        <v>1561</v>
      </c>
      <c r="AC458" s="42"/>
      <c r="AD458" s="42"/>
      <c r="AE458" s="42"/>
      <c r="AF458" s="3">
        <f>IF(AND(G458&lt;&gt;"LIBSETS_SETTYPE_BATTLEGROUND",G458&lt;&gt;"LIBSETS_SETTYPE_SPECIAL"),
IF(AND(AE458&lt;&gt;"",ISNUMBER(AE458),NOT(ISNA(AE458))),AE458,
   IF(AND(M458&lt;&gt;"",ISNUMBER(M458),M458&gt;0,NOT(ISNA(M458))),VLOOKUP(M458,'ESO dumped WayshrineInfo'!$K$3:$L$9994,2,FALSE),"")
),"")</f>
        <v>19</v>
      </c>
      <c r="AG458" t="str">
        <f>IF(AND(AF458&lt;&gt;"",ISNUMBER(AF458),NOT(ISNA(AF458))),VLOOKUP(AF458,'ESO zone constants'!$A$3:$D$9999,4,FALSE),"")</f>
        <v>Stormhaven</v>
      </c>
      <c r="AH458" s="43" t="s">
        <v>1562</v>
      </c>
      <c r="AI458" s="42"/>
      <c r="AJ458" s="42"/>
      <c r="AK458" s="3">
        <f>IF(AND(G458&lt;&gt;"LIBSETS_SETTYPE_BATTLEGROUND",G458&lt;&gt;"LIBSETS_SETTYPE_SPECIAL"),IF(AL458&lt;&gt;"",VLOOKUP(AL458,'ESO zone constants'!$D$3:$H$4953,5,FALSE),""),"")</f>
        <v>584</v>
      </c>
      <c r="AL458" t="s">
        <v>39</v>
      </c>
      <c r="AM458" s="43" t="s">
        <v>3338</v>
      </c>
      <c r="AN458" s="42" t="s">
        <v>3266</v>
      </c>
      <c r="AO458" s="42" t="s">
        <v>3267</v>
      </c>
      <c r="AP458" s="3">
        <f>IF(AND(G458&lt;&gt;"LIBSETS_SETTYPE_BATTLEGROUND",G458&lt;&gt;"LIBSETS_SETTYPE_SPECIAL"),IF(AQ458&lt;&gt;"",VLOOKUP(AQ458,'ESO zone constants'!$D$3:$H$4953,5,FALSE),""),"")</f>
        <v>535</v>
      </c>
      <c r="AQ458" t="s">
        <v>386</v>
      </c>
      <c r="AR458" s="43" t="s">
        <v>3338</v>
      </c>
      <c r="AS458" s="42" t="s">
        <v>3296</v>
      </c>
      <c r="AT458" s="42" t="s">
        <v>3273</v>
      </c>
      <c r="AU458" s="3" t="str">
        <f>IF(AND(G458&lt;&gt;"LIBSETS_SETTYPE_BATTLEGROUND",G458&lt;&gt;"LIBSETS_SETTYPE_SPECIAL"),IF(AV458&lt;&gt;"",VLOOKUP(AV458,'ESO zone constants'!$D$3:$H$4953,5,FALSE),""),"")</f>
        <v/>
      </c>
      <c r="AW458" s="43"/>
      <c r="AX458" s="42"/>
      <c r="AY458" s="42"/>
      <c r="AZ458" s="81" t="s">
        <v>2665</v>
      </c>
      <c r="BA458" s="36" t="s">
        <v>3240</v>
      </c>
      <c r="BB458" s="36" t="s">
        <v>3240</v>
      </c>
      <c r="BC458" s="21" t="str">
        <f t="shared" si="48"/>
        <v>[520] = {wayshrines={241,144,17,}, dlcId=DLC_GREYMOOR</v>
      </c>
      <c r="BD458" s="21" t="str">
        <f t="shared" si="49"/>
        <v>, zoneIds={684,382,19,584,535}, veteran=false</v>
      </c>
      <c r="BE458" s="21" t="str">
        <f t="shared" si="50"/>
        <v>, setType=LIBSETS_SETTYPE_MYTHIC</v>
      </c>
      <c r="BF458" s="21" t="str">
        <f t="shared" si="51"/>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52"/>
        <v>, addTooltip={['en']='https://en.uesp.net/wiki/Online:Malacath%27s_Band_of_Brutality',},}, --Malacath\'s Band of Brutality / Malacaths Band der Brutalität   [Wrothgar, Reaper's March, Stormhaven, Imperial City, Betnikh]</v>
      </c>
    </row>
    <row r="459" spans="1:59" x14ac:dyDescent="0.25">
      <c r="A459" s="5">
        <v>521</v>
      </c>
      <c r="B459" t="s">
        <v>1771</v>
      </c>
      <c r="C459" t="s">
        <v>2659</v>
      </c>
      <c r="D459" s="3">
        <f t="shared" si="47"/>
        <v>521</v>
      </c>
      <c r="E459" s="41"/>
      <c r="G459" s="8" t="s">
        <v>1686</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WayshrineInfo'!$K$3:$N$9994,4,FALSE),"")))</f>
        <v>Shadowfen</v>
      </c>
      <c r="S459" s="64" t="s">
        <v>1614</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constants'!$B$4:$C$1012,2,FALSE),"")</f>
        <v>Greymoor</v>
      </c>
      <c r="V459" s="33" t="s">
        <v>1562</v>
      </c>
      <c r="Y459" s="64"/>
      <c r="Z459" s="3">
        <f>IF(AND(G459&lt;&gt;"LIBSETS_SETTYPE_BATTLEGROUND",G459&lt;&gt;"LIBSETS_SETTYPE_SPECIAL"),
IF(AND(Y459&lt;&gt;"",ISNUMBER(Y459),NOT(ISNA(Y459))),Y459,
   IF(AND(L459&lt;&gt;"",ISNUMBER(L459),L459&gt;0,NOT(ISNA(L459))),VLOOKUP(L459,'ESO dumped WayshrineInfo'!$K$3:$L$9994,2,FALSE),"")
),"")</f>
        <v>347</v>
      </c>
      <c r="AA459" t="str">
        <f>IF(AND(Z459&lt;&gt;"",ISNUMBER(Z459),NOT(ISNA(Z459))),VLOOKUP(Z459,'ESO zone constants'!$A$3:$D$9999,4,FALSE),"")</f>
        <v>Coldharbour</v>
      </c>
      <c r="AB459" s="33" t="s">
        <v>1562</v>
      </c>
      <c r="AC459" s="42"/>
      <c r="AD459" s="42"/>
      <c r="AE459" s="42"/>
      <c r="AF459" s="3">
        <f>IF(AND(G459&lt;&gt;"LIBSETS_SETTYPE_BATTLEGROUND",G459&lt;&gt;"LIBSETS_SETTYPE_SPECIAL"),
IF(AND(AE459&lt;&gt;"",ISNUMBER(AE459),NOT(ISNA(AE459))),AE459,
   IF(AND(M459&lt;&gt;"",ISNUMBER(M459),M459&gt;0,NOT(ISNA(M459))),VLOOKUP(M459,'ESO dumped WayshrineInfo'!$K$3:$L$9994,2,FALSE),"")
),"")</f>
        <v>20</v>
      </c>
      <c r="AG459" t="str">
        <f>IF(AND(AF459&lt;&gt;"",ISNUMBER(AF459),NOT(ISNA(AF459))),VLOOKUP(AF459,'ESO zone constants'!$A$3:$D$9999,4,FALSE),"")</f>
        <v>Rivenspire</v>
      </c>
      <c r="AH459" s="43" t="s">
        <v>1544</v>
      </c>
      <c r="AI459" s="42" t="s">
        <v>3271</v>
      </c>
      <c r="AJ459" s="42" t="s">
        <v>3271</v>
      </c>
      <c r="AK459" s="3">
        <f>IF(AND(G459&lt;&gt;"LIBSETS_SETTYPE_BATTLEGROUND",G459&lt;&gt;"LIBSETS_SETTYPE_SPECIAL"),IF(AL459&lt;&gt;"",VLOOKUP(AL459,'ESO zone constants'!$D$3:$H$4953,5,FALSE),""),"")</f>
        <v>144</v>
      </c>
      <c r="AL459" t="s">
        <v>66</v>
      </c>
      <c r="AM459" s="43" t="s">
        <v>1544</v>
      </c>
      <c r="AN459" s="42" t="s">
        <v>1547</v>
      </c>
      <c r="AO459" s="42" t="s">
        <v>3268</v>
      </c>
      <c r="AP459" s="3">
        <f>IF(AND(G459&lt;&gt;"LIBSETS_SETTYPE_BATTLEGROUND",G459&lt;&gt;"LIBSETS_SETTYPE_SPECIAL"),IF(AQ459&lt;&gt;"",VLOOKUP(AQ459,'ESO zone constants'!$D$3:$H$4953,5,FALSE),""),"")</f>
        <v>643</v>
      </c>
      <c r="AQ459" t="s">
        <v>448</v>
      </c>
      <c r="AR459" s="43" t="s">
        <v>3338</v>
      </c>
      <c r="AS459" s="42" t="s">
        <v>3269</v>
      </c>
      <c r="AT459" s="42" t="s">
        <v>3270</v>
      </c>
      <c r="AU459" s="3" t="str">
        <f>IF(AND(G459&lt;&gt;"LIBSETS_SETTYPE_BATTLEGROUND",G459&lt;&gt;"LIBSETS_SETTYPE_SPECIAL"),IF(AV459&lt;&gt;"",VLOOKUP(AV459,'ESO zone constants'!$D$3:$H$4953,5,FALSE),""),"")</f>
        <v/>
      </c>
      <c r="AW459" s="43"/>
      <c r="AX459" s="42"/>
      <c r="AY459" s="42"/>
      <c r="AZ459" s="81" t="s">
        <v>2665</v>
      </c>
      <c r="BA459" s="36" t="s">
        <v>3236</v>
      </c>
      <c r="BB459" s="36" t="s">
        <v>3236</v>
      </c>
      <c r="BC459" s="21" t="str">
        <f t="shared" si="48"/>
        <v>[521] = {wayshrines={48,133,190,}, dlcId=DLC_GREYMOOR</v>
      </c>
      <c r="BD459" s="21" t="str">
        <f t="shared" si="49"/>
        <v>, zoneIds={117,347,20,144,643}, veteran=false</v>
      </c>
      <c r="BE459" s="21" t="str">
        <f t="shared" si="50"/>
        <v>, setType=LIBSETS_SETTYPE_MYTHIC</v>
      </c>
      <c r="BF459" s="21" t="str">
        <f t="shared" si="51"/>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52"/>
        <v>, addTooltip={['en']='https://en.uesp.net/wiki/Online:Bloodlord%27s_Embrace',},}, --Bloodlord\'s Embrace / Umarmung des Blutfürsten   [Shadowfen, Coldharbour, Rivenspire, Spindleclutch I, Imperial Sewers]</v>
      </c>
    </row>
    <row r="460" spans="1:59" x14ac:dyDescent="0.25">
      <c r="A460" s="5">
        <v>522</v>
      </c>
      <c r="B460" t="s">
        <v>1772</v>
      </c>
      <c r="C460" t="s">
        <v>1773</v>
      </c>
      <c r="D460" s="3">
        <f t="shared" si="47"/>
        <v>522</v>
      </c>
      <c r="E460" s="41"/>
      <c r="G460" s="8" t="s">
        <v>1472</v>
      </c>
      <c r="I460" t="s">
        <v>92</v>
      </c>
      <c r="J460" t="s">
        <v>91</v>
      </c>
      <c r="K460">
        <v>249</v>
      </c>
      <c r="L460">
        <v>249</v>
      </c>
      <c r="M460">
        <v>249</v>
      </c>
      <c r="O460" s="64"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WayshrineInfo'!$K$3:$N$9994,4,FALSE),"")))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constants'!$B$4:$C$1012,2,FALSE),"")</f>
        <v>Orsinium</v>
      </c>
      <c r="V460" s="33" t="s">
        <v>1556</v>
      </c>
      <c r="Y460" s="64"/>
      <c r="Z460" s="3">
        <f>IF(AND(G460&lt;&gt;"LIBSETS_SETTYPE_BATTLEGROUND",G460&lt;&gt;"LIBSETS_SETTYPE_SPECIAL"),
IF(AND(Y460&lt;&gt;"",ISNUMBER(Y460),NOT(ISNA(Y460))),Y460,
   IF(AND(L460&lt;&gt;"",ISNUMBER(L460),L460&gt;0,NOT(ISNA(L460))),VLOOKUP(L460,'ESO dumped WayshrineInfo'!$K$3:$L$9994,2,FALSE),"")
),"")</f>
        <v>684</v>
      </c>
      <c r="AA460" t="str">
        <f>IF(AND(Z460&lt;&gt;"",ISNUMBER(Z460),NOT(ISNA(Z460))),VLOOKUP(Z460,'ESO zone constants'!$A$3:$D$9999,4,FALSE),"")</f>
        <v>Wrothgar</v>
      </c>
      <c r="AB460" s="33" t="s">
        <v>1556</v>
      </c>
      <c r="AC460" s="42" t="str">
        <f>IF(AB460&lt;&gt;"",IF(AB460&lt;&gt;"LIBSETS_DROP_MECHANIC_MONSTER_NAME",VLOOKUP(AB460,'LibSets constants'!$I$4:$L$1012,3,FALSE),""),"")</f>
        <v>Arena stage chest</v>
      </c>
      <c r="AD460" s="42" t="str">
        <f>IF(AB460&lt;&gt;"",IF(AB460&lt;&gt;"LIBSETS_DROP_MECHANIC_MONSTER_NAME",VLOOKUP(AB460,'LibSets constants'!$I$4:$L$1012,4,FALSE),""),"")</f>
        <v>Arena-Phasen Schatztruhe</v>
      </c>
      <c r="AE460" s="42"/>
      <c r="AF460" s="3">
        <f>IF(AND(G460&lt;&gt;"LIBSETS_SETTYPE_BATTLEGROUND",G460&lt;&gt;"LIBSETS_SETTYPE_SPECIAL"),
IF(AND(AE460&lt;&gt;"",ISNUMBER(AE460),NOT(ISNA(AE460))),AE460,
   IF(AND(M460&lt;&gt;"",ISNUMBER(M460),M460&gt;0,NOT(ISNA(M460))),VLOOKUP(M460,'ESO dumped WayshrineInfo'!$K$3:$L$9994,2,FALSE),"")
),"")</f>
        <v>684</v>
      </c>
      <c r="AG460" t="str">
        <f>IF(AND(AF460&lt;&gt;"",ISNUMBER(AF460),NOT(ISNA(AF460))),VLOOKUP(AF460,'ESO zone constants'!$A$3:$D$9999,4,FALSE),"")</f>
        <v>Wrothgar</v>
      </c>
      <c r="AH460" s="43"/>
      <c r="AI460" s="42"/>
      <c r="AJ460" s="42"/>
      <c r="AK460" s="3" t="str">
        <f>IF(AND(G460&lt;&gt;"LIBSETS_SETTYPE_BATTLEGROUND",G460&lt;&gt;"LIBSETS_SETTYPE_SPECIAL"),IF(AL460&lt;&gt;"",VLOOKUP(AL460,'ESO zone constants'!$D$3:$H$4953,5,FALSE),""),"")</f>
        <v/>
      </c>
      <c r="AM460" s="43"/>
      <c r="AN460" s="42"/>
      <c r="AO460" s="42"/>
      <c r="AP460" s="3" t="str">
        <f>IF(AND(G460&lt;&gt;"LIBSETS_SETTYPE_BATTLEGROUND",G460&lt;&gt;"LIBSETS_SETTYPE_SPECIAL"),IF(AQ460&lt;&gt;"",VLOOKUP(AQ460,'ESO zone constants'!$D$3:$H$4953,5,FALSE),""),"")</f>
        <v/>
      </c>
      <c r="AR460" s="43"/>
      <c r="AS460" s="42"/>
      <c r="AT460" s="42"/>
      <c r="AU460" s="3" t="str">
        <f>IF(AND(G460&lt;&gt;"LIBSETS_SETTYPE_BATTLEGROUND",G460&lt;&gt;"LIBSETS_SETTYPE_SPECIAL"),IF(AV460&lt;&gt;"",VLOOKUP(AV460,'ESO zone constants'!$D$3:$H$4953,5,FALSE),""),"")</f>
        <v/>
      </c>
      <c r="AW460" s="43"/>
      <c r="AX460" s="42"/>
      <c r="AY460" s="42"/>
      <c r="AZ460" s="81" t="s">
        <v>2665</v>
      </c>
      <c r="BA460" s="81"/>
      <c r="BB460" s="81"/>
      <c r="BC460" s="21" t="str">
        <f t="shared" si="48"/>
        <v>[522] = {wayshrines={249,249,249,}, dlcId=DLC_ORSINIUM</v>
      </c>
      <c r="BD460" s="21" t="str">
        <f t="shared" si="49"/>
        <v>, zoneIds={677,684,684}, veteran=true</v>
      </c>
      <c r="BE460" s="21" t="str">
        <f t="shared" si="50"/>
        <v>, setType=LIBSETS_SETTYPE_ARENA</v>
      </c>
      <c r="BF460" s="21" t="str">
        <f t="shared" si="51"/>
        <v>, dropMechanic={LIBSETS_DROP_MECHANIC_ARENA_STAGE_CHEST,LIBSETS_DROP_MECHANIC_ARENA_STAGE_CHEST}, dropMechanicDropLocationNames={['en']={'','Arena stage chest','','','','',},['de']={'','Arena-Phasen Schatztruhe','','','','',},}</v>
      </c>
      <c r="BG460" s="21" t="str">
        <f t="shared" si="52"/>
        <v>}, --Perfected Merciless Charge / Perfektionierter gnadenloser Ansturm   [Maelstrom Arena, Wrothgar, Wrothgar]</v>
      </c>
    </row>
    <row r="461" spans="1:59" x14ac:dyDescent="0.25">
      <c r="A461" s="5">
        <v>523</v>
      </c>
      <c r="B461" t="s">
        <v>1774</v>
      </c>
      <c r="C461" t="s">
        <v>1775</v>
      </c>
      <c r="D461" s="3">
        <f t="shared" si="47"/>
        <v>523</v>
      </c>
      <c r="E461" s="41"/>
      <c r="G461" s="8" t="s">
        <v>1472</v>
      </c>
      <c r="I461" t="s">
        <v>92</v>
      </c>
      <c r="J461" t="s">
        <v>91</v>
      </c>
      <c r="K461">
        <v>249</v>
      </c>
      <c r="L461">
        <v>249</v>
      </c>
      <c r="M461">
        <v>249</v>
      </c>
      <c r="O461" s="64"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WayshrineInfo'!$K$3:$N$9994,4,FALSE),"")))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constants'!$B$4:$C$1012,2,FALSE),"")</f>
        <v>Orsinium</v>
      </c>
      <c r="V461" s="33" t="s">
        <v>1556</v>
      </c>
      <c r="Y461" s="64"/>
      <c r="Z461" s="3">
        <f>IF(AND(G461&lt;&gt;"LIBSETS_SETTYPE_BATTLEGROUND",G461&lt;&gt;"LIBSETS_SETTYPE_SPECIAL"),
IF(AND(Y461&lt;&gt;"",ISNUMBER(Y461),NOT(ISNA(Y461))),Y461,
   IF(AND(L461&lt;&gt;"",ISNUMBER(L461),L461&gt;0,NOT(ISNA(L461))),VLOOKUP(L461,'ESO dumped WayshrineInfo'!$K$3:$L$9994,2,FALSE),"")
),"")</f>
        <v>684</v>
      </c>
      <c r="AA461" t="str">
        <f>IF(AND(Z461&lt;&gt;"",ISNUMBER(Z461),NOT(ISNA(Z461))),VLOOKUP(Z461,'ESO zone constants'!$A$3:$D$9999,4,FALSE),"")</f>
        <v>Wrothgar</v>
      </c>
      <c r="AB461" s="33" t="s">
        <v>1556</v>
      </c>
      <c r="AC461" s="42" t="str">
        <f>IF(AB461&lt;&gt;"",IF(AB461&lt;&gt;"LIBSETS_DROP_MECHANIC_MONSTER_NAME",VLOOKUP(AB461,'LibSets constants'!$I$4:$L$1012,3,FALSE),""),"")</f>
        <v>Arena stage chest</v>
      </c>
      <c r="AD461" s="42" t="str">
        <f>IF(AB461&lt;&gt;"",IF(AB461&lt;&gt;"LIBSETS_DROP_MECHANIC_MONSTER_NAME",VLOOKUP(AB461,'LibSets constants'!$I$4:$L$1012,4,FALSE),""),"")</f>
        <v>Arena-Phasen Schatztruhe</v>
      </c>
      <c r="AE461" s="42"/>
      <c r="AF461" s="3">
        <f>IF(AND(G461&lt;&gt;"LIBSETS_SETTYPE_BATTLEGROUND",G461&lt;&gt;"LIBSETS_SETTYPE_SPECIAL"),
IF(AND(AE461&lt;&gt;"",ISNUMBER(AE461),NOT(ISNA(AE461))),AE461,
   IF(AND(M461&lt;&gt;"",ISNUMBER(M461),M461&gt;0,NOT(ISNA(M461))),VLOOKUP(M461,'ESO dumped WayshrineInfo'!$K$3:$L$9994,2,FALSE),"")
),"")</f>
        <v>684</v>
      </c>
      <c r="AG461" t="str">
        <f>IF(AND(AF461&lt;&gt;"",ISNUMBER(AF461),NOT(ISNA(AF461))),VLOOKUP(AF461,'ESO zone constants'!$A$3:$D$9999,4,FALSE),"")</f>
        <v>Wrothgar</v>
      </c>
      <c r="AH461" s="43"/>
      <c r="AI461" s="42"/>
      <c r="AJ461" s="42"/>
      <c r="AK461" s="3" t="str">
        <f>IF(AND(G461&lt;&gt;"LIBSETS_SETTYPE_BATTLEGROUND",G461&lt;&gt;"LIBSETS_SETTYPE_SPECIAL"),IF(AL461&lt;&gt;"",VLOOKUP(AL461,'ESO zone constants'!$D$3:$H$4953,5,FALSE),""),"")</f>
        <v/>
      </c>
      <c r="AM461" s="43"/>
      <c r="AN461" s="42"/>
      <c r="AO461" s="42"/>
      <c r="AP461" s="3" t="str">
        <f>IF(AND(G461&lt;&gt;"LIBSETS_SETTYPE_BATTLEGROUND",G461&lt;&gt;"LIBSETS_SETTYPE_SPECIAL"),IF(AQ461&lt;&gt;"",VLOOKUP(AQ461,'ESO zone constants'!$D$3:$H$4953,5,FALSE),""),"")</f>
        <v/>
      </c>
      <c r="AR461" s="43"/>
      <c r="AS461" s="42"/>
      <c r="AT461" s="42"/>
      <c r="AU461" s="3" t="str">
        <f>IF(AND(G461&lt;&gt;"LIBSETS_SETTYPE_BATTLEGROUND",G461&lt;&gt;"LIBSETS_SETTYPE_SPECIAL"),IF(AV461&lt;&gt;"",VLOOKUP(AV461,'ESO zone constants'!$D$3:$H$4953,5,FALSE),""),"")</f>
        <v/>
      </c>
      <c r="AW461" s="43"/>
      <c r="AX461" s="42"/>
      <c r="AY461" s="42"/>
      <c r="AZ461" s="81" t="s">
        <v>2665</v>
      </c>
      <c r="BA461" s="81"/>
      <c r="BB461" s="81"/>
      <c r="BC461" s="21" t="str">
        <f t="shared" si="48"/>
        <v>[523] = {wayshrines={249,249,249,}, dlcId=DLC_ORSINIUM</v>
      </c>
      <c r="BD461" s="21" t="str">
        <f t="shared" si="49"/>
        <v>, zoneIds={677,684,684}, veteran=true</v>
      </c>
      <c r="BE461" s="21" t="str">
        <f t="shared" si="50"/>
        <v>, setType=LIBSETS_SETTYPE_ARENA</v>
      </c>
      <c r="BF461" s="21" t="str">
        <f t="shared" si="51"/>
        <v>, dropMechanic={LIBSETS_DROP_MECHANIC_ARENA_STAGE_CHEST,LIBSETS_DROP_MECHANIC_ARENA_STAGE_CHEST}, dropMechanicDropLocationNames={['en']={'','Arena stage chest','','','','',},['de']={'','Arena-Phasen Schatztruhe','','','','',},}</v>
      </c>
      <c r="BG461" s="21" t="str">
        <f t="shared" si="52"/>
        <v>}, --Perfected Rampaging Slash / Perfektionierter tobender Schnitt   [Maelstrom Arena, Wrothgar, Wrothgar]</v>
      </c>
    </row>
    <row r="462" spans="1:59" x14ac:dyDescent="0.25">
      <c r="A462" s="5">
        <v>524</v>
      </c>
      <c r="B462" t="s">
        <v>1777</v>
      </c>
      <c r="C462" t="s">
        <v>1776</v>
      </c>
      <c r="D462" s="3">
        <f t="shared" si="47"/>
        <v>524</v>
      </c>
      <c r="E462" s="41"/>
      <c r="G462" s="8" t="s">
        <v>1472</v>
      </c>
      <c r="I462" t="s">
        <v>92</v>
      </c>
      <c r="J462" t="s">
        <v>91</v>
      </c>
      <c r="K462">
        <v>249</v>
      </c>
      <c r="L462">
        <v>249</v>
      </c>
      <c r="M462">
        <v>249</v>
      </c>
      <c r="O462" s="64"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WayshrineInfo'!$K$3:$N$9994,4,FALSE),"")))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constants'!$B$4:$C$1012,2,FALSE),"")</f>
        <v>Orsinium</v>
      </c>
      <c r="V462" s="33" t="s">
        <v>1556</v>
      </c>
      <c r="Y462" s="64"/>
      <c r="Z462" s="3">
        <f>IF(AND(G462&lt;&gt;"LIBSETS_SETTYPE_BATTLEGROUND",G462&lt;&gt;"LIBSETS_SETTYPE_SPECIAL"),
IF(AND(Y462&lt;&gt;"",ISNUMBER(Y462),NOT(ISNA(Y462))),Y462,
   IF(AND(L462&lt;&gt;"",ISNUMBER(L462),L462&gt;0,NOT(ISNA(L462))),VLOOKUP(L462,'ESO dumped WayshrineInfo'!$K$3:$L$9994,2,FALSE),"")
),"")</f>
        <v>684</v>
      </c>
      <c r="AA462" t="str">
        <f>IF(AND(Z462&lt;&gt;"",ISNUMBER(Z462),NOT(ISNA(Z462))),VLOOKUP(Z462,'ESO zone constants'!$A$3:$D$9999,4,FALSE),"")</f>
        <v>Wrothgar</v>
      </c>
      <c r="AB462" s="33" t="s">
        <v>1556</v>
      </c>
      <c r="AC462" s="42" t="str">
        <f>IF(AB462&lt;&gt;"",IF(AB462&lt;&gt;"LIBSETS_DROP_MECHANIC_MONSTER_NAME",VLOOKUP(AB462,'LibSets constants'!$I$4:$L$1012,3,FALSE),""),"")</f>
        <v>Arena stage chest</v>
      </c>
      <c r="AD462" s="42" t="str">
        <f>IF(AB462&lt;&gt;"",IF(AB462&lt;&gt;"LIBSETS_DROP_MECHANIC_MONSTER_NAME",VLOOKUP(AB462,'LibSets constants'!$I$4:$L$1012,4,FALSE),""),"")</f>
        <v>Arena-Phasen Schatztruhe</v>
      </c>
      <c r="AE462" s="42"/>
      <c r="AF462" s="3">
        <f>IF(AND(G462&lt;&gt;"LIBSETS_SETTYPE_BATTLEGROUND",G462&lt;&gt;"LIBSETS_SETTYPE_SPECIAL"),
IF(AND(AE462&lt;&gt;"",ISNUMBER(AE462),NOT(ISNA(AE462))),AE462,
   IF(AND(M462&lt;&gt;"",ISNUMBER(M462),M462&gt;0,NOT(ISNA(M462))),VLOOKUP(M462,'ESO dumped WayshrineInfo'!$K$3:$L$9994,2,FALSE),"")
),"")</f>
        <v>684</v>
      </c>
      <c r="AG462" t="str">
        <f>IF(AND(AF462&lt;&gt;"",ISNUMBER(AF462),NOT(ISNA(AF462))),VLOOKUP(AF462,'ESO zone constants'!$A$3:$D$9999,4,FALSE),"")</f>
        <v>Wrothgar</v>
      </c>
      <c r="AH462" s="43"/>
      <c r="AI462" s="42"/>
      <c r="AJ462" s="42"/>
      <c r="AK462" s="3" t="str">
        <f>IF(AND(G462&lt;&gt;"LIBSETS_SETTYPE_BATTLEGROUND",G462&lt;&gt;"LIBSETS_SETTYPE_SPECIAL"),IF(AL462&lt;&gt;"",VLOOKUP(AL462,'ESO zone constants'!$D$3:$H$4953,5,FALSE),""),"")</f>
        <v/>
      </c>
      <c r="AM462" s="43"/>
      <c r="AN462" s="42"/>
      <c r="AO462" s="42"/>
      <c r="AP462" s="3" t="str">
        <f>IF(AND(G462&lt;&gt;"LIBSETS_SETTYPE_BATTLEGROUND",G462&lt;&gt;"LIBSETS_SETTYPE_SPECIAL"),IF(AQ462&lt;&gt;"",VLOOKUP(AQ462,'ESO zone constants'!$D$3:$H$4953,5,FALSE),""),"")</f>
        <v/>
      </c>
      <c r="AR462" s="43"/>
      <c r="AS462" s="42"/>
      <c r="AT462" s="42"/>
      <c r="AU462" s="3" t="str">
        <f>IF(AND(G462&lt;&gt;"LIBSETS_SETTYPE_BATTLEGROUND",G462&lt;&gt;"LIBSETS_SETTYPE_SPECIAL"),IF(AV462&lt;&gt;"",VLOOKUP(AV462,'ESO zone constants'!$D$3:$H$4953,5,FALSE),""),"")</f>
        <v/>
      </c>
      <c r="AW462" s="43"/>
      <c r="AX462" s="42"/>
      <c r="AY462" s="42"/>
      <c r="AZ462" s="81" t="s">
        <v>2665</v>
      </c>
      <c r="BA462" s="81"/>
      <c r="BB462" s="81"/>
      <c r="BC462" s="21" t="str">
        <f t="shared" si="48"/>
        <v>[524] = {wayshrines={249,249,249,}, dlcId=DLC_ORSINIUM</v>
      </c>
      <c r="BD462" s="21" t="str">
        <f t="shared" si="49"/>
        <v>, zoneIds={677,684,684}, veteran=true</v>
      </c>
      <c r="BE462" s="21" t="str">
        <f t="shared" si="50"/>
        <v>, setType=LIBSETS_SETTYPE_ARENA</v>
      </c>
      <c r="BF462" s="21" t="str">
        <f t="shared" si="51"/>
        <v>, dropMechanic={LIBSETS_DROP_MECHANIC_ARENA_STAGE_CHEST,LIBSETS_DROP_MECHANIC_ARENA_STAGE_CHEST}, dropMechanicDropLocationNames={['en']={'','Arena stage chest','','','','',},['de']={'','Arena-Phasen Schatztruhe','','','','',},}</v>
      </c>
      <c r="BG462" s="21" t="str">
        <f t="shared" si="52"/>
        <v>}, --Perfected Cruel Flurry / Perfektionierter grausamer Schlaghagel   [Maelstrom Arena, Wrothgar, Wrothgar]</v>
      </c>
    </row>
    <row r="463" spans="1:59" x14ac:dyDescent="0.25">
      <c r="A463" s="5">
        <v>525</v>
      </c>
      <c r="B463" t="s">
        <v>1779</v>
      </c>
      <c r="C463" t="s">
        <v>1778</v>
      </c>
      <c r="D463" s="3">
        <f t="shared" si="47"/>
        <v>525</v>
      </c>
      <c r="E463" s="41"/>
      <c r="G463" s="8" t="s">
        <v>1472</v>
      </c>
      <c r="I463" t="s">
        <v>92</v>
      </c>
      <c r="J463" t="s">
        <v>91</v>
      </c>
      <c r="K463">
        <v>249</v>
      </c>
      <c r="L463">
        <v>249</v>
      </c>
      <c r="M463">
        <v>249</v>
      </c>
      <c r="O463" s="64"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WayshrineInfo'!$K$3:$N$9994,4,FALSE),"")))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constants'!$B$4:$C$1012,2,FALSE),"")</f>
        <v>Orsinium</v>
      </c>
      <c r="V463" s="33" t="s">
        <v>1556</v>
      </c>
      <c r="Y463" s="64"/>
      <c r="Z463" s="3">
        <f>IF(AND(G463&lt;&gt;"LIBSETS_SETTYPE_BATTLEGROUND",G463&lt;&gt;"LIBSETS_SETTYPE_SPECIAL"),
IF(AND(Y463&lt;&gt;"",ISNUMBER(Y463),NOT(ISNA(Y463))),Y463,
   IF(AND(L463&lt;&gt;"",ISNUMBER(L463),L463&gt;0,NOT(ISNA(L463))),VLOOKUP(L463,'ESO dumped WayshrineInfo'!$K$3:$L$9994,2,FALSE),"")
),"")</f>
        <v>684</v>
      </c>
      <c r="AA463" t="str">
        <f>IF(AND(Z463&lt;&gt;"",ISNUMBER(Z463),NOT(ISNA(Z463))),VLOOKUP(Z463,'ESO zone constants'!$A$3:$D$9999,4,FALSE),"")</f>
        <v>Wrothgar</v>
      </c>
      <c r="AB463" s="33" t="s">
        <v>1556</v>
      </c>
      <c r="AC463" s="42" t="str">
        <f>IF(AB463&lt;&gt;"",IF(AB463&lt;&gt;"LIBSETS_DROP_MECHANIC_MONSTER_NAME",VLOOKUP(AB463,'LibSets constants'!$I$4:$L$1012,3,FALSE),""),"")</f>
        <v>Arena stage chest</v>
      </c>
      <c r="AD463" s="42" t="str">
        <f>IF(AB463&lt;&gt;"",IF(AB463&lt;&gt;"LIBSETS_DROP_MECHANIC_MONSTER_NAME",VLOOKUP(AB463,'LibSets constants'!$I$4:$L$1012,4,FALSE),""),"")</f>
        <v>Arena-Phasen Schatztruhe</v>
      </c>
      <c r="AE463" s="42"/>
      <c r="AF463" s="3">
        <f>IF(AND(G463&lt;&gt;"LIBSETS_SETTYPE_BATTLEGROUND",G463&lt;&gt;"LIBSETS_SETTYPE_SPECIAL"),
IF(AND(AE463&lt;&gt;"",ISNUMBER(AE463),NOT(ISNA(AE463))),AE463,
   IF(AND(M463&lt;&gt;"",ISNUMBER(M463),M463&gt;0,NOT(ISNA(M463))),VLOOKUP(M463,'ESO dumped WayshrineInfo'!$K$3:$L$9994,2,FALSE),"")
),"")</f>
        <v>684</v>
      </c>
      <c r="AG463" t="str">
        <f>IF(AND(AF463&lt;&gt;"",ISNUMBER(AF463),NOT(ISNA(AF463))),VLOOKUP(AF463,'ESO zone constants'!$A$3:$D$9999,4,FALSE),"")</f>
        <v>Wrothgar</v>
      </c>
      <c r="AH463" s="43"/>
      <c r="AI463" s="42"/>
      <c r="AJ463" s="42"/>
      <c r="AK463" s="3" t="str">
        <f>IF(AND(G463&lt;&gt;"LIBSETS_SETTYPE_BATTLEGROUND",G463&lt;&gt;"LIBSETS_SETTYPE_SPECIAL"),IF(AL463&lt;&gt;"",VLOOKUP(AL463,'ESO zone constants'!$D$3:$H$4953,5,FALSE),""),"")</f>
        <v/>
      </c>
      <c r="AM463" s="43"/>
      <c r="AN463" s="42"/>
      <c r="AO463" s="42"/>
      <c r="AP463" s="3" t="str">
        <f>IF(AND(G463&lt;&gt;"LIBSETS_SETTYPE_BATTLEGROUND",G463&lt;&gt;"LIBSETS_SETTYPE_SPECIAL"),IF(AQ463&lt;&gt;"",VLOOKUP(AQ463,'ESO zone constants'!$D$3:$H$4953,5,FALSE),""),"")</f>
        <v/>
      </c>
      <c r="AR463" s="43"/>
      <c r="AS463" s="42"/>
      <c r="AT463" s="42"/>
      <c r="AU463" s="3" t="str">
        <f>IF(AND(G463&lt;&gt;"LIBSETS_SETTYPE_BATTLEGROUND",G463&lt;&gt;"LIBSETS_SETTYPE_SPECIAL"),IF(AV463&lt;&gt;"",VLOOKUP(AV463,'ESO zone constants'!$D$3:$H$4953,5,FALSE),""),"")</f>
        <v/>
      </c>
      <c r="AW463" s="43"/>
      <c r="AX463" s="42"/>
      <c r="AY463" s="42"/>
      <c r="AZ463" s="81" t="s">
        <v>2665</v>
      </c>
      <c r="BA463" s="81"/>
      <c r="BB463" s="81"/>
      <c r="BC463" s="21" t="str">
        <f t="shared" si="48"/>
        <v>[525] = {wayshrines={249,249,249,}, dlcId=DLC_ORSINIUM</v>
      </c>
      <c r="BD463" s="21" t="str">
        <f t="shared" si="49"/>
        <v>, zoneIds={677,684,684}, veteran=true</v>
      </c>
      <c r="BE463" s="21" t="str">
        <f t="shared" si="50"/>
        <v>, setType=LIBSETS_SETTYPE_ARENA</v>
      </c>
      <c r="BF463" s="21" t="str">
        <f t="shared" si="51"/>
        <v>, dropMechanic={LIBSETS_DROP_MECHANIC_ARENA_STAGE_CHEST,LIBSETS_DROP_MECHANIC_ARENA_STAGE_CHEST}, dropMechanicDropLocationNames={['en']={'','Arena stage chest','','','','',},['de']={'','Arena-Phasen Schatztruhe','','','','',},}</v>
      </c>
      <c r="BG463" s="21" t="str">
        <f t="shared" si="52"/>
        <v>}, --Perfected Thunderous Volley / Perfektionierte donnernde Salve   [Maelstrom Arena, Wrothgar, Wrothgar]</v>
      </c>
    </row>
    <row r="464" spans="1:59" x14ac:dyDescent="0.25">
      <c r="A464" s="5">
        <v>526</v>
      </c>
      <c r="B464" t="s">
        <v>1781</v>
      </c>
      <c r="C464" t="s">
        <v>1780</v>
      </c>
      <c r="D464" s="3">
        <f t="shared" si="47"/>
        <v>526</v>
      </c>
      <c r="E464" s="41"/>
      <c r="G464" s="8" t="s">
        <v>1472</v>
      </c>
      <c r="I464" t="s">
        <v>92</v>
      </c>
      <c r="J464" t="s">
        <v>91</v>
      </c>
      <c r="K464">
        <v>249</v>
      </c>
      <c r="L464">
        <v>249</v>
      </c>
      <c r="M464">
        <v>249</v>
      </c>
      <c r="O464" s="64"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WayshrineInfo'!$K$3:$N$9994,4,FALSE),"")))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constants'!$B$4:$C$1012,2,FALSE),"")</f>
        <v>Orsinium</v>
      </c>
      <c r="V464" s="33" t="s">
        <v>1556</v>
      </c>
      <c r="Y464" s="64"/>
      <c r="Z464" s="3">
        <f>IF(AND(G464&lt;&gt;"LIBSETS_SETTYPE_BATTLEGROUND",G464&lt;&gt;"LIBSETS_SETTYPE_SPECIAL"),
IF(AND(Y464&lt;&gt;"",ISNUMBER(Y464),NOT(ISNA(Y464))),Y464,
   IF(AND(L464&lt;&gt;"",ISNUMBER(L464),L464&gt;0,NOT(ISNA(L464))),VLOOKUP(L464,'ESO dumped WayshrineInfo'!$K$3:$L$9994,2,FALSE),"")
),"")</f>
        <v>684</v>
      </c>
      <c r="AA464" t="str">
        <f>IF(AND(Z464&lt;&gt;"",ISNUMBER(Z464),NOT(ISNA(Z464))),VLOOKUP(Z464,'ESO zone constants'!$A$3:$D$9999,4,FALSE),"")</f>
        <v>Wrothgar</v>
      </c>
      <c r="AB464" s="33" t="s">
        <v>1556</v>
      </c>
      <c r="AC464" s="42" t="str">
        <f>IF(AB464&lt;&gt;"",IF(AB464&lt;&gt;"LIBSETS_DROP_MECHANIC_MONSTER_NAME",VLOOKUP(AB464,'LibSets constants'!$I$4:$L$1012,3,FALSE),""),"")</f>
        <v>Arena stage chest</v>
      </c>
      <c r="AD464" s="42" t="str">
        <f>IF(AB464&lt;&gt;"",IF(AB464&lt;&gt;"LIBSETS_DROP_MECHANIC_MONSTER_NAME",VLOOKUP(AB464,'LibSets constants'!$I$4:$L$1012,4,FALSE),""),"")</f>
        <v>Arena-Phasen Schatztruhe</v>
      </c>
      <c r="AE464" s="42"/>
      <c r="AF464" s="3">
        <f>IF(AND(G464&lt;&gt;"LIBSETS_SETTYPE_BATTLEGROUND",G464&lt;&gt;"LIBSETS_SETTYPE_SPECIAL"),
IF(AND(AE464&lt;&gt;"",ISNUMBER(AE464),NOT(ISNA(AE464))),AE464,
   IF(AND(M464&lt;&gt;"",ISNUMBER(M464),M464&gt;0,NOT(ISNA(M464))),VLOOKUP(M464,'ESO dumped WayshrineInfo'!$K$3:$L$9994,2,FALSE),"")
),"")</f>
        <v>684</v>
      </c>
      <c r="AG464" t="str">
        <f>IF(AND(AF464&lt;&gt;"",ISNUMBER(AF464),NOT(ISNA(AF464))),VLOOKUP(AF464,'ESO zone constants'!$A$3:$D$9999,4,FALSE),"")</f>
        <v>Wrothgar</v>
      </c>
      <c r="AH464" s="43"/>
      <c r="AI464" s="42"/>
      <c r="AJ464" s="42"/>
      <c r="AK464" s="3" t="str">
        <f>IF(AND(G464&lt;&gt;"LIBSETS_SETTYPE_BATTLEGROUND",G464&lt;&gt;"LIBSETS_SETTYPE_SPECIAL"),IF(AL464&lt;&gt;"",VLOOKUP(AL464,'ESO zone constants'!$D$3:$H$4953,5,FALSE),""),"")</f>
        <v/>
      </c>
      <c r="AM464" s="43"/>
      <c r="AN464" s="42"/>
      <c r="AO464" s="42"/>
      <c r="AP464" s="3" t="str">
        <f>IF(AND(G464&lt;&gt;"LIBSETS_SETTYPE_BATTLEGROUND",G464&lt;&gt;"LIBSETS_SETTYPE_SPECIAL"),IF(AQ464&lt;&gt;"",VLOOKUP(AQ464,'ESO zone constants'!$D$3:$H$4953,5,FALSE),""),"")</f>
        <v/>
      </c>
      <c r="AR464" s="43"/>
      <c r="AS464" s="42"/>
      <c r="AT464" s="42"/>
      <c r="AU464" s="3" t="str">
        <f>IF(AND(G464&lt;&gt;"LIBSETS_SETTYPE_BATTLEGROUND",G464&lt;&gt;"LIBSETS_SETTYPE_SPECIAL"),IF(AV464&lt;&gt;"",VLOOKUP(AV464,'ESO zone constants'!$D$3:$H$4953,5,FALSE),""),"")</f>
        <v/>
      </c>
      <c r="AW464" s="43"/>
      <c r="AX464" s="42"/>
      <c r="AY464" s="42"/>
      <c r="AZ464" s="81" t="s">
        <v>2666</v>
      </c>
      <c r="BA464" s="81"/>
      <c r="BB464" s="81"/>
      <c r="BC464" s="21" t="str">
        <f t="shared" si="48"/>
        <v>[526] = {wayshrines={249,249,249,}, dlcId=DLC_ORSINIUM</v>
      </c>
      <c r="BD464" s="21" t="str">
        <f t="shared" si="49"/>
        <v>, zoneIds={677,684,684}, veteran=true</v>
      </c>
      <c r="BE464" s="21" t="str">
        <f t="shared" si="50"/>
        <v>, setType=LIBSETS_SETTYPE_ARENA</v>
      </c>
      <c r="BF464" s="21" t="str">
        <f t="shared" si="51"/>
        <v>, isProcSetAllowedInPvP=1, dropMechanic={LIBSETS_DROP_MECHANIC_ARENA_STAGE_CHEST,LIBSETS_DROP_MECHANIC_ARENA_STAGE_CHEST}, dropMechanicDropLocationNames={['en']={'','Arena stage chest','','','','',},['de']={'','Arena-Phasen Schatztruhe','','','','',},}</v>
      </c>
      <c r="BG464" s="21" t="str">
        <f t="shared" si="52"/>
        <v>}, --Perfected Crushing Wall / Perfektionierte zermalmende Mauer   [Maelstrom Arena, Wrothgar, Wrothgar]</v>
      </c>
    </row>
    <row r="465" spans="1:59" x14ac:dyDescent="0.25">
      <c r="A465" s="5">
        <v>527</v>
      </c>
      <c r="B465" t="s">
        <v>1782</v>
      </c>
      <c r="C465" t="s">
        <v>1783</v>
      </c>
      <c r="D465" s="3">
        <f t="shared" si="47"/>
        <v>527</v>
      </c>
      <c r="E465" s="41"/>
      <c r="G465" s="8" t="s">
        <v>1472</v>
      </c>
      <c r="I465" t="s">
        <v>92</v>
      </c>
      <c r="J465" t="s">
        <v>91</v>
      </c>
      <c r="K465">
        <v>249</v>
      </c>
      <c r="L465">
        <v>249</v>
      </c>
      <c r="M465">
        <v>249</v>
      </c>
      <c r="O465" s="64"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WayshrineInfo'!$K$3:$N$9994,4,FALSE),"")))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constants'!$B$4:$C$1012,2,FALSE),"")</f>
        <v>Orsinium</v>
      </c>
      <c r="V465" s="33" t="s">
        <v>1556</v>
      </c>
      <c r="Y465" s="64"/>
      <c r="Z465" s="3">
        <f>IF(AND(G465&lt;&gt;"LIBSETS_SETTYPE_BATTLEGROUND",G465&lt;&gt;"LIBSETS_SETTYPE_SPECIAL"),
IF(AND(Y465&lt;&gt;"",ISNUMBER(Y465),NOT(ISNA(Y465))),Y465,
   IF(AND(L465&lt;&gt;"",ISNUMBER(L465),L465&gt;0,NOT(ISNA(L465))),VLOOKUP(L465,'ESO dumped WayshrineInfo'!$K$3:$L$9994,2,FALSE),"")
),"")</f>
        <v>684</v>
      </c>
      <c r="AA465" t="str">
        <f>IF(AND(Z465&lt;&gt;"",ISNUMBER(Z465),NOT(ISNA(Z465))),VLOOKUP(Z465,'ESO zone constants'!$A$3:$D$9999,4,FALSE),"")</f>
        <v>Wrothgar</v>
      </c>
      <c r="AB465" s="33" t="s">
        <v>1556</v>
      </c>
      <c r="AC465" s="42" t="str">
        <f>IF(AB465&lt;&gt;"",IF(AB465&lt;&gt;"LIBSETS_DROP_MECHANIC_MONSTER_NAME",VLOOKUP(AB465,'LibSets constants'!$I$4:$L$1012,3,FALSE),""),"")</f>
        <v>Arena stage chest</v>
      </c>
      <c r="AD465" s="42" t="str">
        <f>IF(AB465&lt;&gt;"",IF(AB465&lt;&gt;"LIBSETS_DROP_MECHANIC_MONSTER_NAME",VLOOKUP(AB465,'LibSets constants'!$I$4:$L$1012,4,FALSE),""),"")</f>
        <v>Arena-Phasen Schatztruhe</v>
      </c>
      <c r="AE465" s="42"/>
      <c r="AF465" s="3">
        <f>IF(AND(G465&lt;&gt;"LIBSETS_SETTYPE_BATTLEGROUND",G465&lt;&gt;"LIBSETS_SETTYPE_SPECIAL"),
IF(AND(AE465&lt;&gt;"",ISNUMBER(AE465),NOT(ISNA(AE465))),AE465,
   IF(AND(M465&lt;&gt;"",ISNUMBER(M465),M465&gt;0,NOT(ISNA(M465))),VLOOKUP(M465,'ESO dumped WayshrineInfo'!$K$3:$L$9994,2,FALSE),"")
),"")</f>
        <v>684</v>
      </c>
      <c r="AG465" t="str">
        <f>IF(AND(AF465&lt;&gt;"",ISNUMBER(AF465),NOT(ISNA(AF465))),VLOOKUP(AF465,'ESO zone constants'!$A$3:$D$9999,4,FALSE),"")</f>
        <v>Wrothgar</v>
      </c>
      <c r="AH465" s="43"/>
      <c r="AI465" s="42"/>
      <c r="AJ465" s="42"/>
      <c r="AK465" s="3" t="str">
        <f>IF(AND(G465&lt;&gt;"LIBSETS_SETTYPE_BATTLEGROUND",G465&lt;&gt;"LIBSETS_SETTYPE_SPECIAL"),IF(AL465&lt;&gt;"",VLOOKUP(AL465,'ESO zone constants'!$D$3:$H$4953,5,FALSE),""),"")</f>
        <v/>
      </c>
      <c r="AM465" s="43"/>
      <c r="AN465" s="42"/>
      <c r="AO465" s="42"/>
      <c r="AP465" s="3" t="str">
        <f>IF(AND(G465&lt;&gt;"LIBSETS_SETTYPE_BATTLEGROUND",G465&lt;&gt;"LIBSETS_SETTYPE_SPECIAL"),IF(AQ465&lt;&gt;"",VLOOKUP(AQ465,'ESO zone constants'!$D$3:$H$4953,5,FALSE),""),"")</f>
        <v/>
      </c>
      <c r="AR465" s="43"/>
      <c r="AS465" s="42"/>
      <c r="AT465" s="42"/>
      <c r="AU465" s="3" t="str">
        <f>IF(AND(G465&lt;&gt;"LIBSETS_SETTYPE_BATTLEGROUND",G465&lt;&gt;"LIBSETS_SETTYPE_SPECIAL"),IF(AV465&lt;&gt;"",VLOOKUP(AV465,'ESO zone constants'!$D$3:$H$4953,5,FALSE),""),"")</f>
        <v/>
      </c>
      <c r="AW465" s="43"/>
      <c r="AX465" s="42"/>
      <c r="AY465" s="42"/>
      <c r="AZ465" s="81" t="s">
        <v>2665</v>
      </c>
      <c r="BA465" s="81"/>
      <c r="BB465" s="81"/>
      <c r="BC465" s="21" t="str">
        <f t="shared" si="48"/>
        <v>[527] = {wayshrines={249,249,249,}, dlcId=DLC_ORSINIUM</v>
      </c>
      <c r="BD465" s="21" t="str">
        <f t="shared" si="49"/>
        <v>, zoneIds={677,684,684}, veteran=true</v>
      </c>
      <c r="BE465" s="21" t="str">
        <f t="shared" si="50"/>
        <v>, setType=LIBSETS_SETTYPE_ARENA</v>
      </c>
      <c r="BF465" s="21" t="str">
        <f t="shared" si="51"/>
        <v>, dropMechanic={LIBSETS_DROP_MECHANIC_ARENA_STAGE_CHEST,LIBSETS_DROP_MECHANIC_ARENA_STAGE_CHEST}, dropMechanicDropLocationNames={['en']={'','Arena stage chest','','','','',},['de']={'','Arena-Phasen Schatztruhe','','','','',},}</v>
      </c>
      <c r="BG465" s="21" t="str">
        <f t="shared" si="52"/>
        <v>}, --Perfected Precise Regeneration / Perfektionierte präzise Regeneration   [Maelstrom Arena, Wrothgar, Wrothgar]</v>
      </c>
    </row>
    <row r="466" spans="1:59" x14ac:dyDescent="0.25">
      <c r="A466" s="5">
        <v>528</v>
      </c>
      <c r="B466" t="s">
        <v>1785</v>
      </c>
      <c r="C466" t="s">
        <v>1784</v>
      </c>
      <c r="D466" s="3">
        <f t="shared" si="47"/>
        <v>528</v>
      </c>
      <c r="E466" s="41"/>
      <c r="G466" s="8" t="s">
        <v>1472</v>
      </c>
      <c r="I466" t="s">
        <v>92</v>
      </c>
      <c r="J466" t="s">
        <v>91</v>
      </c>
      <c r="K466">
        <v>270</v>
      </c>
      <c r="L466">
        <v>270</v>
      </c>
      <c r="M466">
        <v>270</v>
      </c>
      <c r="O466" s="64"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WayshrineInfo'!$K$3:$N$9994,4,FALSE),"")))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constants'!$B$4:$C$1012,2,FALSE),"")</f>
        <v>Included in base game</v>
      </c>
      <c r="V466" s="33" t="s">
        <v>1556</v>
      </c>
      <c r="Y466" s="64"/>
      <c r="Z466" s="3">
        <f>IF(AND(G466&lt;&gt;"LIBSETS_SETTYPE_BATTLEGROUND",G466&lt;&gt;"LIBSETS_SETTYPE_SPECIAL"),
IF(AND(Y466&lt;&gt;"",ISNUMBER(Y466),NOT(ISNA(Y466))),Y466,
   IF(AND(L466&lt;&gt;"",ISNUMBER(L466),L466&gt;0,NOT(ISNA(L466))),VLOOKUP(L466,'ESO dumped WayshrineInfo'!$K$3:$L$9994,2,FALSE),"")
),"")</f>
        <v>888</v>
      </c>
      <c r="AA466" t="str">
        <f>IF(AND(Z466&lt;&gt;"",ISNUMBER(Z466),NOT(ISNA(Z466))),VLOOKUP(Z466,'ESO zone constants'!$A$3:$D$9999,4,FALSE),"")</f>
        <v>Craglorn</v>
      </c>
      <c r="AB466" s="33" t="s">
        <v>1556</v>
      </c>
      <c r="AC466" s="42" t="str">
        <f>IF(AB466&lt;&gt;"",IF(AB466&lt;&gt;"LIBSETS_DROP_MECHANIC_MONSTER_NAME",VLOOKUP(AB466,'LibSets constants'!$I$4:$L$1012,3,FALSE),""),"")</f>
        <v>Arena stage chest</v>
      </c>
      <c r="AD466" s="42" t="str">
        <f>IF(AB466&lt;&gt;"",IF(AB466&lt;&gt;"LIBSETS_DROP_MECHANIC_MONSTER_NAME",VLOOKUP(AB466,'LibSets constants'!$I$4:$L$1012,4,FALSE),""),"")</f>
        <v>Arena-Phasen Schatztruhe</v>
      </c>
      <c r="AE466" s="42"/>
      <c r="AF466" s="3">
        <f>IF(AND(G466&lt;&gt;"LIBSETS_SETTYPE_BATTLEGROUND",G466&lt;&gt;"LIBSETS_SETTYPE_SPECIAL"),
IF(AND(AE466&lt;&gt;"",ISNUMBER(AE466),NOT(ISNA(AE466))),AE466,
   IF(AND(M466&lt;&gt;"",ISNUMBER(M466),M466&gt;0,NOT(ISNA(M466))),VLOOKUP(M466,'ESO dumped WayshrineInfo'!$K$3:$L$9994,2,FALSE),"")
),"")</f>
        <v>888</v>
      </c>
      <c r="AG466" t="str">
        <f>IF(AND(AF466&lt;&gt;"",ISNUMBER(AF466),NOT(ISNA(AF466))),VLOOKUP(AF466,'ESO zone constants'!$A$3:$D$9999,4,FALSE),"")</f>
        <v>Craglorn</v>
      </c>
      <c r="AH466" s="43"/>
      <c r="AI466" s="42"/>
      <c r="AJ466" s="42"/>
      <c r="AK466" s="3" t="str">
        <f>IF(AND(G466&lt;&gt;"LIBSETS_SETTYPE_BATTLEGROUND",G466&lt;&gt;"LIBSETS_SETTYPE_SPECIAL"),IF(AL466&lt;&gt;"",VLOOKUP(AL466,'ESO zone constants'!$D$3:$H$4953,5,FALSE),""),"")</f>
        <v/>
      </c>
      <c r="AM466" s="43"/>
      <c r="AN466" s="42"/>
      <c r="AO466" s="42"/>
      <c r="AP466" s="3" t="str">
        <f>IF(AND(G466&lt;&gt;"LIBSETS_SETTYPE_BATTLEGROUND",G466&lt;&gt;"LIBSETS_SETTYPE_SPECIAL"),IF(AQ466&lt;&gt;"",VLOOKUP(AQ466,'ESO zone constants'!$D$3:$H$4953,5,FALSE),""),"")</f>
        <v/>
      </c>
      <c r="AR466" s="43"/>
      <c r="AS466" s="42"/>
      <c r="AT466" s="42"/>
      <c r="AU466" s="3" t="str">
        <f>IF(AND(G466&lt;&gt;"LIBSETS_SETTYPE_BATTLEGROUND",G466&lt;&gt;"LIBSETS_SETTYPE_SPECIAL"),IF(AV466&lt;&gt;"",VLOOKUP(AV466,'ESO zone constants'!$D$3:$H$4953,5,FALSE),""),"")</f>
        <v/>
      </c>
      <c r="AW466" s="43"/>
      <c r="AX466" s="42"/>
      <c r="AY466" s="42"/>
      <c r="AZ466" s="81" t="s">
        <v>2665</v>
      </c>
      <c r="BA466" s="81"/>
      <c r="BB466" s="81"/>
      <c r="BC466" s="21" t="str">
        <f t="shared" si="48"/>
        <v>[528] = {wayshrines={270,270,270,}, dlcId=DLC_BASE_GAME</v>
      </c>
      <c r="BD466" s="21" t="str">
        <f t="shared" si="49"/>
        <v>, zoneIds={635,888,888}, veteran=true</v>
      </c>
      <c r="BE466" s="21" t="str">
        <f t="shared" si="50"/>
        <v>, setType=LIBSETS_SETTYPE_ARENA</v>
      </c>
      <c r="BF466" s="21" t="str">
        <f t="shared" si="51"/>
        <v>, dropMechanic={LIBSETS_DROP_MECHANIC_ARENA_STAGE_CHEST,LIBSETS_DROP_MECHANIC_ARENA_STAGE_CHEST}, dropMechanicDropLocationNames={['en']={'','Arena stage chest','','','','',},['de']={'','Arena-Phasen Schatztruhe','','','','',},}</v>
      </c>
      <c r="BG466" s="21" t="str">
        <f t="shared" si="52"/>
        <v>}, --Perfected Titanic Cleave / Perfektioniertes titanisches Trennen   [Dragonstar Arena, Craglorn, Craglorn]</v>
      </c>
    </row>
    <row r="467" spans="1:59" x14ac:dyDescent="0.25">
      <c r="A467" s="5">
        <v>529</v>
      </c>
      <c r="B467" t="s">
        <v>1787</v>
      </c>
      <c r="C467" t="s">
        <v>1786</v>
      </c>
      <c r="D467" s="3">
        <f t="shared" si="47"/>
        <v>529</v>
      </c>
      <c r="E467" s="41"/>
      <c r="G467" s="8" t="s">
        <v>1472</v>
      </c>
      <c r="I467" t="s">
        <v>92</v>
      </c>
      <c r="J467" t="s">
        <v>91</v>
      </c>
      <c r="K467">
        <v>270</v>
      </c>
      <c r="L467">
        <v>270</v>
      </c>
      <c r="M467">
        <v>270</v>
      </c>
      <c r="O467" s="64"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WayshrineInfo'!$K$3:$N$9994,4,FALSE),"")))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constants'!$B$4:$C$1012,2,FALSE),"")</f>
        <v>Included in base game</v>
      </c>
      <c r="V467" s="33" t="s">
        <v>1556</v>
      </c>
      <c r="Y467" s="64"/>
      <c r="Z467" s="3">
        <f>IF(AND(G467&lt;&gt;"LIBSETS_SETTYPE_BATTLEGROUND",G467&lt;&gt;"LIBSETS_SETTYPE_SPECIAL"),
IF(AND(Y467&lt;&gt;"",ISNUMBER(Y467),NOT(ISNA(Y467))),Y467,
   IF(AND(L467&lt;&gt;"",ISNUMBER(L467),L467&gt;0,NOT(ISNA(L467))),VLOOKUP(L467,'ESO dumped WayshrineInfo'!$K$3:$L$9994,2,FALSE),"")
),"")</f>
        <v>888</v>
      </c>
      <c r="AA467" t="str">
        <f>IF(AND(Z467&lt;&gt;"",ISNUMBER(Z467),NOT(ISNA(Z467))),VLOOKUP(Z467,'ESO zone constants'!$A$3:$D$9999,4,FALSE),"")</f>
        <v>Craglorn</v>
      </c>
      <c r="AB467" s="33" t="s">
        <v>1556</v>
      </c>
      <c r="AC467" s="42" t="str">
        <f>IF(AB467&lt;&gt;"",IF(AB467&lt;&gt;"LIBSETS_DROP_MECHANIC_MONSTER_NAME",VLOOKUP(AB467,'LibSets constants'!$I$4:$L$1012,3,FALSE),""),"")</f>
        <v>Arena stage chest</v>
      </c>
      <c r="AD467" s="42" t="str">
        <f>IF(AB467&lt;&gt;"",IF(AB467&lt;&gt;"LIBSETS_DROP_MECHANIC_MONSTER_NAME",VLOOKUP(AB467,'LibSets constants'!$I$4:$L$1012,4,FALSE),""),"")</f>
        <v>Arena-Phasen Schatztruhe</v>
      </c>
      <c r="AE467" s="42"/>
      <c r="AF467" s="3">
        <f>IF(AND(G467&lt;&gt;"LIBSETS_SETTYPE_BATTLEGROUND",G467&lt;&gt;"LIBSETS_SETTYPE_SPECIAL"),
IF(AND(AE467&lt;&gt;"",ISNUMBER(AE467),NOT(ISNA(AE467))),AE467,
   IF(AND(M467&lt;&gt;"",ISNUMBER(M467),M467&gt;0,NOT(ISNA(M467))),VLOOKUP(M467,'ESO dumped WayshrineInfo'!$K$3:$L$9994,2,FALSE),"")
),"")</f>
        <v>888</v>
      </c>
      <c r="AG467" t="str">
        <f>IF(AND(AF467&lt;&gt;"",ISNUMBER(AF467),NOT(ISNA(AF467))),VLOOKUP(AF467,'ESO zone constants'!$A$3:$D$9999,4,FALSE),"")</f>
        <v>Craglorn</v>
      </c>
      <c r="AH467" s="43"/>
      <c r="AI467" s="42"/>
      <c r="AJ467" s="42"/>
      <c r="AK467" s="3" t="str">
        <f>IF(AND(G467&lt;&gt;"LIBSETS_SETTYPE_BATTLEGROUND",G467&lt;&gt;"LIBSETS_SETTYPE_SPECIAL"),IF(AL467&lt;&gt;"",VLOOKUP(AL467,'ESO zone constants'!$D$3:$H$4953,5,FALSE),""),"")</f>
        <v/>
      </c>
      <c r="AM467" s="43"/>
      <c r="AN467" s="42"/>
      <c r="AO467" s="42"/>
      <c r="AP467" s="3" t="str">
        <f>IF(AND(G467&lt;&gt;"LIBSETS_SETTYPE_BATTLEGROUND",G467&lt;&gt;"LIBSETS_SETTYPE_SPECIAL"),IF(AQ467&lt;&gt;"",VLOOKUP(AQ467,'ESO zone constants'!$D$3:$H$4953,5,FALSE),""),"")</f>
        <v/>
      </c>
      <c r="AR467" s="43"/>
      <c r="AS467" s="42"/>
      <c r="AT467" s="42"/>
      <c r="AU467" s="3" t="str">
        <f>IF(AND(G467&lt;&gt;"LIBSETS_SETTYPE_BATTLEGROUND",G467&lt;&gt;"LIBSETS_SETTYPE_SPECIAL"),IF(AV467&lt;&gt;"",VLOOKUP(AV467,'ESO zone constants'!$D$3:$H$4953,5,FALSE),""),"")</f>
        <v/>
      </c>
      <c r="AW467" s="43"/>
      <c r="AX467" s="42"/>
      <c r="AY467" s="42"/>
      <c r="AZ467" s="81" t="s">
        <v>2665</v>
      </c>
      <c r="BA467" s="81"/>
      <c r="BB467" s="81"/>
      <c r="BC467" s="21" t="str">
        <f t="shared" si="48"/>
        <v>[529] = {wayshrines={270,270,270,}, dlcId=DLC_BASE_GAME</v>
      </c>
      <c r="BD467" s="21" t="str">
        <f t="shared" si="49"/>
        <v>, zoneIds={635,888,888}, veteran=true</v>
      </c>
      <c r="BE467" s="21" t="str">
        <f t="shared" si="50"/>
        <v>, setType=LIBSETS_SETTYPE_ARENA</v>
      </c>
      <c r="BF467" s="21" t="str">
        <f t="shared" si="51"/>
        <v>, dropMechanic={LIBSETS_DROP_MECHANIC_ARENA_STAGE_CHEST,LIBSETS_DROP_MECHANIC_ARENA_STAGE_CHEST}, dropMechanicDropLocationNames={['en']={'','Arena stage chest','','','','',},['de']={'','Arena-Phasen Schatztruhe','','','','',},}</v>
      </c>
      <c r="BG467" s="21" t="str">
        <f t="shared" si="52"/>
        <v>}, --Perfected Puncturing Remedy / Perfektionierte durchschlagende Genesung   [Dragonstar Arena, Craglorn, Craglorn]</v>
      </c>
    </row>
    <row r="468" spans="1:59" x14ac:dyDescent="0.25">
      <c r="A468" s="5">
        <v>530</v>
      </c>
      <c r="B468" t="s">
        <v>1788</v>
      </c>
      <c r="C468" t="s">
        <v>1789</v>
      </c>
      <c r="D468" s="3">
        <f t="shared" si="47"/>
        <v>530</v>
      </c>
      <c r="E468" s="41"/>
      <c r="G468" s="8" t="s">
        <v>1472</v>
      </c>
      <c r="I468" t="s">
        <v>92</v>
      </c>
      <c r="J468" t="s">
        <v>91</v>
      </c>
      <c r="K468">
        <v>270</v>
      </c>
      <c r="L468">
        <v>270</v>
      </c>
      <c r="M468">
        <v>270</v>
      </c>
      <c r="O468" s="64"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WayshrineInfo'!$K$3:$N$9994,4,FALSE),"")))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constants'!$B$4:$C$1012,2,FALSE),"")</f>
        <v>Included in base game</v>
      </c>
      <c r="V468" s="33" t="s">
        <v>1556</v>
      </c>
      <c r="Y468" s="64"/>
      <c r="Z468" s="3">
        <f>IF(AND(G468&lt;&gt;"LIBSETS_SETTYPE_BATTLEGROUND",G468&lt;&gt;"LIBSETS_SETTYPE_SPECIAL"),
IF(AND(Y468&lt;&gt;"",ISNUMBER(Y468),NOT(ISNA(Y468))),Y468,
   IF(AND(L468&lt;&gt;"",ISNUMBER(L468),L468&gt;0,NOT(ISNA(L468))),VLOOKUP(L468,'ESO dumped WayshrineInfo'!$K$3:$L$9994,2,FALSE),"")
),"")</f>
        <v>888</v>
      </c>
      <c r="AA468" t="str">
        <f>IF(AND(Z468&lt;&gt;"",ISNUMBER(Z468),NOT(ISNA(Z468))),VLOOKUP(Z468,'ESO zone constants'!$A$3:$D$9999,4,FALSE),"")</f>
        <v>Craglorn</v>
      </c>
      <c r="AB468" s="33" t="s">
        <v>1556</v>
      </c>
      <c r="AC468" s="42" t="str">
        <f>IF(AB468&lt;&gt;"",IF(AB468&lt;&gt;"LIBSETS_DROP_MECHANIC_MONSTER_NAME",VLOOKUP(AB468,'LibSets constants'!$I$4:$L$1012,3,FALSE),""),"")</f>
        <v>Arena stage chest</v>
      </c>
      <c r="AD468" s="42" t="str">
        <f>IF(AB468&lt;&gt;"",IF(AB468&lt;&gt;"LIBSETS_DROP_MECHANIC_MONSTER_NAME",VLOOKUP(AB468,'LibSets constants'!$I$4:$L$1012,4,FALSE),""),"")</f>
        <v>Arena-Phasen Schatztruhe</v>
      </c>
      <c r="AE468" s="42"/>
      <c r="AF468" s="3">
        <f>IF(AND(G468&lt;&gt;"LIBSETS_SETTYPE_BATTLEGROUND",G468&lt;&gt;"LIBSETS_SETTYPE_SPECIAL"),
IF(AND(AE468&lt;&gt;"",ISNUMBER(AE468),NOT(ISNA(AE468))),AE468,
   IF(AND(M468&lt;&gt;"",ISNUMBER(M468),M468&gt;0,NOT(ISNA(M468))),VLOOKUP(M468,'ESO dumped WayshrineInfo'!$K$3:$L$9994,2,FALSE),"")
),"")</f>
        <v>888</v>
      </c>
      <c r="AG468" t="str">
        <f>IF(AND(AF468&lt;&gt;"",ISNUMBER(AF468),NOT(ISNA(AF468))),VLOOKUP(AF468,'ESO zone constants'!$A$3:$D$9999,4,FALSE),"")</f>
        <v>Craglorn</v>
      </c>
      <c r="AH468" s="43"/>
      <c r="AI468" s="42"/>
      <c r="AJ468" s="42"/>
      <c r="AK468" s="3" t="str">
        <f>IF(AND(G468&lt;&gt;"LIBSETS_SETTYPE_BATTLEGROUND",G468&lt;&gt;"LIBSETS_SETTYPE_SPECIAL"),IF(AL468&lt;&gt;"",VLOOKUP(AL468,'ESO zone constants'!$D$3:$H$4953,5,FALSE),""),"")</f>
        <v/>
      </c>
      <c r="AM468" s="43"/>
      <c r="AN468" s="42"/>
      <c r="AO468" s="42"/>
      <c r="AP468" s="3" t="str">
        <f>IF(AND(G468&lt;&gt;"LIBSETS_SETTYPE_BATTLEGROUND",G468&lt;&gt;"LIBSETS_SETTYPE_SPECIAL"),IF(AQ468&lt;&gt;"",VLOOKUP(AQ468,'ESO zone constants'!$D$3:$H$4953,5,FALSE),""),"")</f>
        <v/>
      </c>
      <c r="AR468" s="43"/>
      <c r="AS468" s="42"/>
      <c r="AT468" s="42"/>
      <c r="AU468" s="3" t="str">
        <f>IF(AND(G468&lt;&gt;"LIBSETS_SETTYPE_BATTLEGROUND",G468&lt;&gt;"LIBSETS_SETTYPE_SPECIAL"),IF(AV468&lt;&gt;"",VLOOKUP(AV468,'ESO zone constants'!$D$3:$H$4953,5,FALSE),""),"")</f>
        <v/>
      </c>
      <c r="AW468" s="43"/>
      <c r="AX468" s="42"/>
      <c r="AY468" s="42"/>
      <c r="AZ468" s="81" t="s">
        <v>2665</v>
      </c>
      <c r="BA468" s="81"/>
      <c r="BB468" s="81"/>
      <c r="BC468" s="21" t="str">
        <f t="shared" si="48"/>
        <v>[530] = {wayshrines={270,270,270,}, dlcId=DLC_BASE_GAME</v>
      </c>
      <c r="BD468" s="21" t="str">
        <f t="shared" si="49"/>
        <v>, zoneIds={635,888,888}, veteran=true</v>
      </c>
      <c r="BE468" s="21" t="str">
        <f t="shared" si="50"/>
        <v>, setType=LIBSETS_SETTYPE_ARENA</v>
      </c>
      <c r="BF468" s="21" t="str">
        <f t="shared" si="51"/>
        <v>, dropMechanic={LIBSETS_DROP_MECHANIC_ARENA_STAGE_CHEST,LIBSETS_DROP_MECHANIC_ARENA_STAGE_CHEST}, dropMechanicDropLocationNames={['en']={'','Arena stage chest','','','','',},['de']={'','Arena-Phasen Schatztruhe','','','','',},}</v>
      </c>
      <c r="BG468" s="21" t="str">
        <f t="shared" si="52"/>
        <v>}, --Perfected Stinging Slashes / Perfektionierte stechende Schnitte   [Dragonstar Arena, Craglorn, Craglorn]</v>
      </c>
    </row>
    <row r="469" spans="1:59" x14ac:dyDescent="0.25">
      <c r="A469" s="5">
        <v>531</v>
      </c>
      <c r="B469" t="s">
        <v>1791</v>
      </c>
      <c r="C469" t="s">
        <v>1790</v>
      </c>
      <c r="D469" s="3">
        <f t="shared" si="47"/>
        <v>531</v>
      </c>
      <c r="E469" s="41"/>
      <c r="G469" s="8" t="s">
        <v>1472</v>
      </c>
      <c r="I469" t="s">
        <v>92</v>
      </c>
      <c r="J469" t="s">
        <v>91</v>
      </c>
      <c r="K469">
        <v>270</v>
      </c>
      <c r="L469">
        <v>270</v>
      </c>
      <c r="M469">
        <v>270</v>
      </c>
      <c r="O469" s="64"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WayshrineInfo'!$K$3:$N$9994,4,FALSE),"")))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constants'!$B$4:$C$1012,2,FALSE),"")</f>
        <v>Included in base game</v>
      </c>
      <c r="V469" s="33" t="s">
        <v>1556</v>
      </c>
      <c r="Y469" s="64"/>
      <c r="Z469" s="3">
        <f>IF(AND(G469&lt;&gt;"LIBSETS_SETTYPE_BATTLEGROUND",G469&lt;&gt;"LIBSETS_SETTYPE_SPECIAL"),
IF(AND(Y469&lt;&gt;"",ISNUMBER(Y469),NOT(ISNA(Y469))),Y469,
   IF(AND(L469&lt;&gt;"",ISNUMBER(L469),L469&gt;0,NOT(ISNA(L469))),VLOOKUP(L469,'ESO dumped WayshrineInfo'!$K$3:$L$9994,2,FALSE),"")
),"")</f>
        <v>888</v>
      </c>
      <c r="AA469" t="str">
        <f>IF(AND(Z469&lt;&gt;"",ISNUMBER(Z469),NOT(ISNA(Z469))),VLOOKUP(Z469,'ESO zone constants'!$A$3:$D$9999,4,FALSE),"")</f>
        <v>Craglorn</v>
      </c>
      <c r="AB469" s="33" t="s">
        <v>1556</v>
      </c>
      <c r="AC469" s="42" t="str">
        <f>IF(AB469&lt;&gt;"",IF(AB469&lt;&gt;"LIBSETS_DROP_MECHANIC_MONSTER_NAME",VLOOKUP(AB469,'LibSets constants'!$I$4:$L$1012,3,FALSE),""),"")</f>
        <v>Arena stage chest</v>
      </c>
      <c r="AD469" s="42" t="str">
        <f>IF(AB469&lt;&gt;"",IF(AB469&lt;&gt;"LIBSETS_DROP_MECHANIC_MONSTER_NAME",VLOOKUP(AB469,'LibSets constants'!$I$4:$L$1012,4,FALSE),""),"")</f>
        <v>Arena-Phasen Schatztruhe</v>
      </c>
      <c r="AE469" s="42"/>
      <c r="AF469" s="3">
        <f>IF(AND(G469&lt;&gt;"LIBSETS_SETTYPE_BATTLEGROUND",G469&lt;&gt;"LIBSETS_SETTYPE_SPECIAL"),
IF(AND(AE469&lt;&gt;"",ISNUMBER(AE469),NOT(ISNA(AE469))),AE469,
   IF(AND(M469&lt;&gt;"",ISNUMBER(M469),M469&gt;0,NOT(ISNA(M469))),VLOOKUP(M469,'ESO dumped WayshrineInfo'!$K$3:$L$9994,2,FALSE),"")
),"")</f>
        <v>888</v>
      </c>
      <c r="AG469" t="str">
        <f>IF(AND(AF469&lt;&gt;"",ISNUMBER(AF469),NOT(ISNA(AF469))),VLOOKUP(AF469,'ESO zone constants'!$A$3:$D$9999,4,FALSE),"")</f>
        <v>Craglorn</v>
      </c>
      <c r="AH469" s="43"/>
      <c r="AI469" s="42"/>
      <c r="AJ469" s="42"/>
      <c r="AK469" s="3" t="str">
        <f>IF(AND(G469&lt;&gt;"LIBSETS_SETTYPE_BATTLEGROUND",G469&lt;&gt;"LIBSETS_SETTYPE_SPECIAL"),IF(AL469&lt;&gt;"",VLOOKUP(AL469,'ESO zone constants'!$D$3:$H$4953,5,FALSE),""),"")</f>
        <v/>
      </c>
      <c r="AM469" s="43"/>
      <c r="AN469" s="42"/>
      <c r="AO469" s="42"/>
      <c r="AP469" s="3" t="str">
        <f>IF(AND(G469&lt;&gt;"LIBSETS_SETTYPE_BATTLEGROUND",G469&lt;&gt;"LIBSETS_SETTYPE_SPECIAL"),IF(AQ469&lt;&gt;"",VLOOKUP(AQ469,'ESO zone constants'!$D$3:$H$4953,5,FALSE),""),"")</f>
        <v/>
      </c>
      <c r="AR469" s="43"/>
      <c r="AS469" s="42"/>
      <c r="AT469" s="42"/>
      <c r="AU469" s="3" t="str">
        <f>IF(AND(G469&lt;&gt;"LIBSETS_SETTYPE_BATTLEGROUND",G469&lt;&gt;"LIBSETS_SETTYPE_SPECIAL"),IF(AV469&lt;&gt;"",VLOOKUP(AV469,'ESO zone constants'!$D$3:$H$4953,5,FALSE),""),"")</f>
        <v/>
      </c>
      <c r="AW469" s="43"/>
      <c r="AX469" s="42"/>
      <c r="AY469" s="42"/>
      <c r="AZ469" s="81">
        <v>0</v>
      </c>
      <c r="BA469" s="81"/>
      <c r="BB469" s="81"/>
      <c r="BC469" s="21" t="str">
        <f t="shared" si="48"/>
        <v>[531] = {wayshrines={270,270,270,}, dlcId=DLC_BASE_GAME</v>
      </c>
      <c r="BD469" s="21" t="str">
        <f t="shared" si="49"/>
        <v>, zoneIds={635,888,888}, veteran=true</v>
      </c>
      <c r="BE469" s="21" t="str">
        <f t="shared" si="50"/>
        <v>, setType=LIBSETS_SETTYPE_ARENA</v>
      </c>
      <c r="BF469" s="21" t="str">
        <f t="shared" si="51"/>
        <v>, isProcSetAllowedInPvP=0, dropMechanic={LIBSETS_DROP_MECHANIC_ARENA_STAGE_CHEST,LIBSETS_DROP_MECHANIC_ARENA_STAGE_CHEST}, dropMechanicDropLocationNames={['en']={'','Arena stage chest','','','','',},['de']={'','Arena-Phasen Schatztruhe','','','','',},}</v>
      </c>
      <c r="BG469" s="21" t="str">
        <f t="shared" si="52"/>
        <v>}, --Perfected Caustic Arrow / Perfektionierter beißender Pfeil   [Dragonstar Arena, Craglorn, Craglorn]</v>
      </c>
    </row>
    <row r="470" spans="1:59" x14ac:dyDescent="0.25">
      <c r="A470" s="5">
        <v>532</v>
      </c>
      <c r="B470" t="s">
        <v>1792</v>
      </c>
      <c r="C470" t="s">
        <v>1793</v>
      </c>
      <c r="D470" s="3">
        <f t="shared" si="47"/>
        <v>532</v>
      </c>
      <c r="E470" s="41"/>
      <c r="G470" s="8" t="s">
        <v>1472</v>
      </c>
      <c r="I470" t="s">
        <v>92</v>
      </c>
      <c r="J470" t="s">
        <v>91</v>
      </c>
      <c r="K470">
        <v>270</v>
      </c>
      <c r="L470">
        <v>270</v>
      </c>
      <c r="M470">
        <v>270</v>
      </c>
      <c r="O470" s="64"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WayshrineInfo'!$K$3:$N$9994,4,FALSE),"")))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constants'!$B$4:$C$1012,2,FALSE),"")</f>
        <v>Included in base game</v>
      </c>
      <c r="V470" s="33" t="s">
        <v>1556</v>
      </c>
      <c r="Y470" s="64"/>
      <c r="Z470" s="3">
        <f>IF(AND(G470&lt;&gt;"LIBSETS_SETTYPE_BATTLEGROUND",G470&lt;&gt;"LIBSETS_SETTYPE_SPECIAL"),
IF(AND(Y470&lt;&gt;"",ISNUMBER(Y470),NOT(ISNA(Y470))),Y470,
   IF(AND(L470&lt;&gt;"",ISNUMBER(L470),L470&gt;0,NOT(ISNA(L470))),VLOOKUP(L470,'ESO dumped WayshrineInfo'!$K$3:$L$9994,2,FALSE),"")
),"")</f>
        <v>888</v>
      </c>
      <c r="AA470" t="str">
        <f>IF(AND(Z470&lt;&gt;"",ISNUMBER(Z470),NOT(ISNA(Z470))),VLOOKUP(Z470,'ESO zone constants'!$A$3:$D$9999,4,FALSE),"")</f>
        <v>Craglorn</v>
      </c>
      <c r="AB470" s="33" t="s">
        <v>1556</v>
      </c>
      <c r="AC470" s="42" t="str">
        <f>IF(AB470&lt;&gt;"",IF(AB470&lt;&gt;"LIBSETS_DROP_MECHANIC_MONSTER_NAME",VLOOKUP(AB470,'LibSets constants'!$I$4:$L$1012,3,FALSE),""),"")</f>
        <v>Arena stage chest</v>
      </c>
      <c r="AD470" s="42" t="str">
        <f>IF(AB470&lt;&gt;"",IF(AB470&lt;&gt;"LIBSETS_DROP_MECHANIC_MONSTER_NAME",VLOOKUP(AB470,'LibSets constants'!$I$4:$L$1012,4,FALSE),""),"")</f>
        <v>Arena-Phasen Schatztruhe</v>
      </c>
      <c r="AE470" s="42"/>
      <c r="AF470" s="3">
        <f>IF(AND(G470&lt;&gt;"LIBSETS_SETTYPE_BATTLEGROUND",G470&lt;&gt;"LIBSETS_SETTYPE_SPECIAL"),
IF(AND(AE470&lt;&gt;"",ISNUMBER(AE470),NOT(ISNA(AE470))),AE470,
   IF(AND(M470&lt;&gt;"",ISNUMBER(M470),M470&gt;0,NOT(ISNA(M470))),VLOOKUP(M470,'ESO dumped WayshrineInfo'!$K$3:$L$9994,2,FALSE),"")
),"")</f>
        <v>888</v>
      </c>
      <c r="AG470" t="str">
        <f>IF(AND(AF470&lt;&gt;"",ISNUMBER(AF470),NOT(ISNA(AF470))),VLOOKUP(AF470,'ESO zone constants'!$A$3:$D$9999,4,FALSE),"")</f>
        <v>Craglorn</v>
      </c>
      <c r="AH470" s="43"/>
      <c r="AI470" s="42"/>
      <c r="AJ470" s="42"/>
      <c r="AK470" s="3" t="str">
        <f>IF(AND(G470&lt;&gt;"LIBSETS_SETTYPE_BATTLEGROUND",G470&lt;&gt;"LIBSETS_SETTYPE_SPECIAL"),IF(AL470&lt;&gt;"",VLOOKUP(AL470,'ESO zone constants'!$D$3:$H$4953,5,FALSE),""),"")</f>
        <v/>
      </c>
      <c r="AM470" s="43"/>
      <c r="AN470" s="42"/>
      <c r="AO470" s="42"/>
      <c r="AP470" s="3" t="str">
        <f>IF(AND(G470&lt;&gt;"LIBSETS_SETTYPE_BATTLEGROUND",G470&lt;&gt;"LIBSETS_SETTYPE_SPECIAL"),IF(AQ470&lt;&gt;"",VLOOKUP(AQ470,'ESO zone constants'!$D$3:$H$4953,5,FALSE),""),"")</f>
        <v/>
      </c>
      <c r="AR470" s="43"/>
      <c r="AS470" s="42"/>
      <c r="AT470" s="42"/>
      <c r="AU470" s="3" t="str">
        <f>IF(AND(G470&lt;&gt;"LIBSETS_SETTYPE_BATTLEGROUND",G470&lt;&gt;"LIBSETS_SETTYPE_SPECIAL"),IF(AV470&lt;&gt;"",VLOOKUP(AV470,'ESO zone constants'!$D$3:$H$4953,5,FALSE),""),"")</f>
        <v/>
      </c>
      <c r="AW470" s="43"/>
      <c r="AX470" s="42"/>
      <c r="AY470" s="42"/>
      <c r="AZ470" s="81" t="s">
        <v>2665</v>
      </c>
      <c r="BA470" s="81"/>
      <c r="BB470" s="81"/>
      <c r="BC470" s="21" t="str">
        <f t="shared" si="48"/>
        <v>[532] = {wayshrines={270,270,270,}, dlcId=DLC_BASE_GAME</v>
      </c>
      <c r="BD470" s="21" t="str">
        <f t="shared" si="49"/>
        <v>, zoneIds={635,888,888}, veteran=true</v>
      </c>
      <c r="BE470" s="21" t="str">
        <f t="shared" si="50"/>
        <v>, setType=LIBSETS_SETTYPE_ARENA</v>
      </c>
      <c r="BF470" s="21" t="str">
        <f t="shared" si="51"/>
        <v>, dropMechanic={LIBSETS_DROP_MECHANIC_ARENA_STAGE_CHEST,LIBSETS_DROP_MECHANIC_ARENA_STAGE_CHEST}, dropMechanicDropLocationNames={['en']={'','Arena stage chest','','','','',},['de']={'','Arena-Phasen Schatztruhe','','','','',},}</v>
      </c>
      <c r="BG470" s="21" t="str">
        <f t="shared" si="52"/>
        <v>}, --Perfected Destructive Impact / Perfektionierter zerstörerischer Einschlag   [Dragonstar Arena, Craglorn, Craglorn]</v>
      </c>
    </row>
    <row r="471" spans="1:59" x14ac:dyDescent="0.25">
      <c r="A471" s="5">
        <v>533</v>
      </c>
      <c r="B471" t="s">
        <v>1803</v>
      </c>
      <c r="C471" t="s">
        <v>1802</v>
      </c>
      <c r="D471" s="3">
        <f t="shared" si="47"/>
        <v>533</v>
      </c>
      <c r="E471" s="41"/>
      <c r="G471" s="8" t="s">
        <v>1472</v>
      </c>
      <c r="I471" t="s">
        <v>92</v>
      </c>
      <c r="J471" t="s">
        <v>91</v>
      </c>
      <c r="K471">
        <v>270</v>
      </c>
      <c r="L471">
        <v>270</v>
      </c>
      <c r="M471">
        <v>270</v>
      </c>
      <c r="O471" s="64"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WayshrineInfo'!$K$3:$N$9994,4,FALSE),"")))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constants'!$B$4:$C$1012,2,FALSE),"")</f>
        <v>Included in base game</v>
      </c>
      <c r="V471" s="33" t="s">
        <v>1556</v>
      </c>
      <c r="Y471" s="64"/>
      <c r="Z471" s="3">
        <f>IF(AND(G471&lt;&gt;"LIBSETS_SETTYPE_BATTLEGROUND",G471&lt;&gt;"LIBSETS_SETTYPE_SPECIAL"),
IF(AND(Y471&lt;&gt;"",ISNUMBER(Y471),NOT(ISNA(Y471))),Y471,
   IF(AND(L471&lt;&gt;"",ISNUMBER(L471),L471&gt;0,NOT(ISNA(L471))),VLOOKUP(L471,'ESO dumped WayshrineInfo'!$K$3:$L$9994,2,FALSE),"")
),"")</f>
        <v>888</v>
      </c>
      <c r="AA471" t="str">
        <f>IF(AND(Z471&lt;&gt;"",ISNUMBER(Z471),NOT(ISNA(Z471))),VLOOKUP(Z471,'ESO zone constants'!$A$3:$D$9999,4,FALSE),"")</f>
        <v>Craglorn</v>
      </c>
      <c r="AB471" s="33" t="s">
        <v>1556</v>
      </c>
      <c r="AC471" s="3" t="str">
        <f>IF(AB471&lt;&gt;"",IF(AB471&lt;&gt;"LIBSETS_DROP_MECHANIC_MONSTER_NAME",VLOOKUP(AB471,'LibSets constants'!$I$4:$L$1012,3,FALSE),""),"")</f>
        <v>Arena stage chest</v>
      </c>
      <c r="AD471" s="3" t="str">
        <f>IF(AB471&lt;&gt;"",IF(AB471&lt;&gt;"LIBSETS_DROP_MECHANIC_MONSTER_NAME",VLOOKUP(AB471,'LibSets constants'!$I$4:$L$1012,4,FALSE),""),"")</f>
        <v>Arena-Phasen Schatztruhe</v>
      </c>
      <c r="AF471" s="3">
        <f>IF(AND(G471&lt;&gt;"LIBSETS_SETTYPE_BATTLEGROUND",G471&lt;&gt;"LIBSETS_SETTYPE_SPECIAL"),
IF(AND(AE471&lt;&gt;"",ISNUMBER(AE471),NOT(ISNA(AE471))),AE471,
   IF(AND(M471&lt;&gt;"",ISNUMBER(M471),M471&gt;0,NOT(ISNA(M471))),VLOOKUP(M471,'ESO dumped WayshrineInfo'!$K$3:$L$9994,2,FALSE),"")
),"")</f>
        <v>888</v>
      </c>
      <c r="AG471" t="str">
        <f>IF(AND(AF471&lt;&gt;"",ISNUMBER(AF471),NOT(ISNA(AF471))),VLOOKUP(AF471,'ESO zone constants'!$A$3:$D$9999,4,FALSE),"")</f>
        <v>Craglorn</v>
      </c>
      <c r="AH471" s="43"/>
      <c r="AK471" s="3" t="str">
        <f>IF(AND(G471&lt;&gt;"LIBSETS_SETTYPE_BATTLEGROUND",G471&lt;&gt;"LIBSETS_SETTYPE_SPECIAL"),IF(AL471&lt;&gt;"",VLOOKUP(AL471,'ESO zone constants'!$D$3:$H$4953,5,FALSE),""),"")</f>
        <v/>
      </c>
      <c r="AM471" s="43"/>
      <c r="AP471" s="3" t="str">
        <f>IF(AND(G471&lt;&gt;"LIBSETS_SETTYPE_BATTLEGROUND",G471&lt;&gt;"LIBSETS_SETTYPE_SPECIAL"),IF(AQ471&lt;&gt;"",VLOOKUP(AQ471,'ESO zone constants'!$D$3:$H$4953,5,FALSE),""),"")</f>
        <v/>
      </c>
      <c r="AR471" s="43"/>
      <c r="AU471" s="3" t="str">
        <f>IF(AND(G471&lt;&gt;"LIBSETS_SETTYPE_BATTLEGROUND",G471&lt;&gt;"LIBSETS_SETTYPE_SPECIAL"),IF(AV471&lt;&gt;"",VLOOKUP(AV471,'ESO zone constants'!$D$3:$H$4953,5,FALSE),""),"")</f>
        <v/>
      </c>
      <c r="AW471" s="43"/>
      <c r="AZ471" s="81" t="s">
        <v>2665</v>
      </c>
      <c r="BA471" s="81"/>
      <c r="BB471" s="81"/>
      <c r="BC471" s="21" t="str">
        <f t="shared" si="48"/>
        <v>[533] = {wayshrines={270,270,270,}, dlcId=DLC_BASE_GAME</v>
      </c>
      <c r="BD471" s="21" t="str">
        <f t="shared" si="49"/>
        <v>, zoneIds={635,888,888}, veteran=true</v>
      </c>
      <c r="BE471" s="21" t="str">
        <f t="shared" si="50"/>
        <v>, setType=LIBSETS_SETTYPE_ARENA</v>
      </c>
      <c r="BF471" s="21" t="str">
        <f t="shared" si="51"/>
        <v>, dropMechanic={LIBSETS_DROP_MECHANIC_ARENA_STAGE_CHEST,LIBSETS_DROP_MECHANIC_ARENA_STAGE_CHEST}, dropMechanicDropLocationNames={['en']={'','Arena stage chest','','','','',},['de']={'','Arena-Phasen Schatztruhe','','','','',},}</v>
      </c>
      <c r="BG471" s="21" t="str">
        <f t="shared" si="52"/>
        <v>}, --Perfected Grand Rejuvenation / Pefektionierte Große Verjüngung   [Dragonstar Arena, Craglorn, Craglorn]</v>
      </c>
    </row>
    <row r="472" spans="1:59" x14ac:dyDescent="0.25">
      <c r="A472" s="5">
        <v>534</v>
      </c>
      <c r="B472" t="s">
        <v>2168</v>
      </c>
      <c r="C472" t="s">
        <v>1814</v>
      </c>
      <c r="D472" s="3">
        <f t="shared" si="47"/>
        <v>534</v>
      </c>
      <c r="G472" s="3" t="s">
        <v>1479</v>
      </c>
      <c r="H472" s="91">
        <v>3</v>
      </c>
      <c r="I472" t="s">
        <v>1466</v>
      </c>
      <c r="J472" t="s">
        <v>91</v>
      </c>
      <c r="K472">
        <v>435</v>
      </c>
      <c r="L472">
        <v>435</v>
      </c>
      <c r="M472">
        <v>435</v>
      </c>
      <c r="O472" s="64" t="s">
        <v>1813</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WayshrineInfo'!$K$3:$N$9994,4,FALSE),"")))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constants'!$B$4:$C$1012,2,FALSE),"")</f>
        <v>Stonethorn</v>
      </c>
      <c r="V472" s="33" t="s">
        <v>1544</v>
      </c>
      <c r="W472" s="3" t="s">
        <v>2170</v>
      </c>
      <c r="X472" s="3" t="s">
        <v>2171</v>
      </c>
      <c r="Y472" s="64"/>
      <c r="Z472" s="3">
        <f>IF(AND(G472&lt;&gt;"LIBSETS_SETTYPE_BATTLEGROUND",G472&lt;&gt;"LIBSETS_SETTYPE_SPECIAL"),
IF(AND(Y472&lt;&gt;"",ISNUMBER(Y472),NOT(ISNA(Y472))),Y472,
   IF(AND(L472&lt;&gt;"",ISNUMBER(L472),L472&gt;0,NOT(ISNA(L472))),VLOOKUP(L472,'ESO dumped WayshrineInfo'!$K$3:$L$9994,2,FALSE),"")
),"")</f>
        <v>1161</v>
      </c>
      <c r="AA472" t="str">
        <f>IF(AND(Z472&lt;&gt;"",ISNUMBER(Z472),NOT(ISNA(Z472))),VLOOKUP(Z472,'ESO zone constants'!$A$3:$D$9999,4,FALSE),"")</f>
        <v>Blackreach: Greymoor Caverns</v>
      </c>
      <c r="AC472" s="42" t="str">
        <f>IF(AB472&lt;&gt;"",IF(AB472&lt;&gt;"LIBSETS_DROP_MECHANIC_MONSTER_NAME",VLOOKUP(AB472,'LibSets constants'!$I$4:$L$1012,3,FALSE),""),"")</f>
        <v/>
      </c>
      <c r="AD472" s="42" t="str">
        <f>IF(AB472&lt;&gt;"",IF(AB472&lt;&gt;"LIBSETS_DROP_MECHANIC_MONSTER_NAME",VLOOKUP(AB472,'LibSets constants'!$I$4:$L$1012,4,FALSE),""),"")</f>
        <v/>
      </c>
      <c r="AE472" s="42"/>
      <c r="AF472" s="3">
        <f>IF(AND(G472&lt;&gt;"LIBSETS_SETTYPE_BATTLEGROUND",G472&lt;&gt;"LIBSETS_SETTYPE_SPECIAL"),
IF(AND(AE472&lt;&gt;"",ISNUMBER(AE472),NOT(ISNA(AE472))),AE472,
   IF(AND(M472&lt;&gt;"",ISNUMBER(M472),M472&gt;0,NOT(ISNA(M472))),VLOOKUP(M472,'ESO dumped WayshrineInfo'!$K$3:$L$9994,2,FALSE),"")
),"")</f>
        <v>1161</v>
      </c>
      <c r="AG472" t="str">
        <f>IF(AND(AF472&lt;&gt;"",ISNUMBER(AF472),NOT(ISNA(AF472))),VLOOKUP(AF472,'ESO zone constants'!$A$3:$D$9999,4,FALSE),"")</f>
        <v>Blackreach: Greymoor Caverns</v>
      </c>
      <c r="AH472" s="43"/>
      <c r="AI472" s="42"/>
      <c r="AJ472" s="42"/>
      <c r="AK472" s="3" t="str">
        <f>IF(AND(G472&lt;&gt;"LIBSETS_SETTYPE_BATTLEGROUND",G472&lt;&gt;"LIBSETS_SETTYPE_SPECIAL"),IF(AL472&lt;&gt;"",VLOOKUP(AL472,'ESO zone constants'!$D$3:$H$4953,5,FALSE),""),"")</f>
        <v/>
      </c>
      <c r="AM472" s="43"/>
      <c r="AN472" s="42"/>
      <c r="AO472" s="42"/>
      <c r="AP472" s="3" t="str">
        <f>IF(AND(G472&lt;&gt;"LIBSETS_SETTYPE_BATTLEGROUND",G472&lt;&gt;"LIBSETS_SETTYPE_SPECIAL"),IF(AQ472&lt;&gt;"",VLOOKUP(AQ472,'ESO zone constants'!$D$3:$H$4953,5,FALSE),""),"")</f>
        <v/>
      </c>
      <c r="AR472" s="43"/>
      <c r="AS472" s="42"/>
      <c r="AT472" s="42"/>
      <c r="AU472" s="3" t="str">
        <f>IF(AND(G472&lt;&gt;"LIBSETS_SETTYPE_BATTLEGROUND",G472&lt;&gt;"LIBSETS_SETTYPE_SPECIAL"),IF(AV472&lt;&gt;"",VLOOKUP(AV472,'ESO zone constants'!$D$3:$H$4953,5,FALSE),""),"")</f>
        <v/>
      </c>
      <c r="AW472" s="43"/>
      <c r="AX472" s="42"/>
      <c r="AY472" s="42"/>
      <c r="AZ472" s="81" t="s">
        <v>2665</v>
      </c>
      <c r="BA472" s="81"/>
      <c r="BB472" s="81"/>
      <c r="BC472" s="21" t="str">
        <f t="shared" si="48"/>
        <v>[534] = {wayshrines={435,435,435,}, dlcId=DLC_STONETHORN</v>
      </c>
      <c r="BD472" s="21" t="str">
        <f t="shared" si="49"/>
        <v>, zoneIds={1197,1161,1161}, veteran={[EQUIP_TYPE_HEAD]=true, [EQUIP_TYPE_SHOULDERS]=false}</v>
      </c>
      <c r="BE472" s="21" t="str">
        <f t="shared" si="50"/>
        <v>, setType=LIBSETS_SETTYPE_MONSTER, undauntedChestId=3</v>
      </c>
      <c r="BF472" s="21" t="str">
        <f t="shared" si="51"/>
        <v>, dropMechanic={LIBSETS_DROP_MECHANIC_MONSTER_NAME}, dropMechanicDropLocationNames={['en']={'Arkasis the Mad Alchemist','','','','','',},['de']={'Arkasis der verrückte Alchemist','','','','','',},}</v>
      </c>
      <c r="BG472" s="21" t="str">
        <f t="shared" si="52"/>
        <v>}, --Stone Husk / Steinhülle   [Stone Garden, Blackreach: Greymoor Caverns, Blackreach: Greymoor Caverns]</v>
      </c>
    </row>
    <row r="473" spans="1:59" x14ac:dyDescent="0.25">
      <c r="A473" s="5">
        <v>535</v>
      </c>
      <c r="B473" t="s">
        <v>2169</v>
      </c>
      <c r="C473" t="s">
        <v>1811</v>
      </c>
      <c r="D473" s="3">
        <f t="shared" si="47"/>
        <v>535</v>
      </c>
      <c r="G473" s="3" t="s">
        <v>1479</v>
      </c>
      <c r="H473" s="91">
        <v>3</v>
      </c>
      <c r="I473" t="s">
        <v>1466</v>
      </c>
      <c r="J473" t="s">
        <v>91</v>
      </c>
      <c r="K473">
        <v>436</v>
      </c>
      <c r="L473">
        <v>436</v>
      </c>
      <c r="M473">
        <v>436</v>
      </c>
      <c r="O473" s="64" t="s">
        <v>1808</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WayshrineInfo'!$K$3:$N$9994,4,FALSE),"")))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constants'!$B$4:$C$1012,2,FALSE),"")</f>
        <v>Stonethorn</v>
      </c>
      <c r="V473" s="33" t="s">
        <v>1544</v>
      </c>
      <c r="W473" s="3" t="s">
        <v>1811</v>
      </c>
      <c r="X473" s="3" t="s">
        <v>2169</v>
      </c>
      <c r="Y473" s="64"/>
      <c r="Z473" s="3">
        <f>IF(AND(G473&lt;&gt;"LIBSETS_SETTYPE_BATTLEGROUND",G473&lt;&gt;"LIBSETS_SETTYPE_SPECIAL"),
IF(AND(Y473&lt;&gt;"",ISNUMBER(Y473),NOT(ISNA(Y473))),Y473,
   IF(AND(L473&lt;&gt;"",ISNUMBER(L473),L473&gt;0,NOT(ISNA(L473))),VLOOKUP(L473,'ESO dumped WayshrineInfo'!$K$3:$L$9994,2,FALSE),"")
),"")</f>
        <v>1160</v>
      </c>
      <c r="AA473" t="str">
        <f>IF(AND(Z473&lt;&gt;"",ISNUMBER(Z473),NOT(ISNA(Z473))),VLOOKUP(Z473,'ESO zone constants'!$A$3:$D$9999,4,FALSE),"")</f>
        <v>Western Skyrim</v>
      </c>
      <c r="AC473" s="42" t="str">
        <f>IF(AB473&lt;&gt;"",IF(AB473&lt;&gt;"LIBSETS_DROP_MECHANIC_MONSTER_NAME",VLOOKUP(AB473,'LibSets constants'!$I$4:$L$1012,3,FALSE),""),"")</f>
        <v/>
      </c>
      <c r="AD473" s="42" t="str">
        <f>IF(AB473&lt;&gt;"",IF(AB473&lt;&gt;"LIBSETS_DROP_MECHANIC_MONSTER_NAME",VLOOKUP(AB473,'LibSets constants'!$I$4:$L$1012,4,FALSE),""),"")</f>
        <v/>
      </c>
      <c r="AE473" s="42"/>
      <c r="AF473" s="3">
        <f>IF(AND(G473&lt;&gt;"LIBSETS_SETTYPE_BATTLEGROUND",G473&lt;&gt;"LIBSETS_SETTYPE_SPECIAL"),
IF(AND(AE473&lt;&gt;"",ISNUMBER(AE473),NOT(ISNA(AE473))),AE473,
   IF(AND(M473&lt;&gt;"",ISNUMBER(M473),M473&gt;0,NOT(ISNA(M473))),VLOOKUP(M473,'ESO dumped WayshrineInfo'!$K$3:$L$9994,2,FALSE),"")
),"")</f>
        <v>1160</v>
      </c>
      <c r="AG473" t="str">
        <f>IF(AND(AF473&lt;&gt;"",ISNUMBER(AF473),NOT(ISNA(AF473))),VLOOKUP(AF473,'ESO zone constants'!$A$3:$D$9999,4,FALSE),"")</f>
        <v>Western Skyrim</v>
      </c>
      <c r="AH473" s="43"/>
      <c r="AI473" s="42"/>
      <c r="AJ473" s="42"/>
      <c r="AK473" s="3" t="str">
        <f>IF(AND(G473&lt;&gt;"LIBSETS_SETTYPE_BATTLEGROUND",G473&lt;&gt;"LIBSETS_SETTYPE_SPECIAL"),IF(AL473&lt;&gt;"",VLOOKUP(AL473,'ESO zone constants'!$D$3:$H$4953,5,FALSE),""),"")</f>
        <v/>
      </c>
      <c r="AM473" s="43"/>
      <c r="AN473" s="42"/>
      <c r="AO473" s="42"/>
      <c r="AP473" s="3" t="str">
        <f>IF(AND(G473&lt;&gt;"LIBSETS_SETTYPE_BATTLEGROUND",G473&lt;&gt;"LIBSETS_SETTYPE_SPECIAL"),IF(AQ473&lt;&gt;"",VLOOKUP(AQ473,'ESO zone constants'!$D$3:$H$4953,5,FALSE),""),"")</f>
        <v/>
      </c>
      <c r="AR473" s="43"/>
      <c r="AS473" s="42"/>
      <c r="AT473" s="42"/>
      <c r="AU473" s="3" t="str">
        <f>IF(AND(G473&lt;&gt;"LIBSETS_SETTYPE_BATTLEGROUND",G473&lt;&gt;"LIBSETS_SETTYPE_SPECIAL"),IF(AV473&lt;&gt;"",VLOOKUP(AV473,'ESO zone constants'!$D$3:$H$4953,5,FALSE),""),"")</f>
        <v/>
      </c>
      <c r="AW473" s="43"/>
      <c r="AX473" s="42"/>
      <c r="AY473" s="42"/>
      <c r="AZ473" s="81" t="s">
        <v>2665</v>
      </c>
      <c r="BA473" s="81"/>
      <c r="BB473" s="81"/>
      <c r="BC473" s="21" t="str">
        <f t="shared" si="48"/>
        <v>[535] = {wayshrines={436,436,436,}, dlcId=DLC_STONETHORN</v>
      </c>
      <c r="BD473" s="21" t="str">
        <f t="shared" si="49"/>
        <v>, zoneIds={1201,1160,1160}, veteran={[EQUIP_TYPE_HEAD]=true, [EQUIP_TYPE_SHOULDERS]=false}</v>
      </c>
      <c r="BE473" s="21" t="str">
        <f t="shared" si="50"/>
        <v>, setType=LIBSETS_SETTYPE_MONSTER, undauntedChestId=3</v>
      </c>
      <c r="BF473" s="21" t="str">
        <f t="shared" si="51"/>
        <v>, dropMechanic={LIBSETS_DROP_MECHANIC_MONSTER_NAME}, dropMechanicDropLocationNames={['en']={'Lady Thorn','','','','','',},['de']={'Fürstin Dorn','','','','','',},}</v>
      </c>
      <c r="BG473" s="21" t="str">
        <f t="shared" si="52"/>
        <v>}, --Lady Thorn / Fürstin Dorn   [Castle Thorn, Western Skyrim, Western Skyrim]</v>
      </c>
    </row>
    <row r="474" spans="1:59" x14ac:dyDescent="0.25">
      <c r="A474" s="5">
        <v>536</v>
      </c>
      <c r="B474" t="s">
        <v>2239</v>
      </c>
      <c r="C474" t="s">
        <v>2238</v>
      </c>
      <c r="D474" s="3">
        <f t="shared" si="47"/>
        <v>536</v>
      </c>
      <c r="G474" s="3" t="s">
        <v>1480</v>
      </c>
      <c r="I474" t="s">
        <v>91</v>
      </c>
      <c r="J474" t="s">
        <v>91</v>
      </c>
      <c r="K474">
        <v>441</v>
      </c>
      <c r="L474">
        <v>441</v>
      </c>
      <c r="M474">
        <v>441</v>
      </c>
      <c r="O474" s="64" t="s">
        <v>2220</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WayshrineInfo'!$K$3:$N$9994,4,FALSE),"")))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constants'!$B$4:$C$1012,2,FALSE),"")</f>
        <v>Markarth</v>
      </c>
      <c r="V474" s="33" t="s">
        <v>1560</v>
      </c>
      <c r="Y474" s="64"/>
      <c r="Z474" s="3">
        <f>IF(AND(G474&lt;&gt;"LIBSETS_SETTYPE_BATTLEGROUND",G474&lt;&gt;"LIBSETS_SETTYPE_SPECIAL"),
IF(AND(Y474&lt;&gt;"",ISNUMBER(Y474),NOT(ISNA(Y474))),Y474,
   IF(AND(L474&lt;&gt;"",ISNUMBER(L474),L474&gt;0,NOT(ISNA(L474))),VLOOKUP(L474,'ESO dumped WayshrineInfo'!$K$3:$L$9994,2,FALSE),"")
),"")</f>
        <v>1207</v>
      </c>
      <c r="AA474" t="str">
        <f>IF(AND(Z474&lt;&gt;"",ISNUMBER(Z474),NOT(ISNA(Z474))),VLOOKUP(Z474,'ESO zone constants'!$A$3:$D$9999,4,FALSE),"")</f>
        <v>The Reach</v>
      </c>
      <c r="AB474" s="33" t="s">
        <v>1560</v>
      </c>
      <c r="AC474" s="42"/>
      <c r="AD474" s="42"/>
      <c r="AE474" s="42"/>
      <c r="AF474" s="3">
        <f>IF(AND(G474&lt;&gt;"LIBSETS_SETTYPE_BATTLEGROUND",G474&lt;&gt;"LIBSETS_SETTYPE_SPECIAL"),
IF(AND(AE474&lt;&gt;"",ISNUMBER(AE474),NOT(ISNA(AE474))),AE474,
   IF(AND(M474&lt;&gt;"",ISNUMBER(M474),M474&gt;0,NOT(ISNA(M474))),VLOOKUP(M474,'ESO dumped WayshrineInfo'!$K$3:$L$9994,2,FALSE),"")
),"")</f>
        <v>1207</v>
      </c>
      <c r="AG474" t="str">
        <f>IF(AND(AF474&lt;&gt;"",ISNUMBER(AF474),NOT(ISNA(AF474))),VLOOKUP(AF474,'ESO zone constants'!$A$3:$D$9999,4,FALSE),"")</f>
        <v>The Reach</v>
      </c>
      <c r="AH474" s="43" t="s">
        <v>1562</v>
      </c>
      <c r="AI474" s="42"/>
      <c r="AJ474" s="42"/>
      <c r="AK474" s="3">
        <f>IF(AND(G474&lt;&gt;"LIBSETS_SETTYPE_BATTLEGROUND",G474&lt;&gt;"LIBSETS_SETTYPE_SPECIAL"),IF(AL474&lt;&gt;"",VLOOKUP(AL474,'ESO zone constants'!$D$3:$H$4953,5,FALSE),""),"")</f>
        <v>1207</v>
      </c>
      <c r="AL474" t="s">
        <v>2220</v>
      </c>
      <c r="AM474" s="43" t="s">
        <v>1563</v>
      </c>
      <c r="AN474" s="42"/>
      <c r="AO474" s="42"/>
      <c r="AP474" s="3" t="str">
        <f>IF(AND(G474&lt;&gt;"LIBSETS_SETTYPE_BATTLEGROUND",G474&lt;&gt;"LIBSETS_SETTYPE_SPECIAL"),IF(AQ474&lt;&gt;"",VLOOKUP(AQ474,'ESO zone constants'!$D$3:$H$4953,5,FALSE),""),"")</f>
        <v/>
      </c>
      <c r="AR474" s="43"/>
      <c r="AS474" s="42"/>
      <c r="AT474" s="42"/>
      <c r="AU474" s="3" t="str">
        <f>IF(AND(G474&lt;&gt;"LIBSETS_SETTYPE_BATTLEGROUND",G474&lt;&gt;"LIBSETS_SETTYPE_SPECIAL"),IF(AV474&lt;&gt;"",VLOOKUP(AV474,'ESO zone constants'!$D$3:$H$4953,5,FALSE),""),"")</f>
        <v/>
      </c>
      <c r="AW474" s="43"/>
      <c r="AX474" s="42"/>
      <c r="AY474" s="42"/>
      <c r="AZ474" s="81" t="s">
        <v>2665</v>
      </c>
      <c r="BA474" s="81"/>
      <c r="BB474" s="81"/>
      <c r="BC474" s="21" t="str">
        <f t="shared" si="48"/>
        <v>[536] = {wayshrines={441,441,441,}, dlcId=DLC_MARKARTH</v>
      </c>
      <c r="BD474" s="21" t="str">
        <f t="shared" si="49"/>
        <v>, zoneIds={1207,1207,1207,1207}, veteran=false</v>
      </c>
      <c r="BE474" s="21" t="str">
        <f t="shared" si="50"/>
        <v>, setType=LIBSETS_SETTYPE_OVERLAND</v>
      </c>
      <c r="BF474" s="21" t="str">
        <f t="shared" si="51"/>
        <v>, dropMechanic={LIBSETS_DROP_MECHANIC_OVERLAND_BOSS_DELVE,LIBSETS_DROP_MECHANIC_OVERLAND_BOSS_DELVE,LIBSETS_DROP_MECHANIC_OVERLAND_BOSS_PUBLIC_DUNGEON,LIBSETS_DROP_MECHANIC_OVERLAND_CHEST}</v>
      </c>
      <c r="BG474" s="21" t="str">
        <f t="shared" si="52"/>
        <v>}, --Radiant Bastion / Strahlende Bastion   [The Reach, The Reach, The Reach, The Reach]</v>
      </c>
    </row>
    <row r="475" spans="1:59" x14ac:dyDescent="0.25">
      <c r="A475" s="5">
        <v>537</v>
      </c>
      <c r="B475" t="s">
        <v>2240</v>
      </c>
      <c r="C475" t="s">
        <v>2262</v>
      </c>
      <c r="D475" s="3">
        <f t="shared" si="47"/>
        <v>537</v>
      </c>
      <c r="G475" s="3" t="s">
        <v>1480</v>
      </c>
      <c r="I475" t="s">
        <v>91</v>
      </c>
      <c r="J475" t="s">
        <v>91</v>
      </c>
      <c r="K475">
        <v>441</v>
      </c>
      <c r="L475">
        <v>441</v>
      </c>
      <c r="M475">
        <v>441</v>
      </c>
      <c r="O475" s="64" t="s">
        <v>2220</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WayshrineInfo'!$K$3:$N$9994,4,FALSE),"")))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constants'!$B$4:$C$1012,2,FALSE),"")</f>
        <v>Markarth</v>
      </c>
      <c r="V475" s="33" t="s">
        <v>1560</v>
      </c>
      <c r="Y475" s="64"/>
      <c r="Z475" s="3">
        <f>IF(AND(G475&lt;&gt;"LIBSETS_SETTYPE_BATTLEGROUND",G475&lt;&gt;"LIBSETS_SETTYPE_SPECIAL"),
IF(AND(Y475&lt;&gt;"",ISNUMBER(Y475),NOT(ISNA(Y475))),Y475,
   IF(AND(L475&lt;&gt;"",ISNUMBER(L475),L475&gt;0,NOT(ISNA(L475))),VLOOKUP(L475,'ESO dumped WayshrineInfo'!$K$3:$L$9994,2,FALSE),"")
),"")</f>
        <v>1207</v>
      </c>
      <c r="AA475" t="str">
        <f>IF(AND(Z475&lt;&gt;"",ISNUMBER(Z475),NOT(ISNA(Z475))),VLOOKUP(Z475,'ESO zone constants'!$A$3:$D$9999,4,FALSE),"")</f>
        <v>The Reach</v>
      </c>
      <c r="AB475" s="33" t="s">
        <v>1560</v>
      </c>
      <c r="AC475" s="42"/>
      <c r="AD475" s="42"/>
      <c r="AE475" s="42"/>
      <c r="AF475" s="3">
        <f>IF(AND(G475&lt;&gt;"LIBSETS_SETTYPE_BATTLEGROUND",G475&lt;&gt;"LIBSETS_SETTYPE_SPECIAL"),
IF(AND(AE475&lt;&gt;"",ISNUMBER(AE475),NOT(ISNA(AE475))),AE475,
   IF(AND(M475&lt;&gt;"",ISNUMBER(M475),M475&gt;0,NOT(ISNA(M475))),VLOOKUP(M475,'ESO dumped WayshrineInfo'!$K$3:$L$9994,2,FALSE),"")
),"")</f>
        <v>1207</v>
      </c>
      <c r="AG475" t="str">
        <f>IF(AND(AF475&lt;&gt;"",ISNUMBER(AF475),NOT(ISNA(AF475))),VLOOKUP(AF475,'ESO zone constants'!$A$3:$D$9999,4,FALSE),"")</f>
        <v>The Reach</v>
      </c>
      <c r="AH475" s="43" t="s">
        <v>1562</v>
      </c>
      <c r="AI475" s="42"/>
      <c r="AJ475" s="42"/>
      <c r="AK475" s="3">
        <f>IF(AND(G475&lt;&gt;"LIBSETS_SETTYPE_BATTLEGROUND",G475&lt;&gt;"LIBSETS_SETTYPE_SPECIAL"),IF(AL475&lt;&gt;"",VLOOKUP(AL475,'ESO zone constants'!$D$3:$H$4953,5,FALSE),""),"")</f>
        <v>1207</v>
      </c>
      <c r="AL475" t="s">
        <v>2220</v>
      </c>
      <c r="AM475" s="43" t="s">
        <v>1563</v>
      </c>
      <c r="AN475" s="42"/>
      <c r="AO475" s="42"/>
      <c r="AP475" s="3" t="str">
        <f>IF(AND(G475&lt;&gt;"LIBSETS_SETTYPE_BATTLEGROUND",G475&lt;&gt;"LIBSETS_SETTYPE_SPECIAL"),IF(AQ475&lt;&gt;"",VLOOKUP(AQ475,'ESO zone constants'!$D$3:$H$4953,5,FALSE),""),"")</f>
        <v/>
      </c>
      <c r="AR475" s="43"/>
      <c r="AS475" s="42"/>
      <c r="AT475" s="42"/>
      <c r="AU475" s="3" t="str">
        <f>IF(AND(G475&lt;&gt;"LIBSETS_SETTYPE_BATTLEGROUND",G475&lt;&gt;"LIBSETS_SETTYPE_SPECIAL"),IF(AV475&lt;&gt;"",VLOOKUP(AV475,'ESO zone constants'!$D$3:$H$4953,5,FALSE),""),"")</f>
        <v/>
      </c>
      <c r="AW475" s="43"/>
      <c r="AX475" s="42"/>
      <c r="AY475" s="42"/>
      <c r="AZ475" s="81" t="s">
        <v>2665</v>
      </c>
      <c r="BA475" s="81"/>
      <c r="BB475" s="81"/>
      <c r="BC475" s="21" t="str">
        <f t="shared" si="48"/>
        <v>[537] = {wayshrines={441,441,441,}, dlcId=DLC_MARKARTH</v>
      </c>
      <c r="BD475" s="21" t="str">
        <f t="shared" si="49"/>
        <v>, zoneIds={1207,1207,1207,1207}, veteran=false</v>
      </c>
      <c r="BE475" s="21" t="str">
        <f t="shared" si="50"/>
        <v>, setType=LIBSETS_SETTYPE_OVERLAND</v>
      </c>
      <c r="BF475" s="21" t="str">
        <f t="shared" si="51"/>
        <v>, dropMechanic={LIBSETS_DROP_MECHANIC_OVERLAND_BOSS_DELVE,LIBSETS_DROP_MECHANIC_OVERLAND_BOSS_DELVE,LIBSETS_DROP_MECHANIC_OVERLAND_BOSS_PUBLIC_DUNGEON,LIBSETS_DROP_MECHANIC_OVERLAND_CHEST}</v>
      </c>
      <c r="BG475" s="21" t="str">
        <f t="shared" si="52"/>
        <v>}, --Voidcaller / Leerenrufer   [The Reach, The Reach, The Reach, The Reach]</v>
      </c>
    </row>
    <row r="476" spans="1:59" x14ac:dyDescent="0.25">
      <c r="A476" s="5">
        <v>538</v>
      </c>
      <c r="B476" t="s">
        <v>2241</v>
      </c>
      <c r="C476" t="s">
        <v>2660</v>
      </c>
      <c r="D476" s="3">
        <f t="shared" si="47"/>
        <v>538</v>
      </c>
      <c r="G476" s="3" t="s">
        <v>1480</v>
      </c>
      <c r="I476" t="s">
        <v>91</v>
      </c>
      <c r="J476" t="s">
        <v>91</v>
      </c>
      <c r="K476">
        <v>441</v>
      </c>
      <c r="L476">
        <v>441</v>
      </c>
      <c r="M476">
        <v>441</v>
      </c>
      <c r="O476" s="64" t="s">
        <v>2220</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WayshrineInfo'!$K$3:$N$9994,4,FALSE),"")))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constants'!$B$4:$C$1012,2,FALSE),"")</f>
        <v>Markarth</v>
      </c>
      <c r="V476" s="33" t="s">
        <v>1560</v>
      </c>
      <c r="Y476" s="64"/>
      <c r="Z476" s="3">
        <f>IF(AND(G476&lt;&gt;"LIBSETS_SETTYPE_BATTLEGROUND",G476&lt;&gt;"LIBSETS_SETTYPE_SPECIAL"),
IF(AND(Y476&lt;&gt;"",ISNUMBER(Y476),NOT(ISNA(Y476))),Y476,
   IF(AND(L476&lt;&gt;"",ISNUMBER(L476),L476&gt;0,NOT(ISNA(L476))),VLOOKUP(L476,'ESO dumped WayshrineInfo'!$K$3:$L$9994,2,FALSE),"")
),"")</f>
        <v>1207</v>
      </c>
      <c r="AA476" t="str">
        <f>IF(AND(Z476&lt;&gt;"",ISNUMBER(Z476),NOT(ISNA(Z476))),VLOOKUP(Z476,'ESO zone constants'!$A$3:$D$9999,4,FALSE),"")</f>
        <v>The Reach</v>
      </c>
      <c r="AB476" s="33" t="s">
        <v>1560</v>
      </c>
      <c r="AC476" s="42"/>
      <c r="AD476" s="42"/>
      <c r="AE476" s="42"/>
      <c r="AF476" s="3">
        <f>IF(AND(G476&lt;&gt;"LIBSETS_SETTYPE_BATTLEGROUND",G476&lt;&gt;"LIBSETS_SETTYPE_SPECIAL"),
IF(AND(AE476&lt;&gt;"",ISNUMBER(AE476),NOT(ISNA(AE476))),AE476,
   IF(AND(M476&lt;&gt;"",ISNUMBER(M476),M476&gt;0,NOT(ISNA(M476))),VLOOKUP(M476,'ESO dumped WayshrineInfo'!$K$3:$L$9994,2,FALSE),"")
),"")</f>
        <v>1207</v>
      </c>
      <c r="AG476" t="str">
        <f>IF(AND(AF476&lt;&gt;"",ISNUMBER(AF476),NOT(ISNA(AF476))),VLOOKUP(AF476,'ESO zone constants'!$A$3:$D$9999,4,FALSE),"")</f>
        <v>The Reach</v>
      </c>
      <c r="AH476" s="43" t="s">
        <v>1562</v>
      </c>
      <c r="AI476" s="42"/>
      <c r="AJ476" s="42"/>
      <c r="AK476" s="3">
        <f>IF(AND(G476&lt;&gt;"LIBSETS_SETTYPE_BATTLEGROUND",G476&lt;&gt;"LIBSETS_SETTYPE_SPECIAL"),IF(AL476&lt;&gt;"",VLOOKUP(AL476,'ESO zone constants'!$D$3:$H$4953,5,FALSE),""),"")</f>
        <v>1207</v>
      </c>
      <c r="AL476" t="s">
        <v>2220</v>
      </c>
      <c r="AM476" s="43" t="s">
        <v>1563</v>
      </c>
      <c r="AN476" s="42"/>
      <c r="AO476" s="42"/>
      <c r="AP476" s="3" t="str">
        <f>IF(AND(G476&lt;&gt;"LIBSETS_SETTYPE_BATTLEGROUND",G476&lt;&gt;"LIBSETS_SETTYPE_SPECIAL"),IF(AQ476&lt;&gt;"",VLOOKUP(AQ476,'ESO zone constants'!$D$3:$H$4953,5,FALSE),""),"")</f>
        <v/>
      </c>
      <c r="AR476" s="43"/>
      <c r="AS476" s="42"/>
      <c r="AT476" s="42"/>
      <c r="AU476" s="3" t="str">
        <f>IF(AND(G476&lt;&gt;"LIBSETS_SETTYPE_BATTLEGROUND",G476&lt;&gt;"LIBSETS_SETTYPE_SPECIAL"),IF(AV476&lt;&gt;"",VLOOKUP(AV476,'ESO zone constants'!$D$3:$H$4953,5,FALSE),""),"")</f>
        <v/>
      </c>
      <c r="AW476" s="43"/>
      <c r="AX476" s="42"/>
      <c r="AY476" s="42"/>
      <c r="AZ476" s="81" t="s">
        <v>2666</v>
      </c>
      <c r="BA476" s="81"/>
      <c r="BB476" s="81"/>
      <c r="BC476" s="21" t="str">
        <f t="shared" si="48"/>
        <v>[538] = {wayshrines={441,441,441,}, dlcId=DLC_MARKARTH</v>
      </c>
      <c r="BD476" s="21" t="str">
        <f t="shared" si="49"/>
        <v>, zoneIds={1207,1207,1207,1207}, veteran=false</v>
      </c>
      <c r="BE476" s="21" t="str">
        <f t="shared" si="50"/>
        <v>, setType=LIBSETS_SETTYPE_OVERLAND</v>
      </c>
      <c r="BF476" s="21" t="str">
        <f t="shared" si="51"/>
        <v>, isProcSetAllowedInPvP=1, dropMechanic={LIBSETS_DROP_MECHANIC_OVERLAND_BOSS_DELVE,LIBSETS_DROP_MECHANIC_OVERLAND_BOSS_DELVE,LIBSETS_DROP_MECHANIC_OVERLAND_BOSS_PUBLIC_DUNGEON,LIBSETS_DROP_MECHANIC_OVERLAND_CHEST}</v>
      </c>
      <c r="BG476" s="21" t="str">
        <f t="shared" si="52"/>
        <v>}, --Witch-Knight\'s Defiance / Trotz des Hexenritters   [The Reach, The Reach, The Reach, The Reach]</v>
      </c>
    </row>
    <row r="477" spans="1:59" x14ac:dyDescent="0.25">
      <c r="A477" s="5">
        <v>539</v>
      </c>
      <c r="B477" t="s">
        <v>2242</v>
      </c>
      <c r="C477" t="s">
        <v>2661</v>
      </c>
      <c r="D477" s="3">
        <f t="shared" si="47"/>
        <v>539</v>
      </c>
      <c r="G477" s="3" t="s">
        <v>1474</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WayshrineInfo'!$K$3:$N$9994,4,FALSE),"")))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constants'!$B$4:$C$1012,2,FALSE),"")</f>
        <v>Markarth</v>
      </c>
      <c r="V477" s="33" t="s">
        <v>3357</v>
      </c>
      <c r="Y477" s="64"/>
      <c r="Z477" s="3">
        <f>IF(AND(G477&lt;&gt;"LIBSETS_SETTYPE_BATTLEGROUND",G477&lt;&gt;"LIBSETS_SETTYPE_SPECIAL"),
IF(AND(Y477&lt;&gt;"",ISNUMBER(Y477),NOT(ISNA(Y477))),Y477,
   IF(AND(L477&lt;&gt;"",ISNUMBER(L477),L477&gt;0,NOT(ISNA(L477))),VLOOKUP(L477,'ESO dumped WayshrineInfo'!$K$3:$L$9994,2,FALSE),"")
),"")</f>
        <v>1207</v>
      </c>
      <c r="AA477" t="str">
        <f>IF(AND(Z477&lt;&gt;"",ISNUMBER(Z477),NOT(ISNA(Z477))),VLOOKUP(Z477,'ESO zone constants'!$A$3:$D$9999,4,FALSE),"")</f>
        <v>The Reach</v>
      </c>
      <c r="AB477" s="33" t="s">
        <v>3357</v>
      </c>
      <c r="AC477" s="42"/>
      <c r="AD477" s="42"/>
      <c r="AE477" s="42"/>
      <c r="AF477" s="3">
        <f>IF(AND(G477&lt;&gt;"LIBSETS_SETTYPE_BATTLEGROUND",G477&lt;&gt;"LIBSETS_SETTYPE_SPECIAL"),
IF(AND(AE477&lt;&gt;"",ISNUMBER(AE477),NOT(ISNA(AE477))),AE477,
   IF(AND(M477&lt;&gt;"",ISNUMBER(M477),M477&gt;0,NOT(ISNA(M477))),VLOOKUP(M477,'ESO dumped WayshrineInfo'!$K$3:$L$9994,2,FALSE),"")
),"")</f>
        <v>1207</v>
      </c>
      <c r="AG477" t="str">
        <f>IF(AND(AF477&lt;&gt;"",ISNUMBER(AF477),NOT(ISNA(AF477))),VLOOKUP(AF477,'ESO zone constants'!$A$3:$D$9999,4,FALSE),"")</f>
        <v>The Reach</v>
      </c>
      <c r="AH477" s="33" t="s">
        <v>3357</v>
      </c>
      <c r="AI477" s="42"/>
      <c r="AJ477" s="42"/>
      <c r="AK477" s="3" t="str">
        <f>IF(AND(G477&lt;&gt;"LIBSETS_SETTYPE_BATTLEGROUND",G477&lt;&gt;"LIBSETS_SETTYPE_SPECIAL"),IF(AL477&lt;&gt;"",VLOOKUP(AL477,'ESO zone constants'!$D$3:$H$4953,5,FALSE),""),"")</f>
        <v/>
      </c>
      <c r="AM477" s="43"/>
      <c r="AN477" s="42"/>
      <c r="AO477" s="42"/>
      <c r="AP477" s="3" t="str">
        <f>IF(AND(G477&lt;&gt;"LIBSETS_SETTYPE_BATTLEGROUND",G477&lt;&gt;"LIBSETS_SETTYPE_SPECIAL"),IF(AQ477&lt;&gt;"",VLOOKUP(AQ477,'ESO zone constants'!$D$3:$H$4953,5,FALSE),""),"")</f>
        <v/>
      </c>
      <c r="AR477" s="43"/>
      <c r="AS477" s="42"/>
      <c r="AT477" s="42"/>
      <c r="AU477" s="3" t="str">
        <f>IF(AND(G477&lt;&gt;"LIBSETS_SETTYPE_BATTLEGROUND",G477&lt;&gt;"LIBSETS_SETTYPE_SPECIAL"),IF(AV477&lt;&gt;"",VLOOKUP(AV477,'ESO zone constants'!$D$3:$H$4953,5,FALSE),""),"")</f>
        <v/>
      </c>
      <c r="AW477" s="43"/>
      <c r="AX477" s="42"/>
      <c r="AY477" s="42"/>
      <c r="AZ477" s="81" t="s">
        <v>2666</v>
      </c>
      <c r="BA477" s="81"/>
      <c r="BB477" s="81"/>
      <c r="BC477" s="21" t="str">
        <f t="shared" si="48"/>
        <v>[539] = {wayshrines={447,447,447,}, traitsNeeded=3, dlcId=DLC_MARKARTH</v>
      </c>
      <c r="BD477" s="21" t="str">
        <f t="shared" si="49"/>
        <v>, zoneIds={1207,1207,1207}, veteran=false</v>
      </c>
      <c r="BE477" s="21" t="str">
        <f t="shared" si="50"/>
        <v>, setType=LIBSETS_SETTYPE_CRAFTED</v>
      </c>
      <c r="BF477" s="21" t="str">
        <f t="shared" si="51"/>
        <v>, isProcSetAllowedInPvP=1, dropMechanic={LIBSETS_DROP_MECHANIC_CRAFTED,LIBSETS_DROP_MECHANIC_CRAFTED,LIBSETS_DROP_MECHANIC_CRAFTED}</v>
      </c>
      <c r="BG477" s="21" t="str">
        <f t="shared" si="52"/>
        <v>}, --Red Eagle\'s Fury / Zorn des Roten Adlers   [The Reach, The Reach, The Reach]</v>
      </c>
    </row>
    <row r="478" spans="1:59" x14ac:dyDescent="0.25">
      <c r="A478" s="5">
        <v>540</v>
      </c>
      <c r="B478" t="s">
        <v>2243</v>
      </c>
      <c r="C478" t="s">
        <v>2263</v>
      </c>
      <c r="D478" s="3">
        <f t="shared" si="47"/>
        <v>540</v>
      </c>
      <c r="G478" s="3" t="s">
        <v>1474</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WayshrineInfo'!$K$3:$N$9994,4,FALSE),"")))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constants'!$B$4:$C$1012,2,FALSE),"")</f>
        <v>Markarth</v>
      </c>
      <c r="V478" s="33" t="s">
        <v>3357</v>
      </c>
      <c r="Y478" s="64"/>
      <c r="Z478" s="3">
        <f>IF(AND(G478&lt;&gt;"LIBSETS_SETTYPE_BATTLEGROUND",G478&lt;&gt;"LIBSETS_SETTYPE_SPECIAL"),
IF(AND(Y478&lt;&gt;"",ISNUMBER(Y478),NOT(ISNA(Y478))),Y478,
   IF(AND(L478&lt;&gt;"",ISNUMBER(L478),L478&gt;0,NOT(ISNA(L478))),VLOOKUP(L478,'ESO dumped WayshrineInfo'!$K$3:$L$9994,2,FALSE),"")
),"")</f>
        <v>1207</v>
      </c>
      <c r="AA478" t="str">
        <f>IF(AND(Z478&lt;&gt;"",ISNUMBER(Z478),NOT(ISNA(Z478))),VLOOKUP(Z478,'ESO zone constants'!$A$3:$D$9999,4,FALSE),"")</f>
        <v>The Reach</v>
      </c>
      <c r="AB478" s="33" t="s">
        <v>3357</v>
      </c>
      <c r="AC478" s="42"/>
      <c r="AD478" s="42"/>
      <c r="AE478" s="42"/>
      <c r="AF478" s="3">
        <f>IF(AND(G478&lt;&gt;"LIBSETS_SETTYPE_BATTLEGROUND",G478&lt;&gt;"LIBSETS_SETTYPE_SPECIAL"),
IF(AND(AE478&lt;&gt;"",ISNUMBER(AE478),NOT(ISNA(AE478))),AE478,
   IF(AND(M478&lt;&gt;"",ISNUMBER(M478),M478&gt;0,NOT(ISNA(M478))),VLOOKUP(M478,'ESO dumped WayshrineInfo'!$K$3:$L$9994,2,FALSE),"")
),"")</f>
        <v>1207</v>
      </c>
      <c r="AG478" t="str">
        <f>IF(AND(AF478&lt;&gt;"",ISNUMBER(AF478),NOT(ISNA(AF478))),VLOOKUP(AF478,'ESO zone constants'!$A$3:$D$9999,4,FALSE),"")</f>
        <v>The Reach</v>
      </c>
      <c r="AH478" s="33" t="s">
        <v>3357</v>
      </c>
      <c r="AI478" s="42"/>
      <c r="AJ478" s="42"/>
      <c r="AK478" s="3" t="str">
        <f>IF(AND(G478&lt;&gt;"LIBSETS_SETTYPE_BATTLEGROUND",G478&lt;&gt;"LIBSETS_SETTYPE_SPECIAL"),IF(AL478&lt;&gt;"",VLOOKUP(AL478,'ESO zone constants'!$D$3:$H$4953,5,FALSE),""),"")</f>
        <v/>
      </c>
      <c r="AM478" s="43"/>
      <c r="AN478" s="42"/>
      <c r="AO478" s="42"/>
      <c r="AP478" s="3" t="str">
        <f>IF(AND(G478&lt;&gt;"LIBSETS_SETTYPE_BATTLEGROUND",G478&lt;&gt;"LIBSETS_SETTYPE_SPECIAL"),IF(AQ478&lt;&gt;"",VLOOKUP(AQ478,'ESO zone constants'!$D$3:$H$4953,5,FALSE),""),"")</f>
        <v/>
      </c>
      <c r="AR478" s="43"/>
      <c r="AS478" s="42"/>
      <c r="AT478" s="42"/>
      <c r="AU478" s="3" t="str">
        <f>IF(AND(G478&lt;&gt;"LIBSETS_SETTYPE_BATTLEGROUND",G478&lt;&gt;"LIBSETS_SETTYPE_SPECIAL"),IF(AV478&lt;&gt;"",VLOOKUP(AV478,'ESO zone constants'!$D$3:$H$4953,5,FALSE),""),"")</f>
        <v/>
      </c>
      <c r="AW478" s="43"/>
      <c r="AX478" s="42"/>
      <c r="AY478" s="42"/>
      <c r="AZ478" s="81" t="s">
        <v>2665</v>
      </c>
      <c r="BA478" s="81"/>
      <c r="BB478" s="81"/>
      <c r="BC478" s="21" t="str">
        <f t="shared" si="48"/>
        <v>[540] = {wayshrines={442,442,442,}, traitsNeeded=6, dlcId=DLC_MARKARTH</v>
      </c>
      <c r="BD478" s="21" t="str">
        <f t="shared" si="49"/>
        <v>, zoneIds={1207,1207,1207}, veteran=false</v>
      </c>
      <c r="BE478" s="21" t="str">
        <f t="shared" si="50"/>
        <v>, setType=LIBSETS_SETTYPE_CRAFTED</v>
      </c>
      <c r="BF478" s="21" t="str">
        <f t="shared" si="51"/>
        <v>, dropMechanic={LIBSETS_DROP_MECHANIC_CRAFTED,LIBSETS_DROP_MECHANIC_CRAFTED,LIBSETS_DROP_MECHANIC_CRAFTED}</v>
      </c>
      <c r="BG478" s="21" t="str">
        <f t="shared" si="52"/>
        <v>}, --Legacy of Karth / Erbe des Karth   [The Reach, The Reach, The Reach]</v>
      </c>
    </row>
    <row r="479" spans="1:59" x14ac:dyDescent="0.25">
      <c r="A479" s="5">
        <v>541</v>
      </c>
      <c r="B479" t="s">
        <v>2244</v>
      </c>
      <c r="C479" t="s">
        <v>2264</v>
      </c>
      <c r="D479" s="3">
        <f t="shared" si="47"/>
        <v>541</v>
      </c>
      <c r="G479" s="3" t="s">
        <v>1474</v>
      </c>
      <c r="I479" t="s">
        <v>91</v>
      </c>
      <c r="J479" t="s">
        <v>91</v>
      </c>
      <c r="K479">
        <v>446</v>
      </c>
      <c r="L479">
        <v>446</v>
      </c>
      <c r="M479">
        <v>446</v>
      </c>
      <c r="N479">
        <v>9</v>
      </c>
      <c r="P479" s="64">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WayshrineInfo'!$K$3:$N$9994,4,FALSE),"")))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constants'!$B$4:$C$1012,2,FALSE),"")</f>
        <v>Markarth</v>
      </c>
      <c r="V479" s="33" t="s">
        <v>3357</v>
      </c>
      <c r="W479" s="38"/>
      <c r="X479" s="38"/>
      <c r="Z479" s="3">
        <f>IF(AND(G479&lt;&gt;"LIBSETS_SETTYPE_BATTLEGROUND",G479&lt;&gt;"LIBSETS_SETTYPE_SPECIAL"),
IF(AND(Y479&lt;&gt;"",ISNUMBER(Y479),NOT(ISNA(Y479))),Y479,
   IF(AND(L479&lt;&gt;"",ISNUMBER(L479),L479&gt;0,NOT(ISNA(L479))),VLOOKUP(L479,'ESO dumped WayshrineInfo'!$K$3:$L$9994,2,FALSE),"")
),"")</f>
        <v>1161</v>
      </c>
      <c r="AA479" t="str">
        <f>IF(AND(Z479&lt;&gt;"",ISNUMBER(Z479),NOT(ISNA(Z479))),VLOOKUP(Z479,'ESO zone constants'!$A$3:$D$9999,4,FALSE),"")</f>
        <v>Blackreach: Greymoor Caverns</v>
      </c>
      <c r="AB479" s="33" t="s">
        <v>3357</v>
      </c>
      <c r="AC479" s="42"/>
      <c r="AD479" s="42"/>
      <c r="AE479" s="42"/>
      <c r="AF479" s="3">
        <f>IF(AND(G479&lt;&gt;"LIBSETS_SETTYPE_BATTLEGROUND",G479&lt;&gt;"LIBSETS_SETTYPE_SPECIAL"),
IF(AND(AE479&lt;&gt;"",ISNUMBER(AE479),NOT(ISNA(AE479))),AE479,
   IF(AND(M479&lt;&gt;"",ISNUMBER(M479),M479&gt;0,NOT(ISNA(M479))),VLOOKUP(M479,'ESO dumped WayshrineInfo'!$K$3:$L$9994,2,FALSE),"")
),"")</f>
        <v>1161</v>
      </c>
      <c r="AG479" t="str">
        <f>IF(AND(AF479&lt;&gt;"",ISNUMBER(AF479),NOT(ISNA(AF479))),VLOOKUP(AF479,'ESO zone constants'!$A$3:$D$9999,4,FALSE),"")</f>
        <v>Blackreach: Greymoor Caverns</v>
      </c>
      <c r="AH479" s="43" t="s">
        <v>3357</v>
      </c>
      <c r="AI479" s="42"/>
      <c r="AJ479" s="42"/>
      <c r="AK479" s="3" t="str">
        <f>IF(AND(G479&lt;&gt;"LIBSETS_SETTYPE_BATTLEGROUND",G479&lt;&gt;"LIBSETS_SETTYPE_SPECIAL"),IF(AL479&lt;&gt;"",VLOOKUP(AL479,'ESO zone constants'!$D$3:$H$4953,5,FALSE),""),"")</f>
        <v/>
      </c>
      <c r="AM479" s="43"/>
      <c r="AN479" s="42"/>
      <c r="AO479" s="42"/>
      <c r="AP479" s="3" t="str">
        <f>IF(AND(G479&lt;&gt;"LIBSETS_SETTYPE_BATTLEGROUND",G479&lt;&gt;"LIBSETS_SETTYPE_SPECIAL"),IF(AQ479&lt;&gt;"",VLOOKUP(AQ479,'ESO zone constants'!$D$3:$H$4953,5,FALSE),""),"")</f>
        <v/>
      </c>
      <c r="AR479" s="43"/>
      <c r="AS479" s="42"/>
      <c r="AT479" s="42"/>
      <c r="AU479" s="3" t="str">
        <f>IF(AND(G479&lt;&gt;"LIBSETS_SETTYPE_BATTLEGROUND",G479&lt;&gt;"LIBSETS_SETTYPE_SPECIAL"),IF(AV479&lt;&gt;"",VLOOKUP(AV479,'ESO zone constants'!$D$3:$H$4953,5,FALSE),""),"")</f>
        <v/>
      </c>
      <c r="AW479" s="43"/>
      <c r="AX479" s="42"/>
      <c r="AY479" s="42"/>
      <c r="AZ479" s="81" t="s">
        <v>2666</v>
      </c>
      <c r="BA479" s="81"/>
      <c r="BB479" s="81"/>
      <c r="BC479" s="21" t="str">
        <f t="shared" si="48"/>
        <v>[541] = {wayshrines={446,446,446,}, traitsNeeded=9, dlcId=DLC_MARKARTH</v>
      </c>
      <c r="BD479" s="21" t="str">
        <f t="shared" si="49"/>
        <v>, zoneIds={1208,1161,1161}, veteran=false</v>
      </c>
      <c r="BE479" s="21" t="str">
        <f t="shared" si="50"/>
        <v>, setType=LIBSETS_SETTYPE_CRAFTED</v>
      </c>
      <c r="BF479" s="21" t="str">
        <f t="shared" si="51"/>
        <v>, isProcSetAllowedInPvP=1, dropMechanic={LIBSETS_DROP_MECHANIC_CRAFTED,LIBSETS_DROP_MECHANIC_CRAFTED,LIBSETS_DROP_MECHANIC_CRAFTED}</v>
      </c>
      <c r="BG479" s="21" t="str">
        <f t="shared" si="52"/>
        <v>}, --Aetherial Ascension / Ätherischer Aufstieg   [Blackreach: Arkthzand Cavern, Blackreach: Greymoor Caverns, Blackreach: Greymoor Caverns]</v>
      </c>
    </row>
    <row r="480" spans="1:59" x14ac:dyDescent="0.25">
      <c r="A480" s="5">
        <v>542</v>
      </c>
      <c r="B480" t="s">
        <v>2245</v>
      </c>
      <c r="C480" t="s">
        <v>2265</v>
      </c>
      <c r="D480" s="3">
        <f t="shared" si="47"/>
        <v>542</v>
      </c>
      <c r="G480" s="3" t="s">
        <v>1480</v>
      </c>
      <c r="I480" t="s">
        <v>91</v>
      </c>
      <c r="J480" t="s">
        <v>91</v>
      </c>
      <c r="K480">
        <v>441</v>
      </c>
      <c r="L480">
        <v>441</v>
      </c>
      <c r="M480">
        <v>441</v>
      </c>
      <c r="O480" s="64" t="s">
        <v>2220</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WayshrineInfo'!$K$3:$N$9994,4,FALSE),"")))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constants'!$B$4:$C$1012,2,FALSE),"")</f>
        <v>Markarth</v>
      </c>
      <c r="V480" s="33" t="s">
        <v>1560</v>
      </c>
      <c r="Y480" s="64"/>
      <c r="Z480" s="3">
        <f>IF(AND(G480&lt;&gt;"LIBSETS_SETTYPE_BATTLEGROUND",G480&lt;&gt;"LIBSETS_SETTYPE_SPECIAL"),
IF(AND(Y480&lt;&gt;"",ISNUMBER(Y480),NOT(ISNA(Y480))),Y480,
   IF(AND(L480&lt;&gt;"",ISNUMBER(L480),L480&gt;0,NOT(ISNA(L480))),VLOOKUP(L480,'ESO dumped WayshrineInfo'!$K$3:$L$9994,2,FALSE),"")
),"")</f>
        <v>1207</v>
      </c>
      <c r="AA480" t="str">
        <f>IF(AND(Z480&lt;&gt;"",ISNUMBER(Z480),NOT(ISNA(Z480))),VLOOKUP(Z480,'ESO zone constants'!$A$3:$D$9999,4,FALSE),"")</f>
        <v>The Reach</v>
      </c>
      <c r="AB480" s="33" t="s">
        <v>1560</v>
      </c>
      <c r="AC480" s="42"/>
      <c r="AD480" s="42"/>
      <c r="AE480" s="42"/>
      <c r="AF480" s="3">
        <f>IF(AND(G480&lt;&gt;"LIBSETS_SETTYPE_BATTLEGROUND",G480&lt;&gt;"LIBSETS_SETTYPE_SPECIAL"),
IF(AND(AE480&lt;&gt;"",ISNUMBER(AE480),NOT(ISNA(AE480))),AE480,
   IF(AND(M480&lt;&gt;"",ISNUMBER(M480),M480&gt;0,NOT(ISNA(M480))),VLOOKUP(M480,'ESO dumped WayshrineInfo'!$K$3:$L$9994,2,FALSE),"")
),"")</f>
        <v>1207</v>
      </c>
      <c r="AG480" t="str">
        <f>IF(AND(AF480&lt;&gt;"",ISNUMBER(AF480),NOT(ISNA(AF480))),VLOOKUP(AF480,'ESO zone constants'!$A$3:$D$9999,4,FALSE),"")</f>
        <v>The Reach</v>
      </c>
      <c r="AH480" s="43" t="s">
        <v>1562</v>
      </c>
      <c r="AI480" s="42"/>
      <c r="AJ480" s="42"/>
      <c r="AK480" s="3">
        <f>IF(AND(G480&lt;&gt;"LIBSETS_SETTYPE_BATTLEGROUND",G480&lt;&gt;"LIBSETS_SETTYPE_SPECIAL"),IF(AL480&lt;&gt;"",VLOOKUP(AL480,'ESO zone constants'!$D$3:$H$4953,5,FALSE),""),"")</f>
        <v>1207</v>
      </c>
      <c r="AL480" t="s">
        <v>2220</v>
      </c>
      <c r="AM480" s="43" t="s">
        <v>1563</v>
      </c>
      <c r="AN480" s="42"/>
      <c r="AO480" s="42"/>
      <c r="AP480" s="3" t="str">
        <f>IF(AND(G480&lt;&gt;"LIBSETS_SETTYPE_BATTLEGROUND",G480&lt;&gt;"LIBSETS_SETTYPE_SPECIAL"),IF(AQ480&lt;&gt;"",VLOOKUP(AQ480,'ESO zone constants'!$D$3:$H$4953,5,FALSE),""),"")</f>
        <v/>
      </c>
      <c r="AR480" s="43"/>
      <c r="AS480" s="42"/>
      <c r="AT480" s="42"/>
      <c r="AU480" s="3" t="str">
        <f>IF(AND(G480&lt;&gt;"LIBSETS_SETTYPE_BATTLEGROUND",G480&lt;&gt;"LIBSETS_SETTYPE_SPECIAL"),IF(AV480&lt;&gt;"",VLOOKUP(AV480,'ESO zone constants'!$D$3:$H$4953,5,FALSE),""),"")</f>
        <v/>
      </c>
      <c r="AW480" s="43"/>
      <c r="AX480" s="42"/>
      <c r="AY480" s="42"/>
      <c r="AZ480" s="81" t="s">
        <v>2665</v>
      </c>
      <c r="BA480" s="81"/>
      <c r="BB480" s="81"/>
      <c r="BC480" s="21" t="str">
        <f t="shared" si="48"/>
        <v>[542] = {wayshrines={441,441,441,}, dlcId=DLC_MARKARTH</v>
      </c>
      <c r="BD480" s="21" t="str">
        <f t="shared" si="49"/>
        <v>, zoneIds={1207,1207,1207,1207}, veteran=false</v>
      </c>
      <c r="BE480" s="21" t="str">
        <f t="shared" si="50"/>
        <v>, setType=LIBSETS_SETTYPE_OVERLAND</v>
      </c>
      <c r="BF480" s="21" t="str">
        <f t="shared" si="51"/>
        <v>, dropMechanic={LIBSETS_DROP_MECHANIC_OVERLAND_BOSS_DELVE,LIBSETS_DROP_MECHANIC_OVERLAND_BOSS_DELVE,LIBSETS_DROP_MECHANIC_OVERLAND_BOSS_PUBLIC_DUNGEON,LIBSETS_DROP_MECHANIC_OVERLAND_CHEST}</v>
      </c>
      <c r="BG480" s="21" t="str">
        <f t="shared" si="52"/>
        <v>}, --Hex Siphon / Fluchsiphon   [The Reach, The Reach, The Reach, The Reach]</v>
      </c>
    </row>
    <row r="481" spans="1:59" x14ac:dyDescent="0.25">
      <c r="A481" s="5">
        <v>543</v>
      </c>
      <c r="B481" t="s">
        <v>2246</v>
      </c>
      <c r="C481" t="s">
        <v>2266</v>
      </c>
      <c r="D481" s="3">
        <f t="shared" si="47"/>
        <v>543</v>
      </c>
      <c r="G481" s="3" t="s">
        <v>1480</v>
      </c>
      <c r="I481" t="s">
        <v>91</v>
      </c>
      <c r="J481" t="s">
        <v>91</v>
      </c>
      <c r="K481">
        <v>441</v>
      </c>
      <c r="L481">
        <v>441</v>
      </c>
      <c r="M481">
        <v>441</v>
      </c>
      <c r="O481" s="64" t="s">
        <v>2220</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WayshrineInfo'!$K$3:$N$9994,4,FALSE),"")))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constants'!$B$4:$C$1012,2,FALSE),"")</f>
        <v>Markarth</v>
      </c>
      <c r="V481" s="33" t="s">
        <v>1560</v>
      </c>
      <c r="Y481" s="64"/>
      <c r="Z481" s="3">
        <f>IF(AND(G481&lt;&gt;"LIBSETS_SETTYPE_BATTLEGROUND",G481&lt;&gt;"LIBSETS_SETTYPE_SPECIAL"),
IF(AND(Y481&lt;&gt;"",ISNUMBER(Y481),NOT(ISNA(Y481))),Y481,
   IF(AND(L481&lt;&gt;"",ISNUMBER(L481),L481&gt;0,NOT(ISNA(L481))),VLOOKUP(L481,'ESO dumped WayshrineInfo'!$K$3:$L$9994,2,FALSE),"")
),"")</f>
        <v>1207</v>
      </c>
      <c r="AA481" t="str">
        <f>IF(AND(Z481&lt;&gt;"",ISNUMBER(Z481),NOT(ISNA(Z481))),VLOOKUP(Z481,'ESO zone constants'!$A$3:$D$9999,4,FALSE),"")</f>
        <v>The Reach</v>
      </c>
      <c r="AB481" s="33" t="s">
        <v>1560</v>
      </c>
      <c r="AC481" s="42"/>
      <c r="AD481" s="42"/>
      <c r="AE481" s="42"/>
      <c r="AF481" s="3">
        <f>IF(AND(G481&lt;&gt;"LIBSETS_SETTYPE_BATTLEGROUND",G481&lt;&gt;"LIBSETS_SETTYPE_SPECIAL"),
IF(AND(AE481&lt;&gt;"",ISNUMBER(AE481),NOT(ISNA(AE481))),AE481,
   IF(AND(M481&lt;&gt;"",ISNUMBER(M481),M481&gt;0,NOT(ISNA(M481))),VLOOKUP(M481,'ESO dumped WayshrineInfo'!$K$3:$L$9994,2,FALSE),"")
),"")</f>
        <v>1207</v>
      </c>
      <c r="AG481" t="str">
        <f>IF(AND(AF481&lt;&gt;"",ISNUMBER(AF481),NOT(ISNA(AF481))),VLOOKUP(AF481,'ESO zone constants'!$A$3:$D$9999,4,FALSE),"")</f>
        <v>The Reach</v>
      </c>
      <c r="AH481" s="43" t="s">
        <v>1562</v>
      </c>
      <c r="AI481" s="42"/>
      <c r="AJ481" s="42"/>
      <c r="AK481" s="3">
        <f>IF(AND(G481&lt;&gt;"LIBSETS_SETTYPE_BATTLEGROUND",G481&lt;&gt;"LIBSETS_SETTYPE_SPECIAL"),IF(AL481&lt;&gt;"",VLOOKUP(AL481,'ESO zone constants'!$D$3:$H$4953,5,FALSE),""),"")</f>
        <v>1207</v>
      </c>
      <c r="AL481" t="s">
        <v>2220</v>
      </c>
      <c r="AM481" s="43" t="s">
        <v>1563</v>
      </c>
      <c r="AN481" s="42"/>
      <c r="AO481" s="42"/>
      <c r="AP481" s="3" t="str">
        <f>IF(AND(G481&lt;&gt;"LIBSETS_SETTYPE_BATTLEGROUND",G481&lt;&gt;"LIBSETS_SETTYPE_SPECIAL"),IF(AQ481&lt;&gt;"",VLOOKUP(AQ481,'ESO zone constants'!$D$3:$H$4953,5,FALSE),""),"")</f>
        <v/>
      </c>
      <c r="AR481" s="43"/>
      <c r="AS481" s="42"/>
      <c r="AT481" s="42"/>
      <c r="AU481" s="3" t="str">
        <f>IF(AND(G481&lt;&gt;"LIBSETS_SETTYPE_BATTLEGROUND",G481&lt;&gt;"LIBSETS_SETTYPE_SPECIAL"),IF(AV481&lt;&gt;"",VLOOKUP(AV481,'ESO zone constants'!$D$3:$H$4953,5,FALSE),""),"")</f>
        <v/>
      </c>
      <c r="AW481" s="43"/>
      <c r="AX481" s="42"/>
      <c r="AY481" s="42"/>
      <c r="AZ481" s="81" t="s">
        <v>2665</v>
      </c>
      <c r="BA481" s="81"/>
      <c r="BB481" s="81"/>
      <c r="BC481" s="21" t="str">
        <f t="shared" si="48"/>
        <v>[543] = {wayshrines={441,441,441,}, dlcId=DLC_MARKARTH</v>
      </c>
      <c r="BD481" s="21" t="str">
        <f t="shared" si="49"/>
        <v>, zoneIds={1207,1207,1207,1207}, veteran=false</v>
      </c>
      <c r="BE481" s="21" t="str">
        <f t="shared" si="50"/>
        <v>, setType=LIBSETS_SETTYPE_OVERLAND</v>
      </c>
      <c r="BF481" s="21" t="str">
        <f t="shared" si="51"/>
        <v>, dropMechanic={LIBSETS_DROP_MECHANIC_OVERLAND_BOSS_DELVE,LIBSETS_DROP_MECHANIC_OVERLAND_BOSS_DELVE,LIBSETS_DROP_MECHANIC_OVERLAND_BOSS_PUBLIC_DUNGEON,LIBSETS_DROP_MECHANIC_OVERLAND_CHEST}</v>
      </c>
      <c r="BG481" s="21" t="str">
        <f t="shared" si="52"/>
        <v>}, --Pestilent Host / Pestilenter Wirt   [The Reach, The Reach, The Reach, The Reach]</v>
      </c>
    </row>
    <row r="482" spans="1:59" x14ac:dyDescent="0.25">
      <c r="A482" s="5">
        <v>544</v>
      </c>
      <c r="B482" t="s">
        <v>2247</v>
      </c>
      <c r="C482" t="s">
        <v>2267</v>
      </c>
      <c r="D482" s="3">
        <f t="shared" si="47"/>
        <v>544</v>
      </c>
      <c r="G482" s="3" t="s">
        <v>1480</v>
      </c>
      <c r="I482" t="s">
        <v>91</v>
      </c>
      <c r="J482" t="s">
        <v>91</v>
      </c>
      <c r="K482">
        <v>441</v>
      </c>
      <c r="L482">
        <v>441</v>
      </c>
      <c r="M482">
        <v>441</v>
      </c>
      <c r="O482" s="64" t="s">
        <v>2220</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WayshrineInfo'!$K$3:$N$9994,4,FALSE),"")))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constants'!$B$4:$C$1012,2,FALSE),"")</f>
        <v>Markarth</v>
      </c>
      <c r="V482" s="33" t="s">
        <v>1560</v>
      </c>
      <c r="Y482" s="64"/>
      <c r="Z482" s="3">
        <f>IF(AND(G482&lt;&gt;"LIBSETS_SETTYPE_BATTLEGROUND",G482&lt;&gt;"LIBSETS_SETTYPE_SPECIAL"),
IF(AND(Y482&lt;&gt;"",ISNUMBER(Y482),NOT(ISNA(Y482))),Y482,
   IF(AND(L482&lt;&gt;"",ISNUMBER(L482),L482&gt;0,NOT(ISNA(L482))),VLOOKUP(L482,'ESO dumped WayshrineInfo'!$K$3:$L$9994,2,FALSE),"")
),"")</f>
        <v>1207</v>
      </c>
      <c r="AA482" t="str">
        <f>IF(AND(Z482&lt;&gt;"",ISNUMBER(Z482),NOT(ISNA(Z482))),VLOOKUP(Z482,'ESO zone constants'!$A$3:$D$9999,4,FALSE),"")</f>
        <v>The Reach</v>
      </c>
      <c r="AB482" s="33" t="s">
        <v>1560</v>
      </c>
      <c r="AC482" s="42"/>
      <c r="AD482" s="42"/>
      <c r="AE482" s="42"/>
      <c r="AF482" s="3">
        <f>IF(AND(G482&lt;&gt;"LIBSETS_SETTYPE_BATTLEGROUND",G482&lt;&gt;"LIBSETS_SETTYPE_SPECIAL"),
IF(AND(AE482&lt;&gt;"",ISNUMBER(AE482),NOT(ISNA(AE482))),AE482,
   IF(AND(M482&lt;&gt;"",ISNUMBER(M482),M482&gt;0,NOT(ISNA(M482))),VLOOKUP(M482,'ESO dumped WayshrineInfo'!$K$3:$L$9994,2,FALSE),"")
),"")</f>
        <v>1207</v>
      </c>
      <c r="AG482" t="str">
        <f>IF(AND(AF482&lt;&gt;"",ISNUMBER(AF482),NOT(ISNA(AF482))),VLOOKUP(AF482,'ESO zone constants'!$A$3:$D$9999,4,FALSE),"")</f>
        <v>The Reach</v>
      </c>
      <c r="AH482" s="43" t="s">
        <v>1562</v>
      </c>
      <c r="AI482" s="42"/>
      <c r="AJ482" s="42"/>
      <c r="AK482" s="3">
        <f>IF(AND(G482&lt;&gt;"LIBSETS_SETTYPE_BATTLEGROUND",G482&lt;&gt;"LIBSETS_SETTYPE_SPECIAL"),IF(AL482&lt;&gt;"",VLOOKUP(AL482,'ESO zone constants'!$D$3:$H$4953,5,FALSE),""),"")</f>
        <v>1207</v>
      </c>
      <c r="AL482" t="s">
        <v>2220</v>
      </c>
      <c r="AM482" s="43" t="s">
        <v>1563</v>
      </c>
      <c r="AN482" s="42"/>
      <c r="AO482" s="42"/>
      <c r="AP482" s="3" t="str">
        <f>IF(AND(G482&lt;&gt;"LIBSETS_SETTYPE_BATTLEGROUND",G482&lt;&gt;"LIBSETS_SETTYPE_SPECIAL"),IF(AQ482&lt;&gt;"",VLOOKUP(AQ482,'ESO zone constants'!$D$3:$H$4953,5,FALSE),""),"")</f>
        <v/>
      </c>
      <c r="AR482" s="43"/>
      <c r="AS482" s="42"/>
      <c r="AT482" s="42"/>
      <c r="AU482" s="3" t="str">
        <f>IF(AND(G482&lt;&gt;"LIBSETS_SETTYPE_BATTLEGROUND",G482&lt;&gt;"LIBSETS_SETTYPE_SPECIAL"),IF(AV482&lt;&gt;"",VLOOKUP(AV482,'ESO zone constants'!$D$3:$H$4953,5,FALSE),""),"")</f>
        <v/>
      </c>
      <c r="AW482" s="43"/>
      <c r="AX482" s="42"/>
      <c r="AY482" s="42"/>
      <c r="AZ482" s="81" t="s">
        <v>2665</v>
      </c>
      <c r="BA482" s="81"/>
      <c r="BB482" s="81"/>
      <c r="BC482" s="21" t="str">
        <f t="shared" si="48"/>
        <v>[544] = {wayshrines={441,441,441,}, dlcId=DLC_MARKARTH</v>
      </c>
      <c r="BD482" s="21" t="str">
        <f t="shared" si="49"/>
        <v>, zoneIds={1207,1207,1207,1207}, veteran=false</v>
      </c>
      <c r="BE482" s="21" t="str">
        <f t="shared" si="50"/>
        <v>, setType=LIBSETS_SETTYPE_OVERLAND</v>
      </c>
      <c r="BF482" s="21" t="str">
        <f t="shared" si="51"/>
        <v>, dropMechanic={LIBSETS_DROP_MECHANIC_OVERLAND_BOSS_DELVE,LIBSETS_DROP_MECHANIC_OVERLAND_BOSS_DELVE,LIBSETS_DROP_MECHANIC_OVERLAND_BOSS_PUBLIC_DUNGEON,LIBSETS_DROP_MECHANIC_OVERLAND_CHEST}</v>
      </c>
      <c r="BG482" s="21" t="str">
        <f t="shared" si="52"/>
        <v>}, --Explosive Rebuke / Explosiver Tadel   [The Reach, The Reach, The Reach, The Reach]</v>
      </c>
    </row>
    <row r="483" spans="1:59" x14ac:dyDescent="0.25">
      <c r="A483" s="5">
        <v>557</v>
      </c>
      <c r="B483" t="s">
        <v>2248</v>
      </c>
      <c r="C483" t="s">
        <v>2662</v>
      </c>
      <c r="D483" s="3">
        <f t="shared" si="47"/>
        <v>557</v>
      </c>
      <c r="E483" s="41"/>
      <c r="G483" s="8" t="s">
        <v>1472</v>
      </c>
      <c r="I483" t="s">
        <v>91</v>
      </c>
      <c r="J483" t="s">
        <v>91</v>
      </c>
      <c r="K483">
        <v>457</v>
      </c>
      <c r="L483">
        <v>457</v>
      </c>
      <c r="M483">
        <v>457</v>
      </c>
      <c r="O483" s="64" t="s">
        <v>2219</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WayshrineInfo'!$K$3:$N$9994,4,FALSE),"")))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constants'!$B$4:$C$1012,2,FALSE),"")</f>
        <v>Markarth</v>
      </c>
      <c r="V483" s="33" t="s">
        <v>1556</v>
      </c>
      <c r="Y483" s="64"/>
      <c r="Z483" s="3">
        <f>IF(AND(G483&lt;&gt;"LIBSETS_SETTYPE_BATTLEGROUND",G483&lt;&gt;"LIBSETS_SETTYPE_SPECIAL"),
IF(AND(Y483&lt;&gt;"",ISNUMBER(Y483),NOT(ISNA(Y483))),Y483,
   IF(AND(L483&lt;&gt;"",ISNUMBER(L483),L483&gt;0,NOT(ISNA(L483))),VLOOKUP(L483,'ESO dumped WayshrineInfo'!$K$3:$L$9994,2,FALSE),"")
),"")</f>
        <v>1207</v>
      </c>
      <c r="AA483" t="str">
        <f>IF(AND(Z483&lt;&gt;"",ISNUMBER(Z483),NOT(ISNA(Z483))),VLOOKUP(Z483,'ESO zone constants'!$A$3:$D$9999,4,FALSE),"")</f>
        <v>The Reach</v>
      </c>
      <c r="AB483" s="33" t="s">
        <v>1556</v>
      </c>
      <c r="AC483" s="42" t="str">
        <f>IF(AB483&lt;&gt;"",IF(AB483&lt;&gt;"LIBSETS_DROP_MECHANIC_MONSTER_NAME",VLOOKUP(AB483,'LibSets constants'!$I$4:$L$1012,3,FALSE),""),"")</f>
        <v>Arena stage chest</v>
      </c>
      <c r="AD483" s="42" t="str">
        <f>IF(AB483&lt;&gt;"",IF(AB483&lt;&gt;"LIBSETS_DROP_MECHANIC_MONSTER_NAME",VLOOKUP(AB483,'LibSets constants'!$I$4:$L$1012,4,FALSE),""),"")</f>
        <v>Arena-Phasen Schatztruhe</v>
      </c>
      <c r="AE483" s="42"/>
      <c r="AF483" s="3">
        <f>IF(AND(G483&lt;&gt;"LIBSETS_SETTYPE_BATTLEGROUND",G483&lt;&gt;"LIBSETS_SETTYPE_SPECIAL"),
IF(AND(AE483&lt;&gt;"",ISNUMBER(AE483),NOT(ISNA(AE483))),AE483,
   IF(AND(M483&lt;&gt;"",ISNUMBER(M483),M483&gt;0,NOT(ISNA(M483))),VLOOKUP(M483,'ESO dumped WayshrineInfo'!$K$3:$L$9994,2,FALSE),"")
),"")</f>
        <v>1207</v>
      </c>
      <c r="AG483" t="str">
        <f>IF(AND(AF483&lt;&gt;"",ISNUMBER(AF483),NOT(ISNA(AF483))),VLOOKUP(AF483,'ESO zone constants'!$A$3:$D$9999,4,FALSE),"")</f>
        <v>The Reach</v>
      </c>
      <c r="AH483" s="43"/>
      <c r="AI483" s="42"/>
      <c r="AJ483" s="42"/>
      <c r="AK483" s="3" t="str">
        <f>IF(AND(G483&lt;&gt;"LIBSETS_SETTYPE_BATTLEGROUND",G483&lt;&gt;"LIBSETS_SETTYPE_SPECIAL"),IF(AL483&lt;&gt;"",VLOOKUP(AL483,'ESO zone constants'!$D$3:$H$4953,5,FALSE),""),"")</f>
        <v/>
      </c>
      <c r="AM483" s="43"/>
      <c r="AN483" s="42"/>
      <c r="AO483" s="42"/>
      <c r="AP483" s="3" t="str">
        <f>IF(AND(G483&lt;&gt;"LIBSETS_SETTYPE_BATTLEGROUND",G483&lt;&gt;"LIBSETS_SETTYPE_SPECIAL"),IF(AQ483&lt;&gt;"",VLOOKUP(AQ483,'ESO zone constants'!$D$3:$H$4953,5,FALSE),""),"")</f>
        <v/>
      </c>
      <c r="AR483" s="43"/>
      <c r="AS483" s="42"/>
      <c r="AT483" s="42"/>
      <c r="AU483" s="3" t="str">
        <f>IF(AND(G483&lt;&gt;"LIBSETS_SETTYPE_BATTLEGROUND",G483&lt;&gt;"LIBSETS_SETTYPE_SPECIAL"),IF(AV483&lt;&gt;"",VLOOKUP(AV483,'ESO zone constants'!$D$3:$H$4953,5,FALSE),""),"")</f>
        <v/>
      </c>
      <c r="AW483" s="43"/>
      <c r="AX483" s="42"/>
      <c r="AY483" s="42"/>
      <c r="AZ483" s="81" t="s">
        <v>2665</v>
      </c>
      <c r="BA483" s="81"/>
      <c r="BB483" s="81"/>
      <c r="BC483" s="21" t="str">
        <f t="shared" si="48"/>
        <v>[557] = {wayshrines={457,457,457,}, dlcId=DLC_MARKARTH</v>
      </c>
      <c r="BD483" s="21" t="str">
        <f t="shared" si="49"/>
        <v>, zoneIds={1227,1207,1207}, veteran=false</v>
      </c>
      <c r="BE483" s="21" t="str">
        <f t="shared" si="50"/>
        <v>, setType=LIBSETS_SETTYPE_ARENA</v>
      </c>
      <c r="BF483" s="21" t="str">
        <f t="shared" si="51"/>
        <v>, dropMechanic={LIBSETS_DROP_MECHANIC_ARENA_STAGE_CHEST,LIBSETS_DROP_MECHANIC_ARENA_STAGE_CHEST}, dropMechanicDropLocationNames={['en']={'','Arena stage chest','','','','',},['de']={'','Arena-Phasen Schatztruhe','','','','',},}</v>
      </c>
      <c r="BG483" s="21" t="str">
        <f t="shared" si="52"/>
        <v>}, --Executioner\'s Blade / Henkersklinge   [Vateshran Hollows, The Reach, The Reach]</v>
      </c>
    </row>
    <row r="484" spans="1:59" x14ac:dyDescent="0.25">
      <c r="A484" s="5">
        <v>558</v>
      </c>
      <c r="B484" t="s">
        <v>2249</v>
      </c>
      <c r="C484" t="s">
        <v>2268</v>
      </c>
      <c r="D484" s="3">
        <f t="shared" si="47"/>
        <v>558</v>
      </c>
      <c r="E484" s="41"/>
      <c r="G484" s="8" t="s">
        <v>1472</v>
      </c>
      <c r="I484" t="s">
        <v>91</v>
      </c>
      <c r="J484" t="s">
        <v>91</v>
      </c>
      <c r="K484">
        <v>457</v>
      </c>
      <c r="L484">
        <v>457</v>
      </c>
      <c r="M484">
        <v>457</v>
      </c>
      <c r="O484" s="64" t="s">
        <v>2219</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WayshrineInfo'!$K$3:$N$9994,4,FALSE),"")))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constants'!$B$4:$C$1012,2,FALSE),"")</f>
        <v>Markarth</v>
      </c>
      <c r="V484" s="33" t="s">
        <v>1556</v>
      </c>
      <c r="Y484" s="64"/>
      <c r="Z484" s="3">
        <f>IF(AND(G484&lt;&gt;"LIBSETS_SETTYPE_BATTLEGROUND",G484&lt;&gt;"LIBSETS_SETTYPE_SPECIAL"),
IF(AND(Y484&lt;&gt;"",ISNUMBER(Y484),NOT(ISNA(Y484))),Y484,
   IF(AND(L484&lt;&gt;"",ISNUMBER(L484),L484&gt;0,NOT(ISNA(L484))),VLOOKUP(L484,'ESO dumped WayshrineInfo'!$K$3:$L$9994,2,FALSE),"")
),"")</f>
        <v>1207</v>
      </c>
      <c r="AA484" t="str">
        <f>IF(AND(Z484&lt;&gt;"",ISNUMBER(Z484),NOT(ISNA(Z484))),VLOOKUP(Z484,'ESO zone constants'!$A$3:$D$9999,4,FALSE),"")</f>
        <v>The Reach</v>
      </c>
      <c r="AB484" s="33" t="s">
        <v>1556</v>
      </c>
      <c r="AC484" s="42" t="str">
        <f>IF(AB484&lt;&gt;"",IF(AB484&lt;&gt;"LIBSETS_DROP_MECHANIC_MONSTER_NAME",VLOOKUP(AB484,'LibSets constants'!$I$4:$L$1012,3,FALSE),""),"")</f>
        <v>Arena stage chest</v>
      </c>
      <c r="AD484" s="42" t="str">
        <f>IF(AB484&lt;&gt;"",IF(AB484&lt;&gt;"LIBSETS_DROP_MECHANIC_MONSTER_NAME",VLOOKUP(AB484,'LibSets constants'!$I$4:$L$1012,4,FALSE),""),"")</f>
        <v>Arena-Phasen Schatztruhe</v>
      </c>
      <c r="AE484" s="42"/>
      <c r="AF484" s="3">
        <f>IF(AND(G484&lt;&gt;"LIBSETS_SETTYPE_BATTLEGROUND",G484&lt;&gt;"LIBSETS_SETTYPE_SPECIAL"),
IF(AND(AE484&lt;&gt;"",ISNUMBER(AE484),NOT(ISNA(AE484))),AE484,
   IF(AND(M484&lt;&gt;"",ISNUMBER(M484),M484&gt;0,NOT(ISNA(M484))),VLOOKUP(M484,'ESO dumped WayshrineInfo'!$K$3:$L$9994,2,FALSE),"")
),"")</f>
        <v>1207</v>
      </c>
      <c r="AG484" t="str">
        <f>IF(AND(AF484&lt;&gt;"",ISNUMBER(AF484),NOT(ISNA(AF484))),VLOOKUP(AF484,'ESO zone constants'!$A$3:$D$9999,4,FALSE),"")</f>
        <v>The Reach</v>
      </c>
      <c r="AH484" s="43"/>
      <c r="AI484" s="42"/>
      <c r="AJ484" s="42"/>
      <c r="AK484" s="3" t="str">
        <f>IF(AND(G484&lt;&gt;"LIBSETS_SETTYPE_BATTLEGROUND",G484&lt;&gt;"LIBSETS_SETTYPE_SPECIAL"),IF(AL484&lt;&gt;"",VLOOKUP(AL484,'ESO zone constants'!$D$3:$H$4953,5,FALSE),""),"")</f>
        <v/>
      </c>
      <c r="AM484" s="43"/>
      <c r="AN484" s="42"/>
      <c r="AO484" s="42"/>
      <c r="AP484" s="3" t="str">
        <f>IF(AND(G484&lt;&gt;"LIBSETS_SETTYPE_BATTLEGROUND",G484&lt;&gt;"LIBSETS_SETTYPE_SPECIAL"),IF(AQ484&lt;&gt;"",VLOOKUP(AQ484,'ESO zone constants'!$D$3:$H$4953,5,FALSE),""),"")</f>
        <v/>
      </c>
      <c r="AR484" s="43"/>
      <c r="AS484" s="42"/>
      <c r="AT484" s="42"/>
      <c r="AU484" s="3" t="str">
        <f>IF(AND(G484&lt;&gt;"LIBSETS_SETTYPE_BATTLEGROUND",G484&lt;&gt;"LIBSETS_SETTYPE_SPECIAL"),IF(AV484&lt;&gt;"",VLOOKUP(AV484,'ESO zone constants'!$D$3:$H$4953,5,FALSE),""),"")</f>
        <v/>
      </c>
      <c r="AW484" s="43"/>
      <c r="AX484" s="42"/>
      <c r="AY484" s="42"/>
      <c r="AZ484" s="81" t="s">
        <v>2665</v>
      </c>
      <c r="BA484" s="81"/>
      <c r="BB484" s="81"/>
      <c r="BC484" s="21" t="str">
        <f t="shared" si="48"/>
        <v>[558] = {wayshrines={457,457,457,}, dlcId=DLC_MARKARTH</v>
      </c>
      <c r="BD484" s="21" t="str">
        <f t="shared" si="49"/>
        <v>, zoneIds={1227,1207,1207}, veteran=false</v>
      </c>
      <c r="BE484" s="21" t="str">
        <f t="shared" si="50"/>
        <v>, setType=LIBSETS_SETTYPE_ARENA</v>
      </c>
      <c r="BF484" s="21" t="str">
        <f t="shared" si="51"/>
        <v>, dropMechanic={LIBSETS_DROP_MECHANIC_ARENA_STAGE_CHEST,LIBSETS_DROP_MECHANIC_ARENA_STAGE_CHEST}, dropMechanicDropLocationNames={['en']={'','Arena stage chest','','','','',},['de']={'','Arena-Phasen Schatztruhe','','','','',},}</v>
      </c>
      <c r="BG484" s="21" t="str">
        <f t="shared" si="52"/>
        <v>}, --Void Bash / LeerenWucht   [Vateshran Hollows, The Reach, The Reach]</v>
      </c>
    </row>
    <row r="485" spans="1:59" x14ac:dyDescent="0.25">
      <c r="A485" s="5">
        <v>559</v>
      </c>
      <c r="B485" t="s">
        <v>2250</v>
      </c>
      <c r="C485" t="s">
        <v>2269</v>
      </c>
      <c r="D485" s="3">
        <f t="shared" si="47"/>
        <v>559</v>
      </c>
      <c r="E485" s="41"/>
      <c r="G485" s="8" t="s">
        <v>1472</v>
      </c>
      <c r="I485" t="s">
        <v>91</v>
      </c>
      <c r="J485" t="s">
        <v>91</v>
      </c>
      <c r="K485">
        <v>457</v>
      </c>
      <c r="L485">
        <v>457</v>
      </c>
      <c r="M485">
        <v>457</v>
      </c>
      <c r="O485" s="64" t="s">
        <v>2219</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WayshrineInfo'!$K$3:$N$9994,4,FALSE),"")))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constants'!$B$4:$C$1012,2,FALSE),"")</f>
        <v>Markarth</v>
      </c>
      <c r="V485" s="33" t="s">
        <v>1556</v>
      </c>
      <c r="Y485" s="64"/>
      <c r="Z485" s="3">
        <f>IF(AND(G485&lt;&gt;"LIBSETS_SETTYPE_BATTLEGROUND",G485&lt;&gt;"LIBSETS_SETTYPE_SPECIAL"),
IF(AND(Y485&lt;&gt;"",ISNUMBER(Y485),NOT(ISNA(Y485))),Y485,
   IF(AND(L485&lt;&gt;"",ISNUMBER(L485),L485&gt;0,NOT(ISNA(L485))),VLOOKUP(L485,'ESO dumped WayshrineInfo'!$K$3:$L$9994,2,FALSE),"")
),"")</f>
        <v>1207</v>
      </c>
      <c r="AA485" t="str">
        <f>IF(AND(Z485&lt;&gt;"",ISNUMBER(Z485),NOT(ISNA(Z485))),VLOOKUP(Z485,'ESO zone constants'!$A$3:$D$9999,4,FALSE),"")</f>
        <v>The Reach</v>
      </c>
      <c r="AB485" s="33" t="s">
        <v>1556</v>
      </c>
      <c r="AC485" s="42" t="str">
        <f>IF(AB485&lt;&gt;"",IF(AB485&lt;&gt;"LIBSETS_DROP_MECHANIC_MONSTER_NAME",VLOOKUP(AB485,'LibSets constants'!$I$4:$L$1012,3,FALSE),""),"")</f>
        <v>Arena stage chest</v>
      </c>
      <c r="AD485" s="42" t="str">
        <f>IF(AB485&lt;&gt;"",IF(AB485&lt;&gt;"LIBSETS_DROP_MECHANIC_MONSTER_NAME",VLOOKUP(AB485,'LibSets constants'!$I$4:$L$1012,4,FALSE),""),"")</f>
        <v>Arena-Phasen Schatztruhe</v>
      </c>
      <c r="AE485" s="42"/>
      <c r="AF485" s="3">
        <f>IF(AND(G485&lt;&gt;"LIBSETS_SETTYPE_BATTLEGROUND",G485&lt;&gt;"LIBSETS_SETTYPE_SPECIAL"),
IF(AND(AE485&lt;&gt;"",ISNUMBER(AE485),NOT(ISNA(AE485))),AE485,
   IF(AND(M485&lt;&gt;"",ISNUMBER(M485),M485&gt;0,NOT(ISNA(M485))),VLOOKUP(M485,'ESO dumped WayshrineInfo'!$K$3:$L$9994,2,FALSE),"")
),"")</f>
        <v>1207</v>
      </c>
      <c r="AG485" t="str">
        <f>IF(AND(AF485&lt;&gt;"",ISNUMBER(AF485),NOT(ISNA(AF485))),VLOOKUP(AF485,'ESO zone constants'!$A$3:$D$9999,4,FALSE),"")</f>
        <v>The Reach</v>
      </c>
      <c r="AH485" s="43"/>
      <c r="AI485" s="42"/>
      <c r="AJ485" s="42"/>
      <c r="AK485" s="3" t="str">
        <f>IF(AND(G485&lt;&gt;"LIBSETS_SETTYPE_BATTLEGROUND",G485&lt;&gt;"LIBSETS_SETTYPE_SPECIAL"),IF(AL485&lt;&gt;"",VLOOKUP(AL485,'ESO zone constants'!$D$3:$H$4953,5,FALSE),""),"")</f>
        <v/>
      </c>
      <c r="AM485" s="43"/>
      <c r="AN485" s="42"/>
      <c r="AO485" s="42"/>
      <c r="AP485" s="3" t="str">
        <f>IF(AND(G485&lt;&gt;"LIBSETS_SETTYPE_BATTLEGROUND",G485&lt;&gt;"LIBSETS_SETTYPE_SPECIAL"),IF(AQ485&lt;&gt;"",VLOOKUP(AQ485,'ESO zone constants'!$D$3:$H$4953,5,FALSE),""),"")</f>
        <v/>
      </c>
      <c r="AR485" s="43"/>
      <c r="AS485" s="42"/>
      <c r="AT485" s="42"/>
      <c r="AU485" s="3" t="str">
        <f>IF(AND(G485&lt;&gt;"LIBSETS_SETTYPE_BATTLEGROUND",G485&lt;&gt;"LIBSETS_SETTYPE_SPECIAL"),IF(AV485&lt;&gt;"",VLOOKUP(AV485,'ESO zone constants'!$D$3:$H$4953,5,FALSE),""),"")</f>
        <v/>
      </c>
      <c r="AW485" s="43"/>
      <c r="AX485" s="42"/>
      <c r="AY485" s="42"/>
      <c r="AZ485" s="81" t="s">
        <v>2665</v>
      </c>
      <c r="BA485" s="81"/>
      <c r="BB485" s="81"/>
      <c r="BC485" s="21" t="str">
        <f t="shared" si="48"/>
        <v>[559] = {wayshrines={457,457,457,}, dlcId=DLC_MARKARTH</v>
      </c>
      <c r="BD485" s="21" t="str">
        <f t="shared" si="49"/>
        <v>, zoneIds={1227,1207,1207}, veteran=false</v>
      </c>
      <c r="BE485" s="21" t="str">
        <f t="shared" si="50"/>
        <v>, setType=LIBSETS_SETTYPE_ARENA</v>
      </c>
      <c r="BF485" s="21" t="str">
        <f t="shared" si="51"/>
        <v>, dropMechanic={LIBSETS_DROP_MECHANIC_ARENA_STAGE_CHEST,LIBSETS_DROP_MECHANIC_ARENA_STAGE_CHEST}, dropMechanicDropLocationNames={['en']={'','Arena stage chest','','','','',},['de']={'','Arena-Phasen Schatztruhe','','','','',},}</v>
      </c>
      <c r="BG485" s="21" t="str">
        <f t="shared" si="52"/>
        <v>}, --Frenzied Momentum / Tobendes Momentum   [Vateshran Hollows, The Reach, The Reach]</v>
      </c>
    </row>
    <row r="486" spans="1:59" x14ac:dyDescent="0.25">
      <c r="A486" s="5">
        <v>560</v>
      </c>
      <c r="B486" t="s">
        <v>2251</v>
      </c>
      <c r="C486" t="s">
        <v>2270</v>
      </c>
      <c r="D486" s="3">
        <f t="shared" si="47"/>
        <v>560</v>
      </c>
      <c r="E486" s="41"/>
      <c r="G486" s="8" t="s">
        <v>1472</v>
      </c>
      <c r="I486" t="s">
        <v>91</v>
      </c>
      <c r="J486" t="s">
        <v>91</v>
      </c>
      <c r="K486">
        <v>457</v>
      </c>
      <c r="L486">
        <v>457</v>
      </c>
      <c r="M486">
        <v>457</v>
      </c>
      <c r="O486" s="64" t="s">
        <v>2219</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WayshrineInfo'!$K$3:$N$9994,4,FALSE),"")))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constants'!$B$4:$C$1012,2,FALSE),"")</f>
        <v>Markarth</v>
      </c>
      <c r="V486" s="33" t="s">
        <v>1556</v>
      </c>
      <c r="Y486" s="64"/>
      <c r="Z486" s="3">
        <f>IF(AND(G486&lt;&gt;"LIBSETS_SETTYPE_BATTLEGROUND",G486&lt;&gt;"LIBSETS_SETTYPE_SPECIAL"),
IF(AND(Y486&lt;&gt;"",ISNUMBER(Y486),NOT(ISNA(Y486))),Y486,
   IF(AND(L486&lt;&gt;"",ISNUMBER(L486),L486&gt;0,NOT(ISNA(L486))),VLOOKUP(L486,'ESO dumped WayshrineInfo'!$K$3:$L$9994,2,FALSE),"")
),"")</f>
        <v>1207</v>
      </c>
      <c r="AA486" t="str">
        <f>IF(AND(Z486&lt;&gt;"",ISNUMBER(Z486),NOT(ISNA(Z486))),VLOOKUP(Z486,'ESO zone constants'!$A$3:$D$9999,4,FALSE),"")</f>
        <v>The Reach</v>
      </c>
      <c r="AB486" s="33" t="s">
        <v>1556</v>
      </c>
      <c r="AC486" s="42" t="str">
        <f>IF(AB486&lt;&gt;"",IF(AB486&lt;&gt;"LIBSETS_DROP_MECHANIC_MONSTER_NAME",VLOOKUP(AB486,'LibSets constants'!$I$4:$L$1012,3,FALSE),""),"")</f>
        <v>Arena stage chest</v>
      </c>
      <c r="AD486" s="42" t="str">
        <f>IF(AB486&lt;&gt;"",IF(AB486&lt;&gt;"LIBSETS_DROP_MECHANIC_MONSTER_NAME",VLOOKUP(AB486,'LibSets constants'!$I$4:$L$1012,4,FALSE),""),"")</f>
        <v>Arena-Phasen Schatztruhe</v>
      </c>
      <c r="AE486" s="42"/>
      <c r="AF486" s="3">
        <f>IF(AND(G486&lt;&gt;"LIBSETS_SETTYPE_BATTLEGROUND",G486&lt;&gt;"LIBSETS_SETTYPE_SPECIAL"),
IF(AND(AE486&lt;&gt;"",ISNUMBER(AE486),NOT(ISNA(AE486))),AE486,
   IF(AND(M486&lt;&gt;"",ISNUMBER(M486),M486&gt;0,NOT(ISNA(M486))),VLOOKUP(M486,'ESO dumped WayshrineInfo'!$K$3:$L$9994,2,FALSE),"")
),"")</f>
        <v>1207</v>
      </c>
      <c r="AG486" t="str">
        <f>IF(AND(AF486&lt;&gt;"",ISNUMBER(AF486),NOT(ISNA(AF486))),VLOOKUP(AF486,'ESO zone constants'!$A$3:$D$9999,4,FALSE),"")</f>
        <v>The Reach</v>
      </c>
      <c r="AH486" s="43"/>
      <c r="AI486" s="42"/>
      <c r="AJ486" s="42"/>
      <c r="AK486" s="3" t="str">
        <f>IF(AND(G486&lt;&gt;"LIBSETS_SETTYPE_BATTLEGROUND",G486&lt;&gt;"LIBSETS_SETTYPE_SPECIAL"),IF(AL486&lt;&gt;"",VLOOKUP(AL486,'ESO zone constants'!$D$3:$H$4953,5,FALSE),""),"")</f>
        <v/>
      </c>
      <c r="AM486" s="43"/>
      <c r="AN486" s="42"/>
      <c r="AO486" s="42"/>
      <c r="AP486" s="3" t="str">
        <f>IF(AND(G486&lt;&gt;"LIBSETS_SETTYPE_BATTLEGROUND",G486&lt;&gt;"LIBSETS_SETTYPE_SPECIAL"),IF(AQ486&lt;&gt;"",VLOOKUP(AQ486,'ESO zone constants'!$D$3:$H$4953,5,FALSE),""),"")</f>
        <v/>
      </c>
      <c r="AR486" s="43"/>
      <c r="AS486" s="42"/>
      <c r="AT486" s="42"/>
      <c r="AU486" s="3" t="str">
        <f>IF(AND(G486&lt;&gt;"LIBSETS_SETTYPE_BATTLEGROUND",G486&lt;&gt;"LIBSETS_SETTYPE_SPECIAL"),IF(AV486&lt;&gt;"",VLOOKUP(AV486,'ESO zone constants'!$D$3:$H$4953,5,FALSE),""),"")</f>
        <v/>
      </c>
      <c r="AW486" s="43"/>
      <c r="AX486" s="42"/>
      <c r="AY486" s="42"/>
      <c r="AZ486" s="81" t="s">
        <v>2665</v>
      </c>
      <c r="BA486" s="81"/>
      <c r="BB486" s="81"/>
      <c r="BC486" s="21" t="str">
        <f t="shared" si="48"/>
        <v>[560] = {wayshrines={457,457,457,}, dlcId=DLC_MARKARTH</v>
      </c>
      <c r="BD486" s="21" t="str">
        <f t="shared" si="49"/>
        <v>, zoneIds={1227,1207,1207}, veteran=false</v>
      </c>
      <c r="BE486" s="21" t="str">
        <f t="shared" si="50"/>
        <v>, setType=LIBSETS_SETTYPE_ARENA</v>
      </c>
      <c r="BF486" s="21" t="str">
        <f t="shared" si="51"/>
        <v>, dropMechanic={LIBSETS_DROP_MECHANIC_ARENA_STAGE_CHEST,LIBSETS_DROP_MECHANIC_ARENA_STAGE_CHEST}, dropMechanicDropLocationNames={['en']={'','Arena stage chest','','','','',},['de']={'','Arena-Phasen Schatztruhe','','','','',},}</v>
      </c>
      <c r="BG486" s="21" t="str">
        <f t="shared" si="52"/>
        <v>}, --Point-Blank Snipe / Volltreffer   [Vateshran Hollows, The Reach, The Reach]</v>
      </c>
    </row>
    <row r="487" spans="1:59" x14ac:dyDescent="0.25">
      <c r="A487" s="5">
        <v>561</v>
      </c>
      <c r="B487" t="s">
        <v>2252</v>
      </c>
      <c r="C487" t="s">
        <v>2271</v>
      </c>
      <c r="D487" s="3">
        <f t="shared" si="47"/>
        <v>561</v>
      </c>
      <c r="E487" s="41"/>
      <c r="G487" s="8" t="s">
        <v>1472</v>
      </c>
      <c r="I487" t="s">
        <v>91</v>
      </c>
      <c r="J487" t="s">
        <v>91</v>
      </c>
      <c r="K487">
        <v>457</v>
      </c>
      <c r="L487">
        <v>457</v>
      </c>
      <c r="M487">
        <v>457</v>
      </c>
      <c r="O487" s="64" t="s">
        <v>2219</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WayshrineInfo'!$K$3:$N$9994,4,FALSE),"")))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constants'!$B$4:$C$1012,2,FALSE),"")</f>
        <v>Markarth</v>
      </c>
      <c r="V487" s="33" t="s">
        <v>1556</v>
      </c>
      <c r="Y487" s="64"/>
      <c r="Z487" s="3">
        <f>IF(AND(G487&lt;&gt;"LIBSETS_SETTYPE_BATTLEGROUND",G487&lt;&gt;"LIBSETS_SETTYPE_SPECIAL"),
IF(AND(Y487&lt;&gt;"",ISNUMBER(Y487),NOT(ISNA(Y487))),Y487,
   IF(AND(L487&lt;&gt;"",ISNUMBER(L487),L487&gt;0,NOT(ISNA(L487))),VLOOKUP(L487,'ESO dumped WayshrineInfo'!$K$3:$L$9994,2,FALSE),"")
),"")</f>
        <v>1207</v>
      </c>
      <c r="AA487" t="str">
        <f>IF(AND(Z487&lt;&gt;"",ISNUMBER(Z487),NOT(ISNA(Z487))),VLOOKUP(Z487,'ESO zone constants'!$A$3:$D$9999,4,FALSE),"")</f>
        <v>The Reach</v>
      </c>
      <c r="AB487" s="33" t="s">
        <v>1556</v>
      </c>
      <c r="AC487" s="42" t="str">
        <f>IF(AB487&lt;&gt;"",IF(AB487&lt;&gt;"LIBSETS_DROP_MECHANIC_MONSTER_NAME",VLOOKUP(AB487,'LibSets constants'!$I$4:$L$1012,3,FALSE),""),"")</f>
        <v>Arena stage chest</v>
      </c>
      <c r="AD487" s="42" t="str">
        <f>IF(AB487&lt;&gt;"",IF(AB487&lt;&gt;"LIBSETS_DROP_MECHANIC_MONSTER_NAME",VLOOKUP(AB487,'LibSets constants'!$I$4:$L$1012,4,FALSE),""),"")</f>
        <v>Arena-Phasen Schatztruhe</v>
      </c>
      <c r="AE487" s="42"/>
      <c r="AF487" s="3">
        <f>IF(AND(G487&lt;&gt;"LIBSETS_SETTYPE_BATTLEGROUND",G487&lt;&gt;"LIBSETS_SETTYPE_SPECIAL"),
IF(AND(AE487&lt;&gt;"",ISNUMBER(AE487),NOT(ISNA(AE487))),AE487,
   IF(AND(M487&lt;&gt;"",ISNUMBER(M487),M487&gt;0,NOT(ISNA(M487))),VLOOKUP(M487,'ESO dumped WayshrineInfo'!$K$3:$L$9994,2,FALSE),"")
),"")</f>
        <v>1207</v>
      </c>
      <c r="AG487" t="str">
        <f>IF(AND(AF487&lt;&gt;"",ISNUMBER(AF487),NOT(ISNA(AF487))),VLOOKUP(AF487,'ESO zone constants'!$A$3:$D$9999,4,FALSE),"")</f>
        <v>The Reach</v>
      </c>
      <c r="AH487" s="43"/>
      <c r="AI487" s="42"/>
      <c r="AJ487" s="42"/>
      <c r="AK487" s="3" t="str">
        <f>IF(AND(G487&lt;&gt;"LIBSETS_SETTYPE_BATTLEGROUND",G487&lt;&gt;"LIBSETS_SETTYPE_SPECIAL"),IF(AL487&lt;&gt;"",VLOOKUP(AL487,'ESO zone constants'!$D$3:$H$4953,5,FALSE),""),"")</f>
        <v/>
      </c>
      <c r="AM487" s="43"/>
      <c r="AN487" s="42"/>
      <c r="AO487" s="42"/>
      <c r="AP487" s="3" t="str">
        <f>IF(AND(G487&lt;&gt;"LIBSETS_SETTYPE_BATTLEGROUND",G487&lt;&gt;"LIBSETS_SETTYPE_SPECIAL"),IF(AQ487&lt;&gt;"",VLOOKUP(AQ487,'ESO zone constants'!$D$3:$H$4953,5,FALSE),""),"")</f>
        <v/>
      </c>
      <c r="AR487" s="43"/>
      <c r="AS487" s="42"/>
      <c r="AT487" s="42"/>
      <c r="AU487" s="3" t="str">
        <f>IF(AND(G487&lt;&gt;"LIBSETS_SETTYPE_BATTLEGROUND",G487&lt;&gt;"LIBSETS_SETTYPE_SPECIAL"),IF(AV487&lt;&gt;"",VLOOKUP(AV487,'ESO zone constants'!$D$3:$H$4953,5,FALSE),""),"")</f>
        <v/>
      </c>
      <c r="AW487" s="43"/>
      <c r="AX487" s="42"/>
      <c r="AY487" s="42"/>
      <c r="AZ487" s="81" t="s">
        <v>2665</v>
      </c>
      <c r="BA487" s="81"/>
      <c r="BB487" s="81"/>
      <c r="BC487" s="21" t="str">
        <f t="shared" si="48"/>
        <v>[561] = {wayshrines={457,457,457,}, dlcId=DLC_MARKARTH</v>
      </c>
      <c r="BD487" s="21" t="str">
        <f t="shared" si="49"/>
        <v>, zoneIds={1227,1207,1207}, veteran=false</v>
      </c>
      <c r="BE487" s="21" t="str">
        <f t="shared" si="50"/>
        <v>, setType=LIBSETS_SETTYPE_ARENA</v>
      </c>
      <c r="BF487" s="21" t="str">
        <f t="shared" si="51"/>
        <v>, dropMechanic={LIBSETS_DROP_MECHANIC_ARENA_STAGE_CHEST,LIBSETS_DROP_MECHANIC_ARENA_STAGE_CHEST}, dropMechanicDropLocationNames={['en']={'','Arena stage chest','','','','',},['de']={'','Arena-Phasen Schatztruhe','','','','',},}</v>
      </c>
      <c r="BG487" s="21" t="str">
        <f t="shared" si="52"/>
        <v>}, --Wrath of Elements / Zorn der Elemente   [Vateshran Hollows, The Reach, The Reach]</v>
      </c>
    </row>
    <row r="488" spans="1:59" x14ac:dyDescent="0.25">
      <c r="A488" s="5">
        <v>562</v>
      </c>
      <c r="B488" t="s">
        <v>2253</v>
      </c>
      <c r="C488" t="s">
        <v>2272</v>
      </c>
      <c r="D488" s="3">
        <f t="shared" si="47"/>
        <v>562</v>
      </c>
      <c r="E488" s="41"/>
      <c r="G488" s="8" t="s">
        <v>1472</v>
      </c>
      <c r="I488" t="s">
        <v>91</v>
      </c>
      <c r="J488" t="s">
        <v>91</v>
      </c>
      <c r="K488">
        <v>457</v>
      </c>
      <c r="L488">
        <v>457</v>
      </c>
      <c r="M488">
        <v>457</v>
      </c>
      <c r="O488" s="64" t="s">
        <v>2219</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WayshrineInfo'!$K$3:$N$9994,4,FALSE),"")))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constants'!$B$4:$C$1012,2,FALSE),"")</f>
        <v>Markarth</v>
      </c>
      <c r="V488" s="33" t="s">
        <v>1556</v>
      </c>
      <c r="Y488" s="64"/>
      <c r="Z488" s="3">
        <f>IF(AND(G488&lt;&gt;"LIBSETS_SETTYPE_BATTLEGROUND",G488&lt;&gt;"LIBSETS_SETTYPE_SPECIAL"),
IF(AND(Y488&lt;&gt;"",ISNUMBER(Y488),NOT(ISNA(Y488))),Y488,
   IF(AND(L488&lt;&gt;"",ISNUMBER(L488),L488&gt;0,NOT(ISNA(L488))),VLOOKUP(L488,'ESO dumped WayshrineInfo'!$K$3:$L$9994,2,FALSE),"")
),"")</f>
        <v>1207</v>
      </c>
      <c r="AA488" t="str">
        <f>IF(AND(Z488&lt;&gt;"",ISNUMBER(Z488),NOT(ISNA(Z488))),VLOOKUP(Z488,'ESO zone constants'!$A$3:$D$9999,4,FALSE),"")</f>
        <v>The Reach</v>
      </c>
      <c r="AB488" s="33" t="s">
        <v>1556</v>
      </c>
      <c r="AC488" s="42" t="str">
        <f>IF(AB488&lt;&gt;"",IF(AB488&lt;&gt;"LIBSETS_DROP_MECHANIC_MONSTER_NAME",VLOOKUP(AB488,'LibSets constants'!$I$4:$L$1012,3,FALSE),""),"")</f>
        <v>Arena stage chest</v>
      </c>
      <c r="AD488" s="42" t="str">
        <f>IF(AB488&lt;&gt;"",IF(AB488&lt;&gt;"LIBSETS_DROP_MECHANIC_MONSTER_NAME",VLOOKUP(AB488,'LibSets constants'!$I$4:$L$1012,4,FALSE),""),"")</f>
        <v>Arena-Phasen Schatztruhe</v>
      </c>
      <c r="AE488" s="42"/>
      <c r="AF488" s="3">
        <f>IF(AND(G488&lt;&gt;"LIBSETS_SETTYPE_BATTLEGROUND",G488&lt;&gt;"LIBSETS_SETTYPE_SPECIAL"),
IF(AND(AE488&lt;&gt;"",ISNUMBER(AE488),NOT(ISNA(AE488))),AE488,
   IF(AND(M488&lt;&gt;"",ISNUMBER(M488),M488&gt;0,NOT(ISNA(M488))),VLOOKUP(M488,'ESO dumped WayshrineInfo'!$K$3:$L$9994,2,FALSE),"")
),"")</f>
        <v>1207</v>
      </c>
      <c r="AG488" t="str">
        <f>IF(AND(AF488&lt;&gt;"",ISNUMBER(AF488),NOT(ISNA(AF488))),VLOOKUP(AF488,'ESO zone constants'!$A$3:$D$9999,4,FALSE),"")</f>
        <v>The Reach</v>
      </c>
      <c r="AH488" s="43"/>
      <c r="AI488" s="42"/>
      <c r="AJ488" s="42"/>
      <c r="AK488" s="3" t="str">
        <f>IF(AND(G488&lt;&gt;"LIBSETS_SETTYPE_BATTLEGROUND",G488&lt;&gt;"LIBSETS_SETTYPE_SPECIAL"),IF(AL488&lt;&gt;"",VLOOKUP(AL488,'ESO zone constants'!$D$3:$H$4953,5,FALSE),""),"")</f>
        <v/>
      </c>
      <c r="AM488" s="43"/>
      <c r="AN488" s="42"/>
      <c r="AO488" s="42"/>
      <c r="AP488" s="3" t="str">
        <f>IF(AND(G488&lt;&gt;"LIBSETS_SETTYPE_BATTLEGROUND",G488&lt;&gt;"LIBSETS_SETTYPE_SPECIAL"),IF(AQ488&lt;&gt;"",VLOOKUP(AQ488,'ESO zone constants'!$D$3:$H$4953,5,FALSE),""),"")</f>
        <v/>
      </c>
      <c r="AR488" s="43"/>
      <c r="AS488" s="42"/>
      <c r="AT488" s="42"/>
      <c r="AU488" s="3" t="str">
        <f>IF(AND(G488&lt;&gt;"LIBSETS_SETTYPE_BATTLEGROUND",G488&lt;&gt;"LIBSETS_SETTYPE_SPECIAL"),IF(AV488&lt;&gt;"",VLOOKUP(AV488,'ESO zone constants'!$D$3:$H$4953,5,FALSE),""),"")</f>
        <v/>
      </c>
      <c r="AW488" s="43"/>
      <c r="AX488" s="42"/>
      <c r="AY488" s="42"/>
      <c r="AZ488" s="81" t="s">
        <v>2665</v>
      </c>
      <c r="BA488" s="81"/>
      <c r="BB488" s="81"/>
      <c r="BC488" s="21" t="str">
        <f t="shared" si="48"/>
        <v>[562] = {wayshrines={457,457,457,}, dlcId=DLC_MARKARTH</v>
      </c>
      <c r="BD488" s="21" t="str">
        <f t="shared" si="49"/>
        <v>, zoneIds={1227,1207,1207}, veteran=false</v>
      </c>
      <c r="BE488" s="21" t="str">
        <f t="shared" si="50"/>
        <v>, setType=LIBSETS_SETTYPE_ARENA</v>
      </c>
      <c r="BF488" s="21" t="str">
        <f t="shared" si="51"/>
        <v>, dropMechanic={LIBSETS_DROP_MECHANIC_ARENA_STAGE_CHEST,LIBSETS_DROP_MECHANIC_ARENA_STAGE_CHEST}, dropMechanicDropLocationNames={['en']={'','Arena stage chest','','','','',},['de']={'','Arena-Phasen Schatztruhe','','','','',},}</v>
      </c>
      <c r="BG488" s="21" t="str">
        <f t="shared" si="52"/>
        <v>}, --Force Overflow / Machtüberschuss   [Vateshran Hollows, The Reach, The Reach]</v>
      </c>
    </row>
    <row r="489" spans="1:59" x14ac:dyDescent="0.25">
      <c r="A489" s="5">
        <v>563</v>
      </c>
      <c r="B489" t="s">
        <v>2256</v>
      </c>
      <c r="C489" t="s">
        <v>2663</v>
      </c>
      <c r="D489" s="3">
        <f t="shared" si="47"/>
        <v>563</v>
      </c>
      <c r="E489" s="41"/>
      <c r="G489" s="8" t="s">
        <v>1472</v>
      </c>
      <c r="I489" t="s">
        <v>92</v>
      </c>
      <c r="J489" t="s">
        <v>91</v>
      </c>
      <c r="K489">
        <v>457</v>
      </c>
      <c r="L489">
        <v>457</v>
      </c>
      <c r="M489">
        <v>457</v>
      </c>
      <c r="O489" s="64" t="s">
        <v>2219</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WayshrineInfo'!$K$3:$N$9994,4,FALSE),"")))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constants'!$B$4:$C$1012,2,FALSE),"")</f>
        <v>Markarth</v>
      </c>
      <c r="V489" s="33" t="s">
        <v>1556</v>
      </c>
      <c r="Y489" s="64"/>
      <c r="Z489" s="3">
        <f>IF(AND(G489&lt;&gt;"LIBSETS_SETTYPE_BATTLEGROUND",G489&lt;&gt;"LIBSETS_SETTYPE_SPECIAL"),
IF(AND(Y489&lt;&gt;"",ISNUMBER(Y489),NOT(ISNA(Y489))),Y489,
   IF(AND(L489&lt;&gt;"",ISNUMBER(L489),L489&gt;0,NOT(ISNA(L489))),VLOOKUP(L489,'ESO dumped WayshrineInfo'!$K$3:$L$9994,2,FALSE),"")
),"")</f>
        <v>1207</v>
      </c>
      <c r="AA489" t="str">
        <f>IF(AND(Z489&lt;&gt;"",ISNUMBER(Z489),NOT(ISNA(Z489))),VLOOKUP(Z489,'ESO zone constants'!$A$3:$D$9999,4,FALSE),"")</f>
        <v>The Reach</v>
      </c>
      <c r="AB489" s="33" t="s">
        <v>1556</v>
      </c>
      <c r="AC489" s="42" t="str">
        <f>IF(AB489&lt;&gt;"",IF(AB489&lt;&gt;"LIBSETS_DROP_MECHANIC_MONSTER_NAME",VLOOKUP(AB489,'LibSets constants'!$I$4:$L$1012,3,FALSE),""),"")</f>
        <v>Arena stage chest</v>
      </c>
      <c r="AD489" s="42" t="str">
        <f>IF(AB489&lt;&gt;"",IF(AB489&lt;&gt;"LIBSETS_DROP_MECHANIC_MONSTER_NAME",VLOOKUP(AB489,'LibSets constants'!$I$4:$L$1012,4,FALSE),""),"")</f>
        <v>Arena-Phasen Schatztruhe</v>
      </c>
      <c r="AE489" s="42"/>
      <c r="AF489" s="3">
        <f>IF(AND(G489&lt;&gt;"LIBSETS_SETTYPE_BATTLEGROUND",G489&lt;&gt;"LIBSETS_SETTYPE_SPECIAL"),
IF(AND(AE489&lt;&gt;"",ISNUMBER(AE489),NOT(ISNA(AE489))),AE489,
   IF(AND(M489&lt;&gt;"",ISNUMBER(M489),M489&gt;0,NOT(ISNA(M489))),VLOOKUP(M489,'ESO dumped WayshrineInfo'!$K$3:$L$9994,2,FALSE),"")
),"")</f>
        <v>1207</v>
      </c>
      <c r="AG489" t="str">
        <f>IF(AND(AF489&lt;&gt;"",ISNUMBER(AF489),NOT(ISNA(AF489))),VLOOKUP(AF489,'ESO zone constants'!$A$3:$D$9999,4,FALSE),"")</f>
        <v>The Reach</v>
      </c>
      <c r="AH489" s="43"/>
      <c r="AI489" s="42"/>
      <c r="AJ489" s="42"/>
      <c r="AK489" s="3" t="str">
        <f>IF(AND(G489&lt;&gt;"LIBSETS_SETTYPE_BATTLEGROUND",G489&lt;&gt;"LIBSETS_SETTYPE_SPECIAL"),IF(AL489&lt;&gt;"",VLOOKUP(AL489,'ESO zone constants'!$D$3:$H$4953,5,FALSE),""),"")</f>
        <v/>
      </c>
      <c r="AM489" s="43"/>
      <c r="AN489" s="42"/>
      <c r="AO489" s="42"/>
      <c r="AP489" s="3" t="str">
        <f>IF(AND(G489&lt;&gt;"LIBSETS_SETTYPE_BATTLEGROUND",G489&lt;&gt;"LIBSETS_SETTYPE_SPECIAL"),IF(AQ489&lt;&gt;"",VLOOKUP(AQ489,'ESO zone constants'!$D$3:$H$4953,5,FALSE),""),"")</f>
        <v/>
      </c>
      <c r="AR489" s="43"/>
      <c r="AS489" s="42"/>
      <c r="AT489" s="42"/>
      <c r="AU489" s="3" t="str">
        <f>IF(AND(G489&lt;&gt;"LIBSETS_SETTYPE_BATTLEGROUND",G489&lt;&gt;"LIBSETS_SETTYPE_SPECIAL"),IF(AV489&lt;&gt;"",VLOOKUP(AV489,'ESO zone constants'!$D$3:$H$4953,5,FALSE),""),"")</f>
        <v/>
      </c>
      <c r="AW489" s="43"/>
      <c r="AX489" s="42"/>
      <c r="AY489" s="42"/>
      <c r="AZ489" s="81" t="s">
        <v>2665</v>
      </c>
      <c r="BA489" s="81"/>
      <c r="BB489" s="81"/>
      <c r="BC489" s="21" t="str">
        <f t="shared" si="48"/>
        <v>[563] = {wayshrines={457,457,457,}, dlcId=DLC_MARKARTH</v>
      </c>
      <c r="BD489" s="21" t="str">
        <f t="shared" si="49"/>
        <v>, zoneIds={1227,1207,1207}, veteran=true</v>
      </c>
      <c r="BE489" s="21" t="str">
        <f t="shared" si="50"/>
        <v>, setType=LIBSETS_SETTYPE_ARENA</v>
      </c>
      <c r="BF489" s="21" t="str">
        <f t="shared" si="51"/>
        <v>, dropMechanic={LIBSETS_DROP_MECHANIC_ARENA_STAGE_CHEST,LIBSETS_DROP_MECHANIC_ARENA_STAGE_CHEST}, dropMechanicDropLocationNames={['en']={'','Arena stage chest','','','','',},['de']={'','Arena-Phasen Schatztruhe','','','','',},}</v>
      </c>
      <c r="BG489" s="21" t="str">
        <f t="shared" si="52"/>
        <v>}, --Perfected Executioner\'s Blade / Perfektionierte Klinge des Henkers   [Vateshran Hollows, The Reach, The Reach]</v>
      </c>
    </row>
    <row r="490" spans="1:59" x14ac:dyDescent="0.25">
      <c r="A490" s="5">
        <v>564</v>
      </c>
      <c r="B490" t="s">
        <v>2257</v>
      </c>
      <c r="C490" t="s">
        <v>2273</v>
      </c>
      <c r="D490" s="3">
        <f t="shared" si="47"/>
        <v>564</v>
      </c>
      <c r="E490" s="41"/>
      <c r="G490" s="8" t="s">
        <v>1472</v>
      </c>
      <c r="I490" t="s">
        <v>92</v>
      </c>
      <c r="J490" t="s">
        <v>91</v>
      </c>
      <c r="K490">
        <v>457</v>
      </c>
      <c r="L490">
        <v>457</v>
      </c>
      <c r="M490">
        <v>457</v>
      </c>
      <c r="O490" s="64" t="s">
        <v>2219</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WayshrineInfo'!$K$3:$N$9994,4,FALSE),"")))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constants'!$B$4:$C$1012,2,FALSE),"")</f>
        <v>Markarth</v>
      </c>
      <c r="V490" s="33" t="s">
        <v>1556</v>
      </c>
      <c r="Y490" s="64"/>
      <c r="Z490" s="3">
        <f>IF(AND(G490&lt;&gt;"LIBSETS_SETTYPE_BATTLEGROUND",G490&lt;&gt;"LIBSETS_SETTYPE_SPECIAL"),
IF(AND(Y490&lt;&gt;"",ISNUMBER(Y490),NOT(ISNA(Y490))),Y490,
   IF(AND(L490&lt;&gt;"",ISNUMBER(L490),L490&gt;0,NOT(ISNA(L490))),VLOOKUP(L490,'ESO dumped WayshrineInfo'!$K$3:$L$9994,2,FALSE),"")
),"")</f>
        <v>1207</v>
      </c>
      <c r="AA490" t="str">
        <f>IF(AND(Z490&lt;&gt;"",ISNUMBER(Z490),NOT(ISNA(Z490))),VLOOKUP(Z490,'ESO zone constants'!$A$3:$D$9999,4,FALSE),"")</f>
        <v>The Reach</v>
      </c>
      <c r="AB490" s="33" t="s">
        <v>1556</v>
      </c>
      <c r="AC490" s="42" t="str">
        <f>IF(AB490&lt;&gt;"",IF(AB490&lt;&gt;"LIBSETS_DROP_MECHANIC_MONSTER_NAME",VLOOKUP(AB490,'LibSets constants'!$I$4:$L$1012,3,FALSE),""),"")</f>
        <v>Arena stage chest</v>
      </c>
      <c r="AD490" s="42" t="str">
        <f>IF(AB490&lt;&gt;"",IF(AB490&lt;&gt;"LIBSETS_DROP_MECHANIC_MONSTER_NAME",VLOOKUP(AB490,'LibSets constants'!$I$4:$L$1012,4,FALSE),""),"")</f>
        <v>Arena-Phasen Schatztruhe</v>
      </c>
      <c r="AE490" s="42"/>
      <c r="AF490" s="3">
        <f>IF(AND(G490&lt;&gt;"LIBSETS_SETTYPE_BATTLEGROUND",G490&lt;&gt;"LIBSETS_SETTYPE_SPECIAL"),
IF(AND(AE490&lt;&gt;"",ISNUMBER(AE490),NOT(ISNA(AE490))),AE490,
   IF(AND(M490&lt;&gt;"",ISNUMBER(M490),M490&gt;0,NOT(ISNA(M490))),VLOOKUP(M490,'ESO dumped WayshrineInfo'!$K$3:$L$9994,2,FALSE),"")
),"")</f>
        <v>1207</v>
      </c>
      <c r="AG490" t="str">
        <f>IF(AND(AF490&lt;&gt;"",ISNUMBER(AF490),NOT(ISNA(AF490))),VLOOKUP(AF490,'ESO zone constants'!$A$3:$D$9999,4,FALSE),"")</f>
        <v>The Reach</v>
      </c>
      <c r="AH490" s="43"/>
      <c r="AI490" s="42"/>
      <c r="AJ490" s="42"/>
      <c r="AK490" s="3" t="str">
        <f>IF(AND(G490&lt;&gt;"LIBSETS_SETTYPE_BATTLEGROUND",G490&lt;&gt;"LIBSETS_SETTYPE_SPECIAL"),IF(AL490&lt;&gt;"",VLOOKUP(AL490,'ESO zone constants'!$D$3:$H$4953,5,FALSE),""),"")</f>
        <v/>
      </c>
      <c r="AM490" s="43"/>
      <c r="AN490" s="42"/>
      <c r="AO490" s="42"/>
      <c r="AP490" s="3" t="str">
        <f>IF(AND(G490&lt;&gt;"LIBSETS_SETTYPE_BATTLEGROUND",G490&lt;&gt;"LIBSETS_SETTYPE_SPECIAL"),IF(AQ490&lt;&gt;"",VLOOKUP(AQ490,'ESO zone constants'!$D$3:$H$4953,5,FALSE),""),"")</f>
        <v/>
      </c>
      <c r="AR490" s="43"/>
      <c r="AS490" s="42"/>
      <c r="AT490" s="42"/>
      <c r="AU490" s="3" t="str">
        <f>IF(AND(G490&lt;&gt;"LIBSETS_SETTYPE_BATTLEGROUND",G490&lt;&gt;"LIBSETS_SETTYPE_SPECIAL"),IF(AV490&lt;&gt;"",VLOOKUP(AV490,'ESO zone constants'!$D$3:$H$4953,5,FALSE),""),"")</f>
        <v/>
      </c>
      <c r="AW490" s="43"/>
      <c r="AX490" s="42"/>
      <c r="AY490" s="42"/>
      <c r="AZ490" s="81" t="s">
        <v>2665</v>
      </c>
      <c r="BA490" s="81"/>
      <c r="BB490" s="81"/>
      <c r="BC490" s="21" t="str">
        <f t="shared" si="48"/>
        <v>[564] = {wayshrines={457,457,457,}, dlcId=DLC_MARKARTH</v>
      </c>
      <c r="BD490" s="21" t="str">
        <f t="shared" si="49"/>
        <v>, zoneIds={1227,1207,1207}, veteran=true</v>
      </c>
      <c r="BE490" s="21" t="str">
        <f t="shared" si="50"/>
        <v>, setType=LIBSETS_SETTYPE_ARENA</v>
      </c>
      <c r="BF490" s="21" t="str">
        <f t="shared" si="51"/>
        <v>, dropMechanic={LIBSETS_DROP_MECHANIC_ARENA_STAGE_CHEST,LIBSETS_DROP_MECHANIC_ARENA_STAGE_CHEST}, dropMechanicDropLocationNames={['en']={'','Arena stage chest','','','','',},['de']={'','Arena-Phasen Schatztruhe','','','','',},}</v>
      </c>
      <c r="BG490" s="21" t="str">
        <f t="shared" si="52"/>
        <v>}, --Perfected Void Bash / Perfektionierte Leerenwucht   [Vateshran Hollows, The Reach, The Reach]</v>
      </c>
    </row>
    <row r="491" spans="1:59" x14ac:dyDescent="0.25">
      <c r="A491" s="5">
        <v>565</v>
      </c>
      <c r="B491" t="s">
        <v>2258</v>
      </c>
      <c r="C491" t="s">
        <v>2274</v>
      </c>
      <c r="D491" s="3">
        <f t="shared" si="47"/>
        <v>565</v>
      </c>
      <c r="E491" s="41"/>
      <c r="G491" s="8" t="s">
        <v>1472</v>
      </c>
      <c r="I491" t="s">
        <v>92</v>
      </c>
      <c r="J491" t="s">
        <v>91</v>
      </c>
      <c r="K491">
        <v>457</v>
      </c>
      <c r="L491">
        <v>457</v>
      </c>
      <c r="M491">
        <v>457</v>
      </c>
      <c r="O491" s="64" t="s">
        <v>2219</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WayshrineInfo'!$K$3:$N$9994,4,FALSE),"")))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constants'!$B$4:$C$1012,2,FALSE),"")</f>
        <v>Markarth</v>
      </c>
      <c r="V491" s="33" t="s">
        <v>1556</v>
      </c>
      <c r="Y491" s="64"/>
      <c r="Z491" s="3">
        <f>IF(AND(G491&lt;&gt;"LIBSETS_SETTYPE_BATTLEGROUND",G491&lt;&gt;"LIBSETS_SETTYPE_SPECIAL"),
IF(AND(Y491&lt;&gt;"",ISNUMBER(Y491),NOT(ISNA(Y491))),Y491,
   IF(AND(L491&lt;&gt;"",ISNUMBER(L491),L491&gt;0,NOT(ISNA(L491))),VLOOKUP(L491,'ESO dumped WayshrineInfo'!$K$3:$L$9994,2,FALSE),"")
),"")</f>
        <v>1207</v>
      </c>
      <c r="AA491" t="str">
        <f>IF(AND(Z491&lt;&gt;"",ISNUMBER(Z491),NOT(ISNA(Z491))),VLOOKUP(Z491,'ESO zone constants'!$A$3:$D$9999,4,FALSE),"")</f>
        <v>The Reach</v>
      </c>
      <c r="AB491" s="33" t="s">
        <v>1556</v>
      </c>
      <c r="AC491" s="42" t="str">
        <f>IF(AB491&lt;&gt;"",IF(AB491&lt;&gt;"LIBSETS_DROP_MECHANIC_MONSTER_NAME",VLOOKUP(AB491,'LibSets constants'!$I$4:$L$1012,3,FALSE),""),"")</f>
        <v>Arena stage chest</v>
      </c>
      <c r="AD491" s="42" t="str">
        <f>IF(AB491&lt;&gt;"",IF(AB491&lt;&gt;"LIBSETS_DROP_MECHANIC_MONSTER_NAME",VLOOKUP(AB491,'LibSets constants'!$I$4:$L$1012,4,FALSE),""),"")</f>
        <v>Arena-Phasen Schatztruhe</v>
      </c>
      <c r="AE491" s="42"/>
      <c r="AF491" s="3">
        <f>IF(AND(G491&lt;&gt;"LIBSETS_SETTYPE_BATTLEGROUND",G491&lt;&gt;"LIBSETS_SETTYPE_SPECIAL"),
IF(AND(AE491&lt;&gt;"",ISNUMBER(AE491),NOT(ISNA(AE491))),AE491,
   IF(AND(M491&lt;&gt;"",ISNUMBER(M491),M491&gt;0,NOT(ISNA(M491))),VLOOKUP(M491,'ESO dumped WayshrineInfo'!$K$3:$L$9994,2,FALSE),"")
),"")</f>
        <v>1207</v>
      </c>
      <c r="AG491" t="str">
        <f>IF(AND(AF491&lt;&gt;"",ISNUMBER(AF491),NOT(ISNA(AF491))),VLOOKUP(AF491,'ESO zone constants'!$A$3:$D$9999,4,FALSE),"")</f>
        <v>The Reach</v>
      </c>
      <c r="AH491" s="43"/>
      <c r="AI491" s="42"/>
      <c r="AJ491" s="42"/>
      <c r="AK491" s="3" t="str">
        <f>IF(AND(G491&lt;&gt;"LIBSETS_SETTYPE_BATTLEGROUND",G491&lt;&gt;"LIBSETS_SETTYPE_SPECIAL"),IF(AL491&lt;&gt;"",VLOOKUP(AL491,'ESO zone constants'!$D$3:$H$4953,5,FALSE),""),"")</f>
        <v/>
      </c>
      <c r="AM491" s="43"/>
      <c r="AN491" s="42"/>
      <c r="AO491" s="42"/>
      <c r="AP491" s="3" t="str">
        <f>IF(AND(G491&lt;&gt;"LIBSETS_SETTYPE_BATTLEGROUND",G491&lt;&gt;"LIBSETS_SETTYPE_SPECIAL"),IF(AQ491&lt;&gt;"",VLOOKUP(AQ491,'ESO zone constants'!$D$3:$H$4953,5,FALSE),""),"")</f>
        <v/>
      </c>
      <c r="AR491" s="43"/>
      <c r="AS491" s="42"/>
      <c r="AT491" s="42"/>
      <c r="AU491" s="3" t="str">
        <f>IF(AND(G491&lt;&gt;"LIBSETS_SETTYPE_BATTLEGROUND",G491&lt;&gt;"LIBSETS_SETTYPE_SPECIAL"),IF(AV491&lt;&gt;"",VLOOKUP(AV491,'ESO zone constants'!$D$3:$H$4953,5,FALSE),""),"")</f>
        <v/>
      </c>
      <c r="AW491" s="43"/>
      <c r="AX491" s="42"/>
      <c r="AY491" s="42"/>
      <c r="AZ491" s="81" t="s">
        <v>2665</v>
      </c>
      <c r="BA491" s="81"/>
      <c r="BB491" s="81"/>
      <c r="BC491" s="21" t="str">
        <f t="shared" si="48"/>
        <v>[565] = {wayshrines={457,457,457,}, dlcId=DLC_MARKARTH</v>
      </c>
      <c r="BD491" s="21" t="str">
        <f t="shared" si="49"/>
        <v>, zoneIds={1227,1207,1207}, veteran=true</v>
      </c>
      <c r="BE491" s="21" t="str">
        <f t="shared" si="50"/>
        <v>, setType=LIBSETS_SETTYPE_ARENA</v>
      </c>
      <c r="BF491" s="21" t="str">
        <f t="shared" si="51"/>
        <v>, dropMechanic={LIBSETS_DROP_MECHANIC_ARENA_STAGE_CHEST,LIBSETS_DROP_MECHANIC_ARENA_STAGE_CHEST}, dropMechanicDropLocationNames={['en']={'','Arena stage chest','','','','',},['de']={'','Arena-Phasen Schatztruhe','','','','',},}</v>
      </c>
      <c r="BG491" s="21" t="str">
        <f t="shared" si="52"/>
        <v>}, --Perfected Frenzied Momentum / Perfektioniertes tobendes Momentum   [Vateshran Hollows, The Reach, The Reach]</v>
      </c>
    </row>
    <row r="492" spans="1:59" x14ac:dyDescent="0.25">
      <c r="A492" s="5">
        <v>566</v>
      </c>
      <c r="B492" t="s">
        <v>2259</v>
      </c>
      <c r="C492" t="s">
        <v>2275</v>
      </c>
      <c r="D492" s="3">
        <f t="shared" si="47"/>
        <v>566</v>
      </c>
      <c r="E492" s="41"/>
      <c r="G492" s="8" t="s">
        <v>1472</v>
      </c>
      <c r="I492" t="s">
        <v>92</v>
      </c>
      <c r="J492" t="s">
        <v>91</v>
      </c>
      <c r="K492">
        <v>457</v>
      </c>
      <c r="L492">
        <v>457</v>
      </c>
      <c r="M492">
        <v>457</v>
      </c>
      <c r="O492" s="64" t="s">
        <v>2219</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WayshrineInfo'!$K$3:$N$9994,4,FALSE),"")))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constants'!$B$4:$C$1012,2,FALSE),"")</f>
        <v>Markarth</v>
      </c>
      <c r="V492" s="33" t="s">
        <v>1556</v>
      </c>
      <c r="Y492" s="64"/>
      <c r="Z492" s="3">
        <f>IF(AND(G492&lt;&gt;"LIBSETS_SETTYPE_BATTLEGROUND",G492&lt;&gt;"LIBSETS_SETTYPE_SPECIAL"),
IF(AND(Y492&lt;&gt;"",ISNUMBER(Y492),NOT(ISNA(Y492))),Y492,
   IF(AND(L492&lt;&gt;"",ISNUMBER(L492),L492&gt;0,NOT(ISNA(L492))),VLOOKUP(L492,'ESO dumped WayshrineInfo'!$K$3:$L$9994,2,FALSE),"")
),"")</f>
        <v>1207</v>
      </c>
      <c r="AA492" t="str">
        <f>IF(AND(Z492&lt;&gt;"",ISNUMBER(Z492),NOT(ISNA(Z492))),VLOOKUP(Z492,'ESO zone constants'!$A$3:$D$9999,4,FALSE),"")</f>
        <v>The Reach</v>
      </c>
      <c r="AB492" s="33" t="s">
        <v>1556</v>
      </c>
      <c r="AC492" s="42" t="str">
        <f>IF(AB492&lt;&gt;"",IF(AB492&lt;&gt;"LIBSETS_DROP_MECHANIC_MONSTER_NAME",VLOOKUP(AB492,'LibSets constants'!$I$4:$L$1012,3,FALSE),""),"")</f>
        <v>Arena stage chest</v>
      </c>
      <c r="AD492" s="42" t="str">
        <f>IF(AB492&lt;&gt;"",IF(AB492&lt;&gt;"LIBSETS_DROP_MECHANIC_MONSTER_NAME",VLOOKUP(AB492,'LibSets constants'!$I$4:$L$1012,4,FALSE),""),"")</f>
        <v>Arena-Phasen Schatztruhe</v>
      </c>
      <c r="AE492" s="42"/>
      <c r="AF492" s="3">
        <f>IF(AND(G492&lt;&gt;"LIBSETS_SETTYPE_BATTLEGROUND",G492&lt;&gt;"LIBSETS_SETTYPE_SPECIAL"),
IF(AND(AE492&lt;&gt;"",ISNUMBER(AE492),NOT(ISNA(AE492))),AE492,
   IF(AND(M492&lt;&gt;"",ISNUMBER(M492),M492&gt;0,NOT(ISNA(M492))),VLOOKUP(M492,'ESO dumped WayshrineInfo'!$K$3:$L$9994,2,FALSE),"")
),"")</f>
        <v>1207</v>
      </c>
      <c r="AG492" t="str">
        <f>IF(AND(AF492&lt;&gt;"",ISNUMBER(AF492),NOT(ISNA(AF492))),VLOOKUP(AF492,'ESO zone constants'!$A$3:$D$9999,4,FALSE),"")</f>
        <v>The Reach</v>
      </c>
      <c r="AH492" s="43"/>
      <c r="AI492" s="42"/>
      <c r="AJ492" s="42"/>
      <c r="AK492" s="3" t="str">
        <f>IF(AND(G492&lt;&gt;"LIBSETS_SETTYPE_BATTLEGROUND",G492&lt;&gt;"LIBSETS_SETTYPE_SPECIAL"),IF(AL492&lt;&gt;"",VLOOKUP(AL492,'ESO zone constants'!$D$3:$H$4953,5,FALSE),""),"")</f>
        <v/>
      </c>
      <c r="AM492" s="43"/>
      <c r="AN492" s="42"/>
      <c r="AO492" s="42"/>
      <c r="AP492" s="3" t="str">
        <f>IF(AND(G492&lt;&gt;"LIBSETS_SETTYPE_BATTLEGROUND",G492&lt;&gt;"LIBSETS_SETTYPE_SPECIAL"),IF(AQ492&lt;&gt;"",VLOOKUP(AQ492,'ESO zone constants'!$D$3:$H$4953,5,FALSE),""),"")</f>
        <v/>
      </c>
      <c r="AR492" s="43"/>
      <c r="AS492" s="42"/>
      <c r="AT492" s="42"/>
      <c r="AU492" s="3" t="str">
        <f>IF(AND(G492&lt;&gt;"LIBSETS_SETTYPE_BATTLEGROUND",G492&lt;&gt;"LIBSETS_SETTYPE_SPECIAL"),IF(AV492&lt;&gt;"",VLOOKUP(AV492,'ESO zone constants'!$D$3:$H$4953,5,FALSE),""),"")</f>
        <v/>
      </c>
      <c r="AW492" s="43"/>
      <c r="AX492" s="42"/>
      <c r="AY492" s="42"/>
      <c r="AZ492" s="81" t="s">
        <v>2665</v>
      </c>
      <c r="BA492" s="81"/>
      <c r="BB492" s="81"/>
      <c r="BC492" s="21" t="str">
        <f t="shared" si="48"/>
        <v>[566] = {wayshrines={457,457,457,}, dlcId=DLC_MARKARTH</v>
      </c>
      <c r="BD492" s="21" t="str">
        <f t="shared" si="49"/>
        <v>, zoneIds={1227,1207,1207}, veteran=true</v>
      </c>
      <c r="BE492" s="21" t="str">
        <f t="shared" si="50"/>
        <v>, setType=LIBSETS_SETTYPE_ARENA</v>
      </c>
      <c r="BF492" s="21" t="str">
        <f t="shared" si="51"/>
        <v>, dropMechanic={LIBSETS_DROP_MECHANIC_ARENA_STAGE_CHEST,LIBSETS_DROP_MECHANIC_ARENA_STAGE_CHEST}, dropMechanicDropLocationNames={['en']={'','Arena stage chest','','','','',},['de']={'','Arena-Phasen Schatztruhe','','','','',},}</v>
      </c>
      <c r="BG492" s="21" t="str">
        <f t="shared" si="52"/>
        <v>}, --Perfected Point-Blank Snipe / Perfektionierter Volltreffer   [Vateshran Hollows, The Reach, The Reach]</v>
      </c>
    </row>
    <row r="493" spans="1:59" x14ac:dyDescent="0.25">
      <c r="A493" s="5">
        <v>567</v>
      </c>
      <c r="B493" t="s">
        <v>2260</v>
      </c>
      <c r="C493" t="s">
        <v>2276</v>
      </c>
      <c r="D493" s="3">
        <f t="shared" si="47"/>
        <v>567</v>
      </c>
      <c r="E493" s="41"/>
      <c r="G493" s="8" t="s">
        <v>1472</v>
      </c>
      <c r="I493" t="s">
        <v>92</v>
      </c>
      <c r="J493" t="s">
        <v>91</v>
      </c>
      <c r="K493">
        <v>457</v>
      </c>
      <c r="L493">
        <v>457</v>
      </c>
      <c r="M493">
        <v>457</v>
      </c>
      <c r="O493" s="64" t="s">
        <v>2219</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WayshrineInfo'!$K$3:$N$9994,4,FALSE),"")))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constants'!$B$4:$C$1012,2,FALSE),"")</f>
        <v>Markarth</v>
      </c>
      <c r="V493" s="33" t="s">
        <v>1556</v>
      </c>
      <c r="Y493" s="64"/>
      <c r="Z493" s="3">
        <f>IF(AND(G493&lt;&gt;"LIBSETS_SETTYPE_BATTLEGROUND",G493&lt;&gt;"LIBSETS_SETTYPE_SPECIAL"),
IF(AND(Y493&lt;&gt;"",ISNUMBER(Y493),NOT(ISNA(Y493))),Y493,
   IF(AND(L493&lt;&gt;"",ISNUMBER(L493),L493&gt;0,NOT(ISNA(L493))),VLOOKUP(L493,'ESO dumped WayshrineInfo'!$K$3:$L$9994,2,FALSE),"")
),"")</f>
        <v>1207</v>
      </c>
      <c r="AA493" t="str">
        <f>IF(AND(Z493&lt;&gt;"",ISNUMBER(Z493),NOT(ISNA(Z493))),VLOOKUP(Z493,'ESO zone constants'!$A$3:$D$9999,4,FALSE),"")</f>
        <v>The Reach</v>
      </c>
      <c r="AB493" s="33" t="s">
        <v>1556</v>
      </c>
      <c r="AC493" s="42" t="str">
        <f>IF(AB493&lt;&gt;"",IF(AB493&lt;&gt;"LIBSETS_DROP_MECHANIC_MONSTER_NAME",VLOOKUP(AB493,'LibSets constants'!$I$4:$L$1012,3,FALSE),""),"")</f>
        <v>Arena stage chest</v>
      </c>
      <c r="AD493" s="42" t="str">
        <f>IF(AB493&lt;&gt;"",IF(AB493&lt;&gt;"LIBSETS_DROP_MECHANIC_MONSTER_NAME",VLOOKUP(AB493,'LibSets constants'!$I$4:$L$1012,4,FALSE),""),"")</f>
        <v>Arena-Phasen Schatztruhe</v>
      </c>
      <c r="AE493" s="42"/>
      <c r="AF493" s="3">
        <f>IF(AND(G493&lt;&gt;"LIBSETS_SETTYPE_BATTLEGROUND",G493&lt;&gt;"LIBSETS_SETTYPE_SPECIAL"),
IF(AND(AE493&lt;&gt;"",ISNUMBER(AE493),NOT(ISNA(AE493))),AE493,
   IF(AND(M493&lt;&gt;"",ISNUMBER(M493),M493&gt;0,NOT(ISNA(M493))),VLOOKUP(M493,'ESO dumped WayshrineInfo'!$K$3:$L$9994,2,FALSE),"")
),"")</f>
        <v>1207</v>
      </c>
      <c r="AG493" t="str">
        <f>IF(AND(AF493&lt;&gt;"",ISNUMBER(AF493),NOT(ISNA(AF493))),VLOOKUP(AF493,'ESO zone constants'!$A$3:$D$9999,4,FALSE),"")</f>
        <v>The Reach</v>
      </c>
      <c r="AH493" s="43"/>
      <c r="AI493" s="42"/>
      <c r="AJ493" s="42"/>
      <c r="AK493" s="3" t="str">
        <f>IF(AND(G493&lt;&gt;"LIBSETS_SETTYPE_BATTLEGROUND",G493&lt;&gt;"LIBSETS_SETTYPE_SPECIAL"),IF(AL493&lt;&gt;"",VLOOKUP(AL493,'ESO zone constants'!$D$3:$H$4953,5,FALSE),""),"")</f>
        <v/>
      </c>
      <c r="AM493" s="43"/>
      <c r="AN493" s="42"/>
      <c r="AO493" s="42"/>
      <c r="AP493" s="3" t="str">
        <f>IF(AND(G493&lt;&gt;"LIBSETS_SETTYPE_BATTLEGROUND",G493&lt;&gt;"LIBSETS_SETTYPE_SPECIAL"),IF(AQ493&lt;&gt;"",VLOOKUP(AQ493,'ESO zone constants'!$D$3:$H$4953,5,FALSE),""),"")</f>
        <v/>
      </c>
      <c r="AR493" s="43"/>
      <c r="AS493" s="42"/>
      <c r="AT493" s="42"/>
      <c r="AU493" s="3" t="str">
        <f>IF(AND(G493&lt;&gt;"LIBSETS_SETTYPE_BATTLEGROUND",G493&lt;&gt;"LIBSETS_SETTYPE_SPECIAL"),IF(AV493&lt;&gt;"",VLOOKUP(AV493,'ESO zone constants'!$D$3:$H$4953,5,FALSE),""),"")</f>
        <v/>
      </c>
      <c r="AW493" s="43"/>
      <c r="AX493" s="42"/>
      <c r="AY493" s="42"/>
      <c r="AZ493" s="81" t="s">
        <v>2665</v>
      </c>
      <c r="BA493" s="81"/>
      <c r="BB493" s="81"/>
      <c r="BC493" s="21" t="str">
        <f t="shared" si="48"/>
        <v>[567] = {wayshrines={457,457,457,}, dlcId=DLC_MARKARTH</v>
      </c>
      <c r="BD493" s="21" t="str">
        <f t="shared" si="49"/>
        <v>, zoneIds={1227,1207,1207}, veteran=true</v>
      </c>
      <c r="BE493" s="21" t="str">
        <f t="shared" si="50"/>
        <v>, setType=LIBSETS_SETTYPE_ARENA</v>
      </c>
      <c r="BF493" s="21" t="str">
        <f t="shared" si="51"/>
        <v>, dropMechanic={LIBSETS_DROP_MECHANIC_ARENA_STAGE_CHEST,LIBSETS_DROP_MECHANIC_ARENA_STAGE_CHEST}, dropMechanicDropLocationNames={['en']={'','Arena stage chest','','','','',},['de']={'','Arena-Phasen Schatztruhe','','','','',},}</v>
      </c>
      <c r="BG493" s="21" t="str">
        <f t="shared" si="52"/>
        <v>}, --Perfected Wrath of Elements / Perfektionierter Zorn der Elemente   [Vateshran Hollows, The Reach, The Reach]</v>
      </c>
    </row>
    <row r="494" spans="1:59" x14ac:dyDescent="0.25">
      <c r="A494" s="5">
        <v>568</v>
      </c>
      <c r="B494" t="s">
        <v>2261</v>
      </c>
      <c r="C494" t="s">
        <v>2277</v>
      </c>
      <c r="D494" s="3">
        <f t="shared" si="47"/>
        <v>568</v>
      </c>
      <c r="E494" s="41"/>
      <c r="G494" s="8" t="s">
        <v>1472</v>
      </c>
      <c r="I494" t="s">
        <v>92</v>
      </c>
      <c r="J494" t="s">
        <v>91</v>
      </c>
      <c r="K494">
        <v>457</v>
      </c>
      <c r="L494">
        <v>457</v>
      </c>
      <c r="M494">
        <v>457</v>
      </c>
      <c r="O494" s="64" t="s">
        <v>2219</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WayshrineInfo'!$K$3:$N$9994,4,FALSE),"")))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constants'!$B$4:$C$1012,2,FALSE),"")</f>
        <v>Markarth</v>
      </c>
      <c r="V494" s="33" t="s">
        <v>1556</v>
      </c>
      <c r="Y494" s="64"/>
      <c r="Z494" s="3">
        <f>IF(AND(G494&lt;&gt;"LIBSETS_SETTYPE_BATTLEGROUND",G494&lt;&gt;"LIBSETS_SETTYPE_SPECIAL"),
IF(AND(Y494&lt;&gt;"",ISNUMBER(Y494),NOT(ISNA(Y494))),Y494,
   IF(AND(L494&lt;&gt;"",ISNUMBER(L494),L494&gt;0,NOT(ISNA(L494))),VLOOKUP(L494,'ESO dumped WayshrineInfo'!$K$3:$L$9994,2,FALSE),"")
),"")</f>
        <v>1207</v>
      </c>
      <c r="AA494" t="str">
        <f>IF(AND(Z494&lt;&gt;"",ISNUMBER(Z494),NOT(ISNA(Z494))),VLOOKUP(Z494,'ESO zone constants'!$A$3:$D$9999,4,FALSE),"")</f>
        <v>The Reach</v>
      </c>
      <c r="AB494" s="33" t="s">
        <v>1556</v>
      </c>
      <c r="AC494" s="42" t="str">
        <f>IF(AB494&lt;&gt;"",IF(AB494&lt;&gt;"LIBSETS_DROP_MECHANIC_MONSTER_NAME",VLOOKUP(AB494,'LibSets constants'!$I$4:$L$1012,3,FALSE),""),"")</f>
        <v>Arena stage chest</v>
      </c>
      <c r="AD494" s="42" t="str">
        <f>IF(AB494&lt;&gt;"",IF(AB494&lt;&gt;"LIBSETS_DROP_MECHANIC_MONSTER_NAME",VLOOKUP(AB494,'LibSets constants'!$I$4:$L$1012,4,FALSE),""),"")</f>
        <v>Arena-Phasen Schatztruhe</v>
      </c>
      <c r="AE494" s="42"/>
      <c r="AF494" s="3">
        <f>IF(AND(G494&lt;&gt;"LIBSETS_SETTYPE_BATTLEGROUND",G494&lt;&gt;"LIBSETS_SETTYPE_SPECIAL"),
IF(AND(AE494&lt;&gt;"",ISNUMBER(AE494),NOT(ISNA(AE494))),AE494,
   IF(AND(M494&lt;&gt;"",ISNUMBER(M494),M494&gt;0,NOT(ISNA(M494))),VLOOKUP(M494,'ESO dumped WayshrineInfo'!$K$3:$L$9994,2,FALSE),"")
),"")</f>
        <v>1207</v>
      </c>
      <c r="AG494" t="str">
        <f>IF(AND(AF494&lt;&gt;"",ISNUMBER(AF494),NOT(ISNA(AF494))),VLOOKUP(AF494,'ESO zone constants'!$A$3:$D$9999,4,FALSE),"")</f>
        <v>The Reach</v>
      </c>
      <c r="AH494" s="43"/>
      <c r="AI494" s="42"/>
      <c r="AJ494" s="42"/>
      <c r="AK494" s="3" t="str">
        <f>IF(AND(G494&lt;&gt;"LIBSETS_SETTYPE_BATTLEGROUND",G494&lt;&gt;"LIBSETS_SETTYPE_SPECIAL"),IF(AL494&lt;&gt;"",VLOOKUP(AL494,'ESO zone constants'!$D$3:$H$4953,5,FALSE),""),"")</f>
        <v/>
      </c>
      <c r="AM494" s="43"/>
      <c r="AN494" s="42"/>
      <c r="AO494" s="42"/>
      <c r="AP494" s="3" t="str">
        <f>IF(AND(G494&lt;&gt;"LIBSETS_SETTYPE_BATTLEGROUND",G494&lt;&gt;"LIBSETS_SETTYPE_SPECIAL"),IF(AQ494&lt;&gt;"",VLOOKUP(AQ494,'ESO zone constants'!$D$3:$H$4953,5,FALSE),""),"")</f>
        <v/>
      </c>
      <c r="AR494" s="43"/>
      <c r="AS494" s="42"/>
      <c r="AT494" s="42"/>
      <c r="AU494" s="3" t="str">
        <f>IF(AND(G494&lt;&gt;"LIBSETS_SETTYPE_BATTLEGROUND",G494&lt;&gt;"LIBSETS_SETTYPE_SPECIAL"),IF(AV494&lt;&gt;"",VLOOKUP(AV494,'ESO zone constants'!$D$3:$H$4953,5,FALSE),""),"")</f>
        <v/>
      </c>
      <c r="AW494" s="43"/>
      <c r="AX494" s="42"/>
      <c r="AY494" s="42"/>
      <c r="AZ494" s="81" t="s">
        <v>2665</v>
      </c>
      <c r="BA494" s="81"/>
      <c r="BB494" s="81"/>
      <c r="BC494" s="21" t="str">
        <f t="shared" si="48"/>
        <v>[568] = {wayshrines={457,457,457,}, dlcId=DLC_MARKARTH</v>
      </c>
      <c r="BD494" s="21" t="str">
        <f t="shared" si="49"/>
        <v>, zoneIds={1227,1207,1207}, veteran=true</v>
      </c>
      <c r="BE494" s="21" t="str">
        <f t="shared" si="50"/>
        <v>, setType=LIBSETS_SETTYPE_ARENA</v>
      </c>
      <c r="BF494" s="21" t="str">
        <f t="shared" si="51"/>
        <v>, dropMechanic={LIBSETS_DROP_MECHANIC_ARENA_STAGE_CHEST,LIBSETS_DROP_MECHANIC_ARENA_STAGE_CHEST}, dropMechanicDropLocationNames={['en']={'','Arena stage chest','','','','',},['de']={'','Arena-Phasen Schatztruhe','','','','',},}</v>
      </c>
      <c r="BG494" s="21" t="str">
        <f t="shared" si="52"/>
        <v>}, --Perfected Force Overflow / Perfektionierter Machtüberschuss   [Vateshran Hollows, The Reach, The Reach]</v>
      </c>
    </row>
    <row r="495" spans="1:59" x14ac:dyDescent="0.25">
      <c r="A495" s="5">
        <v>569</v>
      </c>
      <c r="B495" t="s">
        <v>2415</v>
      </c>
      <c r="C495" t="s">
        <v>2399</v>
      </c>
      <c r="D495" s="3">
        <f t="shared" si="47"/>
        <v>569</v>
      </c>
      <c r="G495" s="3" t="s">
        <v>1477</v>
      </c>
      <c r="I495" t="s">
        <v>91</v>
      </c>
      <c r="J495" t="s">
        <v>91</v>
      </c>
      <c r="K495" s="36">
        <v>437</v>
      </c>
      <c r="L495" s="36">
        <v>437</v>
      </c>
      <c r="M495" s="36">
        <v>437</v>
      </c>
      <c r="O495" s="64" t="s">
        <v>2402</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WayshrineInfo'!$K$3:$N$9994,4,FALSE),"")))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constants'!$B$4:$C$1012,2,FALSE),"")</f>
        <v>Flames of Ambition</v>
      </c>
      <c r="V495" s="33" t="s">
        <v>3354</v>
      </c>
      <c r="Y495" s="64"/>
      <c r="Z495" s="3">
        <f>IF(AND(G495&lt;&gt;"LIBSETS_SETTYPE_BATTLEGROUND",G495&lt;&gt;"LIBSETS_SETTYPE_SPECIAL"),
IF(AND(Y495&lt;&gt;"",ISNUMBER(Y495),NOT(ISNA(Y495))),Y495,
   IF(AND(L495&lt;&gt;"",ISNUMBER(L495),L495&gt;0,NOT(ISNA(L495))),VLOOKUP(L495,'ESO dumped WayshrineInfo'!$K$3:$L$9994,2,FALSE),"")
),"")</f>
        <v>823</v>
      </c>
      <c r="AA495" t="str">
        <f>IF(AND(Z495&lt;&gt;"",ISNUMBER(Z495),NOT(ISNA(Z495))),VLOOKUP(Z495,'ESO zone constants'!$A$3:$D$9999,4,FALSE),"")</f>
        <v>Gold Coast</v>
      </c>
      <c r="AB495" s="33" t="s">
        <v>3354</v>
      </c>
      <c r="AC495" s="42"/>
      <c r="AD495" s="42"/>
      <c r="AE495" s="42"/>
      <c r="AF495" s="3">
        <f>IF(AND(G495&lt;&gt;"LIBSETS_SETTYPE_BATTLEGROUND",G495&lt;&gt;"LIBSETS_SETTYPE_SPECIAL"),
IF(AND(AE495&lt;&gt;"",ISNUMBER(AE495),NOT(ISNA(AE495))),AE495,
   IF(AND(M495&lt;&gt;"",ISNUMBER(M495),M495&gt;0,NOT(ISNA(M495))),VLOOKUP(M495,'ESO dumped WayshrineInfo'!$K$3:$L$9994,2,FALSE),"")
),"")</f>
        <v>823</v>
      </c>
      <c r="AG495" t="str">
        <f>IF(AND(AF495&lt;&gt;"",ISNUMBER(AF495),NOT(ISNA(AF495))),VLOOKUP(AF495,'ESO zone constants'!$A$3:$D$9999,4,FALSE),"")</f>
        <v>Gold Coast</v>
      </c>
      <c r="AH495" s="43"/>
      <c r="AI495" s="42"/>
      <c r="AJ495" s="42"/>
      <c r="AK495" s="3" t="str">
        <f>IF(AND(G495&lt;&gt;"LIBSETS_SETTYPE_BATTLEGROUND",G495&lt;&gt;"LIBSETS_SETTYPE_SPECIAL"),IF(AL495&lt;&gt;"",VLOOKUP(AL495,'ESO zone constants'!$D$3:$H$4953,5,FALSE),""),"")</f>
        <v/>
      </c>
      <c r="AM495" s="43"/>
      <c r="AN495" s="42"/>
      <c r="AO495" s="42"/>
      <c r="AP495" s="3" t="str">
        <f>IF(AND(G495&lt;&gt;"LIBSETS_SETTYPE_BATTLEGROUND",G495&lt;&gt;"LIBSETS_SETTYPE_SPECIAL"),IF(AQ495&lt;&gt;"",VLOOKUP(AQ495,'ESO zone constants'!$D$3:$H$4953,5,FALSE),""),"")</f>
        <v/>
      </c>
      <c r="AR495" s="43"/>
      <c r="AS495" s="42"/>
      <c r="AT495" s="42"/>
      <c r="AU495" s="3" t="str">
        <f>IF(AND(G495&lt;&gt;"LIBSETS_SETTYPE_BATTLEGROUND",G495&lt;&gt;"LIBSETS_SETTYPE_SPECIAL"),IF(AV495&lt;&gt;"",VLOOKUP(AV495,'ESO zone constants'!$D$3:$H$4953,5,FALSE),""),"")</f>
        <v/>
      </c>
      <c r="AW495" s="43"/>
      <c r="AX495" s="42"/>
      <c r="AY495" s="42"/>
      <c r="AZ495" s="81" t="s">
        <v>2665</v>
      </c>
      <c r="BA495" s="81"/>
      <c r="BB495" s="81"/>
      <c r="BC495" s="21" t="str">
        <f t="shared" si="48"/>
        <v>[569] = {wayshrines={437,437,437,}, dlcId=DLC_FLAMES_OF_AMBITION</v>
      </c>
      <c r="BD495" s="21" t="str">
        <f t="shared" si="49"/>
        <v>, zoneIds={1228,823,823}, veteran=false</v>
      </c>
      <c r="BE495" s="21" t="str">
        <f t="shared" si="50"/>
        <v>, setType=LIBSETS_SETTYPE_DUNGEON</v>
      </c>
      <c r="BF495" s="21" t="str">
        <f t="shared" si="51"/>
        <v>, dropMechanic={LIBSETS_DROP_MECHANIC_GROUP_DUNGEON_BOSS,LIBSETS_DROP_MECHANIC_GROUP_DUNGEON_BOSS}</v>
      </c>
      <c r="BG495" s="21" t="str">
        <f t="shared" si="52"/>
        <v>}, --True-Sworn Fury  / Wahrgeschworenen-Raserei   [Black Drake Villa, Gold Coast, Gold Coast]</v>
      </c>
    </row>
    <row r="496" spans="1:59" x14ac:dyDescent="0.25">
      <c r="A496" s="5">
        <v>570</v>
      </c>
      <c r="B496" t="s">
        <v>2416</v>
      </c>
      <c r="C496" t="s">
        <v>2767</v>
      </c>
      <c r="D496" s="3">
        <f t="shared" si="47"/>
        <v>570</v>
      </c>
      <c r="G496" s="3" t="s">
        <v>1477</v>
      </c>
      <c r="I496" t="s">
        <v>91</v>
      </c>
      <c r="J496" t="s">
        <v>91</v>
      </c>
      <c r="K496" s="36">
        <v>437</v>
      </c>
      <c r="L496" s="36">
        <v>437</v>
      </c>
      <c r="M496" s="36">
        <v>437</v>
      </c>
      <c r="O496" s="64" t="s">
        <v>2402</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WayshrineInfo'!$K$3:$N$9994,4,FALSE),"")))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constants'!$B$4:$C$1012,2,FALSE),"")</f>
        <v>Flames of Ambition</v>
      </c>
      <c r="V496" s="33" t="s">
        <v>3354</v>
      </c>
      <c r="Y496" s="64"/>
      <c r="Z496" s="3">
        <f>IF(AND(G496&lt;&gt;"LIBSETS_SETTYPE_BATTLEGROUND",G496&lt;&gt;"LIBSETS_SETTYPE_SPECIAL"),
IF(AND(Y496&lt;&gt;"",ISNUMBER(Y496),NOT(ISNA(Y496))),Y496,
   IF(AND(L496&lt;&gt;"",ISNUMBER(L496),L496&gt;0,NOT(ISNA(L496))),VLOOKUP(L496,'ESO dumped WayshrineInfo'!$K$3:$L$9994,2,FALSE),"")
),"")</f>
        <v>823</v>
      </c>
      <c r="AA496" t="str">
        <f>IF(AND(Z496&lt;&gt;"",ISNUMBER(Z496),NOT(ISNA(Z496))),VLOOKUP(Z496,'ESO zone constants'!$A$3:$D$9999,4,FALSE),"")</f>
        <v>Gold Coast</v>
      </c>
      <c r="AB496" s="33" t="s">
        <v>3354</v>
      </c>
      <c r="AC496" s="42"/>
      <c r="AD496" s="42"/>
      <c r="AE496" s="42"/>
      <c r="AF496" s="3">
        <f>IF(AND(G496&lt;&gt;"LIBSETS_SETTYPE_BATTLEGROUND",G496&lt;&gt;"LIBSETS_SETTYPE_SPECIAL"),
IF(AND(AE496&lt;&gt;"",ISNUMBER(AE496),NOT(ISNA(AE496))),AE496,
   IF(AND(M496&lt;&gt;"",ISNUMBER(M496),M496&gt;0,NOT(ISNA(M496))),VLOOKUP(M496,'ESO dumped WayshrineInfo'!$K$3:$L$9994,2,FALSE),"")
),"")</f>
        <v>823</v>
      </c>
      <c r="AG496" t="str">
        <f>IF(AND(AF496&lt;&gt;"",ISNUMBER(AF496),NOT(ISNA(AF496))),VLOOKUP(AF496,'ESO zone constants'!$A$3:$D$9999,4,FALSE),"")</f>
        <v>Gold Coast</v>
      </c>
      <c r="AH496" s="43"/>
      <c r="AI496" s="42"/>
      <c r="AJ496" s="42"/>
      <c r="AK496" s="3" t="str">
        <f>IF(AND(G496&lt;&gt;"LIBSETS_SETTYPE_BATTLEGROUND",G496&lt;&gt;"LIBSETS_SETTYPE_SPECIAL"),IF(AL496&lt;&gt;"",VLOOKUP(AL496,'ESO zone constants'!$D$3:$H$4953,5,FALSE),""),"")</f>
        <v/>
      </c>
      <c r="AM496" s="43"/>
      <c r="AN496" s="42"/>
      <c r="AO496" s="42"/>
      <c r="AP496" s="3" t="str">
        <f>IF(AND(G496&lt;&gt;"LIBSETS_SETTYPE_BATTLEGROUND",G496&lt;&gt;"LIBSETS_SETTYPE_SPECIAL"),IF(AQ496&lt;&gt;"",VLOOKUP(AQ496,'ESO zone constants'!$D$3:$H$4953,5,FALSE),""),"")</f>
        <v/>
      </c>
      <c r="AR496" s="43"/>
      <c r="AS496" s="42"/>
      <c r="AT496" s="42"/>
      <c r="AU496" s="3" t="str">
        <f>IF(AND(G496&lt;&gt;"LIBSETS_SETTYPE_BATTLEGROUND",G496&lt;&gt;"LIBSETS_SETTYPE_SPECIAL"),IF(AV496&lt;&gt;"",VLOOKUP(AV496,'ESO zone constants'!$D$3:$H$4953,5,FALSE),""),"")</f>
        <v/>
      </c>
      <c r="AW496" s="43"/>
      <c r="AX496" s="42"/>
      <c r="AY496" s="42"/>
      <c r="AZ496" s="81" t="s">
        <v>2665</v>
      </c>
      <c r="BA496" s="81"/>
      <c r="BB496" s="81"/>
      <c r="BC496" s="21" t="str">
        <f t="shared" si="48"/>
        <v>[570] = {wayshrines={437,437,437,}, dlcId=DLC_FLAMES_OF_AMBITION</v>
      </c>
      <c r="BD496" s="21" t="str">
        <f t="shared" si="49"/>
        <v>, zoneIds={1228,823,823}, veteran=false</v>
      </c>
      <c r="BE496" s="21" t="str">
        <f t="shared" si="50"/>
        <v>, setType=LIBSETS_SETTYPE_DUNGEON</v>
      </c>
      <c r="BF496" s="21" t="str">
        <f t="shared" si="51"/>
        <v>, dropMechanic={LIBSETS_DROP_MECHANIC_GROUP_DUNGEON_BOSS,LIBSETS_DROP_MECHANIC_GROUP_DUNGEON_BOSS}</v>
      </c>
      <c r="BG496" s="21" t="str">
        <f t="shared" si="52"/>
        <v>}, --Kinras\'s Wrath / Kinra's Zorn   [Black Drake Villa, Gold Coast, Gold Coast]</v>
      </c>
    </row>
    <row r="497" spans="1:59" x14ac:dyDescent="0.25">
      <c r="A497" s="5">
        <v>571</v>
      </c>
      <c r="B497" t="s">
        <v>2417</v>
      </c>
      <c r="C497" t="s">
        <v>2766</v>
      </c>
      <c r="D497" s="3">
        <f t="shared" si="47"/>
        <v>571</v>
      </c>
      <c r="E497" s="41"/>
      <c r="G497" s="3" t="s">
        <v>1477</v>
      </c>
      <c r="I497" t="s">
        <v>91</v>
      </c>
      <c r="J497" t="s">
        <v>91</v>
      </c>
      <c r="K497" s="36">
        <v>437</v>
      </c>
      <c r="L497" s="36">
        <v>437</v>
      </c>
      <c r="M497" s="36">
        <v>437</v>
      </c>
      <c r="O497" s="64" t="s">
        <v>2402</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WayshrineInfo'!$K$3:$N$9994,4,FALSE),"")))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constants'!$B$4:$C$1012,2,FALSE),"")</f>
        <v>Flames of Ambition</v>
      </c>
      <c r="V497" s="33" t="s">
        <v>3354</v>
      </c>
      <c r="Y497" s="64"/>
      <c r="Z497" s="3">
        <f>IF(AND(G497&lt;&gt;"LIBSETS_SETTYPE_BATTLEGROUND",G497&lt;&gt;"LIBSETS_SETTYPE_SPECIAL"),
IF(AND(Y497&lt;&gt;"",ISNUMBER(Y497),NOT(ISNA(Y497))),Y497,
   IF(AND(L497&lt;&gt;"",ISNUMBER(L497),L497&gt;0,NOT(ISNA(L497))),VLOOKUP(L497,'ESO dumped WayshrineInfo'!$K$3:$L$9994,2,FALSE),"")
),"")</f>
        <v>823</v>
      </c>
      <c r="AA497" t="str">
        <f>IF(AND(Z497&lt;&gt;"",ISNUMBER(Z497),NOT(ISNA(Z497))),VLOOKUP(Z497,'ESO zone constants'!$A$3:$D$9999,4,FALSE),"")</f>
        <v>Gold Coast</v>
      </c>
      <c r="AB497" s="33" t="s">
        <v>3354</v>
      </c>
      <c r="AC497" s="42"/>
      <c r="AD497" s="42"/>
      <c r="AE497" s="42"/>
      <c r="AF497" s="3">
        <f>IF(AND(G497&lt;&gt;"LIBSETS_SETTYPE_BATTLEGROUND",G497&lt;&gt;"LIBSETS_SETTYPE_SPECIAL"),
IF(AND(AE497&lt;&gt;"",ISNUMBER(AE497),NOT(ISNA(AE497))),AE497,
   IF(AND(M497&lt;&gt;"",ISNUMBER(M497),M497&gt;0,NOT(ISNA(M497))),VLOOKUP(M497,'ESO dumped WayshrineInfo'!$K$3:$L$9994,2,FALSE),"")
),"")</f>
        <v>823</v>
      </c>
      <c r="AG497" t="str">
        <f>IF(AND(AF497&lt;&gt;"",ISNUMBER(AF497),NOT(ISNA(AF497))),VLOOKUP(AF497,'ESO zone constants'!$A$3:$D$9999,4,FALSE),"")</f>
        <v>Gold Coast</v>
      </c>
      <c r="AH497" s="43"/>
      <c r="AI497" s="42"/>
      <c r="AJ497" s="42"/>
      <c r="AK497" s="3" t="str">
        <f>IF(AND(G497&lt;&gt;"LIBSETS_SETTYPE_BATTLEGROUND",G497&lt;&gt;"LIBSETS_SETTYPE_SPECIAL"),IF(AL497&lt;&gt;"",VLOOKUP(AL497,'ESO zone constants'!$D$3:$H$4953,5,FALSE),""),"")</f>
        <v/>
      </c>
      <c r="AM497" s="43"/>
      <c r="AN497" s="42"/>
      <c r="AO497" s="42"/>
      <c r="AP497" s="3" t="str">
        <f>IF(AND(G497&lt;&gt;"LIBSETS_SETTYPE_BATTLEGROUND",G497&lt;&gt;"LIBSETS_SETTYPE_SPECIAL"),IF(AQ497&lt;&gt;"",VLOOKUP(AQ497,'ESO zone constants'!$D$3:$H$4953,5,FALSE),""),"")</f>
        <v/>
      </c>
      <c r="AR497" s="43"/>
      <c r="AS497" s="42"/>
      <c r="AT497" s="42"/>
      <c r="AU497" s="3" t="str">
        <f>IF(AND(G497&lt;&gt;"LIBSETS_SETTYPE_BATTLEGROUND",G497&lt;&gt;"LIBSETS_SETTYPE_SPECIAL"),IF(AV497&lt;&gt;"",VLOOKUP(AV497,'ESO zone constants'!$D$3:$H$4953,5,FALSE),""),"")</f>
        <v/>
      </c>
      <c r="AW497" s="43"/>
      <c r="AX497" s="42"/>
      <c r="AY497" s="42"/>
      <c r="AZ497" s="81" t="s">
        <v>2665</v>
      </c>
      <c r="BA497" s="81"/>
      <c r="BB497" s="81"/>
      <c r="BC497" s="21" t="str">
        <f t="shared" si="48"/>
        <v>[571] = {wayshrines={437,437,437,}, dlcId=DLC_FLAMES_OF_AMBITION</v>
      </c>
      <c r="BD497" s="21" t="str">
        <f t="shared" si="49"/>
        <v>, zoneIds={1228,823,823}, veteran=false</v>
      </c>
      <c r="BE497" s="21" t="str">
        <f t="shared" si="50"/>
        <v>, setType=LIBSETS_SETTYPE_DUNGEON</v>
      </c>
      <c r="BF497" s="21" t="str">
        <f t="shared" si="51"/>
        <v>, dropMechanic={LIBSETS_DROP_MECHANIC_GROUP_DUNGEON_BOSS,LIBSETS_DROP_MECHANIC_GROUP_DUNGEON_BOSS}</v>
      </c>
      <c r="BG497" s="21" t="str">
        <f t="shared" si="52"/>
        <v>}, --Drake\'s Rush / Dracheneile   [Black Drake Villa, Gold Coast, Gold Coast]</v>
      </c>
    </row>
    <row r="498" spans="1:59" x14ac:dyDescent="0.25">
      <c r="A498" s="5">
        <v>572</v>
      </c>
      <c r="B498" t="s">
        <v>2418</v>
      </c>
      <c r="C498" t="s">
        <v>2400</v>
      </c>
      <c r="D498" s="3">
        <f t="shared" si="47"/>
        <v>572</v>
      </c>
      <c r="G498" s="3" t="s">
        <v>1477</v>
      </c>
      <c r="I498" t="s">
        <v>91</v>
      </c>
      <c r="J498" t="s">
        <v>91</v>
      </c>
      <c r="K498" s="36">
        <v>454</v>
      </c>
      <c r="L498" s="36">
        <v>454</v>
      </c>
      <c r="M498" s="36">
        <v>454</v>
      </c>
      <c r="O498" s="64" t="s">
        <v>2403</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WayshrineInfo'!$K$3:$N$9994,4,FALSE),"")))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constants'!$B$4:$C$1012,2,FALSE),"")</f>
        <v>Flames of Ambition</v>
      </c>
      <c r="V498" s="33" t="s">
        <v>3354</v>
      </c>
      <c r="Y498" s="64"/>
      <c r="Z498" s="3">
        <f>IF(AND(G498&lt;&gt;"LIBSETS_SETTYPE_BATTLEGROUND",G498&lt;&gt;"LIBSETS_SETTYPE_SPECIAL"),
IF(AND(Y498&lt;&gt;"",ISNUMBER(Y498),NOT(ISNA(Y498))),Y498,
   IF(AND(L498&lt;&gt;"",ISNUMBER(L498),L498&gt;0,NOT(ISNA(L498))),VLOOKUP(L498,'ESO dumped WayshrineInfo'!$K$3:$L$9994,2,FALSE),"")
),"")</f>
        <v>57</v>
      </c>
      <c r="AA498" t="str">
        <f>IF(AND(Z498&lt;&gt;"",ISNUMBER(Z498),NOT(ISNA(Z498))),VLOOKUP(Z498,'ESO zone constants'!$A$3:$D$9999,4,FALSE),"")</f>
        <v>Deshaan</v>
      </c>
      <c r="AB498" s="33" t="s">
        <v>3354</v>
      </c>
      <c r="AC498" s="42"/>
      <c r="AD498" s="42"/>
      <c r="AE498" s="42"/>
      <c r="AF498" s="3">
        <f>IF(AND(G498&lt;&gt;"LIBSETS_SETTYPE_BATTLEGROUND",G498&lt;&gt;"LIBSETS_SETTYPE_SPECIAL"),
IF(AND(AE498&lt;&gt;"",ISNUMBER(AE498),NOT(ISNA(AE498))),AE498,
   IF(AND(M498&lt;&gt;"",ISNUMBER(M498),M498&gt;0,NOT(ISNA(M498))),VLOOKUP(M498,'ESO dumped WayshrineInfo'!$K$3:$L$9994,2,FALSE),"")
),"")</f>
        <v>57</v>
      </c>
      <c r="AG498" t="str">
        <f>IF(AND(AF498&lt;&gt;"",ISNUMBER(AF498),NOT(ISNA(AF498))),VLOOKUP(AF498,'ESO zone constants'!$A$3:$D$9999,4,FALSE),"")</f>
        <v>Deshaan</v>
      </c>
      <c r="AH498" s="43"/>
      <c r="AI498" s="42"/>
      <c r="AJ498" s="42"/>
      <c r="AK498" s="3" t="str">
        <f>IF(AND(G498&lt;&gt;"LIBSETS_SETTYPE_BATTLEGROUND",G498&lt;&gt;"LIBSETS_SETTYPE_SPECIAL"),IF(AL498&lt;&gt;"",VLOOKUP(AL498,'ESO zone constants'!$D$3:$H$4953,5,FALSE),""),"")</f>
        <v/>
      </c>
      <c r="AM498" s="43"/>
      <c r="AN498" s="42"/>
      <c r="AO498" s="42"/>
      <c r="AP498" s="3" t="str">
        <f>IF(AND(G498&lt;&gt;"LIBSETS_SETTYPE_BATTLEGROUND",G498&lt;&gt;"LIBSETS_SETTYPE_SPECIAL"),IF(AQ498&lt;&gt;"",VLOOKUP(AQ498,'ESO zone constants'!$D$3:$H$4953,5,FALSE),""),"")</f>
        <v/>
      </c>
      <c r="AR498" s="43"/>
      <c r="AS498" s="42"/>
      <c r="AT498" s="42"/>
      <c r="AU498" s="3" t="str">
        <f>IF(AND(G498&lt;&gt;"LIBSETS_SETTYPE_BATTLEGROUND",G498&lt;&gt;"LIBSETS_SETTYPE_SPECIAL"),IF(AV498&lt;&gt;"",VLOOKUP(AV498,'ESO zone constants'!$D$3:$H$4953,5,FALSE),""),"")</f>
        <v/>
      </c>
      <c r="AW498" s="43"/>
      <c r="AX498" s="42"/>
      <c r="AY498" s="42"/>
      <c r="AZ498" s="81" t="s">
        <v>2665</v>
      </c>
      <c r="BA498" s="81"/>
      <c r="BB498" s="81"/>
      <c r="BC498" s="21" t="str">
        <f t="shared" si="48"/>
        <v>[572] = {wayshrines={454,454,454,}, dlcId=DLC_FLAMES_OF_AMBITION</v>
      </c>
      <c r="BD498" s="21" t="str">
        <f t="shared" si="49"/>
        <v>, zoneIds={1229,57,57}, veteran=false</v>
      </c>
      <c r="BE498" s="21" t="str">
        <f t="shared" si="50"/>
        <v>, setType=LIBSETS_SETTYPE_DUNGEON</v>
      </c>
      <c r="BF498" s="21" t="str">
        <f t="shared" si="51"/>
        <v>, dropMechanic={LIBSETS_DROP_MECHANIC_GROUP_DUNGEON_BOSS,LIBSETS_DROP_MECHANIC_GROUP_DUNGEON_BOSS}</v>
      </c>
      <c r="BG498" s="21" t="str">
        <f t="shared" si="52"/>
        <v>}, --Unleashed Ritualist / Entfesselter Ritualist   [The Cauldron, Deshaan, Deshaan]</v>
      </c>
    </row>
    <row r="499" spans="1:59" x14ac:dyDescent="0.25">
      <c r="A499" s="5">
        <v>573</v>
      </c>
      <c r="B499" t="s">
        <v>2419</v>
      </c>
      <c r="C499" t="s">
        <v>2762</v>
      </c>
      <c r="D499" s="3">
        <f t="shared" si="47"/>
        <v>573</v>
      </c>
      <c r="G499" s="3" t="s">
        <v>1477</v>
      </c>
      <c r="I499" t="s">
        <v>91</v>
      </c>
      <c r="J499" t="s">
        <v>91</v>
      </c>
      <c r="K499" s="36">
        <v>454</v>
      </c>
      <c r="L499" s="36">
        <v>454</v>
      </c>
      <c r="M499" s="36">
        <v>454</v>
      </c>
      <c r="O499" s="64" t="s">
        <v>2403</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WayshrineInfo'!$K$3:$N$9994,4,FALSE),"")))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constants'!$B$4:$C$1012,2,FALSE),"")</f>
        <v>Flames of Ambition</v>
      </c>
      <c r="V499" s="33" t="s">
        <v>3354</v>
      </c>
      <c r="Y499" s="64"/>
      <c r="Z499" s="3">
        <f>IF(AND(G499&lt;&gt;"LIBSETS_SETTYPE_BATTLEGROUND",G499&lt;&gt;"LIBSETS_SETTYPE_SPECIAL"),
IF(AND(Y499&lt;&gt;"",ISNUMBER(Y499),NOT(ISNA(Y499))),Y499,
   IF(AND(L499&lt;&gt;"",ISNUMBER(L499),L499&gt;0,NOT(ISNA(L499))),VLOOKUP(L499,'ESO dumped WayshrineInfo'!$K$3:$L$9994,2,FALSE),"")
),"")</f>
        <v>57</v>
      </c>
      <c r="AA499" t="str">
        <f>IF(AND(Z499&lt;&gt;"",ISNUMBER(Z499),NOT(ISNA(Z499))),VLOOKUP(Z499,'ESO zone constants'!$A$3:$D$9999,4,FALSE),"")</f>
        <v>Deshaan</v>
      </c>
      <c r="AB499" s="33" t="s">
        <v>3354</v>
      </c>
      <c r="AC499" s="42"/>
      <c r="AD499" s="42"/>
      <c r="AE499" s="42"/>
      <c r="AF499" s="3">
        <f>IF(AND(G499&lt;&gt;"LIBSETS_SETTYPE_BATTLEGROUND",G499&lt;&gt;"LIBSETS_SETTYPE_SPECIAL"),
IF(AND(AE499&lt;&gt;"",ISNUMBER(AE499),NOT(ISNA(AE499))),AE499,
   IF(AND(M499&lt;&gt;"",ISNUMBER(M499),M499&gt;0,NOT(ISNA(M499))),VLOOKUP(M499,'ESO dumped WayshrineInfo'!$K$3:$L$9994,2,FALSE),"")
),"")</f>
        <v>57</v>
      </c>
      <c r="AG499" t="str">
        <f>IF(AND(AF499&lt;&gt;"",ISNUMBER(AF499),NOT(ISNA(AF499))),VLOOKUP(AF499,'ESO zone constants'!$A$3:$D$9999,4,FALSE),"")</f>
        <v>Deshaan</v>
      </c>
      <c r="AH499" s="43"/>
      <c r="AI499" s="42"/>
      <c r="AJ499" s="42"/>
      <c r="AK499" s="3" t="str">
        <f>IF(AND(G499&lt;&gt;"LIBSETS_SETTYPE_BATTLEGROUND",G499&lt;&gt;"LIBSETS_SETTYPE_SPECIAL"),IF(AL499&lt;&gt;"",VLOOKUP(AL499,'ESO zone constants'!$D$3:$H$4953,5,FALSE),""),"")</f>
        <v/>
      </c>
      <c r="AM499" s="43"/>
      <c r="AN499" s="42"/>
      <c r="AO499" s="42"/>
      <c r="AP499" s="3" t="str">
        <f>IF(AND(G499&lt;&gt;"LIBSETS_SETTYPE_BATTLEGROUND",G499&lt;&gt;"LIBSETS_SETTYPE_SPECIAL"),IF(AQ499&lt;&gt;"",VLOOKUP(AQ499,'ESO zone constants'!$D$3:$H$4953,5,FALSE),""),"")</f>
        <v/>
      </c>
      <c r="AR499" s="43"/>
      <c r="AS499" s="42"/>
      <c r="AT499" s="42"/>
      <c r="AU499" s="3" t="str">
        <f>IF(AND(G499&lt;&gt;"LIBSETS_SETTYPE_BATTLEGROUND",G499&lt;&gt;"LIBSETS_SETTYPE_SPECIAL"),IF(AV499&lt;&gt;"",VLOOKUP(AV499,'ESO zone constants'!$D$3:$H$4953,5,FALSE),""),"")</f>
        <v/>
      </c>
      <c r="AW499" s="43"/>
      <c r="AX499" s="42"/>
      <c r="AY499" s="42"/>
      <c r="AZ499" s="81" t="s">
        <v>2666</v>
      </c>
      <c r="BA499" s="81"/>
      <c r="BB499" s="81"/>
      <c r="BC499" s="21" t="str">
        <f t="shared" si="48"/>
        <v>[573] = {wayshrines={454,454,454,}, dlcId=DLC_FLAMES_OF_AMBITION</v>
      </c>
      <c r="BD499" s="21" t="str">
        <f t="shared" si="49"/>
        <v>, zoneIds={1229,57,57}, veteran=false</v>
      </c>
      <c r="BE499" s="21" t="str">
        <f t="shared" si="50"/>
        <v>, setType=LIBSETS_SETTYPE_DUNGEON</v>
      </c>
      <c r="BF499" s="21" t="str">
        <f t="shared" si="51"/>
        <v>, isProcSetAllowedInPvP=1, dropMechanic={LIBSETS_DROP_MECHANIC_GROUP_DUNGEON_BOSS,LIBSETS_DROP_MECHANIC_GROUP_DUNGEON_BOSS}</v>
      </c>
      <c r="BG499" s="21" t="str">
        <f t="shared" si="52"/>
        <v>}, --Dagon\'s Dominion / Dagons Herrschaft   [The Cauldron, Deshaan, Deshaan]</v>
      </c>
    </row>
    <row r="500" spans="1:59" x14ac:dyDescent="0.25">
      <c r="A500" s="5">
        <v>574</v>
      </c>
      <c r="B500" t="s">
        <v>2420</v>
      </c>
      <c r="C500" t="s">
        <v>2763</v>
      </c>
      <c r="D500" s="3">
        <f t="shared" si="47"/>
        <v>574</v>
      </c>
      <c r="G500" s="3" t="s">
        <v>1477</v>
      </c>
      <c r="I500" t="s">
        <v>91</v>
      </c>
      <c r="J500" t="s">
        <v>91</v>
      </c>
      <c r="K500" s="36">
        <v>454</v>
      </c>
      <c r="L500" s="36">
        <v>454</v>
      </c>
      <c r="M500" s="36">
        <v>454</v>
      </c>
      <c r="O500" s="64" t="s">
        <v>2403</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WayshrineInfo'!$K$3:$N$9994,4,FALSE),"")))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constants'!$B$4:$C$1012,2,FALSE),"")</f>
        <v>Flames of Ambition</v>
      </c>
      <c r="V500" s="33" t="s">
        <v>3354</v>
      </c>
      <c r="Y500" s="64"/>
      <c r="Z500" s="3">
        <f>IF(AND(G500&lt;&gt;"LIBSETS_SETTYPE_BATTLEGROUND",G500&lt;&gt;"LIBSETS_SETTYPE_SPECIAL"),
IF(AND(Y500&lt;&gt;"",ISNUMBER(Y500),NOT(ISNA(Y500))),Y500,
   IF(AND(L500&lt;&gt;"",ISNUMBER(L500),L500&gt;0,NOT(ISNA(L500))),VLOOKUP(L500,'ESO dumped WayshrineInfo'!$K$3:$L$9994,2,FALSE),"")
),"")</f>
        <v>57</v>
      </c>
      <c r="AA500" t="str">
        <f>IF(AND(Z500&lt;&gt;"",ISNUMBER(Z500),NOT(ISNA(Z500))),VLOOKUP(Z500,'ESO zone constants'!$A$3:$D$9999,4,FALSE),"")</f>
        <v>Deshaan</v>
      </c>
      <c r="AB500" s="33" t="s">
        <v>3354</v>
      </c>
      <c r="AC500" s="42"/>
      <c r="AD500" s="42"/>
      <c r="AE500" s="42"/>
      <c r="AF500" s="3">
        <f>IF(AND(G500&lt;&gt;"LIBSETS_SETTYPE_BATTLEGROUND",G500&lt;&gt;"LIBSETS_SETTYPE_SPECIAL"),
IF(AND(AE500&lt;&gt;"",ISNUMBER(AE500),NOT(ISNA(AE500))),AE500,
   IF(AND(M500&lt;&gt;"",ISNUMBER(M500),M500&gt;0,NOT(ISNA(M500))),VLOOKUP(M500,'ESO dumped WayshrineInfo'!$K$3:$L$9994,2,FALSE),"")
),"")</f>
        <v>57</v>
      </c>
      <c r="AG500" t="str">
        <f>IF(AND(AF500&lt;&gt;"",ISNUMBER(AF500),NOT(ISNA(AF500))),VLOOKUP(AF500,'ESO zone constants'!$A$3:$D$9999,4,FALSE),"")</f>
        <v>Deshaan</v>
      </c>
      <c r="AH500" s="43"/>
      <c r="AI500" s="42"/>
      <c r="AJ500" s="42"/>
      <c r="AK500" s="3" t="str">
        <f>IF(AND(G500&lt;&gt;"LIBSETS_SETTYPE_BATTLEGROUND",G500&lt;&gt;"LIBSETS_SETTYPE_SPECIAL"),IF(AL500&lt;&gt;"",VLOOKUP(AL500,'ESO zone constants'!$D$3:$H$4953,5,FALSE),""),"")</f>
        <v/>
      </c>
      <c r="AM500" s="43"/>
      <c r="AN500" s="42"/>
      <c r="AO500" s="42"/>
      <c r="AP500" s="3" t="str">
        <f>IF(AND(G500&lt;&gt;"LIBSETS_SETTYPE_BATTLEGROUND",G500&lt;&gt;"LIBSETS_SETTYPE_SPECIAL"),IF(AQ500&lt;&gt;"",VLOOKUP(AQ500,'ESO zone constants'!$D$3:$H$4953,5,FALSE),""),"")</f>
        <v/>
      </c>
      <c r="AR500" s="43"/>
      <c r="AS500" s="42"/>
      <c r="AT500" s="42"/>
      <c r="AU500" s="3" t="str">
        <f>IF(AND(G500&lt;&gt;"LIBSETS_SETTYPE_BATTLEGROUND",G500&lt;&gt;"LIBSETS_SETTYPE_SPECIAL"),IF(AV500&lt;&gt;"",VLOOKUP(AV500,'ESO zone constants'!$D$3:$H$4953,5,FALSE),""),"")</f>
        <v/>
      </c>
      <c r="AW500" s="43"/>
      <c r="AX500" s="42"/>
      <c r="AY500" s="42"/>
      <c r="AZ500" s="81" t="s">
        <v>2665</v>
      </c>
      <c r="BA500" s="81"/>
      <c r="BB500" s="81"/>
      <c r="BC500" s="21" t="str">
        <f t="shared" si="48"/>
        <v>[574] = {wayshrines={454,454,454,}, dlcId=DLC_FLAMES_OF_AMBITION</v>
      </c>
      <c r="BD500" s="21" t="str">
        <f t="shared" si="49"/>
        <v>, zoneIds={1229,57,57}, veteran=false</v>
      </c>
      <c r="BE500" s="21" t="str">
        <f t="shared" si="50"/>
        <v>, setType=LIBSETS_SETTYPE_DUNGEON</v>
      </c>
      <c r="BF500" s="21" t="str">
        <f t="shared" si="51"/>
        <v>, dropMechanic={LIBSETS_DROP_MECHANIC_GROUP_DUNGEON_BOSS,LIBSETS_DROP_MECHANIC_GROUP_DUNGEON_BOSS}</v>
      </c>
      <c r="BG500" s="21" t="str">
        <f t="shared" si="52"/>
        <v>}, --Foolkiller\'s Ward / Schutz des Narrentöters   [The Cauldron, Deshaan, Deshaan]</v>
      </c>
    </row>
    <row r="501" spans="1:59" x14ac:dyDescent="0.25">
      <c r="A501" s="5">
        <v>575</v>
      </c>
      <c r="B501" t="s">
        <v>2254</v>
      </c>
      <c r="C501" t="s">
        <v>2236</v>
      </c>
      <c r="D501" s="3">
        <f t="shared" si="47"/>
        <v>575</v>
      </c>
      <c r="G501" s="3" t="s">
        <v>1686</v>
      </c>
      <c r="I501" t="s">
        <v>91</v>
      </c>
      <c r="J501" t="s">
        <v>91</v>
      </c>
      <c r="K501" s="36">
        <v>240</v>
      </c>
      <c r="L501" s="36">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WayshrineInfo'!$K$3:$N$9994,4,FALSE),"")))</f>
        <v>Wrothgar</v>
      </c>
      <c r="S501" s="64" t="s">
        <v>2172</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constants'!$B$4:$C$1012,2,FALSE),"")</f>
        <v>Markarth</v>
      </c>
      <c r="V501" s="33" t="s">
        <v>1561</v>
      </c>
      <c r="Y501" s="64"/>
      <c r="Z501" s="3">
        <f>IF(AND(G501&lt;&gt;"LIBSETS_SETTYPE_BATTLEGROUND",G501&lt;&gt;"LIBSETS_SETTYPE_SPECIAL"),
IF(AND(Y501&lt;&gt;"",ISNUMBER(Y501),NOT(ISNA(Y501))),Y501,
   IF(AND(L501&lt;&gt;"",ISNUMBER(L501),L501&gt;0,NOT(ISNA(L501))),VLOOKUP(L501,'ESO dumped WayshrineInfo'!$K$3:$L$9994,2,FALSE),"")
),"")</f>
        <v>104</v>
      </c>
      <c r="AA501" t="str">
        <f>IF(AND(Z501&lt;&gt;"",ISNUMBER(Z501),NOT(ISNA(Z501))),VLOOKUP(Z501,'ESO zone constants'!$A$3:$D$9999,4,FALSE),"")</f>
        <v>Alik'r Desert</v>
      </c>
      <c r="AB501" s="33" t="s">
        <v>1560</v>
      </c>
      <c r="AC501" s="42" t="s">
        <v>229</v>
      </c>
      <c r="AD501" s="42" t="s">
        <v>3301</v>
      </c>
      <c r="AE501" s="42"/>
      <c r="AF501" s="3">
        <f>IF(AND(G501&lt;&gt;"LIBSETS_SETTYPE_BATTLEGROUND",G501&lt;&gt;"LIBSETS_SETTYPE_SPECIAL"),
IF(AND(AE501&lt;&gt;"",ISNUMBER(AE501),NOT(ISNA(AE501))),AE501,
   IF(AND(M501&lt;&gt;"",ISNUMBER(M501),M501&gt;0,NOT(ISNA(M501))),VLOOKUP(M501,'ESO dumped WayshrineInfo'!$K$3:$L$9994,2,FALSE),"")
),"")</f>
        <v>3</v>
      </c>
      <c r="AG501" t="str">
        <f>IF(AND(AF501&lt;&gt;"",ISNUMBER(AF501),NOT(ISNA(AF501))),VLOOKUP(AF501,'ESO zone constants'!$A$3:$D$9999,4,FALSE),"")</f>
        <v>Glenumbra</v>
      </c>
      <c r="AH501" s="43" t="s">
        <v>1562</v>
      </c>
      <c r="AI501" s="42"/>
      <c r="AJ501" s="42"/>
      <c r="AK501" s="3">
        <f>IF(AND(G501&lt;&gt;"LIBSETS_SETTYPE_BATTLEGROUND",G501&lt;&gt;"LIBSETS_SETTYPE_SPECIAL"),IF(AL501&lt;&gt;"",VLOOKUP(AL501,'ESO zone constants'!$D$3:$H$4953,5,FALSE),""),"")</f>
        <v>1224</v>
      </c>
      <c r="AL501" t="s">
        <v>2228</v>
      </c>
      <c r="AM501" s="43" t="s">
        <v>3289</v>
      </c>
      <c r="AN501" s="42" t="s">
        <v>3302</v>
      </c>
      <c r="AO501" s="42" t="s">
        <v>3303</v>
      </c>
      <c r="AP501" s="3">
        <f>IF(AND(G501&lt;&gt;"LIBSETS_SETTYPE_BATTLEGROUND",G501&lt;&gt;"LIBSETS_SETTYPE_SPECIAL"),IF(AQ501&lt;&gt;"",VLOOKUP(AQ501,'ESO zone constants'!$D$3:$H$4953,5,FALSE),""),"")</f>
        <v>92</v>
      </c>
      <c r="AQ501" t="s">
        <v>109</v>
      </c>
      <c r="AR501" s="43" t="s">
        <v>1563</v>
      </c>
      <c r="AS501" s="42"/>
      <c r="AT501" s="42"/>
      <c r="AU501" s="3" t="str">
        <f>IF(AND(G501&lt;&gt;"LIBSETS_SETTYPE_BATTLEGROUND",G501&lt;&gt;"LIBSETS_SETTYPE_SPECIAL"),IF(AV501&lt;&gt;"",VLOOKUP(AV501,'ESO zone constants'!$D$3:$H$4953,5,FALSE),""),"")</f>
        <v/>
      </c>
      <c r="AV501" s="92"/>
      <c r="AW501" s="43"/>
      <c r="AX501" s="42"/>
      <c r="AY501" s="42"/>
      <c r="AZ501" s="81" t="s">
        <v>2665</v>
      </c>
      <c r="BA501" s="36" t="s">
        <v>3243</v>
      </c>
      <c r="BB501" s="36" t="s">
        <v>3243</v>
      </c>
      <c r="BC501" s="21" t="str">
        <f t="shared" si="48"/>
        <v>[575] = {wayshrines={240,137,62,}, dlcId=DLC_MARKARTH</v>
      </c>
      <c r="BD501" s="21" t="str">
        <f t="shared" si="49"/>
        <v>, zoneIds={684,104,3,1224,92}, veteran=false</v>
      </c>
      <c r="BE501" s="21" t="str">
        <f t="shared" si="50"/>
        <v>, setType=LIBSETS_SETTYPE_MYTHIC</v>
      </c>
      <c r="BF501" s="21" t="str">
        <f t="shared" si="51"/>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52"/>
        <v>, addTooltip={['en']='https://en.uesp.net/wiki/Online:Ring_of_the_Pale_Order',},}, --Ring of the Pale Order / Ring des Fahlen Ordens   [Wrothgar, Alik'r Desert, Glenumbra, Nighthollow Keep, Bangkorai]</v>
      </c>
    </row>
    <row r="502" spans="1:59" x14ac:dyDescent="0.25">
      <c r="A502" s="5">
        <v>576</v>
      </c>
      <c r="B502" t="s">
        <v>2255</v>
      </c>
      <c r="C502" t="s">
        <v>2278</v>
      </c>
      <c r="D502" s="3">
        <f t="shared" si="47"/>
        <v>576</v>
      </c>
      <c r="G502" s="3" t="s">
        <v>1686</v>
      </c>
      <c r="I502" t="s">
        <v>91</v>
      </c>
      <c r="J502" t="s">
        <v>91</v>
      </c>
      <c r="K502" s="36">
        <v>176</v>
      </c>
      <c r="L502" s="36">
        <v>169</v>
      </c>
      <c r="M502" s="36">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WayshrineInfo'!$K$3:$N$9994,4,FALSE),"")))</f>
        <v>Auridon</v>
      </c>
      <c r="S502" s="64" t="s">
        <v>2172</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constants'!$B$4:$C$1012,2,FALSE),"")</f>
        <v>Markarth</v>
      </c>
      <c r="V502" s="33" t="s">
        <v>1560</v>
      </c>
      <c r="Y502" s="64"/>
      <c r="Z502" s="3">
        <f>IF(AND(G502&lt;&gt;"LIBSETS_SETTYPE_BATTLEGROUND",G502&lt;&gt;"LIBSETS_SETTYPE_SPECIAL"),
IF(AND(Y502&lt;&gt;"",ISNUMBER(Y502),NOT(ISNA(Y502))),Y502,
   IF(AND(L502&lt;&gt;"",ISNUMBER(L502),L502&gt;0,NOT(ISNA(L502))),VLOOKUP(L502,'ESO dumped WayshrineInfo'!$K$3:$L$9994,2,FALSE),"")
),"")</f>
        <v>383</v>
      </c>
      <c r="AA502" t="str">
        <f>IF(AND(Z502&lt;&gt;"",ISNUMBER(Z502),NOT(ISNA(Z502))),VLOOKUP(Z502,'ESO zone constants'!$A$3:$D$9999,4,FALSE),"")</f>
        <v>Grahtwood</v>
      </c>
      <c r="AB502" s="33" t="s">
        <v>1562</v>
      </c>
      <c r="AC502" s="42"/>
      <c r="AD502" s="42"/>
      <c r="AE502" s="42"/>
      <c r="AF502" s="3">
        <f>IF(AND(G502&lt;&gt;"LIBSETS_SETTYPE_BATTLEGROUND",G502&lt;&gt;"LIBSETS_SETTYPE_SPECIAL"),
IF(AND(AE502&lt;&gt;"",ISNUMBER(AE502),NOT(ISNA(AE502))),AE502,
   IF(AND(M502&lt;&gt;"",ISNUMBER(M502),M502&gt;0,NOT(ISNA(M502))),VLOOKUP(M502,'ESO dumped WayshrineInfo'!$K$3:$L$9994,2,FALSE),"")
),"")</f>
        <v>1207</v>
      </c>
      <c r="AG502" t="str">
        <f>IF(AND(AF502&lt;&gt;"",ISNUMBER(AF502),NOT(ISNA(AF502))),VLOOKUP(AF502,'ESO zone constants'!$A$3:$D$9999,4,FALSE),"")</f>
        <v>The Reach</v>
      </c>
      <c r="AH502" s="43" t="s">
        <v>3289</v>
      </c>
      <c r="AI502" s="42" t="s">
        <v>3298</v>
      </c>
      <c r="AJ502" s="42" t="str">
        <f>IF(AH502&lt;&gt;"",IF(AH502&lt;&gt;"LIBSETS_DROP_MECHANIC_MONSTER_NAME",VLOOKUP(AH502,'LibSets constants'!$I$4:$L$1012,4,FALSE),""),"")</f>
        <v>Überland Loot Gegenstände</v>
      </c>
      <c r="AK502" s="3">
        <f>IF(AND(G502&lt;&gt;"LIBSETS_SETTYPE_BATTLEGROUND",G502&lt;&gt;"LIBSETS_SETTYPE_SPECIAL"),IF(AL502&lt;&gt;"",VLOOKUP(AL502,'ESO zone constants'!$D$3:$H$4953,5,FALSE),""),"")</f>
        <v>380</v>
      </c>
      <c r="AL502" t="s">
        <v>96</v>
      </c>
      <c r="AM502" s="43" t="s">
        <v>1544</v>
      </c>
      <c r="AN502" s="42" t="s">
        <v>3300</v>
      </c>
      <c r="AO502" s="42" t="s">
        <v>1622</v>
      </c>
      <c r="AP502" s="3">
        <f>IF(AND(G502&lt;&gt;"LIBSETS_SETTYPE_BATTLEGROUND",G502&lt;&gt;"LIBSETS_SETTYPE_SPECIAL"),IF(AQ502&lt;&gt;"",VLOOKUP(AQ502,'ESO zone constants'!$D$3:$H$4953,5,FALSE),""),"")</f>
        <v>932</v>
      </c>
      <c r="AQ502" t="s">
        <v>55</v>
      </c>
      <c r="AR502" s="43" t="s">
        <v>1544</v>
      </c>
      <c r="AS502" s="42" t="s">
        <v>1559</v>
      </c>
      <c r="AT502" s="42" t="s">
        <v>1559</v>
      </c>
      <c r="AU502" s="3" t="str">
        <f>IF(AND(G502&lt;&gt;"LIBSETS_SETTYPE_BATTLEGROUND",G502&lt;&gt;"LIBSETS_SETTYPE_SPECIAL"),IF(AV502&lt;&gt;"",VLOOKUP(AV502,'ESO zone constants'!$D$3:$H$4953,5,FALSE),""),"")</f>
        <v/>
      </c>
      <c r="AW502" s="43"/>
      <c r="AX502" s="42"/>
      <c r="AY502" s="42"/>
      <c r="AZ502" s="81" t="s">
        <v>2665</v>
      </c>
      <c r="BA502" s="36" t="s">
        <v>3242</v>
      </c>
      <c r="BB502" s="36" t="s">
        <v>3242</v>
      </c>
      <c r="BC502" s="21" t="str">
        <f t="shared" si="48"/>
        <v>[576] = {wayshrines={176,169,449,}, dlcId=DLC_MARKARTH</v>
      </c>
      <c r="BD502" s="21" t="str">
        <f t="shared" si="49"/>
        <v>, zoneIds={381,383,1207,380,932}, veteran=false</v>
      </c>
      <c r="BE502" s="21" t="str">
        <f t="shared" si="50"/>
        <v>, setType=LIBSETS_SETTYPE_MYTHIC</v>
      </c>
      <c r="BF502" s="21" t="str">
        <f t="shared" si="51"/>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52"/>
        <v>, addTooltip={['en']='https://en.uesp.net/wiki/Online:Pearls_of_Ehlnofey',},}, --Pearls of Ehlnofey / Perlen der Ehlnofey   [Auridon, Grahtwood, The Reach, The Banished Cells I, Crypt of Hearts II]</v>
      </c>
    </row>
    <row r="503" spans="1:59" x14ac:dyDescent="0.25">
      <c r="A503" s="5">
        <v>577</v>
      </c>
      <c r="B503" t="s">
        <v>2423</v>
      </c>
      <c r="C503" t="s">
        <v>2424</v>
      </c>
      <c r="D503" s="3">
        <f t="shared" si="47"/>
        <v>577</v>
      </c>
      <c r="E503" s="41"/>
      <c r="G503" s="3" t="s">
        <v>1479</v>
      </c>
      <c r="H503" s="91">
        <v>3</v>
      </c>
      <c r="I503" t="s">
        <v>1466</v>
      </c>
      <c r="J503" t="s">
        <v>91</v>
      </c>
      <c r="K503" s="36">
        <v>437</v>
      </c>
      <c r="L503" s="36">
        <v>437</v>
      </c>
      <c r="M503" s="36">
        <v>437</v>
      </c>
      <c r="O503" s="64" t="s">
        <v>2402</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WayshrineInfo'!$K$3:$N$9994,4,FALSE),"")))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constants'!$B$4:$C$1012,2,FALSE),"")</f>
        <v>Flames of Ambition</v>
      </c>
      <c r="V503" s="33" t="s">
        <v>1544</v>
      </c>
      <c r="W503" s="3" t="s">
        <v>2423</v>
      </c>
      <c r="X503" s="3" t="s">
        <v>2423</v>
      </c>
      <c r="Y503" s="64"/>
      <c r="Z503" s="3">
        <f>IF(AND(G503&lt;&gt;"LIBSETS_SETTYPE_BATTLEGROUND",G503&lt;&gt;"LIBSETS_SETTYPE_SPECIAL"),
IF(AND(Y503&lt;&gt;"",ISNUMBER(Y503),NOT(ISNA(Y503))),Y503,
   IF(AND(L503&lt;&gt;"",ISNUMBER(L503),L503&gt;0,NOT(ISNA(L503))),VLOOKUP(L503,'ESO dumped WayshrineInfo'!$K$3:$L$9994,2,FALSE),"")
),"")</f>
        <v>823</v>
      </c>
      <c r="AA503" t="str">
        <f>IF(AND(Z503&lt;&gt;"",ISNUMBER(Z503),NOT(ISNA(Z503))),VLOOKUP(Z503,'ESO zone constants'!$A$3:$D$9999,4,FALSE),"")</f>
        <v>Gold Coast</v>
      </c>
      <c r="AC503" s="42" t="str">
        <f>IF(AB503&lt;&gt;"",IF(AB503&lt;&gt;"LIBSETS_DROP_MECHANIC_MONSTER_NAME",VLOOKUP(AB503,'LibSets constants'!$I$4:$L$1012,3,FALSE),""),"")</f>
        <v/>
      </c>
      <c r="AD503" s="42" t="str">
        <f>IF(AB503&lt;&gt;"",IF(AB503&lt;&gt;"LIBSETS_DROP_MECHANIC_MONSTER_NAME",VLOOKUP(AB503,'LibSets constants'!$I$4:$L$1012,4,FALSE),""),"")</f>
        <v/>
      </c>
      <c r="AE503" s="42"/>
      <c r="AF503" s="3">
        <f>IF(AND(G503&lt;&gt;"LIBSETS_SETTYPE_BATTLEGROUND",G503&lt;&gt;"LIBSETS_SETTYPE_SPECIAL"),
IF(AND(AE503&lt;&gt;"",ISNUMBER(AE503),NOT(ISNA(AE503))),AE503,
   IF(AND(M503&lt;&gt;"",ISNUMBER(M503),M503&gt;0,NOT(ISNA(M503))),VLOOKUP(M503,'ESO dumped WayshrineInfo'!$K$3:$L$9994,2,FALSE),"")
),"")</f>
        <v>823</v>
      </c>
      <c r="AG503" t="str">
        <f>IF(AND(AF503&lt;&gt;"",ISNUMBER(AF503),NOT(ISNA(AF503))),VLOOKUP(AF503,'ESO zone constants'!$A$3:$D$9999,4,FALSE),"")</f>
        <v>Gold Coast</v>
      </c>
      <c r="AH503" s="43"/>
      <c r="AI503" s="42"/>
      <c r="AJ503" s="42"/>
      <c r="AK503" s="3" t="str">
        <f>IF(AND(G503&lt;&gt;"LIBSETS_SETTYPE_BATTLEGROUND",G503&lt;&gt;"LIBSETS_SETTYPE_SPECIAL"),IF(AL503&lt;&gt;"",VLOOKUP(AL503,'ESO zone constants'!$D$3:$H$4953,5,FALSE),""),"")</f>
        <v/>
      </c>
      <c r="AM503" s="43"/>
      <c r="AN503" s="42"/>
      <c r="AO503" s="42"/>
      <c r="AP503" s="3" t="str">
        <f>IF(AND(G503&lt;&gt;"LIBSETS_SETTYPE_BATTLEGROUND",G503&lt;&gt;"LIBSETS_SETTYPE_SPECIAL"),IF(AQ503&lt;&gt;"",VLOOKUP(AQ503,'ESO zone constants'!$D$3:$H$4953,5,FALSE),""),"")</f>
        <v/>
      </c>
      <c r="AR503" s="43"/>
      <c r="AS503" s="42"/>
      <c r="AT503" s="42"/>
      <c r="AU503" s="3" t="str">
        <f>IF(AND(G503&lt;&gt;"LIBSETS_SETTYPE_BATTLEGROUND",G503&lt;&gt;"LIBSETS_SETTYPE_SPECIAL"),IF(AV503&lt;&gt;"",VLOOKUP(AV503,'ESO zone constants'!$D$3:$H$4953,5,FALSE),""),"")</f>
        <v/>
      </c>
      <c r="AW503" s="43"/>
      <c r="AX503" s="42"/>
      <c r="AY503" s="42"/>
      <c r="AZ503" s="81" t="s">
        <v>2665</v>
      </c>
      <c r="BA503" s="81"/>
      <c r="BB503" s="81"/>
      <c r="BC503" s="21" t="str">
        <f t="shared" si="48"/>
        <v>[577] = {wayshrines={437,437,437,}, dlcId=DLC_FLAMES_OF_AMBITION</v>
      </c>
      <c r="BD503" s="21" t="str">
        <f t="shared" si="49"/>
        <v>, zoneIds={1228,823,823}, veteran={[EQUIP_TYPE_HEAD]=true, [EQUIP_TYPE_SHOULDERS]=false}</v>
      </c>
      <c r="BE503" s="21" t="str">
        <f t="shared" si="50"/>
        <v>, setType=LIBSETS_SETTYPE_MONSTER, undauntedChestId=3</v>
      </c>
      <c r="BF503" s="21" t="str">
        <f t="shared" si="51"/>
        <v>, dropMechanic={LIBSETS_DROP_MECHANIC_MONSTER_NAME}, dropMechanicDropLocationNames={['en']={'Encrati\'s Behemoth','','','','','',},['de']={'Encrati\'s Behemoth','','','','','',},}</v>
      </c>
      <c r="BG503" s="21" t="str">
        <f t="shared" si="52"/>
        <v>}, --Encrati\’s Behemoth / Encrati\'s Behemoth   [Black Drake Villa, Gold Coast, Gold Coast]</v>
      </c>
    </row>
    <row r="504" spans="1:59" x14ac:dyDescent="0.25">
      <c r="A504" s="5">
        <v>578</v>
      </c>
      <c r="B504" t="s">
        <v>2401</v>
      </c>
      <c r="C504" t="s">
        <v>2401</v>
      </c>
      <c r="D504" s="3">
        <f t="shared" si="47"/>
        <v>578</v>
      </c>
      <c r="E504" s="41"/>
      <c r="G504" s="3" t="s">
        <v>1479</v>
      </c>
      <c r="H504" s="91">
        <v>3</v>
      </c>
      <c r="I504" t="s">
        <v>1466</v>
      </c>
      <c r="J504" t="s">
        <v>91</v>
      </c>
      <c r="K504" s="36">
        <v>454</v>
      </c>
      <c r="L504" s="36">
        <v>454</v>
      </c>
      <c r="M504" s="36">
        <v>454</v>
      </c>
      <c r="O504" s="64" t="s">
        <v>2403</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WayshrineInfo'!$K$3:$N$9994,4,FALSE),"")))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constants'!$B$4:$C$1012,2,FALSE),"")</f>
        <v>Flames of Ambition</v>
      </c>
      <c r="V504" s="33" t="s">
        <v>1544</v>
      </c>
      <c r="W504" s="3" t="s">
        <v>2401</v>
      </c>
      <c r="X504" s="3" t="s">
        <v>2401</v>
      </c>
      <c r="Y504" s="64"/>
      <c r="Z504" s="3">
        <f>IF(AND(G504&lt;&gt;"LIBSETS_SETTYPE_BATTLEGROUND",G504&lt;&gt;"LIBSETS_SETTYPE_SPECIAL"),
IF(AND(Y504&lt;&gt;"",ISNUMBER(Y504),NOT(ISNA(Y504))),Y504,
   IF(AND(L504&lt;&gt;"",ISNUMBER(L504),L504&gt;0,NOT(ISNA(L504))),VLOOKUP(L504,'ESO dumped WayshrineInfo'!$K$3:$L$9994,2,FALSE),"")
),"")</f>
        <v>57</v>
      </c>
      <c r="AA504" t="str">
        <f>IF(AND(Z504&lt;&gt;"",ISNUMBER(Z504),NOT(ISNA(Z504))),VLOOKUP(Z504,'ESO zone constants'!$A$3:$D$9999,4,FALSE),"")</f>
        <v>Deshaan</v>
      </c>
      <c r="AC504" s="42" t="str">
        <f>IF(AB504&lt;&gt;"",IF(AB504&lt;&gt;"LIBSETS_DROP_MECHANIC_MONSTER_NAME",VLOOKUP(AB504,'LibSets constants'!$I$4:$L$1012,3,FALSE),""),"")</f>
        <v/>
      </c>
      <c r="AD504" s="42" t="str">
        <f>IF(AB504&lt;&gt;"",IF(AB504&lt;&gt;"LIBSETS_DROP_MECHANIC_MONSTER_NAME",VLOOKUP(AB504,'LibSets constants'!$I$4:$L$1012,4,FALSE),""),"")</f>
        <v/>
      </c>
      <c r="AE504" s="42"/>
      <c r="AF504" s="3">
        <f>IF(AND(G504&lt;&gt;"LIBSETS_SETTYPE_BATTLEGROUND",G504&lt;&gt;"LIBSETS_SETTYPE_SPECIAL"),
IF(AND(AE504&lt;&gt;"",ISNUMBER(AE504),NOT(ISNA(AE504))),AE504,
   IF(AND(M504&lt;&gt;"",ISNUMBER(M504),M504&gt;0,NOT(ISNA(M504))),VLOOKUP(M504,'ESO dumped WayshrineInfo'!$K$3:$L$9994,2,FALSE),"")
),"")</f>
        <v>57</v>
      </c>
      <c r="AG504" t="str">
        <f>IF(AND(AF504&lt;&gt;"",ISNUMBER(AF504),NOT(ISNA(AF504))),VLOOKUP(AF504,'ESO zone constants'!$A$3:$D$9999,4,FALSE),"")</f>
        <v>Deshaan</v>
      </c>
      <c r="AH504" s="43"/>
      <c r="AI504" s="42"/>
      <c r="AJ504" s="42"/>
      <c r="AK504" s="3" t="str">
        <f>IF(AND(G504&lt;&gt;"LIBSETS_SETTYPE_BATTLEGROUND",G504&lt;&gt;"LIBSETS_SETTYPE_SPECIAL"),IF(AL504&lt;&gt;"",VLOOKUP(AL504,'ESO zone constants'!$D$3:$H$4953,5,FALSE),""),"")</f>
        <v/>
      </c>
      <c r="AM504" s="43"/>
      <c r="AN504" s="42"/>
      <c r="AO504" s="42"/>
      <c r="AP504" s="3" t="str">
        <f>IF(AND(G504&lt;&gt;"LIBSETS_SETTYPE_BATTLEGROUND",G504&lt;&gt;"LIBSETS_SETTYPE_SPECIAL"),IF(AQ504&lt;&gt;"",VLOOKUP(AQ504,'ESO zone constants'!$D$3:$H$4953,5,FALSE),""),"")</f>
        <v/>
      </c>
      <c r="AR504" s="43"/>
      <c r="AS504" s="42"/>
      <c r="AT504" s="42"/>
      <c r="AU504" s="3" t="str">
        <f>IF(AND(G504&lt;&gt;"LIBSETS_SETTYPE_BATTLEGROUND",G504&lt;&gt;"LIBSETS_SETTYPE_SPECIAL"),IF(AV504&lt;&gt;"",VLOOKUP(AV504,'ESO zone constants'!$D$3:$H$4953,5,FALSE),""),"")</f>
        <v/>
      </c>
      <c r="AW504" s="43"/>
      <c r="AX504" s="42"/>
      <c r="AY504" s="42"/>
      <c r="AZ504" s="81" t="s">
        <v>2665</v>
      </c>
      <c r="BA504" s="81"/>
      <c r="BB504" s="81"/>
      <c r="BC504" s="21" t="str">
        <f t="shared" si="48"/>
        <v>[578] = {wayshrines={454,454,454,}, dlcId=DLC_FLAMES_OF_AMBITION</v>
      </c>
      <c r="BD504" s="21" t="str">
        <f t="shared" si="49"/>
        <v>, zoneIds={1229,57,57}, veteran={[EQUIP_TYPE_HEAD]=true, [EQUIP_TYPE_SHOULDERS]=false}</v>
      </c>
      <c r="BE504" s="21" t="str">
        <f t="shared" si="50"/>
        <v>, setType=LIBSETS_SETTYPE_MONSTER, undauntedChestId=3</v>
      </c>
      <c r="BF504" s="21" t="str">
        <f t="shared" si="51"/>
        <v>, dropMechanic={LIBSETS_DROP_MECHANIC_MONSTER_NAME}, dropMechanicDropLocationNames={['en']={'Baron Zaudrus','','','','','',},['de']={'Baron Zaudrus','','','','','',},}</v>
      </c>
      <c r="BG504" s="21" t="str">
        <f t="shared" si="52"/>
        <v>}, --Baron Zaudrus / Baron Zaudrus   [The Cauldron, Deshaan, Deshaan]</v>
      </c>
    </row>
    <row r="505" spans="1:59" x14ac:dyDescent="0.25">
      <c r="A505" s="5">
        <v>579</v>
      </c>
      <c r="B505" t="s">
        <v>2476</v>
      </c>
      <c r="C505" t="s">
        <v>2475</v>
      </c>
      <c r="D505" s="3">
        <f t="shared" si="47"/>
        <v>579</v>
      </c>
      <c r="G505" s="3" t="s">
        <v>1480</v>
      </c>
      <c r="I505" t="s">
        <v>91</v>
      </c>
      <c r="J505" t="s">
        <v>91</v>
      </c>
      <c r="K505" s="36">
        <v>458</v>
      </c>
      <c r="L505" s="36">
        <v>458</v>
      </c>
      <c r="M505" s="36">
        <v>458</v>
      </c>
      <c r="O505" s="64" t="s">
        <v>2396</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WayshrineInfo'!$K$3:$N$9994,4,FALSE),"")))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constants'!$B$4:$C$1012,2,FALSE),"")</f>
        <v>Blackwood</v>
      </c>
      <c r="V505" s="33" t="s">
        <v>1560</v>
      </c>
      <c r="Y505" s="64"/>
      <c r="Z505" s="3">
        <f>IF(AND(G505&lt;&gt;"LIBSETS_SETTYPE_BATTLEGROUND",G505&lt;&gt;"LIBSETS_SETTYPE_SPECIAL"),
IF(AND(Y505&lt;&gt;"",ISNUMBER(Y505),NOT(ISNA(Y505))),Y505,
   IF(AND(L505&lt;&gt;"",ISNUMBER(L505),L505&gt;0,NOT(ISNA(L505))),VLOOKUP(L505,'ESO dumped WayshrineInfo'!$K$3:$L$9994,2,FALSE),"")
),"")</f>
        <v>1261</v>
      </c>
      <c r="AA505" t="str">
        <f>IF(AND(Z505&lt;&gt;"",ISNUMBER(Z505),NOT(ISNA(Z505))),VLOOKUP(Z505,'ESO zone constants'!$A$3:$D$9999,4,FALSE),"")</f>
        <v>Blackwood</v>
      </c>
      <c r="AB505" s="33" t="s">
        <v>1560</v>
      </c>
      <c r="AC505" s="42"/>
      <c r="AD505" s="42"/>
      <c r="AE505" s="42"/>
      <c r="AF505" s="3">
        <f>IF(AND(G505&lt;&gt;"LIBSETS_SETTYPE_BATTLEGROUND",G505&lt;&gt;"LIBSETS_SETTYPE_SPECIAL"),
IF(AND(AE505&lt;&gt;"",ISNUMBER(AE505),NOT(ISNA(AE505))),AE505,
   IF(AND(M505&lt;&gt;"",ISNUMBER(M505),M505&gt;0,NOT(ISNA(M505))),VLOOKUP(M505,'ESO dumped WayshrineInfo'!$K$3:$L$9994,2,FALSE),"")
),"")</f>
        <v>1261</v>
      </c>
      <c r="AG505" t="str">
        <f>IF(AND(AF505&lt;&gt;"",ISNUMBER(AF505),NOT(ISNA(AF505))),VLOOKUP(AF505,'ESO zone constants'!$A$3:$D$9999,4,FALSE),"")</f>
        <v>Blackwood</v>
      </c>
      <c r="AH505" s="43" t="s">
        <v>1562</v>
      </c>
      <c r="AI505" s="42"/>
      <c r="AJ505" s="42"/>
      <c r="AK505" s="3">
        <f>IF(AND(G505&lt;&gt;"LIBSETS_SETTYPE_BATTLEGROUND",G505&lt;&gt;"LIBSETS_SETTYPE_SPECIAL"),IF(AL505&lt;&gt;"",VLOOKUP(AL505,'ESO zone constants'!$D$3:$H$4953,5,FALSE),""),"")</f>
        <v>1261</v>
      </c>
      <c r="AL505" t="s">
        <v>2396</v>
      </c>
      <c r="AM505" s="43" t="s">
        <v>1563</v>
      </c>
      <c r="AN505" s="42"/>
      <c r="AO505" s="42"/>
      <c r="AP505" s="3" t="str">
        <f>IF(AND(G505&lt;&gt;"LIBSETS_SETTYPE_BATTLEGROUND",G505&lt;&gt;"LIBSETS_SETTYPE_SPECIAL"),IF(AQ505&lt;&gt;"",VLOOKUP(AQ505,'ESO zone constants'!$D$3:$H$4953,5,FALSE),""),"")</f>
        <v/>
      </c>
      <c r="AR505" s="43"/>
      <c r="AS505" s="42"/>
      <c r="AT505" s="42"/>
      <c r="AU505" s="3" t="str">
        <f>IF(AND(G505&lt;&gt;"LIBSETS_SETTYPE_BATTLEGROUND",G505&lt;&gt;"LIBSETS_SETTYPE_SPECIAL"),IF(AV505&lt;&gt;"",VLOOKUP(AV505,'ESO zone constants'!$D$3:$H$4953,5,FALSE),""),"")</f>
        <v/>
      </c>
      <c r="AW505" s="43"/>
      <c r="AX505" s="42"/>
      <c r="AY505" s="42"/>
      <c r="AZ505" s="81" t="s">
        <v>2666</v>
      </c>
      <c r="BA505" s="81"/>
      <c r="BB505" s="81"/>
      <c r="BC505" s="21" t="str">
        <f t="shared" si="48"/>
        <v>[579] = {wayshrines={458,458,458,}, dlcId=DLC_BLACKWOOD</v>
      </c>
      <c r="BD505" s="21" t="str">
        <f t="shared" si="49"/>
        <v>, zoneIds={1261,1261,1261,1261}, veteran=false</v>
      </c>
      <c r="BE505" s="21" t="str">
        <f t="shared" si="50"/>
        <v>, setType=LIBSETS_SETTYPE_OVERLAND</v>
      </c>
      <c r="BF505" s="21" t="str">
        <f t="shared" si="51"/>
        <v>, isProcSetAllowedInPvP=1, dropMechanic={LIBSETS_DROP_MECHANIC_OVERLAND_BOSS_DELVE,LIBSETS_DROP_MECHANIC_OVERLAND_BOSS_DELVE,LIBSETS_DROP_MECHANIC_OVERLAND_BOSS_PUBLIC_DUNGEON,LIBSETS_DROP_MECHANIC_OVERLAND_CHEST}</v>
      </c>
      <c r="BG505" s="21" t="str">
        <f t="shared" si="52"/>
        <v>}, --Frostbite / Frostbiss   [Blackwood, Blackwood, Blackwood, Blackwood]</v>
      </c>
    </row>
    <row r="506" spans="1:59" x14ac:dyDescent="0.25">
      <c r="A506" s="5">
        <v>580</v>
      </c>
      <c r="B506" t="s">
        <v>2472</v>
      </c>
      <c r="C506" t="s">
        <v>2473</v>
      </c>
      <c r="D506" s="3">
        <f t="shared" si="47"/>
        <v>580</v>
      </c>
      <c r="G506" s="3" t="s">
        <v>1480</v>
      </c>
      <c r="I506" t="s">
        <v>91</v>
      </c>
      <c r="J506" t="s">
        <v>91</v>
      </c>
      <c r="K506" s="36">
        <v>458</v>
      </c>
      <c r="L506" s="36">
        <v>458</v>
      </c>
      <c r="M506" s="36">
        <v>458</v>
      </c>
      <c r="O506" s="64" t="s">
        <v>2396</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WayshrineInfo'!$K$3:$N$9994,4,FALSE),"")))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constants'!$B$4:$C$1012,2,FALSE),"")</f>
        <v>Blackwood</v>
      </c>
      <c r="V506" s="33" t="s">
        <v>1560</v>
      </c>
      <c r="Y506" s="64"/>
      <c r="Z506" s="3">
        <f>IF(AND(G506&lt;&gt;"LIBSETS_SETTYPE_BATTLEGROUND",G506&lt;&gt;"LIBSETS_SETTYPE_SPECIAL"),
IF(AND(Y506&lt;&gt;"",ISNUMBER(Y506),NOT(ISNA(Y506))),Y506,
   IF(AND(L506&lt;&gt;"",ISNUMBER(L506),L506&gt;0,NOT(ISNA(L506))),VLOOKUP(L506,'ESO dumped WayshrineInfo'!$K$3:$L$9994,2,FALSE),"")
),"")</f>
        <v>1261</v>
      </c>
      <c r="AA506" t="str">
        <f>IF(AND(Z506&lt;&gt;"",ISNUMBER(Z506),NOT(ISNA(Z506))),VLOOKUP(Z506,'ESO zone constants'!$A$3:$D$9999,4,FALSE),"")</f>
        <v>Blackwood</v>
      </c>
      <c r="AB506" s="33" t="s">
        <v>1560</v>
      </c>
      <c r="AC506" s="42"/>
      <c r="AD506" s="42"/>
      <c r="AE506" s="42"/>
      <c r="AF506" s="3">
        <f>IF(AND(G506&lt;&gt;"LIBSETS_SETTYPE_BATTLEGROUND",G506&lt;&gt;"LIBSETS_SETTYPE_SPECIAL"),
IF(AND(AE506&lt;&gt;"",ISNUMBER(AE506),NOT(ISNA(AE506))),AE506,
   IF(AND(M506&lt;&gt;"",ISNUMBER(M506),M506&gt;0,NOT(ISNA(M506))),VLOOKUP(M506,'ESO dumped WayshrineInfo'!$K$3:$L$9994,2,FALSE),"")
),"")</f>
        <v>1261</v>
      </c>
      <c r="AG506" t="str">
        <f>IF(AND(AF506&lt;&gt;"",ISNUMBER(AF506),NOT(ISNA(AF506))),VLOOKUP(AF506,'ESO zone constants'!$A$3:$D$9999,4,FALSE),"")</f>
        <v>Blackwood</v>
      </c>
      <c r="AH506" s="43" t="s">
        <v>1562</v>
      </c>
      <c r="AI506" s="42"/>
      <c r="AJ506" s="42"/>
      <c r="AK506" s="3">
        <f>IF(AND(G506&lt;&gt;"LIBSETS_SETTYPE_BATTLEGROUND",G506&lt;&gt;"LIBSETS_SETTYPE_SPECIAL"),IF(AL506&lt;&gt;"",VLOOKUP(AL506,'ESO zone constants'!$D$3:$H$4953,5,FALSE),""),"")</f>
        <v>1261</v>
      </c>
      <c r="AL506" t="s">
        <v>2396</v>
      </c>
      <c r="AM506" s="43" t="s">
        <v>1563</v>
      </c>
      <c r="AN506" s="42"/>
      <c r="AO506" s="42"/>
      <c r="AP506" s="3" t="str">
        <f>IF(AND(G506&lt;&gt;"LIBSETS_SETTYPE_BATTLEGROUND",G506&lt;&gt;"LIBSETS_SETTYPE_SPECIAL"),IF(AQ506&lt;&gt;"",VLOOKUP(AQ506,'ESO zone constants'!$D$3:$H$4953,5,FALSE),""),"")</f>
        <v/>
      </c>
      <c r="AR506" s="43"/>
      <c r="AS506" s="42"/>
      <c r="AT506" s="42"/>
      <c r="AU506" s="3" t="str">
        <f>IF(AND(G506&lt;&gt;"LIBSETS_SETTYPE_BATTLEGROUND",G506&lt;&gt;"LIBSETS_SETTYPE_SPECIAL"),IF(AV506&lt;&gt;"",VLOOKUP(AV506,'ESO zone constants'!$D$3:$H$4953,5,FALSE),""),"")</f>
        <v/>
      </c>
      <c r="AW506" s="43"/>
      <c r="AX506" s="42"/>
      <c r="AY506" s="42"/>
      <c r="AZ506" s="81" t="s">
        <v>2665</v>
      </c>
      <c r="BA506" s="81"/>
      <c r="BB506" s="81"/>
      <c r="BC506" s="21" t="str">
        <f t="shared" si="48"/>
        <v>[580] = {wayshrines={458,458,458,}, dlcId=DLC_BLACKWOOD</v>
      </c>
      <c r="BD506" s="21" t="str">
        <f t="shared" si="49"/>
        <v>, zoneIds={1261,1261,1261,1261}, veteran=false</v>
      </c>
      <c r="BE506" s="21" t="str">
        <f t="shared" si="50"/>
        <v>, setType=LIBSETS_SETTYPE_OVERLAND</v>
      </c>
      <c r="BF506" s="21" t="str">
        <f t="shared" si="51"/>
        <v>, dropMechanic={LIBSETS_DROP_MECHANIC_OVERLAND_BOSS_DELVE,LIBSETS_DROP_MECHANIC_OVERLAND_BOSS_DELVE,LIBSETS_DROP_MECHANIC_OVERLAND_BOSS_PUBLIC_DUNGEON,LIBSETS_DROP_MECHANIC_OVERLAND_CHEST}</v>
      </c>
      <c r="BG506" s="21" t="str">
        <f t="shared" si="52"/>
        <v>}, --Deadlands Assassin / Totenländer-Assassine   [Blackwood, Blackwood, Blackwood, Blackwood]</v>
      </c>
    </row>
    <row r="507" spans="1:59" x14ac:dyDescent="0.25">
      <c r="A507" s="5">
        <v>581</v>
      </c>
      <c r="B507" t="s">
        <v>2470</v>
      </c>
      <c r="C507" t="s">
        <v>2471</v>
      </c>
      <c r="D507" s="3">
        <f t="shared" si="47"/>
        <v>581</v>
      </c>
      <c r="E507" s="41"/>
      <c r="G507" s="3" t="s">
        <v>1480</v>
      </c>
      <c r="I507" t="s">
        <v>91</v>
      </c>
      <c r="J507" t="s">
        <v>91</v>
      </c>
      <c r="K507" s="36">
        <v>458</v>
      </c>
      <c r="L507" s="36">
        <v>458</v>
      </c>
      <c r="M507" s="36">
        <v>458</v>
      </c>
      <c r="O507" s="64" t="s">
        <v>2396</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WayshrineInfo'!$K$3:$N$9994,4,FALSE),"")))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constants'!$B$4:$C$1012,2,FALSE),"")</f>
        <v>Blackwood</v>
      </c>
      <c r="V507" s="33" t="s">
        <v>1560</v>
      </c>
      <c r="Y507" s="64"/>
      <c r="Z507" s="3">
        <f>IF(AND(G507&lt;&gt;"LIBSETS_SETTYPE_BATTLEGROUND",G507&lt;&gt;"LIBSETS_SETTYPE_SPECIAL"),
IF(AND(Y507&lt;&gt;"",ISNUMBER(Y507),NOT(ISNA(Y507))),Y507,
   IF(AND(L507&lt;&gt;"",ISNUMBER(L507),L507&gt;0,NOT(ISNA(L507))),VLOOKUP(L507,'ESO dumped WayshrineInfo'!$K$3:$L$9994,2,FALSE),"")
),"")</f>
        <v>1261</v>
      </c>
      <c r="AA507" t="str">
        <f>IF(AND(Z507&lt;&gt;"",ISNUMBER(Z507),NOT(ISNA(Z507))),VLOOKUP(Z507,'ESO zone constants'!$A$3:$D$9999,4,FALSE),"")</f>
        <v>Blackwood</v>
      </c>
      <c r="AB507" s="33" t="s">
        <v>1560</v>
      </c>
      <c r="AC507" s="42"/>
      <c r="AD507" s="42"/>
      <c r="AE507" s="42"/>
      <c r="AF507" s="3">
        <f>IF(AND(G507&lt;&gt;"LIBSETS_SETTYPE_BATTLEGROUND",G507&lt;&gt;"LIBSETS_SETTYPE_SPECIAL"),
IF(AND(AE507&lt;&gt;"",ISNUMBER(AE507),NOT(ISNA(AE507))),AE507,
   IF(AND(M507&lt;&gt;"",ISNUMBER(M507),M507&gt;0,NOT(ISNA(M507))),VLOOKUP(M507,'ESO dumped WayshrineInfo'!$K$3:$L$9994,2,FALSE),"")
),"")</f>
        <v>1261</v>
      </c>
      <c r="AG507" t="str">
        <f>IF(AND(AF507&lt;&gt;"",ISNUMBER(AF507),NOT(ISNA(AF507))),VLOOKUP(AF507,'ESO zone constants'!$A$3:$D$9999,4,FALSE),"")</f>
        <v>Blackwood</v>
      </c>
      <c r="AH507" s="43" t="s">
        <v>1562</v>
      </c>
      <c r="AI507" s="42"/>
      <c r="AJ507" s="42"/>
      <c r="AK507" s="3">
        <f>IF(AND(G507&lt;&gt;"LIBSETS_SETTYPE_BATTLEGROUND",G507&lt;&gt;"LIBSETS_SETTYPE_SPECIAL"),IF(AL507&lt;&gt;"",VLOOKUP(AL507,'ESO zone constants'!$D$3:$H$4953,5,FALSE),""),"")</f>
        <v>1261</v>
      </c>
      <c r="AL507" t="s">
        <v>2396</v>
      </c>
      <c r="AM507" s="43" t="s">
        <v>1563</v>
      </c>
      <c r="AN507" s="42"/>
      <c r="AO507" s="42"/>
      <c r="AP507" s="3" t="str">
        <f>IF(AND(G507&lt;&gt;"LIBSETS_SETTYPE_BATTLEGROUND",G507&lt;&gt;"LIBSETS_SETTYPE_SPECIAL"),IF(AQ507&lt;&gt;"",VLOOKUP(AQ507,'ESO zone constants'!$D$3:$H$4953,5,FALSE),""),"")</f>
        <v/>
      </c>
      <c r="AR507" s="43"/>
      <c r="AS507" s="42"/>
      <c r="AT507" s="42"/>
      <c r="AU507" s="3" t="str">
        <f>IF(AND(G507&lt;&gt;"LIBSETS_SETTYPE_BATTLEGROUND",G507&lt;&gt;"LIBSETS_SETTYPE_SPECIAL"),IF(AV507&lt;&gt;"",VLOOKUP(AV507,'ESO zone constants'!$D$3:$H$4953,5,FALSE),""),"")</f>
        <v/>
      </c>
      <c r="AW507" s="43"/>
      <c r="AX507" s="42"/>
      <c r="AY507" s="42"/>
      <c r="AZ507" s="81" t="s">
        <v>2665</v>
      </c>
      <c r="BA507" s="81"/>
      <c r="BB507" s="81"/>
      <c r="BC507" s="21" t="str">
        <f t="shared" si="48"/>
        <v>[581] = {wayshrines={458,458,458,}, dlcId=DLC_BLACKWOOD</v>
      </c>
      <c r="BD507" s="21" t="str">
        <f t="shared" si="49"/>
        <v>, zoneIds={1261,1261,1261,1261}, veteran=false</v>
      </c>
      <c r="BE507" s="21" t="str">
        <f t="shared" si="50"/>
        <v>, setType=LIBSETS_SETTYPE_OVERLAND</v>
      </c>
      <c r="BF507" s="21" t="str">
        <f t="shared" si="51"/>
        <v>, dropMechanic={LIBSETS_DROP_MECHANIC_OVERLAND_BOSS_DELVE,LIBSETS_DROP_MECHANIC_OVERLAND_BOSS_DELVE,LIBSETS_DROP_MECHANIC_OVERLAND_BOSS_PUBLIC_DUNGEON,LIBSETS_DROP_MECHANIC_OVERLAND_CHEST}</v>
      </c>
      <c r="BG507" s="21" t="str">
        <f t="shared" si="52"/>
        <v>}, --Bog Raider / Moorräuber   [Blackwood, Blackwood, Blackwood, Blackwood]</v>
      </c>
    </row>
    <row r="508" spans="1:59" x14ac:dyDescent="0.25">
      <c r="A508" s="5">
        <v>582</v>
      </c>
      <c r="B508" t="s">
        <v>2469</v>
      </c>
      <c r="C508" t="s">
        <v>2466</v>
      </c>
      <c r="D508" s="3">
        <f t="shared" si="47"/>
        <v>582</v>
      </c>
      <c r="G508" s="3" t="s">
        <v>1474</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WayshrineInfo'!$K$3:$N$9994,4,FALSE),"")))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constants'!$B$4:$C$1012,2,FALSE),"")</f>
        <v>Blackwood</v>
      </c>
      <c r="V508" s="33" t="s">
        <v>3357</v>
      </c>
      <c r="Y508" s="64"/>
      <c r="Z508" s="3">
        <f>IF(AND(G508&lt;&gt;"LIBSETS_SETTYPE_BATTLEGROUND",G508&lt;&gt;"LIBSETS_SETTYPE_SPECIAL"),
IF(AND(Y508&lt;&gt;"",ISNUMBER(Y508),NOT(ISNA(Y508))),Y508,
   IF(AND(L508&lt;&gt;"",ISNUMBER(L508),L508&gt;0,NOT(ISNA(L508))),VLOOKUP(L508,'ESO dumped WayshrineInfo'!$K$3:$L$9994,2,FALSE),"")
),"")</f>
        <v>1261</v>
      </c>
      <c r="AA508" t="str">
        <f>IF(AND(Z508&lt;&gt;"",ISNUMBER(Z508),NOT(ISNA(Z508))),VLOOKUP(Z508,'ESO zone constants'!$A$3:$D$9999,4,FALSE),"")</f>
        <v>Blackwood</v>
      </c>
      <c r="AB508" s="33" t="s">
        <v>3357</v>
      </c>
      <c r="AC508" s="42"/>
      <c r="AD508" s="42"/>
      <c r="AE508" s="42"/>
      <c r="AF508" s="3">
        <f>IF(AND(G508&lt;&gt;"LIBSETS_SETTYPE_BATTLEGROUND",G508&lt;&gt;"LIBSETS_SETTYPE_SPECIAL"),
IF(AND(AE508&lt;&gt;"",ISNUMBER(AE508),NOT(ISNA(AE508))),AE508,
   IF(AND(M508&lt;&gt;"",ISNUMBER(M508),M508&gt;0,NOT(ISNA(M508))),VLOOKUP(M508,'ESO dumped WayshrineInfo'!$K$3:$L$9994,2,FALSE),"")
),"")</f>
        <v>1261</v>
      </c>
      <c r="AG508" t="str">
        <f>IF(AND(AF508&lt;&gt;"",ISNUMBER(AF508),NOT(ISNA(AF508))),VLOOKUP(AF508,'ESO zone constants'!$A$3:$D$9999,4,FALSE),"")</f>
        <v>Blackwood</v>
      </c>
      <c r="AH508" s="33" t="s">
        <v>3357</v>
      </c>
      <c r="AI508" s="42"/>
      <c r="AJ508" s="42"/>
      <c r="AK508" s="3" t="str">
        <f>IF(AND(G508&lt;&gt;"LIBSETS_SETTYPE_BATTLEGROUND",G508&lt;&gt;"LIBSETS_SETTYPE_SPECIAL"),IF(AL508&lt;&gt;"",VLOOKUP(AL508,'ESO zone constants'!$D$3:$H$4953,5,FALSE),""),"")</f>
        <v/>
      </c>
      <c r="AM508" s="43"/>
      <c r="AN508" s="42"/>
      <c r="AO508" s="42"/>
      <c r="AP508" s="3" t="str">
        <f>IF(AND(G508&lt;&gt;"LIBSETS_SETTYPE_BATTLEGROUND",G508&lt;&gt;"LIBSETS_SETTYPE_SPECIAL"),IF(AQ508&lt;&gt;"",VLOOKUP(AQ508,'ESO zone constants'!$D$3:$H$4953,5,FALSE),""),"")</f>
        <v/>
      </c>
      <c r="AR508" s="43"/>
      <c r="AS508" s="42"/>
      <c r="AT508" s="42"/>
      <c r="AU508" s="3" t="str">
        <f>IF(AND(G508&lt;&gt;"LIBSETS_SETTYPE_BATTLEGROUND",G508&lt;&gt;"LIBSETS_SETTYPE_SPECIAL"),IF(AV508&lt;&gt;"",VLOOKUP(AV508,'ESO zone constants'!$D$3:$H$4953,5,FALSE),""),"")</f>
        <v/>
      </c>
      <c r="AW508" s="43"/>
      <c r="AX508" s="42"/>
      <c r="AY508" s="42"/>
      <c r="AZ508" s="81" t="s">
        <v>2665</v>
      </c>
      <c r="BA508" s="81"/>
      <c r="BB508" s="81"/>
      <c r="BC508" s="21" t="str">
        <f t="shared" si="48"/>
        <v>[582] = {wayshrines={484,484,484,}, traitsNeeded=3, dlcId=DLC_BLACKWOOD</v>
      </c>
      <c r="BD508" s="21" t="str">
        <f t="shared" si="49"/>
        <v>, zoneIds={1261,1261,1261}, veteran=false</v>
      </c>
      <c r="BE508" s="21" t="str">
        <f t="shared" si="50"/>
        <v>, setType=LIBSETS_SETTYPE_CRAFTED</v>
      </c>
      <c r="BF508" s="21" t="str">
        <f t="shared" si="51"/>
        <v>, dropMechanic={LIBSETS_DROP_MECHANIC_CRAFTED,LIBSETS_DROP_MECHANIC_CRAFTED,LIBSETS_DROP_MECHANIC_CRAFTED}</v>
      </c>
      <c r="BG508" s="21" t="str">
        <f t="shared" si="52"/>
        <v>}, --Hist Whisperer / Histflüsterer   [Blackwood, Blackwood, Blackwood]</v>
      </c>
    </row>
    <row r="509" spans="1:59" x14ac:dyDescent="0.25">
      <c r="A509" s="5">
        <v>583</v>
      </c>
      <c r="B509" t="s">
        <v>2468</v>
      </c>
      <c r="C509" t="s">
        <v>2467</v>
      </c>
      <c r="D509" s="3">
        <f t="shared" si="47"/>
        <v>583</v>
      </c>
      <c r="G509" s="3" t="s">
        <v>1474</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WayshrineInfo'!$K$3:$N$9994,4,FALSE),"")))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constants'!$B$4:$C$1012,2,FALSE),"")</f>
        <v>Blackwood</v>
      </c>
      <c r="V509" s="33" t="s">
        <v>3357</v>
      </c>
      <c r="Y509" s="64"/>
      <c r="Z509" s="3">
        <f>IF(AND(G509&lt;&gt;"LIBSETS_SETTYPE_BATTLEGROUND",G509&lt;&gt;"LIBSETS_SETTYPE_SPECIAL"),
IF(AND(Y509&lt;&gt;"",ISNUMBER(Y509),NOT(ISNA(Y509))),Y509,
   IF(AND(L509&lt;&gt;"",ISNUMBER(L509),L509&gt;0,NOT(ISNA(L509))),VLOOKUP(L509,'ESO dumped WayshrineInfo'!$K$3:$L$9994,2,FALSE),"")
),"")</f>
        <v>1261</v>
      </c>
      <c r="AA509" t="str">
        <f>IF(AND(Z509&lt;&gt;"",ISNUMBER(Z509),NOT(ISNA(Z509))),VLOOKUP(Z509,'ESO zone constants'!$A$3:$D$9999,4,FALSE),"")</f>
        <v>Blackwood</v>
      </c>
      <c r="AB509" s="33" t="s">
        <v>3357</v>
      </c>
      <c r="AC509" s="42"/>
      <c r="AD509" s="42"/>
      <c r="AE509" s="42"/>
      <c r="AF509" s="3">
        <f>IF(AND(G509&lt;&gt;"LIBSETS_SETTYPE_BATTLEGROUND",G509&lt;&gt;"LIBSETS_SETTYPE_SPECIAL"),
IF(AND(AE509&lt;&gt;"",ISNUMBER(AE509),NOT(ISNA(AE509))),AE509,
   IF(AND(M509&lt;&gt;"",ISNUMBER(M509),M509&gt;0,NOT(ISNA(M509))),VLOOKUP(M509,'ESO dumped WayshrineInfo'!$K$3:$L$9994,2,FALSE),"")
),"")</f>
        <v>1261</v>
      </c>
      <c r="AG509" t="str">
        <f>IF(AND(AF509&lt;&gt;"",ISNUMBER(AF509),NOT(ISNA(AF509))),VLOOKUP(AF509,'ESO zone constants'!$A$3:$D$9999,4,FALSE),"")</f>
        <v>Blackwood</v>
      </c>
      <c r="AH509" s="33" t="s">
        <v>3357</v>
      </c>
      <c r="AI509" s="42"/>
      <c r="AJ509" s="42"/>
      <c r="AK509" s="3" t="str">
        <f>IF(AND(G509&lt;&gt;"LIBSETS_SETTYPE_BATTLEGROUND",G509&lt;&gt;"LIBSETS_SETTYPE_SPECIAL"),IF(AL509&lt;&gt;"",VLOOKUP(AL509,'ESO zone constants'!$D$3:$H$4953,5,FALSE),""),"")</f>
        <v/>
      </c>
      <c r="AM509" s="43"/>
      <c r="AN509" s="42"/>
      <c r="AO509" s="42"/>
      <c r="AP509" s="3" t="str">
        <f>IF(AND(G509&lt;&gt;"LIBSETS_SETTYPE_BATTLEGROUND",G509&lt;&gt;"LIBSETS_SETTYPE_SPECIAL"),IF(AQ509&lt;&gt;"",VLOOKUP(AQ509,'ESO zone constants'!$D$3:$H$4953,5,FALSE),""),"")</f>
        <v/>
      </c>
      <c r="AR509" s="43"/>
      <c r="AS509" s="42"/>
      <c r="AT509" s="42"/>
      <c r="AU509" s="3" t="str">
        <f>IF(AND(G509&lt;&gt;"LIBSETS_SETTYPE_BATTLEGROUND",G509&lt;&gt;"LIBSETS_SETTYPE_SPECIAL"),IF(AV509&lt;&gt;"",VLOOKUP(AV509,'ESO zone constants'!$D$3:$H$4953,5,FALSE),""),"")</f>
        <v/>
      </c>
      <c r="AW509" s="43"/>
      <c r="AX509" s="42"/>
      <c r="AY509" s="42"/>
      <c r="AZ509" s="81" t="s">
        <v>2665</v>
      </c>
      <c r="BA509" s="81"/>
      <c r="BB509" s="81"/>
      <c r="BC509" s="21" t="str">
        <f t="shared" si="48"/>
        <v>[583] = {wayshrines={483,483,483,}, traitsNeeded=7, dlcId=DLC_BLACKWOOD</v>
      </c>
      <c r="BD509" s="21" t="str">
        <f t="shared" si="49"/>
        <v>, zoneIds={1261,1261,1261}, veteran=false</v>
      </c>
      <c r="BE509" s="21" t="str">
        <f t="shared" si="50"/>
        <v>, setType=LIBSETS_SETTYPE_CRAFTED</v>
      </c>
      <c r="BF509" s="21" t="str">
        <f t="shared" si="51"/>
        <v>, dropMechanic={LIBSETS_DROP_MECHANIC_CRAFTED,LIBSETS_DROP_MECHANIC_CRAFTED,LIBSETS_DROP_MECHANIC_CRAFTED}</v>
      </c>
      <c r="BG509" s="21" t="str">
        <f t="shared" si="52"/>
        <v>}, --Heartland Conqueror / Herzlanderoberer   [Blackwood, Blackwood, Blackwood]</v>
      </c>
    </row>
    <row r="510" spans="1:59" x14ac:dyDescent="0.25">
      <c r="A510" s="5">
        <v>584</v>
      </c>
      <c r="B510" t="s">
        <v>2474</v>
      </c>
      <c r="C510" t="s">
        <v>2496</v>
      </c>
      <c r="D510" s="3">
        <f t="shared" si="47"/>
        <v>584</v>
      </c>
      <c r="G510" s="3" t="s">
        <v>1474</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WayshrineInfo'!$K$3:$N$9994,4,FALSE),"")))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constants'!$B$4:$C$1012,2,FALSE),"")</f>
        <v>Blackwood</v>
      </c>
      <c r="V510" s="33" t="s">
        <v>3357</v>
      </c>
      <c r="Y510" s="64"/>
      <c r="Z510" s="3">
        <f>IF(AND(G510&lt;&gt;"LIBSETS_SETTYPE_BATTLEGROUND",G510&lt;&gt;"LIBSETS_SETTYPE_SPECIAL"),
IF(AND(Y510&lt;&gt;"",ISNUMBER(Y510),NOT(ISNA(Y510))),Y510,
   IF(AND(L510&lt;&gt;"",ISNUMBER(L510),L510&gt;0,NOT(ISNA(L510))),VLOOKUP(L510,'ESO dumped WayshrineInfo'!$K$3:$L$9994,2,FALSE),"")
),"")</f>
        <v>1261</v>
      </c>
      <c r="AA510" t="str">
        <f>IF(AND(Z510&lt;&gt;"",ISNUMBER(Z510),NOT(ISNA(Z510))),VLOOKUP(Z510,'ESO zone constants'!$A$3:$D$9999,4,FALSE),"")</f>
        <v>Blackwood</v>
      </c>
      <c r="AB510" s="33" t="s">
        <v>3357</v>
      </c>
      <c r="AC510" s="42"/>
      <c r="AD510" s="42"/>
      <c r="AE510" s="42"/>
      <c r="AF510" s="3">
        <f>IF(AND(G510&lt;&gt;"LIBSETS_SETTYPE_BATTLEGROUND",G510&lt;&gt;"LIBSETS_SETTYPE_SPECIAL"),
IF(AND(AE510&lt;&gt;"",ISNUMBER(AE510),NOT(ISNA(AE510))),AE510,
   IF(AND(M510&lt;&gt;"",ISNUMBER(M510),M510&gt;0,NOT(ISNA(M510))),VLOOKUP(M510,'ESO dumped WayshrineInfo'!$K$3:$L$9994,2,FALSE),"")
),"")</f>
        <v>1261</v>
      </c>
      <c r="AG510" t="str">
        <f>IF(AND(AF510&lt;&gt;"",ISNUMBER(AF510),NOT(ISNA(AF510))),VLOOKUP(AF510,'ESO zone constants'!$A$3:$D$9999,4,FALSE),"")</f>
        <v>Blackwood</v>
      </c>
      <c r="AH510" s="33" t="s">
        <v>3357</v>
      </c>
      <c r="AI510" s="42"/>
      <c r="AJ510" s="42"/>
      <c r="AK510" s="3" t="str">
        <f>IF(AND(G510&lt;&gt;"LIBSETS_SETTYPE_BATTLEGROUND",G510&lt;&gt;"LIBSETS_SETTYPE_SPECIAL"),IF(AL510&lt;&gt;"",VLOOKUP(AL510,'ESO zone constants'!$D$3:$H$4953,5,FALSE),""),"")</f>
        <v/>
      </c>
      <c r="AM510" s="43"/>
      <c r="AN510" s="42"/>
      <c r="AO510" s="42"/>
      <c r="AP510" s="3" t="str">
        <f>IF(AND(G510&lt;&gt;"LIBSETS_SETTYPE_BATTLEGROUND",G510&lt;&gt;"LIBSETS_SETTYPE_SPECIAL"),IF(AQ510&lt;&gt;"",VLOOKUP(AQ510,'ESO zone constants'!$D$3:$H$4953,5,FALSE),""),"")</f>
        <v/>
      </c>
      <c r="AR510" s="43"/>
      <c r="AS510" s="42"/>
      <c r="AT510" s="42"/>
      <c r="AU510" s="3" t="str">
        <f>IF(AND(G510&lt;&gt;"LIBSETS_SETTYPE_BATTLEGROUND",G510&lt;&gt;"LIBSETS_SETTYPE_SPECIAL"),IF(AV510&lt;&gt;"",VLOOKUP(AV510,'ESO zone constants'!$D$3:$H$4953,5,FALSE),""),"")</f>
        <v/>
      </c>
      <c r="AW510" s="43"/>
      <c r="AX510" s="42"/>
      <c r="AY510" s="42"/>
      <c r="AZ510" s="81" t="s">
        <v>2665</v>
      </c>
      <c r="BA510" s="81"/>
      <c r="BB510" s="81"/>
      <c r="BC510" s="21" t="str">
        <f t="shared" si="48"/>
        <v>[584] = {wayshrines={461,461,461,}, traitsNeeded=5, dlcId=DLC_BLACKWOOD</v>
      </c>
      <c r="BD510" s="21" t="str">
        <f t="shared" si="49"/>
        <v>, zoneIds={1261,1261,1261}, veteran=false</v>
      </c>
      <c r="BE510" s="21" t="str">
        <f t="shared" si="50"/>
        <v>, setType=LIBSETS_SETTYPE_CRAFTED</v>
      </c>
      <c r="BF510" s="21" t="str">
        <f t="shared" si="51"/>
        <v>, dropMechanic={LIBSETS_DROP_MECHANIC_CRAFTED,LIBSETS_DROP_MECHANIC_CRAFTED,LIBSETS_DROP_MECHANIC_CRAFTED}</v>
      </c>
      <c r="BG510" s="21" t="str">
        <f t="shared" si="52"/>
        <v>}, --Diamond\'s Victory / Sieg des Diamanten   [Blackwood, Blackwood, Blackwood]</v>
      </c>
    </row>
    <row r="511" spans="1:59" x14ac:dyDescent="0.25">
      <c r="A511" s="5">
        <v>585</v>
      </c>
      <c r="B511" t="s">
        <v>2485</v>
      </c>
      <c r="C511" t="s">
        <v>2486</v>
      </c>
      <c r="D511" s="3">
        <f t="shared" si="47"/>
        <v>585</v>
      </c>
      <c r="G511" s="3" t="s">
        <v>1481</v>
      </c>
      <c r="I511" t="s">
        <v>91</v>
      </c>
      <c r="J511" t="s">
        <v>91</v>
      </c>
      <c r="K511" s="36">
        <v>468</v>
      </c>
      <c r="L511" s="36">
        <v>468</v>
      </c>
      <c r="M511" s="36">
        <v>468</v>
      </c>
      <c r="O511" s="64" t="s">
        <v>2453</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WayshrineInfo'!$K$3:$N$9994,4,FALSE),"")))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constants'!$B$4:$C$1012,2,FALSE),"")</f>
        <v>Blackwood</v>
      </c>
      <c r="V511" s="33" t="s">
        <v>3335</v>
      </c>
      <c r="Y511" s="64"/>
      <c r="Z511" s="3">
        <f>IF(AND(G511&lt;&gt;"LIBSETS_SETTYPE_BATTLEGROUND",G511&lt;&gt;"LIBSETS_SETTYPE_SPECIAL"),
IF(AND(Y511&lt;&gt;"",ISNUMBER(Y511),NOT(ISNA(Y511))),Y511,
   IF(AND(L511&lt;&gt;"",ISNUMBER(L511),L511&gt;0,NOT(ISNA(L511))),VLOOKUP(L511,'ESO dumped WayshrineInfo'!$K$3:$L$9994,2,FALSE),"")
),"")</f>
        <v>1261</v>
      </c>
      <c r="AA511" t="str">
        <f>IF(AND(Z511&lt;&gt;"",ISNUMBER(Z511),NOT(ISNA(Z511))),VLOOKUP(Z511,'ESO zone constants'!$A$3:$D$9999,4,FALSE),"")</f>
        <v>Blackwood</v>
      </c>
      <c r="AB511" s="33" t="s">
        <v>3335</v>
      </c>
      <c r="AC511" s="42" t="str">
        <f>IF(AB511&lt;&gt;"",IF(AB511&lt;&gt;"LIBSETS_DROP_MECHANIC_MONSTER_NAME",VLOOKUP(AB511,'LibSets constants'!$I$4:$L$1012,3,FALSE),""),"")</f>
        <v>Bosses in trial dungeons</v>
      </c>
      <c r="AD511" s="42" t="str">
        <f>IF(AB511&lt;&gt;"",IF(AB511&lt;&gt;"LIBSETS_DROP_MECHANIC_MONSTER_NAME",VLOOKUP(AB511,'LibSets constants'!$I$4:$L$1012,4,FALSE),""),"")</f>
        <v>Bosse in Prüfungen</v>
      </c>
      <c r="AE511" s="42"/>
      <c r="AF511" s="3">
        <f>IF(AND(G511&lt;&gt;"LIBSETS_SETTYPE_BATTLEGROUND",G511&lt;&gt;"LIBSETS_SETTYPE_SPECIAL"),
IF(AND(AE511&lt;&gt;"",ISNUMBER(AE511),NOT(ISNA(AE511))),AE511,
   IF(AND(M511&lt;&gt;"",ISNUMBER(M511),M511&gt;0,NOT(ISNA(M511))),VLOOKUP(M511,'ESO dumped WayshrineInfo'!$K$3:$L$9994,2,FALSE),"")
),"")</f>
        <v>1261</v>
      </c>
      <c r="AG511" t="str">
        <f>IF(AND(AF511&lt;&gt;"",ISNUMBER(AF511),NOT(ISNA(AF511))),VLOOKUP(AF511,'ESO zone constants'!$A$3:$D$9999,4,FALSE),"")</f>
        <v>Blackwood</v>
      </c>
      <c r="AH511" s="43"/>
      <c r="AI511" s="42"/>
      <c r="AJ511" s="42"/>
      <c r="AK511" s="3" t="str">
        <f>IF(AND(G511&lt;&gt;"LIBSETS_SETTYPE_BATTLEGROUND",G511&lt;&gt;"LIBSETS_SETTYPE_SPECIAL"),IF(AL511&lt;&gt;"",VLOOKUP(AL511,'ESO zone constants'!$D$3:$H$4953,5,FALSE),""),"")</f>
        <v/>
      </c>
      <c r="AM511" s="43"/>
      <c r="AN511" s="42"/>
      <c r="AO511" s="42"/>
      <c r="AP511" s="3" t="str">
        <f>IF(AND(G511&lt;&gt;"LIBSETS_SETTYPE_BATTLEGROUND",G511&lt;&gt;"LIBSETS_SETTYPE_SPECIAL"),IF(AQ511&lt;&gt;"",VLOOKUP(AQ511,'ESO zone constants'!$D$3:$H$4953,5,FALSE),""),"")</f>
        <v/>
      </c>
      <c r="AR511" s="43"/>
      <c r="AS511" s="42"/>
      <c r="AT511" s="42"/>
      <c r="AU511" s="3" t="str">
        <f>IF(AND(G511&lt;&gt;"LIBSETS_SETTYPE_BATTLEGROUND",G511&lt;&gt;"LIBSETS_SETTYPE_SPECIAL"),IF(AV511&lt;&gt;"",VLOOKUP(AV511,'ESO zone constants'!$D$3:$H$4953,5,FALSE),""),"")</f>
        <v/>
      </c>
      <c r="AW511" s="43"/>
      <c r="AX511" s="42"/>
      <c r="AY511" s="42"/>
      <c r="AZ511" s="81" t="s">
        <v>2665</v>
      </c>
      <c r="BA511" s="81"/>
      <c r="BB511" s="81"/>
      <c r="BC511" s="21" t="str">
        <f t="shared" si="48"/>
        <v>[585] = {wayshrines={468,468,468,}, dlcId=DLC_BLACKWOOD</v>
      </c>
      <c r="BD511" s="21" t="str">
        <f t="shared" si="49"/>
        <v>, zoneIds={1263,1261,1261}, veteran=false</v>
      </c>
      <c r="BE511" s="21" t="str">
        <f t="shared" si="50"/>
        <v>, setType=LIBSETS_SETTYPE_TRIAL</v>
      </c>
      <c r="BF511" s="21" t="str">
        <f t="shared" si="51"/>
        <v>, dropMechanic={LIBSETS_DROP_MECHANIC_TRIAL_BOSS,LIBSETS_DROP_MECHANIC_TRIAL_BOSS}, dropMechanicDropLocationNames={['en']={'','Bosses in trial dungeons','','','','',},['de']={'','Bosse in Prüfungen','','','','',},}</v>
      </c>
      <c r="BG511" s="21" t="str">
        <f t="shared" si="52"/>
        <v>}, --Saxhleel Champion / Saxhleel-Champion   [Rockgrove, Blackwood, Blackwood]</v>
      </c>
    </row>
    <row r="512" spans="1:59" x14ac:dyDescent="0.25">
      <c r="A512" s="5">
        <v>586</v>
      </c>
      <c r="B512" t="s">
        <v>2487</v>
      </c>
      <c r="C512" t="s">
        <v>2497</v>
      </c>
      <c r="D512" s="3">
        <f t="shared" si="47"/>
        <v>586</v>
      </c>
      <c r="G512" s="3" t="s">
        <v>1481</v>
      </c>
      <c r="I512" t="s">
        <v>91</v>
      </c>
      <c r="J512" t="s">
        <v>91</v>
      </c>
      <c r="K512" s="36">
        <v>468</v>
      </c>
      <c r="L512" s="36">
        <v>468</v>
      </c>
      <c r="M512" s="36">
        <v>468</v>
      </c>
      <c r="O512" s="64" t="s">
        <v>2453</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WayshrineInfo'!$K$3:$N$9994,4,FALSE),"")))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constants'!$B$4:$C$1012,2,FALSE),"")</f>
        <v>Blackwood</v>
      </c>
      <c r="V512" s="33" t="s">
        <v>3335</v>
      </c>
      <c r="Y512" s="64"/>
      <c r="Z512" s="3">
        <f>IF(AND(G512&lt;&gt;"LIBSETS_SETTYPE_BATTLEGROUND",G512&lt;&gt;"LIBSETS_SETTYPE_SPECIAL"),
IF(AND(Y512&lt;&gt;"",ISNUMBER(Y512),NOT(ISNA(Y512))),Y512,
   IF(AND(L512&lt;&gt;"",ISNUMBER(L512),L512&gt;0,NOT(ISNA(L512))),VLOOKUP(L512,'ESO dumped WayshrineInfo'!$K$3:$L$9994,2,FALSE),"")
),"")</f>
        <v>1261</v>
      </c>
      <c r="AA512" t="str">
        <f>IF(AND(Z512&lt;&gt;"",ISNUMBER(Z512),NOT(ISNA(Z512))),VLOOKUP(Z512,'ESO zone constants'!$A$3:$D$9999,4,FALSE),"")</f>
        <v>Blackwood</v>
      </c>
      <c r="AB512" s="33" t="s">
        <v>3335</v>
      </c>
      <c r="AC512" s="42" t="str">
        <f>IF(AB512&lt;&gt;"",IF(AB512&lt;&gt;"LIBSETS_DROP_MECHANIC_MONSTER_NAME",VLOOKUP(AB512,'LibSets constants'!$I$4:$L$1012,3,FALSE),""),"")</f>
        <v>Bosses in trial dungeons</v>
      </c>
      <c r="AD512" s="42" t="str">
        <f>IF(AB512&lt;&gt;"",IF(AB512&lt;&gt;"LIBSETS_DROP_MECHANIC_MONSTER_NAME",VLOOKUP(AB512,'LibSets constants'!$I$4:$L$1012,4,FALSE),""),"")</f>
        <v>Bosse in Prüfungen</v>
      </c>
      <c r="AE512" s="42"/>
      <c r="AF512" s="3">
        <f>IF(AND(G512&lt;&gt;"LIBSETS_SETTYPE_BATTLEGROUND",G512&lt;&gt;"LIBSETS_SETTYPE_SPECIAL"),
IF(AND(AE512&lt;&gt;"",ISNUMBER(AE512),NOT(ISNA(AE512))),AE512,
   IF(AND(M512&lt;&gt;"",ISNUMBER(M512),M512&gt;0,NOT(ISNA(M512))),VLOOKUP(M512,'ESO dumped WayshrineInfo'!$K$3:$L$9994,2,FALSE),"")
),"")</f>
        <v>1261</v>
      </c>
      <c r="AG512" t="str">
        <f>IF(AND(AF512&lt;&gt;"",ISNUMBER(AF512),NOT(ISNA(AF512))),VLOOKUP(AF512,'ESO zone constants'!$A$3:$D$9999,4,FALSE),"")</f>
        <v>Blackwood</v>
      </c>
      <c r="AH512" s="43"/>
      <c r="AI512" s="42"/>
      <c r="AJ512" s="42"/>
      <c r="AK512" s="3" t="str">
        <f>IF(AND(G512&lt;&gt;"LIBSETS_SETTYPE_BATTLEGROUND",G512&lt;&gt;"LIBSETS_SETTYPE_SPECIAL"),IF(AL512&lt;&gt;"",VLOOKUP(AL512,'ESO zone constants'!$D$3:$H$4953,5,FALSE),""),"")</f>
        <v/>
      </c>
      <c r="AM512" s="43"/>
      <c r="AN512" s="42"/>
      <c r="AO512" s="42"/>
      <c r="AP512" s="3" t="str">
        <f>IF(AND(G512&lt;&gt;"LIBSETS_SETTYPE_BATTLEGROUND",G512&lt;&gt;"LIBSETS_SETTYPE_SPECIAL"),IF(AQ512&lt;&gt;"",VLOOKUP(AQ512,'ESO zone constants'!$D$3:$H$4953,5,FALSE),""),"")</f>
        <v/>
      </c>
      <c r="AR512" s="43"/>
      <c r="AS512" s="42"/>
      <c r="AT512" s="42"/>
      <c r="AU512" s="3" t="str">
        <f>IF(AND(G512&lt;&gt;"LIBSETS_SETTYPE_BATTLEGROUND",G512&lt;&gt;"LIBSETS_SETTYPE_SPECIAL"),IF(AV512&lt;&gt;"",VLOOKUP(AV512,'ESO zone constants'!$D$3:$H$4953,5,FALSE),""),"")</f>
        <v/>
      </c>
      <c r="AW512" s="43"/>
      <c r="AX512" s="42"/>
      <c r="AY512" s="42"/>
      <c r="AZ512" s="81" t="s">
        <v>2665</v>
      </c>
      <c r="BA512" s="81"/>
      <c r="BB512" s="81"/>
      <c r="BC512" s="21" t="str">
        <f t="shared" si="48"/>
        <v>[586] = {wayshrines={468,468,468,}, dlcId=DLC_BLACKWOOD</v>
      </c>
      <c r="BD512" s="21" t="str">
        <f t="shared" si="49"/>
        <v>, zoneIds={1263,1261,1261}, veteran=false</v>
      </c>
      <c r="BE512" s="21" t="str">
        <f t="shared" si="50"/>
        <v>, setType=LIBSETS_SETTYPE_TRIAL</v>
      </c>
      <c r="BF512" s="21" t="str">
        <f t="shared" si="51"/>
        <v>, dropMechanic={LIBSETS_DROP_MECHANIC_TRIAL_BOSS,LIBSETS_DROP_MECHANIC_TRIAL_BOSS}, dropMechanicDropLocationNames={['en']={'','Bosses in trial dungeons','','','','',},['de']={'','Bosse in Prüfungen','','','','',},}</v>
      </c>
      <c r="BG512" s="21" t="str">
        <f t="shared" si="52"/>
        <v>}, --Sul-Xan\'s Torment / Sul-Xans Folter   [Rockgrove, Blackwood, Blackwood]</v>
      </c>
    </row>
    <row r="513" spans="1:59" x14ac:dyDescent="0.25">
      <c r="A513" s="5">
        <v>587</v>
      </c>
      <c r="B513" t="s">
        <v>2484</v>
      </c>
      <c r="C513" t="s">
        <v>2498</v>
      </c>
      <c r="D513" s="3">
        <f t="shared" si="47"/>
        <v>587</v>
      </c>
      <c r="G513" s="3" t="s">
        <v>1481</v>
      </c>
      <c r="I513" t="s">
        <v>91</v>
      </c>
      <c r="J513" t="s">
        <v>91</v>
      </c>
      <c r="K513" s="36">
        <v>468</v>
      </c>
      <c r="L513" s="36">
        <v>468</v>
      </c>
      <c r="M513" s="36">
        <v>468</v>
      </c>
      <c r="O513" s="64" t="s">
        <v>2453</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WayshrineInfo'!$K$3:$N$9994,4,FALSE),"")))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constants'!$B$4:$C$1012,2,FALSE),"")</f>
        <v>Blackwood</v>
      </c>
      <c r="V513" s="33" t="s">
        <v>3335</v>
      </c>
      <c r="Y513" s="64"/>
      <c r="Z513" s="3">
        <f>IF(AND(G513&lt;&gt;"LIBSETS_SETTYPE_BATTLEGROUND",G513&lt;&gt;"LIBSETS_SETTYPE_SPECIAL"),
IF(AND(Y513&lt;&gt;"",ISNUMBER(Y513),NOT(ISNA(Y513))),Y513,
   IF(AND(L513&lt;&gt;"",ISNUMBER(L513),L513&gt;0,NOT(ISNA(L513))),VLOOKUP(L513,'ESO dumped WayshrineInfo'!$K$3:$L$9994,2,FALSE),"")
),"")</f>
        <v>1261</v>
      </c>
      <c r="AA513" t="str">
        <f>IF(AND(Z513&lt;&gt;"",ISNUMBER(Z513),NOT(ISNA(Z513))),VLOOKUP(Z513,'ESO zone constants'!$A$3:$D$9999,4,FALSE),"")</f>
        <v>Blackwood</v>
      </c>
      <c r="AB513" s="33" t="s">
        <v>3335</v>
      </c>
      <c r="AC513" s="42" t="str">
        <f>IF(AB513&lt;&gt;"",IF(AB513&lt;&gt;"LIBSETS_DROP_MECHANIC_MONSTER_NAME",VLOOKUP(AB513,'LibSets constants'!$I$4:$L$1012,3,FALSE),""),"")</f>
        <v>Bosses in trial dungeons</v>
      </c>
      <c r="AD513" s="42" t="str">
        <f>IF(AB513&lt;&gt;"",IF(AB513&lt;&gt;"LIBSETS_DROP_MECHANIC_MONSTER_NAME",VLOOKUP(AB513,'LibSets constants'!$I$4:$L$1012,4,FALSE),""),"")</f>
        <v>Bosse in Prüfungen</v>
      </c>
      <c r="AE513" s="42"/>
      <c r="AF513" s="3">
        <f>IF(AND(G513&lt;&gt;"LIBSETS_SETTYPE_BATTLEGROUND",G513&lt;&gt;"LIBSETS_SETTYPE_SPECIAL"),
IF(AND(AE513&lt;&gt;"",ISNUMBER(AE513),NOT(ISNA(AE513))),AE513,
   IF(AND(M513&lt;&gt;"",ISNUMBER(M513),M513&gt;0,NOT(ISNA(M513))),VLOOKUP(M513,'ESO dumped WayshrineInfo'!$K$3:$L$9994,2,FALSE),"")
),"")</f>
        <v>1261</v>
      </c>
      <c r="AG513" t="str">
        <f>IF(AND(AF513&lt;&gt;"",ISNUMBER(AF513),NOT(ISNA(AF513))),VLOOKUP(AF513,'ESO zone constants'!$A$3:$D$9999,4,FALSE),"")</f>
        <v>Blackwood</v>
      </c>
      <c r="AH513" s="43"/>
      <c r="AI513" s="42"/>
      <c r="AJ513" s="42"/>
      <c r="AK513" s="3" t="str">
        <f>IF(AND(G513&lt;&gt;"LIBSETS_SETTYPE_BATTLEGROUND",G513&lt;&gt;"LIBSETS_SETTYPE_SPECIAL"),IF(AL513&lt;&gt;"",VLOOKUP(AL513,'ESO zone constants'!$D$3:$H$4953,5,FALSE),""),"")</f>
        <v/>
      </c>
      <c r="AM513" s="43"/>
      <c r="AN513" s="42"/>
      <c r="AO513" s="42"/>
      <c r="AP513" s="3" t="str">
        <f>IF(AND(G513&lt;&gt;"LIBSETS_SETTYPE_BATTLEGROUND",G513&lt;&gt;"LIBSETS_SETTYPE_SPECIAL"),IF(AQ513&lt;&gt;"",VLOOKUP(AQ513,'ESO zone constants'!$D$3:$H$4953,5,FALSE),""),"")</f>
        <v/>
      </c>
      <c r="AR513" s="43"/>
      <c r="AS513" s="42"/>
      <c r="AT513" s="42"/>
      <c r="AU513" s="3" t="str">
        <f>IF(AND(G513&lt;&gt;"LIBSETS_SETTYPE_BATTLEGROUND",G513&lt;&gt;"LIBSETS_SETTYPE_SPECIAL"),IF(AV513&lt;&gt;"",VLOOKUP(AV513,'ESO zone constants'!$D$3:$H$4953,5,FALSE),""),"")</f>
        <v/>
      </c>
      <c r="AW513" s="43"/>
      <c r="AX513" s="42"/>
      <c r="AY513" s="42"/>
      <c r="AZ513" s="81" t="s">
        <v>2665</v>
      </c>
      <c r="BA513" s="81"/>
      <c r="BB513" s="81"/>
      <c r="BC513" s="21" t="str">
        <f t="shared" si="48"/>
        <v>[587] = {wayshrines={468,468,468,}, dlcId=DLC_BLACKWOOD</v>
      </c>
      <c r="BD513" s="21" t="str">
        <f t="shared" si="49"/>
        <v>, zoneIds={1263,1261,1261}, veteran=false</v>
      </c>
      <c r="BE513" s="21" t="str">
        <f t="shared" si="50"/>
        <v>, setType=LIBSETS_SETTYPE_TRIAL</v>
      </c>
      <c r="BF513" s="21" t="str">
        <f t="shared" si="51"/>
        <v>, dropMechanic={LIBSETS_DROP_MECHANIC_TRIAL_BOSS,LIBSETS_DROP_MECHANIC_TRIAL_BOSS}, dropMechanicDropLocationNames={['en']={'','Bosses in trial dungeons','','','','',},['de']={'','Bosse in Prüfungen','','','','',},}</v>
      </c>
      <c r="BG513" s="21" t="str">
        <f t="shared" si="52"/>
        <v>}, --Bahsei\'s Mania / Bahseis Manie   [Rockgrove, Blackwood, Blackwood]</v>
      </c>
    </row>
    <row r="514" spans="1:59" x14ac:dyDescent="0.25">
      <c r="A514" s="5">
        <v>588</v>
      </c>
      <c r="B514" t="s">
        <v>2480</v>
      </c>
      <c r="C514" t="s">
        <v>2499</v>
      </c>
      <c r="D514" s="3">
        <f t="shared" si="47"/>
        <v>588</v>
      </c>
      <c r="G514" s="3" t="s">
        <v>1481</v>
      </c>
      <c r="I514" t="s">
        <v>91</v>
      </c>
      <c r="J514" t="s">
        <v>91</v>
      </c>
      <c r="K514">
        <v>468</v>
      </c>
      <c r="L514">
        <v>468</v>
      </c>
      <c r="M514">
        <v>468</v>
      </c>
      <c r="O514" s="64" t="s">
        <v>2453</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WayshrineInfo'!$K$3:$N$9994,4,FALSE),"")))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constants'!$B$4:$C$1012,2,FALSE),"")</f>
        <v>Blackwood</v>
      </c>
      <c r="V514" s="33" t="s">
        <v>3335</v>
      </c>
      <c r="Y514" s="64"/>
      <c r="Z514" s="3">
        <f>IF(AND(G514&lt;&gt;"LIBSETS_SETTYPE_BATTLEGROUND",G514&lt;&gt;"LIBSETS_SETTYPE_SPECIAL"),
IF(AND(Y514&lt;&gt;"",ISNUMBER(Y514),NOT(ISNA(Y514))),Y514,
   IF(AND(L514&lt;&gt;"",ISNUMBER(L514),L514&gt;0,NOT(ISNA(L514))),VLOOKUP(L514,'ESO dumped WayshrineInfo'!$K$3:$L$9994,2,FALSE),"")
),"")</f>
        <v>1261</v>
      </c>
      <c r="AA514" t="str">
        <f>IF(AND(Z514&lt;&gt;"",ISNUMBER(Z514),NOT(ISNA(Z514))),VLOOKUP(Z514,'ESO zone constants'!$A$3:$D$9999,4,FALSE),"")</f>
        <v>Blackwood</v>
      </c>
      <c r="AB514" s="33" t="s">
        <v>3335</v>
      </c>
      <c r="AC514" s="42" t="str">
        <f>IF(AB514&lt;&gt;"",IF(AB514&lt;&gt;"LIBSETS_DROP_MECHANIC_MONSTER_NAME",VLOOKUP(AB514,'LibSets constants'!$I$4:$L$1012,3,FALSE),""),"")</f>
        <v>Bosses in trial dungeons</v>
      </c>
      <c r="AD514" s="42" t="str">
        <f>IF(AB514&lt;&gt;"",IF(AB514&lt;&gt;"LIBSETS_DROP_MECHANIC_MONSTER_NAME",VLOOKUP(AB514,'LibSets constants'!$I$4:$L$1012,4,FALSE),""),"")</f>
        <v>Bosse in Prüfungen</v>
      </c>
      <c r="AE514" s="42"/>
      <c r="AF514" s="3">
        <f>IF(AND(G514&lt;&gt;"LIBSETS_SETTYPE_BATTLEGROUND",G514&lt;&gt;"LIBSETS_SETTYPE_SPECIAL"),
IF(AND(AE514&lt;&gt;"",ISNUMBER(AE514),NOT(ISNA(AE514))),AE514,
   IF(AND(M514&lt;&gt;"",ISNUMBER(M514),M514&gt;0,NOT(ISNA(M514))),VLOOKUP(M514,'ESO dumped WayshrineInfo'!$K$3:$L$9994,2,FALSE),"")
),"")</f>
        <v>1261</v>
      </c>
      <c r="AG514" t="str">
        <f>IF(AND(AF514&lt;&gt;"",ISNUMBER(AF514),NOT(ISNA(AF514))),VLOOKUP(AF514,'ESO zone constants'!$A$3:$D$9999,4,FALSE),"")</f>
        <v>Blackwood</v>
      </c>
      <c r="AH514" s="43"/>
      <c r="AI514" s="42"/>
      <c r="AJ514" s="42"/>
      <c r="AK514" s="3" t="str">
        <f>IF(AND(G514&lt;&gt;"LIBSETS_SETTYPE_BATTLEGROUND",G514&lt;&gt;"LIBSETS_SETTYPE_SPECIAL"),IF(AL514&lt;&gt;"",VLOOKUP(AL514,'ESO zone constants'!$D$3:$H$4953,5,FALSE),""),"")</f>
        <v/>
      </c>
      <c r="AM514" s="43"/>
      <c r="AN514" s="42"/>
      <c r="AO514" s="42"/>
      <c r="AP514" s="3" t="str">
        <f>IF(AND(G514&lt;&gt;"LIBSETS_SETTYPE_BATTLEGROUND",G514&lt;&gt;"LIBSETS_SETTYPE_SPECIAL"),IF(AQ514&lt;&gt;"",VLOOKUP(AQ514,'ESO zone constants'!$D$3:$H$4953,5,FALSE),""),"")</f>
        <v/>
      </c>
      <c r="AR514" s="43"/>
      <c r="AS514" s="42"/>
      <c r="AT514" s="42"/>
      <c r="AU514" s="3" t="str">
        <f>IF(AND(G514&lt;&gt;"LIBSETS_SETTYPE_BATTLEGROUND",G514&lt;&gt;"LIBSETS_SETTYPE_SPECIAL"),IF(AV514&lt;&gt;"",VLOOKUP(AV514,'ESO zone constants'!$D$3:$H$4953,5,FALSE),""),"")</f>
        <v/>
      </c>
      <c r="AW514" s="43"/>
      <c r="AX514" s="42"/>
      <c r="AY514" s="42"/>
      <c r="AZ514" s="81" t="s">
        <v>2665</v>
      </c>
      <c r="BA514" s="81"/>
      <c r="BB514" s="81"/>
      <c r="BC514" s="21" t="str">
        <f t="shared" si="48"/>
        <v>[588] = {wayshrines={468,468,468,}, dlcId=DLC_BLACKWOOD</v>
      </c>
      <c r="BD514" s="21" t="str">
        <f t="shared" si="49"/>
        <v>, zoneIds={1263,1261,1261}, veteran=false</v>
      </c>
      <c r="BE514" s="21" t="str">
        <f t="shared" si="50"/>
        <v>, setType=LIBSETS_SETTYPE_TRIAL</v>
      </c>
      <c r="BF514" s="21" t="str">
        <f t="shared" si="51"/>
        <v>, dropMechanic={LIBSETS_DROP_MECHANIC_TRIAL_BOSS,LIBSETS_DROP_MECHANIC_TRIAL_BOSS}, dropMechanicDropLocationNames={['en']={'','Bosses in trial dungeons','','','','',},['de']={'','Bosse in Prüfungen','','','','',},}</v>
      </c>
      <c r="BG514" s="21" t="str">
        <f t="shared" si="52"/>
        <v>}, --Stone-Talker\'s Oath / Eid des Steinsprechers   [Rockgrove, Blackwood, Blackwood]</v>
      </c>
    </row>
    <row r="515" spans="1:59" x14ac:dyDescent="0.25">
      <c r="A515" s="5">
        <v>589</v>
      </c>
      <c r="B515" t="s">
        <v>2478</v>
      </c>
      <c r="C515" t="s">
        <v>2479</v>
      </c>
      <c r="D515" s="3">
        <f t="shared" ref="D515:D578" si="53">A515</f>
        <v>589</v>
      </c>
      <c r="G515" s="3" t="s">
        <v>1481</v>
      </c>
      <c r="I515" t="s">
        <v>92</v>
      </c>
      <c r="J515" t="s">
        <v>91</v>
      </c>
      <c r="K515" s="36">
        <v>468</v>
      </c>
      <c r="L515" s="36">
        <v>468</v>
      </c>
      <c r="M515" s="36">
        <v>468</v>
      </c>
      <c r="O515" s="64" t="s">
        <v>2453</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WayshrineInfo'!$K$3:$N$9994,4,FALSE),"")))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constants'!$B$4:$C$1012,2,FALSE),"")</f>
        <v>Blackwood</v>
      </c>
      <c r="V515" s="33" t="s">
        <v>3335</v>
      </c>
      <c r="Y515" s="64"/>
      <c r="Z515" s="3">
        <f>IF(AND(G515&lt;&gt;"LIBSETS_SETTYPE_BATTLEGROUND",G515&lt;&gt;"LIBSETS_SETTYPE_SPECIAL"),
IF(AND(Y515&lt;&gt;"",ISNUMBER(Y515),NOT(ISNA(Y515))),Y515,
   IF(AND(L515&lt;&gt;"",ISNUMBER(L515),L515&gt;0,NOT(ISNA(L515))),VLOOKUP(L515,'ESO dumped WayshrineInfo'!$K$3:$L$9994,2,FALSE),"")
),"")</f>
        <v>1261</v>
      </c>
      <c r="AA515" t="str">
        <f>IF(AND(Z515&lt;&gt;"",ISNUMBER(Z515),NOT(ISNA(Z515))),VLOOKUP(Z515,'ESO zone constants'!$A$3:$D$9999,4,FALSE),"")</f>
        <v>Blackwood</v>
      </c>
      <c r="AB515" s="33" t="s">
        <v>3335</v>
      </c>
      <c r="AC515" s="42" t="str">
        <f>IF(AB515&lt;&gt;"",IF(AB515&lt;&gt;"LIBSETS_DROP_MECHANIC_MONSTER_NAME",VLOOKUP(AB515,'LibSets constants'!$I$4:$L$1012,3,FALSE),""),"")</f>
        <v>Bosses in trial dungeons</v>
      </c>
      <c r="AD515" s="42" t="str">
        <f>IF(AB515&lt;&gt;"",IF(AB515&lt;&gt;"LIBSETS_DROP_MECHANIC_MONSTER_NAME",VLOOKUP(AB515,'LibSets constants'!$I$4:$L$1012,4,FALSE),""),"")</f>
        <v>Bosse in Prüfungen</v>
      </c>
      <c r="AE515" s="42"/>
      <c r="AF515" s="3">
        <f>IF(AND(G515&lt;&gt;"LIBSETS_SETTYPE_BATTLEGROUND",G515&lt;&gt;"LIBSETS_SETTYPE_SPECIAL"),
IF(AND(AE515&lt;&gt;"",ISNUMBER(AE515),NOT(ISNA(AE515))),AE515,
   IF(AND(M515&lt;&gt;"",ISNUMBER(M515),M515&gt;0,NOT(ISNA(M515))),VLOOKUP(M515,'ESO dumped WayshrineInfo'!$K$3:$L$9994,2,FALSE),"")
),"")</f>
        <v>1261</v>
      </c>
      <c r="AG515" t="str">
        <f>IF(AND(AF515&lt;&gt;"",ISNUMBER(AF515),NOT(ISNA(AF515))),VLOOKUP(AF515,'ESO zone constants'!$A$3:$D$9999,4,FALSE),"")</f>
        <v>Blackwood</v>
      </c>
      <c r="AH515" s="43"/>
      <c r="AI515" s="42"/>
      <c r="AJ515" s="42"/>
      <c r="AK515" s="3" t="str">
        <f>IF(AND(G515&lt;&gt;"LIBSETS_SETTYPE_BATTLEGROUND",G515&lt;&gt;"LIBSETS_SETTYPE_SPECIAL"),IF(AL515&lt;&gt;"",VLOOKUP(AL515,'ESO zone constants'!$D$3:$H$4953,5,FALSE),""),"")</f>
        <v/>
      </c>
      <c r="AM515" s="43"/>
      <c r="AN515" s="42"/>
      <c r="AO515" s="42"/>
      <c r="AP515" s="3" t="str">
        <f>IF(AND(G515&lt;&gt;"LIBSETS_SETTYPE_BATTLEGROUND",G515&lt;&gt;"LIBSETS_SETTYPE_SPECIAL"),IF(AQ515&lt;&gt;"",VLOOKUP(AQ515,'ESO zone constants'!$D$3:$H$4953,5,FALSE),""),"")</f>
        <v/>
      </c>
      <c r="AR515" s="43"/>
      <c r="AS515" s="42"/>
      <c r="AT515" s="42"/>
      <c r="AU515" s="3" t="str">
        <f>IF(AND(G515&lt;&gt;"LIBSETS_SETTYPE_BATTLEGROUND",G515&lt;&gt;"LIBSETS_SETTYPE_SPECIAL"),IF(AV515&lt;&gt;"",VLOOKUP(AV515,'ESO zone constants'!$D$3:$H$4953,5,FALSE),""),"")</f>
        <v/>
      </c>
      <c r="AW515" s="43"/>
      <c r="AX515" s="42"/>
      <c r="AY515" s="42"/>
      <c r="AZ515" s="81" t="s">
        <v>2665</v>
      </c>
      <c r="BA515" s="81"/>
      <c r="BB515" s="81"/>
      <c r="BC515" s="21" t="str">
        <f t="shared" si="48"/>
        <v>[589] = {wayshrines={468,468,468,}, dlcId=DLC_BLACKWOOD</v>
      </c>
      <c r="BD515" s="21" t="str">
        <f t="shared" si="49"/>
        <v>, zoneIds={1263,1261,1261}, veteran=true</v>
      </c>
      <c r="BE515" s="21" t="str">
        <f t="shared" si="50"/>
        <v>, setType=LIBSETS_SETTYPE_TRIAL</v>
      </c>
      <c r="BF515" s="21" t="str">
        <f t="shared" si="51"/>
        <v>, dropMechanic={LIBSETS_DROP_MECHANIC_TRIAL_BOSS,LIBSETS_DROP_MECHANIC_TRIAL_BOSS}, dropMechanicDropLocationNames={['en']={'','Bosses in trial dungeons','','','','',},['de']={'','Bosse in Prüfungen','','','','',},}</v>
      </c>
      <c r="BG515" s="21" t="str">
        <f t="shared" si="52"/>
        <v>}, --Perfected Saxhleel Champion / Perfektionierter Saxhleel-Champion   [Rockgrove, Blackwood, Blackwood]</v>
      </c>
    </row>
    <row r="516" spans="1:59" x14ac:dyDescent="0.25">
      <c r="A516" s="5">
        <v>590</v>
      </c>
      <c r="B516" t="s">
        <v>2495</v>
      </c>
      <c r="C516" t="s">
        <v>2495</v>
      </c>
      <c r="D516" s="3">
        <f t="shared" si="53"/>
        <v>590</v>
      </c>
      <c r="G516" s="3" t="s">
        <v>1481</v>
      </c>
      <c r="I516" t="s">
        <v>92</v>
      </c>
      <c r="J516" t="s">
        <v>91</v>
      </c>
      <c r="K516" s="36">
        <v>468</v>
      </c>
      <c r="L516" s="36">
        <v>468</v>
      </c>
      <c r="M516" s="36">
        <v>468</v>
      </c>
      <c r="O516" s="64" t="s">
        <v>2453</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WayshrineInfo'!$K$3:$N$9994,4,FALSE),"")))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constants'!$B$4:$C$1012,2,FALSE),"")</f>
        <v>Blackwood</v>
      </c>
      <c r="V516" s="33" t="s">
        <v>3335</v>
      </c>
      <c r="Y516" s="64"/>
      <c r="Z516" s="3">
        <f>IF(AND(G516&lt;&gt;"LIBSETS_SETTYPE_BATTLEGROUND",G516&lt;&gt;"LIBSETS_SETTYPE_SPECIAL"),
IF(AND(Y516&lt;&gt;"",ISNUMBER(Y516),NOT(ISNA(Y516))),Y516,
   IF(AND(L516&lt;&gt;"",ISNUMBER(L516),L516&gt;0,NOT(ISNA(L516))),VLOOKUP(L516,'ESO dumped WayshrineInfo'!$K$3:$L$9994,2,FALSE),"")
),"")</f>
        <v>1261</v>
      </c>
      <c r="AA516" t="str">
        <f>IF(AND(Z516&lt;&gt;"",ISNUMBER(Z516),NOT(ISNA(Z516))),VLOOKUP(Z516,'ESO zone constants'!$A$3:$D$9999,4,FALSE),"")</f>
        <v>Blackwood</v>
      </c>
      <c r="AB516" s="33" t="s">
        <v>3335</v>
      </c>
      <c r="AC516" s="42" t="str">
        <f>IF(AB516&lt;&gt;"",IF(AB516&lt;&gt;"LIBSETS_DROP_MECHANIC_MONSTER_NAME",VLOOKUP(AB516,'LibSets constants'!$I$4:$L$1012,3,FALSE),""),"")</f>
        <v>Bosses in trial dungeons</v>
      </c>
      <c r="AD516" s="42" t="str">
        <f>IF(AB516&lt;&gt;"",IF(AB516&lt;&gt;"LIBSETS_DROP_MECHANIC_MONSTER_NAME",VLOOKUP(AB516,'LibSets constants'!$I$4:$L$1012,4,FALSE),""),"")</f>
        <v>Bosse in Prüfungen</v>
      </c>
      <c r="AE516" s="42"/>
      <c r="AF516" s="3">
        <f>IF(AND(G516&lt;&gt;"LIBSETS_SETTYPE_BATTLEGROUND",G516&lt;&gt;"LIBSETS_SETTYPE_SPECIAL"),
IF(AND(AE516&lt;&gt;"",ISNUMBER(AE516),NOT(ISNA(AE516))),AE516,
   IF(AND(M516&lt;&gt;"",ISNUMBER(M516),M516&gt;0,NOT(ISNA(M516))),VLOOKUP(M516,'ESO dumped WayshrineInfo'!$K$3:$L$9994,2,FALSE),"")
),"")</f>
        <v>1261</v>
      </c>
      <c r="AG516" t="str">
        <f>IF(AND(AF516&lt;&gt;"",ISNUMBER(AF516),NOT(ISNA(AF516))),VLOOKUP(AF516,'ESO zone constants'!$A$3:$D$9999,4,FALSE),"")</f>
        <v>Blackwood</v>
      </c>
      <c r="AH516" s="43"/>
      <c r="AI516" s="42"/>
      <c r="AJ516" s="42"/>
      <c r="AK516" s="3" t="str">
        <f>IF(AND(G516&lt;&gt;"LIBSETS_SETTYPE_BATTLEGROUND",G516&lt;&gt;"LIBSETS_SETTYPE_SPECIAL"),IF(AL516&lt;&gt;"",VLOOKUP(AL516,'ESO zone constants'!$D$3:$H$4953,5,FALSE),""),"")</f>
        <v/>
      </c>
      <c r="AM516" s="43"/>
      <c r="AN516" s="42"/>
      <c r="AO516" s="42"/>
      <c r="AP516" s="3" t="str">
        <f>IF(AND(G516&lt;&gt;"LIBSETS_SETTYPE_BATTLEGROUND",G516&lt;&gt;"LIBSETS_SETTYPE_SPECIAL"),IF(AQ516&lt;&gt;"",VLOOKUP(AQ516,'ESO zone constants'!$D$3:$H$4953,5,FALSE),""),"")</f>
        <v/>
      </c>
      <c r="AR516" s="43"/>
      <c r="AS516" s="42"/>
      <c r="AT516" s="42"/>
      <c r="AU516" s="3" t="str">
        <f>IF(AND(G516&lt;&gt;"LIBSETS_SETTYPE_BATTLEGROUND",G516&lt;&gt;"LIBSETS_SETTYPE_SPECIAL"),IF(AV516&lt;&gt;"",VLOOKUP(AV516,'ESO zone constants'!$D$3:$H$4953,5,FALSE),""),"")</f>
        <v/>
      </c>
      <c r="AW516" s="43"/>
      <c r="AX516" s="42"/>
      <c r="AY516" s="42"/>
      <c r="AZ516" s="81" t="s">
        <v>2665</v>
      </c>
      <c r="BA516" s="81"/>
      <c r="BB516" s="81"/>
      <c r="BC516" s="21" t="str">
        <f t="shared" ref="BC516:BC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D516" s="21" t="str">
        <f t="shared" ref="BD516:BD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E516" s="21" t="str">
        <f t="shared" ref="BE516:BE579" si="56">IF(A516&lt;&gt;"",IF(F516&lt;&gt;"Not in the game (anymore)",IF(A516&lt;&gt;"",", setType="&amp;G516,"")&amp;IF(J516="true",", multiTrialSet=true",""),"")
&amp; IF(AND(H516&lt;&gt;"",ISNUMBER(H516)),", undauntedChestId=" &amp; H516,""),"")</f>
        <v>, setType=LIBSETS_SETTYPE_TRIAL</v>
      </c>
      <c r="BF516" s="21" t="str">
        <f t="shared" ref="BF516:BF579" si="57">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dropMechanic={LIBSETS_DROP_MECHANIC_TRIAL_BOSS,LIBSETS_DROP_MECHANIC_TRIAL_BOSS}, dropMechanicDropLocationNames={['en']={'','Bosses in trial dungeons','','','','',},['de']={'','Bosse in Prüfungen','','','','',},}</v>
      </c>
      <c r="BG516" s="21" t="str">
        <f t="shared" ref="BG516:BG579" si="58">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59" x14ac:dyDescent="0.25">
      <c r="A517" s="5">
        <v>591</v>
      </c>
      <c r="B517" t="s">
        <v>2477</v>
      </c>
      <c r="C517" t="s">
        <v>2500</v>
      </c>
      <c r="D517" s="3">
        <f t="shared" si="53"/>
        <v>591</v>
      </c>
      <c r="G517" s="3" t="s">
        <v>1481</v>
      </c>
      <c r="I517" t="s">
        <v>92</v>
      </c>
      <c r="J517" t="s">
        <v>91</v>
      </c>
      <c r="K517" s="36">
        <v>468</v>
      </c>
      <c r="L517" s="36">
        <v>468</v>
      </c>
      <c r="M517" s="36">
        <v>468</v>
      </c>
      <c r="O517" s="64" t="s">
        <v>2453</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WayshrineInfo'!$K$3:$N$9994,4,FALSE),"")))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constants'!$B$4:$C$1012,2,FALSE),"")</f>
        <v>Blackwood</v>
      </c>
      <c r="V517" s="33" t="s">
        <v>3335</v>
      </c>
      <c r="Y517" s="64"/>
      <c r="Z517" s="3">
        <f>IF(AND(G517&lt;&gt;"LIBSETS_SETTYPE_BATTLEGROUND",G517&lt;&gt;"LIBSETS_SETTYPE_SPECIAL"),
IF(AND(Y517&lt;&gt;"",ISNUMBER(Y517),NOT(ISNA(Y517))),Y517,
   IF(AND(L517&lt;&gt;"",ISNUMBER(L517),L517&gt;0,NOT(ISNA(L517))),VLOOKUP(L517,'ESO dumped WayshrineInfo'!$K$3:$L$9994,2,FALSE),"")
),"")</f>
        <v>1261</v>
      </c>
      <c r="AA517" t="str">
        <f>IF(AND(Z517&lt;&gt;"",ISNUMBER(Z517),NOT(ISNA(Z517))),VLOOKUP(Z517,'ESO zone constants'!$A$3:$D$9999,4,FALSE),"")</f>
        <v>Blackwood</v>
      </c>
      <c r="AB517" s="33" t="s">
        <v>3335</v>
      </c>
      <c r="AC517" s="42" t="str">
        <f>IF(AB517&lt;&gt;"",IF(AB517&lt;&gt;"LIBSETS_DROP_MECHANIC_MONSTER_NAME",VLOOKUP(AB517,'LibSets constants'!$I$4:$L$1012,3,FALSE),""),"")</f>
        <v>Bosses in trial dungeons</v>
      </c>
      <c r="AD517" s="42" t="str">
        <f>IF(AB517&lt;&gt;"",IF(AB517&lt;&gt;"LIBSETS_DROP_MECHANIC_MONSTER_NAME",VLOOKUP(AB517,'LibSets constants'!$I$4:$L$1012,4,FALSE),""),"")</f>
        <v>Bosse in Prüfungen</v>
      </c>
      <c r="AE517" s="42"/>
      <c r="AF517" s="3">
        <f>IF(AND(G517&lt;&gt;"LIBSETS_SETTYPE_BATTLEGROUND",G517&lt;&gt;"LIBSETS_SETTYPE_SPECIAL"),
IF(AND(AE517&lt;&gt;"",ISNUMBER(AE517),NOT(ISNA(AE517))),AE517,
   IF(AND(M517&lt;&gt;"",ISNUMBER(M517),M517&gt;0,NOT(ISNA(M517))),VLOOKUP(M517,'ESO dumped WayshrineInfo'!$K$3:$L$9994,2,FALSE),"")
),"")</f>
        <v>1261</v>
      </c>
      <c r="AG517" t="str">
        <f>IF(AND(AF517&lt;&gt;"",ISNUMBER(AF517),NOT(ISNA(AF517))),VLOOKUP(AF517,'ESO zone constants'!$A$3:$D$9999,4,FALSE),"")</f>
        <v>Blackwood</v>
      </c>
      <c r="AH517" s="43"/>
      <c r="AI517" s="42"/>
      <c r="AJ517" s="42"/>
      <c r="AK517" s="3" t="str">
        <f>IF(AND(G517&lt;&gt;"LIBSETS_SETTYPE_BATTLEGROUND",G517&lt;&gt;"LIBSETS_SETTYPE_SPECIAL"),IF(AL517&lt;&gt;"",VLOOKUP(AL517,'ESO zone constants'!$D$3:$H$4953,5,FALSE),""),"")</f>
        <v/>
      </c>
      <c r="AM517" s="43"/>
      <c r="AN517" s="42"/>
      <c r="AO517" s="42"/>
      <c r="AP517" s="3" t="str">
        <f>IF(AND(G517&lt;&gt;"LIBSETS_SETTYPE_BATTLEGROUND",G517&lt;&gt;"LIBSETS_SETTYPE_SPECIAL"),IF(AQ517&lt;&gt;"",VLOOKUP(AQ517,'ESO zone constants'!$D$3:$H$4953,5,FALSE),""),"")</f>
        <v/>
      </c>
      <c r="AR517" s="43"/>
      <c r="AS517" s="42"/>
      <c r="AT517" s="42"/>
      <c r="AU517" s="3" t="str">
        <f>IF(AND(G517&lt;&gt;"LIBSETS_SETTYPE_BATTLEGROUND",G517&lt;&gt;"LIBSETS_SETTYPE_SPECIAL"),IF(AV517&lt;&gt;"",VLOOKUP(AV517,'ESO zone constants'!$D$3:$H$4953,5,FALSE),""),"")</f>
        <v/>
      </c>
      <c r="AW517" s="43"/>
      <c r="AX517" s="42"/>
      <c r="AY517" s="42"/>
      <c r="AZ517" s="81" t="s">
        <v>2665</v>
      </c>
      <c r="BA517" s="81"/>
      <c r="BB517" s="81"/>
      <c r="BC517" s="21" t="str">
        <f t="shared" si="54"/>
        <v>[591] = {wayshrines={468,468,468,}, dlcId=DLC_BLACKWOOD</v>
      </c>
      <c r="BD517" s="21" t="str">
        <f t="shared" si="55"/>
        <v>, zoneIds={1263,1261,1261}, veteran=true</v>
      </c>
      <c r="BE517" s="21" t="str">
        <f t="shared" si="56"/>
        <v>, setType=LIBSETS_SETTYPE_TRIAL</v>
      </c>
      <c r="BF517" s="21" t="str">
        <f t="shared" si="57"/>
        <v>, dropMechanic={LIBSETS_DROP_MECHANIC_TRIAL_BOSS,LIBSETS_DROP_MECHANIC_TRIAL_BOSS}, dropMechanicDropLocationNames={['en']={'','Bosses in trial dungeons','','','','',},['de']={'','Bosse in Prüfungen','','','','',},}</v>
      </c>
      <c r="BG517" s="21" t="str">
        <f t="shared" si="58"/>
        <v>}, --Perfected Bahsei\'s Mania / Bahseis perfektionierte Manie   [Rockgrove, Blackwood, Blackwood]</v>
      </c>
    </row>
    <row r="518" spans="1:59" x14ac:dyDescent="0.25">
      <c r="A518" s="5">
        <v>592</v>
      </c>
      <c r="B518" t="s">
        <v>2488</v>
      </c>
      <c r="C518" t="s">
        <v>2501</v>
      </c>
      <c r="D518" s="3">
        <f t="shared" si="53"/>
        <v>592</v>
      </c>
      <c r="G518" s="3" t="s">
        <v>1481</v>
      </c>
      <c r="I518" t="s">
        <v>92</v>
      </c>
      <c r="J518" t="s">
        <v>91</v>
      </c>
      <c r="K518" s="36">
        <v>468</v>
      </c>
      <c r="L518" s="36">
        <v>468</v>
      </c>
      <c r="M518" s="36">
        <v>468</v>
      </c>
      <c r="O518" s="64" t="s">
        <v>2453</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WayshrineInfo'!$K$3:$N$9994,4,FALSE),"")))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constants'!$B$4:$C$1012,2,FALSE),"")</f>
        <v>Blackwood</v>
      </c>
      <c r="V518" s="33" t="s">
        <v>3335</v>
      </c>
      <c r="Y518" s="64"/>
      <c r="Z518" s="3">
        <f>IF(AND(G518&lt;&gt;"LIBSETS_SETTYPE_BATTLEGROUND",G518&lt;&gt;"LIBSETS_SETTYPE_SPECIAL"),
IF(AND(Y518&lt;&gt;"",ISNUMBER(Y518),NOT(ISNA(Y518))),Y518,
   IF(AND(L518&lt;&gt;"",ISNUMBER(L518),L518&gt;0,NOT(ISNA(L518))),VLOOKUP(L518,'ESO dumped WayshrineInfo'!$K$3:$L$9994,2,FALSE),"")
),"")</f>
        <v>1261</v>
      </c>
      <c r="AA518" t="str">
        <f>IF(AND(Z518&lt;&gt;"",ISNUMBER(Z518),NOT(ISNA(Z518))),VLOOKUP(Z518,'ESO zone constants'!$A$3:$D$9999,4,FALSE),"")</f>
        <v>Blackwood</v>
      </c>
      <c r="AB518" s="33" t="s">
        <v>3335</v>
      </c>
      <c r="AC518" s="42" t="str">
        <f>IF(AB518&lt;&gt;"",IF(AB518&lt;&gt;"LIBSETS_DROP_MECHANIC_MONSTER_NAME",VLOOKUP(AB518,'LibSets constants'!$I$4:$L$1012,3,FALSE),""),"")</f>
        <v>Bosses in trial dungeons</v>
      </c>
      <c r="AD518" s="42" t="str">
        <f>IF(AB518&lt;&gt;"",IF(AB518&lt;&gt;"LIBSETS_DROP_MECHANIC_MONSTER_NAME",VLOOKUP(AB518,'LibSets constants'!$I$4:$L$1012,4,FALSE),""),"")</f>
        <v>Bosse in Prüfungen</v>
      </c>
      <c r="AE518" s="42"/>
      <c r="AF518" s="3">
        <f>IF(AND(G518&lt;&gt;"LIBSETS_SETTYPE_BATTLEGROUND",G518&lt;&gt;"LIBSETS_SETTYPE_SPECIAL"),
IF(AND(AE518&lt;&gt;"",ISNUMBER(AE518),NOT(ISNA(AE518))),AE518,
   IF(AND(M518&lt;&gt;"",ISNUMBER(M518),M518&gt;0,NOT(ISNA(M518))),VLOOKUP(M518,'ESO dumped WayshrineInfo'!$K$3:$L$9994,2,FALSE),"")
),"")</f>
        <v>1261</v>
      </c>
      <c r="AG518" t="str">
        <f>IF(AND(AF518&lt;&gt;"",ISNUMBER(AF518),NOT(ISNA(AF518))),VLOOKUP(AF518,'ESO zone constants'!$A$3:$D$9999,4,FALSE),"")</f>
        <v>Blackwood</v>
      </c>
      <c r="AH518" s="43"/>
      <c r="AI518" s="42"/>
      <c r="AJ518" s="42"/>
      <c r="AK518" s="3" t="str">
        <f>IF(AND(G518&lt;&gt;"LIBSETS_SETTYPE_BATTLEGROUND",G518&lt;&gt;"LIBSETS_SETTYPE_SPECIAL"),IF(AL518&lt;&gt;"",VLOOKUP(AL518,'ESO zone constants'!$D$3:$H$4953,5,FALSE),""),"")</f>
        <v/>
      </c>
      <c r="AM518" s="43"/>
      <c r="AN518" s="42"/>
      <c r="AO518" s="42"/>
      <c r="AP518" s="3" t="str">
        <f>IF(AND(G518&lt;&gt;"LIBSETS_SETTYPE_BATTLEGROUND",G518&lt;&gt;"LIBSETS_SETTYPE_SPECIAL"),IF(AQ518&lt;&gt;"",VLOOKUP(AQ518,'ESO zone constants'!$D$3:$H$4953,5,FALSE),""),"")</f>
        <v/>
      </c>
      <c r="AR518" s="43"/>
      <c r="AS518" s="42"/>
      <c r="AT518" s="42"/>
      <c r="AU518" s="3" t="str">
        <f>IF(AND(G518&lt;&gt;"LIBSETS_SETTYPE_BATTLEGROUND",G518&lt;&gt;"LIBSETS_SETTYPE_SPECIAL"),IF(AV518&lt;&gt;"",VLOOKUP(AV518,'ESO zone constants'!$D$3:$H$4953,5,FALSE),""),"")</f>
        <v/>
      </c>
      <c r="AW518" s="43"/>
      <c r="AX518" s="42"/>
      <c r="AY518" s="42"/>
      <c r="AZ518" s="81" t="s">
        <v>2665</v>
      </c>
      <c r="BA518" s="81"/>
      <c r="BB518" s="81"/>
      <c r="BC518" s="21" t="str">
        <f t="shared" si="54"/>
        <v>[592] = {wayshrines={468,468,468,}, dlcId=DLC_BLACKWOOD</v>
      </c>
      <c r="BD518" s="21" t="str">
        <f t="shared" si="55"/>
        <v>, zoneIds={1263,1261,1261}, veteran=true</v>
      </c>
      <c r="BE518" s="21" t="str">
        <f t="shared" si="56"/>
        <v>, setType=LIBSETS_SETTYPE_TRIAL</v>
      </c>
      <c r="BF518" s="21" t="str">
        <f t="shared" si="57"/>
        <v>, dropMechanic={LIBSETS_DROP_MECHANIC_TRIAL_BOSS,LIBSETS_DROP_MECHANIC_TRIAL_BOSS}, dropMechanicDropLocationNames={['en']={'','Bosses in trial dungeons','','','','',},['de']={'','Bosse in Prüfungen','','','','',},}</v>
      </c>
      <c r="BG518" s="21" t="str">
        <f t="shared" si="58"/>
        <v>}, --Perfected Stone-Talker\'s Oath / Perfektionierter Eid des Steinsprechers   [Rockgrove, Blackwood, Blackwood]</v>
      </c>
    </row>
    <row r="519" spans="1:59" x14ac:dyDescent="0.25">
      <c r="A519" s="5">
        <v>593</v>
      </c>
      <c r="B519" t="s">
        <v>2489</v>
      </c>
      <c r="C519" t="s">
        <v>2489</v>
      </c>
      <c r="D519" s="3">
        <f t="shared" si="53"/>
        <v>593</v>
      </c>
      <c r="G519" s="3" t="s">
        <v>1686</v>
      </c>
      <c r="I519" t="s">
        <v>91</v>
      </c>
      <c r="J519" t="s">
        <v>91</v>
      </c>
      <c r="K519" s="36">
        <v>461</v>
      </c>
      <c r="L519" s="36">
        <v>255</v>
      </c>
      <c r="M519" s="36">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WayshrineInfo'!$K$3:$N$9994,4,FALSE),"")))</f>
        <v>Blackwood</v>
      </c>
      <c r="S519" s="64" t="s">
        <v>2395</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constants'!$B$4:$C$1012,2,FALSE),"")</f>
        <v>Blackwood</v>
      </c>
      <c r="V519" s="33" t="s">
        <v>1562</v>
      </c>
      <c r="Y519" s="64"/>
      <c r="Z519" s="3">
        <f>IF(AND(G519&lt;&gt;"LIBSETS_SETTYPE_BATTLEGROUND",G519&lt;&gt;"LIBSETS_SETTYPE_SPECIAL"),
IF(AND(Y519&lt;&gt;"",ISNUMBER(Y519),NOT(ISNA(Y519))),Y519,
   IF(AND(L519&lt;&gt;"",ISNUMBER(L519),L519&gt;0,NOT(ISNA(L519))),VLOOKUP(L519,'ESO dumped WayshrineInfo'!$K$3:$L$9994,2,FALSE),"")
),"")</f>
        <v>816</v>
      </c>
      <c r="AA519" t="str">
        <f>IF(AND(Z519&lt;&gt;"",ISNUMBER(Z519),NOT(ISNA(Z519))),VLOOKUP(Z519,'ESO zone constants'!$A$3:$D$9999,4,FALSE),"")</f>
        <v>Hew's Bane</v>
      </c>
      <c r="AB519" s="33" t="s">
        <v>3259</v>
      </c>
      <c r="AC519" s="42" t="s">
        <v>3261</v>
      </c>
      <c r="AD519" s="42" t="s">
        <v>3262</v>
      </c>
      <c r="AE519" s="42"/>
      <c r="AF519" s="3">
        <f>IF(AND(G519&lt;&gt;"LIBSETS_SETTYPE_BATTLEGROUND",G519&lt;&gt;"LIBSETS_SETTYPE_SPECIAL"),
IF(AND(AE519&lt;&gt;"",ISNUMBER(AE519),NOT(ISNA(AE519))),AE519,
   IF(AND(M519&lt;&gt;"",ISNUMBER(M519),M519&gt;0,NOT(ISNA(M519))),VLOOKUP(M519,'ESO dumped WayshrineInfo'!$K$3:$L$9994,2,FALSE),"")
),"")</f>
        <v>57</v>
      </c>
      <c r="AG519" t="str">
        <f>IF(AND(AF519&lt;&gt;"",ISNUMBER(AF519),NOT(ISNA(AF519))),VLOOKUP(AF519,'ESO zone constants'!$A$3:$D$9999,4,FALSE),"")</f>
        <v>Deshaan</v>
      </c>
      <c r="AH519" s="43" t="s">
        <v>1562</v>
      </c>
      <c r="AI519" s="42"/>
      <c r="AJ519" s="42"/>
      <c r="AK519" s="3">
        <f>IF(AND(G519&lt;&gt;"LIBSETS_SETTYPE_BATTLEGROUND",G519&lt;&gt;"LIBSETS_SETTYPE_SPECIAL"),IF(AL519&lt;&gt;"",VLOOKUP(AL519,'ESO zone constants'!$D$3:$H$4953,5,FALSE),""),"")</f>
        <v>117</v>
      </c>
      <c r="AL519" t="s">
        <v>114</v>
      </c>
      <c r="AM519" s="43" t="s">
        <v>1560</v>
      </c>
      <c r="AN519" s="42"/>
      <c r="AO519" s="42"/>
      <c r="AP519" s="3">
        <f>IF(AND(G519&lt;&gt;"LIBSETS_SETTYPE_BATTLEGROUND",G519&lt;&gt;"LIBSETS_SETTYPE_SPECIAL"),IF(AQ519&lt;&gt;"",VLOOKUP(AQ519,'ESO zone constants'!$D$3:$H$4953,5,FALSE),""),"")</f>
        <v>848</v>
      </c>
      <c r="AQ519" t="s">
        <v>72</v>
      </c>
      <c r="AR519" s="43" t="s">
        <v>1544</v>
      </c>
      <c r="AS519" s="42" t="s">
        <v>32</v>
      </c>
      <c r="AT519" s="42" t="s">
        <v>32</v>
      </c>
      <c r="AU519" s="3" t="str">
        <f>IF(AND(G519&lt;&gt;"LIBSETS_SETTYPE_BATTLEGROUND",G519&lt;&gt;"LIBSETS_SETTYPE_SPECIAL"),IF(AV519&lt;&gt;"",VLOOKUP(AV519,'ESO zone constants'!$D$3:$H$4953,5,FALSE),""),"")</f>
        <v/>
      </c>
      <c r="AW519" s="43"/>
      <c r="AX519" s="42"/>
      <c r="AY519" s="42"/>
      <c r="AZ519" s="81" t="s">
        <v>2665</v>
      </c>
      <c r="BA519" s="36" t="s">
        <v>3238</v>
      </c>
      <c r="BB519" s="36" t="s">
        <v>3238</v>
      </c>
      <c r="BC519" s="21" t="str">
        <f t="shared" si="54"/>
        <v>[593] = {wayshrines={461,255,30,}, dlcId=DLC_BLACKWOOD</v>
      </c>
      <c r="BD519" s="21" t="str">
        <f t="shared" si="55"/>
        <v>, zoneIds={1261,816,57,117,848}, veteran=false</v>
      </c>
      <c r="BE519" s="21" t="str">
        <f t="shared" si="56"/>
        <v>, setType=LIBSETS_SETTYPE_MYTHIC</v>
      </c>
      <c r="BF519" s="21" t="str">
        <f t="shared" si="57"/>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8"/>
        <v>, addTooltip={['en']='https://en.uesp.net/wiki/Online:Gaze_of_Sithis',},}, --Gaze of Sithis / Gaze of Sithis   [Blackwood, Hew's Bane, Deshaan, Shadowfen, Cradle of Shadows]</v>
      </c>
    </row>
    <row r="520" spans="1:59" x14ac:dyDescent="0.25">
      <c r="A520" s="5">
        <v>594</v>
      </c>
      <c r="B520" t="s">
        <v>2494</v>
      </c>
      <c r="C520" t="s">
        <v>2494</v>
      </c>
      <c r="D520" s="3">
        <f t="shared" si="53"/>
        <v>594</v>
      </c>
      <c r="G520" s="3" t="s">
        <v>1686</v>
      </c>
      <c r="I520" t="s">
        <v>91</v>
      </c>
      <c r="J520" t="s">
        <v>91</v>
      </c>
      <c r="K520" s="36">
        <v>464</v>
      </c>
      <c r="L520" s="36">
        <v>173</v>
      </c>
      <c r="M520" s="36">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WayshrineInfo'!$K$3:$N$9994,4,FALSE),"")))</f>
        <v>Blackwood</v>
      </c>
      <c r="S520" s="64" t="s">
        <v>2395</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constants'!$B$4:$C$1012,2,FALSE),"")</f>
        <v>Blackwood</v>
      </c>
      <c r="V520" s="33" t="s">
        <v>1561</v>
      </c>
      <c r="Y520" s="64"/>
      <c r="Z520" s="3">
        <f>IF(AND(G520&lt;&gt;"LIBSETS_SETTYPE_BATTLEGROUND",G520&lt;&gt;"LIBSETS_SETTYPE_SPECIAL"),
IF(AND(Y520&lt;&gt;"",ISNUMBER(Y520),NOT(ISNA(Y520))),Y520,
   IF(AND(L520&lt;&gt;"",ISNUMBER(L520),L520&gt;0,NOT(ISNA(L520))),VLOOKUP(L520,'ESO dumped WayshrineInfo'!$K$3:$L$9994,2,FALSE),"")
),"")</f>
        <v>281</v>
      </c>
      <c r="AA520" t="str">
        <f>IF(AND(Z520&lt;&gt;"",ISNUMBER(Z520),NOT(ISNA(Z520))),VLOOKUP(Z520,'ESO zone constants'!$A$3:$D$9999,4,FALSE),"")</f>
        <v>Bal Foyen</v>
      </c>
      <c r="AB520" s="33" t="s">
        <v>3338</v>
      </c>
      <c r="AC520" s="42" t="s">
        <v>3281</v>
      </c>
      <c r="AD520" s="42" t="s">
        <v>3282</v>
      </c>
      <c r="AE520" s="42"/>
      <c r="AF520" s="3">
        <f>IF(AND(G520&lt;&gt;"LIBSETS_SETTYPE_BATTLEGROUND",G520&lt;&gt;"LIBSETS_SETTYPE_SPECIAL"),
IF(AND(AE520&lt;&gt;"",ISNUMBER(AE520),NOT(ISNA(AE520))),AE520,
   IF(AND(M520&lt;&gt;"",ISNUMBER(M520),M520&gt;0,NOT(ISNA(M520))),VLOOKUP(M520,'ESO dumped WayshrineInfo'!$K$3:$L$9994,2,FALSE),"")
),"")</f>
        <v>726</v>
      </c>
      <c r="AG520" t="str">
        <f>IF(AND(AF520&lt;&gt;"",ISNUMBER(AF520),NOT(ISNA(AF520))),VLOOKUP(AF520,'ESO zone constants'!$A$3:$D$9999,4,FALSE),"")</f>
        <v>Murkmire</v>
      </c>
      <c r="AH520" s="43" t="s">
        <v>3283</v>
      </c>
      <c r="AI520" s="42" t="s">
        <v>3286</v>
      </c>
      <c r="AJ520" s="42" t="s">
        <v>3287</v>
      </c>
      <c r="AK520" s="3">
        <f>IF(AND(G520&lt;&gt;"LIBSETS_SETTYPE_BATTLEGROUND",G520&lt;&gt;"LIBSETS_SETTYPE_SPECIAL"),IF(AL520&lt;&gt;"",VLOOKUP(AL520,'ESO zone constants'!$D$3:$H$4953,5,FALSE),""),"")</f>
        <v>843</v>
      </c>
      <c r="AL520" t="s">
        <v>53</v>
      </c>
      <c r="AM520" s="43" t="s">
        <v>1544</v>
      </c>
      <c r="AN520" s="42" t="s">
        <v>1363</v>
      </c>
      <c r="AO520" s="42" t="s">
        <v>3288</v>
      </c>
      <c r="AP520" s="3">
        <f>IF(AND(G520&lt;&gt;"LIBSETS_SETTYPE_BATTLEGROUND",G520&lt;&gt;"LIBSETS_SETTYPE_SPECIAL"),IF(AQ520&lt;&gt;"",VLOOKUP(AQ520,'ESO zone constants'!$D$3:$H$4953,5,FALSE),""),"")</f>
        <v>117</v>
      </c>
      <c r="AQ520" t="s">
        <v>114</v>
      </c>
      <c r="AR520" s="43" t="s">
        <v>3676</v>
      </c>
      <c r="AS520" s="42" t="s">
        <v>3292</v>
      </c>
      <c r="AT520" s="42" t="s">
        <v>3293</v>
      </c>
      <c r="AU520" s="3" t="str">
        <f>IF(AND(G520&lt;&gt;"LIBSETS_SETTYPE_BATTLEGROUND",G520&lt;&gt;"LIBSETS_SETTYPE_SPECIAL"),IF(AV520&lt;&gt;"",VLOOKUP(AV520,'ESO zone constants'!$D$3:$H$4953,5,FALSE),""),"")</f>
        <v/>
      </c>
      <c r="AW520" s="43"/>
      <c r="AX520" s="42"/>
      <c r="AY520" s="42"/>
      <c r="AZ520" s="81" t="s">
        <v>2665</v>
      </c>
      <c r="BA520" s="36" t="s">
        <v>3239</v>
      </c>
      <c r="BB520" s="36" t="s">
        <v>3239</v>
      </c>
      <c r="BC520" s="21" t="str">
        <f t="shared" si="54"/>
        <v>[594] = {wayshrines={464,173,374,}, dlcId=DLC_BLACKWOOD</v>
      </c>
      <c r="BD520" s="21" t="str">
        <f t="shared" si="55"/>
        <v>, zoneIds={1261,281,726,843,117}, veteran=false</v>
      </c>
      <c r="BE520" s="21" t="str">
        <f t="shared" si="56"/>
        <v>, setType=LIBSETS_SETTYPE_MYTHIC</v>
      </c>
      <c r="BF520" s="21" t="str">
        <f t="shared" si="57"/>
        <v>, dropMechanic={LIBSETS_DROP_MECHANIC_OVERLAND_WORLDBOSS,LIBSETS_DROP_MECHANIC_MOB_TYPE,LIBSETS_DROP_MECHANIC_FISHING_HOLE,LIBSETS_DROP_MECHANIC_MONSTER_NAME,LIBSETS_DROP_MECHANIC_HARVEST_NODES}, dropMechanicDropLocationNames={['en']={'','Daggerfall Covenant mobs','Foul','Tree-Minder Na-Kesh','Alchemy: Pure water and water skins','',},['de']={'','Dolchsturz-Bündnis Gegner','Schmutzwasser','Baum-Betreuer Na-Kesh','Alchemie: Reines Wasser und Wasserschläuche','',},}</v>
      </c>
      <c r="BG520" s="21" t="str">
        <f t="shared" si="58"/>
        <v>, addTooltip={['en']='https://en.uesp.net/wiki/Online:Harpooner%27s_Wading_Kilt',},}, --Harpooner\'s Wading Kilt / Harpooner\'s Wading Kilt   [Blackwood, Bal Foyen, Murkmire, Ruins of Mazzatun, Shadowfen]</v>
      </c>
    </row>
    <row r="521" spans="1:59" x14ac:dyDescent="0.25">
      <c r="A521" s="5">
        <v>596</v>
      </c>
      <c r="B521" t="s">
        <v>2493</v>
      </c>
      <c r="C521" t="s">
        <v>2493</v>
      </c>
      <c r="D521" s="3">
        <f t="shared" si="53"/>
        <v>596</v>
      </c>
      <c r="G521" s="3" t="s">
        <v>1686</v>
      </c>
      <c r="I521" t="s">
        <v>91</v>
      </c>
      <c r="J521" t="s">
        <v>91</v>
      </c>
      <c r="K521" s="36">
        <v>461</v>
      </c>
      <c r="L521" s="36">
        <v>229</v>
      </c>
      <c r="M521" s="36">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WayshrineInfo'!$K$3:$N$9994,4,FALSE),"")))</f>
        <v>Blackwood</v>
      </c>
      <c r="S521" s="64" t="s">
        <v>2395</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constants'!$B$4:$C$1012,2,FALSE),"")</f>
        <v>Blackwood</v>
      </c>
      <c r="V521" s="33" t="s">
        <v>3263</v>
      </c>
      <c r="Y521" s="64"/>
      <c r="Z521" s="3">
        <f>IF(AND(G521&lt;&gt;"LIBSETS_SETTYPE_BATTLEGROUND",G521&lt;&gt;"LIBSETS_SETTYPE_SPECIAL"),
IF(AND(Y521&lt;&gt;"",ISNUMBER(Y521),NOT(ISNA(Y521))),Y521,
   IF(AND(L521&lt;&gt;"",ISNUMBER(L521),L521&gt;0,NOT(ISNA(L521))),VLOOKUP(L521,'ESO dumped WayshrineInfo'!$K$3:$L$9994,2,FALSE),"")
),"")</f>
        <v>888</v>
      </c>
      <c r="AA521" t="str">
        <f>IF(AND(Z521&lt;&gt;"",ISNUMBER(Z521),NOT(ISNA(Z521))),VLOOKUP(Z521,'ESO zone constants'!$A$3:$D$9999,4,FALSE),"")</f>
        <v>Craglorn</v>
      </c>
      <c r="AB521" s="33" t="s">
        <v>3304</v>
      </c>
      <c r="AC521" s="42"/>
      <c r="AD521" s="42"/>
      <c r="AE521" s="42"/>
      <c r="AF521" s="3">
        <f>IF(AND(G521&lt;&gt;"LIBSETS_SETTYPE_BATTLEGROUND",G521&lt;&gt;"LIBSETS_SETTYPE_SPECIAL"),
IF(AND(AE521&lt;&gt;"",ISNUMBER(AE521),NOT(ISNA(AE521))),AE521,
   IF(AND(M521&lt;&gt;"",ISNUMBER(M521),M521&gt;0,NOT(ISNA(M521))),VLOOKUP(M521,'ESO dumped WayshrineInfo'!$K$3:$L$9994,2,FALSE),"")
),"")</f>
        <v>888</v>
      </c>
      <c r="AG521" t="str">
        <f>IF(AND(AF521&lt;&gt;"",ISNUMBER(AF521),NOT(ISNA(AF521))),VLOOKUP(AF521,'ESO zone constants'!$A$3:$D$9999,4,FALSE),"")</f>
        <v>Craglorn</v>
      </c>
      <c r="AH521" s="43" t="s">
        <v>1556</v>
      </c>
      <c r="AI521" s="42"/>
      <c r="AJ521" s="42"/>
      <c r="AK521" s="3">
        <f>IF(AND(G521&lt;&gt;"LIBSETS_SETTYPE_BATTLEGROUND",G521&lt;&gt;"LIBSETS_SETTYPE_SPECIAL"),IF(AL521&lt;&gt;"",VLOOKUP(AL521,'ESO zone constants'!$D$3:$H$4953,5,FALSE),""),"")</f>
        <v>584</v>
      </c>
      <c r="AL521" t="s">
        <v>39</v>
      </c>
      <c r="AM521" s="43" t="s">
        <v>3338</v>
      </c>
      <c r="AN521" s="42" t="s">
        <v>3266</v>
      </c>
      <c r="AO521" s="42" t="s">
        <v>3267</v>
      </c>
      <c r="AP521" s="3">
        <f>IF(AND(G521&lt;&gt;"LIBSETS_SETTYPE_BATTLEGROUND",G521&lt;&gt;"LIBSETS_SETTYPE_SPECIAL"),IF(AQ521&lt;&gt;"",VLOOKUP(AQ521,'ESO zone constants'!$D$3:$H$4953,5,FALSE),""),"")</f>
        <v>181</v>
      </c>
      <c r="AQ521" t="s">
        <v>125</v>
      </c>
      <c r="AR521" s="43" t="s">
        <v>1541</v>
      </c>
      <c r="AS521" s="42"/>
      <c r="AT521" s="42"/>
      <c r="AU521" s="3" t="str">
        <f>IF(AND(G521&lt;&gt;"LIBSETS_SETTYPE_BATTLEGROUND",G521&lt;&gt;"LIBSETS_SETTYPE_SPECIAL"),IF(AV521&lt;&gt;"",VLOOKUP(AV521,'ESO zone constants'!$D$3:$H$4953,5,FALSE),""),"")</f>
        <v/>
      </c>
      <c r="AW521" s="43"/>
      <c r="AX521" s="42"/>
      <c r="AY521" s="42"/>
      <c r="AZ521" s="81" t="s">
        <v>2665</v>
      </c>
      <c r="BA521" s="36" t="s">
        <v>3237</v>
      </c>
      <c r="BB521" s="36" t="s">
        <v>3237</v>
      </c>
      <c r="BC521" s="21" t="str">
        <f t="shared" si="54"/>
        <v>[596] = {wayshrines={461,229,270,}, dlcId=DLC_BLACKWOOD</v>
      </c>
      <c r="BD521" s="21" t="str">
        <f t="shared" si="55"/>
        <v>, zoneIds={1261,888,888,584,181}, veteran=false</v>
      </c>
      <c r="BE521" s="21" t="str">
        <f t="shared" si="56"/>
        <v>, setType=LIBSETS_SETTYPE_MYTHIC</v>
      </c>
      <c r="BF521" s="21" t="str">
        <f t="shared" si="57"/>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8"/>
        <v>, addTooltip={['en']='https://en.uesp.net/wiki/Online:Death_Dealer%27s_Fete',},}, --Death Dealer\'s Fete / Death Dealer\'s Fete   [Blackwood, Craglorn, Craglorn, Imperial City, Cyrodiil]</v>
      </c>
    </row>
    <row r="522" spans="1:59" x14ac:dyDescent="0.25">
      <c r="A522" s="5">
        <v>597</v>
      </c>
      <c r="B522" t="s">
        <v>2502</v>
      </c>
      <c r="C522" t="s">
        <v>2502</v>
      </c>
      <c r="D522" s="3">
        <f t="shared" si="53"/>
        <v>597</v>
      </c>
      <c r="G522" s="3" t="s">
        <v>1686</v>
      </c>
      <c r="I522" t="s">
        <v>91</v>
      </c>
      <c r="J522" t="s">
        <v>91</v>
      </c>
      <c r="K522" s="36">
        <v>451</v>
      </c>
      <c r="L522" s="36">
        <v>184</v>
      </c>
      <c r="M522" s="36">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WayshrineInfo'!$K$3:$N$9994,4,FALSE),"")))</f>
        <v>Western Skyrim</v>
      </c>
      <c r="S522" s="64" t="s">
        <v>2395</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constants'!$B$4:$C$1012,2,FALSE),"")</f>
        <v>Blackwood</v>
      </c>
      <c r="V522" s="33" t="s">
        <v>3304</v>
      </c>
      <c r="Y522" s="64"/>
      <c r="Z522" s="3">
        <f>IF(AND(G522&lt;&gt;"LIBSETS_SETTYPE_BATTLEGROUND",G522&lt;&gt;"LIBSETS_SETTYPE_SPECIAL"),
IF(AND(Y522&lt;&gt;"",ISNUMBER(Y522),NOT(ISNA(Y522))),Y522,
   IF(AND(L522&lt;&gt;"",ISNUMBER(L522),L522&gt;0,NOT(ISNA(L522))),VLOOKUP(L522,'ESO dumped WayshrineInfo'!$K$3:$L$9994,2,FALSE),"")
),"")</f>
        <v>347</v>
      </c>
      <c r="AA522" t="str">
        <f>IF(AND(Z522&lt;&gt;"",ISNUMBER(Z522),NOT(ISNA(Z522))),VLOOKUP(Z522,'ESO zone constants'!$A$3:$D$9999,4,FALSE),"")</f>
        <v>Coldharbour</v>
      </c>
      <c r="AB522" s="33" t="s">
        <v>1544</v>
      </c>
      <c r="AC522" s="42" t="s">
        <v>1553</v>
      </c>
      <c r="AD522" s="42" t="s">
        <v>3306</v>
      </c>
      <c r="AE522" s="42"/>
      <c r="AF522" s="3">
        <f>IF(AND(G522&lt;&gt;"LIBSETS_SETTYPE_BATTLEGROUND",G522&lt;&gt;"LIBSETS_SETTYPE_SPECIAL"),
IF(AND(AE522&lt;&gt;"",ISNUMBER(AE522),NOT(ISNA(AE522))),AE522,
   IF(AND(M522&lt;&gt;"",ISNUMBER(M522),M522&gt;0,NOT(ISNA(M522))),VLOOKUP(M522,'ESO dumped WayshrineInfo'!$K$3:$L$9994,2,FALSE),"")
),"")</f>
        <v>888</v>
      </c>
      <c r="AG522" t="str">
        <f>IF(AND(AF522&lt;&gt;"",ISNUMBER(AF522),NOT(ISNA(AF522))),VLOOKUP(AF522,'ESO zone constants'!$A$3:$D$9999,4,FALSE),"")</f>
        <v>Craglorn</v>
      </c>
      <c r="AH522" s="43" t="s">
        <v>1560</v>
      </c>
      <c r="AI522" s="42" t="s">
        <v>3353</v>
      </c>
      <c r="AJ522" s="42" t="s">
        <v>3363</v>
      </c>
      <c r="AK522" s="3">
        <f>IF(AND(G522&lt;&gt;"LIBSETS_SETTYPE_BATTLEGROUND",G522&lt;&gt;"LIBSETS_SETTYPE_SPECIAL"),IF(AL522&lt;&gt;"",VLOOKUP(AL522,'ESO zone constants'!$D$3:$H$4953,5,FALSE),""),"")</f>
        <v>936</v>
      </c>
      <c r="AL522" t="s">
        <v>42</v>
      </c>
      <c r="AM522" s="43" t="s">
        <v>1544</v>
      </c>
      <c r="AN522" s="42" t="s">
        <v>1359</v>
      </c>
      <c r="AO522" s="42" t="s">
        <v>3307</v>
      </c>
      <c r="AP522" s="3">
        <f>IF(AND(G522&lt;&gt;"LIBSETS_SETTYPE_BATTLEGROUND",G522&lt;&gt;"LIBSETS_SETTYPE_SPECIAL"),IF(AQ522&lt;&gt;"",VLOOKUP(AQ522,'ESO zone constants'!$D$3:$H$4953,5,FALSE),""),"")</f>
        <v>1260</v>
      </c>
      <c r="AQ522" t="s">
        <v>2452</v>
      </c>
      <c r="AR522" s="43" t="s">
        <v>1562</v>
      </c>
      <c r="AS522" s="42"/>
      <c r="AT522" s="42"/>
      <c r="AU522" s="3" t="str">
        <f>IF(AND(G522&lt;&gt;"LIBSETS_SETTYPE_BATTLEGROUND",G522&lt;&gt;"LIBSETS_SETTYPE_SPECIAL"),IF(AV522&lt;&gt;"",VLOOKUP(AV522,'ESO zone constants'!$D$3:$H$4953,5,FALSE),""),"")</f>
        <v/>
      </c>
      <c r="AW522" s="43"/>
      <c r="AX522" s="42"/>
      <c r="AY522" s="42"/>
      <c r="AZ522" s="81" t="s">
        <v>2666</v>
      </c>
      <c r="BA522" s="36" t="s">
        <v>3245</v>
      </c>
      <c r="BB522" s="36" t="s">
        <v>3245</v>
      </c>
      <c r="BC522" s="21" t="str">
        <f t="shared" si="54"/>
        <v>[597] = {wayshrines={451,184,225,}, dlcId=DLC_BLACKWOOD</v>
      </c>
      <c r="BD522" s="21" t="str">
        <f t="shared" si="55"/>
        <v>, zoneIds={1160,347,888,936,1260}, veteran=false</v>
      </c>
      <c r="BE522" s="21" t="str">
        <f t="shared" si="56"/>
        <v>, setType=LIBSETS_SETTYPE_MYTHIC</v>
      </c>
      <c r="BF522" s="21" t="str">
        <f t="shared" si="57"/>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8"/>
        <v>, addTooltip={['en']='https://en.uesp.net/wiki/Online:Shapeshifter%27s_Chain',},}, --Shapeshifter\'s Chain / Shapeshifter\'s Chain   [Western Skyrim, Coldharbour, Craglorn, Spindleclutch II, The Silent Halls]</v>
      </c>
    </row>
    <row r="523" spans="1:59" x14ac:dyDescent="0.25">
      <c r="A523" s="5">
        <v>598</v>
      </c>
      <c r="B523" t="s">
        <v>2490</v>
      </c>
      <c r="C523" t="s">
        <v>2481</v>
      </c>
      <c r="D523" s="3">
        <f t="shared" si="53"/>
        <v>598</v>
      </c>
      <c r="F523" t="s">
        <v>2775</v>
      </c>
      <c r="G523" s="8" t="s">
        <v>2774</v>
      </c>
      <c r="I523" t="s">
        <v>91</v>
      </c>
      <c r="J523" t="s">
        <v>91</v>
      </c>
      <c r="K523">
        <v>-1</v>
      </c>
      <c r="L523">
        <v>-1</v>
      </c>
      <c r="M523">
        <v>-1</v>
      </c>
      <c r="O523" s="64"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WayshrineInfo'!$K$3:$N$9994,4,FALSE),"")))</f>
        <v>Imperial City</v>
      </c>
      <c r="S523" s="64" t="s">
        <v>2395</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constants'!$B$4:$C$1012,2,FALSE),"")</f>
        <v>Blackwood</v>
      </c>
      <c r="V523" s="33" t="s">
        <v>1544</v>
      </c>
      <c r="W523" s="3" t="s">
        <v>2789</v>
      </c>
      <c r="X523" s="3" t="s">
        <v>2780</v>
      </c>
      <c r="Y523" s="64">
        <v>643</v>
      </c>
      <c r="Z523" s="3">
        <f>IF(AND(G523&lt;&gt;"LIBSETS_SETTYPE_BATTLEGROUND",G523&lt;&gt;"LIBSETS_SETTYPE_SPECIAL"),
IF(AND(Y523&lt;&gt;"",ISNUMBER(Y523),NOT(ISNA(Y523))),Y523,
   IF(AND(L523&lt;&gt;"",ISNUMBER(L523),L523&gt;0,NOT(ISNA(L523))),VLOOKUP(L523,'ESO dumped WayshrineInfo'!$K$3:$L$9994,2,FALSE),"")
),"")</f>
        <v>643</v>
      </c>
      <c r="AA523" t="str">
        <f>IF(AND(Z523&lt;&gt;"",ISNUMBER(Z523),NOT(ISNA(Z523))),VLOOKUP(Z523,'ESO zone constants'!$A$3:$D$9999,4,FALSE),"")</f>
        <v>Imperial Sewers</v>
      </c>
      <c r="AB523" s="33" t="s">
        <v>2790</v>
      </c>
      <c r="AC523" s="42"/>
      <c r="AD523" s="42"/>
      <c r="AE523" s="42"/>
      <c r="AF523" s="3" t="str">
        <f>IF(AND(G523&lt;&gt;"LIBSETS_SETTYPE_BATTLEGROUND",G523&lt;&gt;"LIBSETS_SETTYPE_SPECIAL"),
IF(AND(AE523&lt;&gt;"",ISNUMBER(AE523),NOT(ISNA(AE523))),AE523,
   IF(AND(M523&lt;&gt;"",ISNUMBER(M523),M523&gt;0,NOT(ISNA(M523))),VLOOKUP(M523,'ESO dumped WayshrineInfo'!$K$3:$L$9994,2,FALSE),"")
),"")</f>
        <v/>
      </c>
      <c r="AG523" t="str">
        <f>IF(AND(AF523&lt;&gt;"",ISNUMBER(AF523),NOT(ISNA(AF523))),VLOOKUP(AF523,'ESO zone constants'!$A$3:$D$9999,4,FALSE),"")</f>
        <v/>
      </c>
      <c r="AH523" s="43"/>
      <c r="AI523" s="42"/>
      <c r="AJ523" s="42"/>
      <c r="AK523" s="3" t="str">
        <f>IF(AND(G523&lt;&gt;"LIBSETS_SETTYPE_BATTLEGROUND",G523&lt;&gt;"LIBSETS_SETTYPE_SPECIAL"),IF(AL523&lt;&gt;"",VLOOKUP(AL523,'ESO zone constants'!$D$3:$H$4953,5,FALSE),""),"")</f>
        <v/>
      </c>
      <c r="AM523" s="43"/>
      <c r="AN523" s="42"/>
      <c r="AO523" s="42"/>
      <c r="AP523" s="3" t="str">
        <f>IF(AND(G523&lt;&gt;"LIBSETS_SETTYPE_BATTLEGROUND",G523&lt;&gt;"LIBSETS_SETTYPE_SPECIAL"),IF(AQ523&lt;&gt;"",VLOOKUP(AQ523,'ESO zone constants'!$D$3:$H$4953,5,FALSE),""),"")</f>
        <v/>
      </c>
      <c r="AR523" s="43"/>
      <c r="AS523" s="42"/>
      <c r="AT523" s="42"/>
      <c r="AU523" s="3" t="str">
        <f>IF(AND(G523&lt;&gt;"LIBSETS_SETTYPE_BATTLEGROUND",G523&lt;&gt;"LIBSETS_SETTYPE_SPECIAL"),IF(AV523&lt;&gt;"",VLOOKUP(AV523,'ESO zone constants'!$D$3:$H$4953,5,FALSE),""),"")</f>
        <v/>
      </c>
      <c r="AW523" s="43"/>
      <c r="AX523" s="42"/>
      <c r="AY523" s="42"/>
      <c r="AZ523" s="81" t="s">
        <v>2665</v>
      </c>
      <c r="BA523" s="81"/>
      <c r="BB523" s="81"/>
      <c r="BC523" s="21" t="str">
        <f t="shared" si="54"/>
        <v>[598] = {wayshrines={-1,-1,-1,}, dlcId=DLC_BLACKWOOD</v>
      </c>
      <c r="BD523" s="21" t="str">
        <f t="shared" si="55"/>
        <v>, zoneIds={584,643}, veteran=false</v>
      </c>
      <c r="BE523" s="21" t="str">
        <f t="shared" si="56"/>
        <v>, setType=LIBSETS_SETTYPE_IMPERIALCITY_MONSTER</v>
      </c>
      <c r="BF523" s="21" t="str">
        <f t="shared" si="57"/>
        <v>, dropMechanic={LIBSETS_DROP_MECHANIC_MONSTER_NAME,LIBSETS_DROP_MECHANIC_TELVAR_EQUIPMENT_LOCKBOX_MERCHANT}, dropMechanicDropLocationNames={['en']={'Zoal the Ever-Wakeful (Elvengarden district, north-west)','','','','','',},['de']={'Zoal der Immerwache (Elfengarten Bezirk, Nord-Westen)','','','','','',},}</v>
      </c>
      <c r="BG523" s="21" t="str">
        <f t="shared" si="58"/>
        <v>}, --Zoal the Ever-Wakeful / Zoal der Immerwache   [Imperial City, Imperial Sewers]</v>
      </c>
    </row>
    <row r="524" spans="1:59" x14ac:dyDescent="0.25">
      <c r="A524" s="5">
        <v>599</v>
      </c>
      <c r="B524" t="s">
        <v>2491</v>
      </c>
      <c r="C524" t="s">
        <v>2482</v>
      </c>
      <c r="D524" s="3">
        <f t="shared" si="53"/>
        <v>599</v>
      </c>
      <c r="F524" t="s">
        <v>2775</v>
      </c>
      <c r="G524" s="8" t="s">
        <v>2774</v>
      </c>
      <c r="I524" t="s">
        <v>91</v>
      </c>
      <c r="J524" t="s">
        <v>91</v>
      </c>
      <c r="K524">
        <v>-1</v>
      </c>
      <c r="L524">
        <v>-1</v>
      </c>
      <c r="M524">
        <v>-1</v>
      </c>
      <c r="O524" s="64"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WayshrineInfo'!$K$3:$N$9994,4,FALSE),"")))</f>
        <v>Imperial City</v>
      </c>
      <c r="S524" s="64" t="s">
        <v>2395</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constants'!$B$4:$C$1012,2,FALSE),"")</f>
        <v>Blackwood</v>
      </c>
      <c r="V524" s="33" t="s">
        <v>1544</v>
      </c>
      <c r="W524" s="3" t="s">
        <v>2788</v>
      </c>
      <c r="X524" s="3" t="s">
        <v>2778</v>
      </c>
      <c r="Y524" s="64">
        <v>643</v>
      </c>
      <c r="Z524" s="3">
        <f>IF(AND(G524&lt;&gt;"LIBSETS_SETTYPE_BATTLEGROUND",G524&lt;&gt;"LIBSETS_SETTYPE_SPECIAL"),
IF(AND(Y524&lt;&gt;"",ISNUMBER(Y524),NOT(ISNA(Y524))),Y524,
   IF(AND(L524&lt;&gt;"",ISNUMBER(L524),L524&gt;0,NOT(ISNA(L524))),VLOOKUP(L524,'ESO dumped WayshrineInfo'!$K$3:$L$9994,2,FALSE),"")
),"")</f>
        <v>643</v>
      </c>
      <c r="AA524" t="str">
        <f>IF(AND(Z524&lt;&gt;"",ISNUMBER(Z524),NOT(ISNA(Z524))),VLOOKUP(Z524,'ESO zone constants'!$A$3:$D$9999,4,FALSE),"")</f>
        <v>Imperial Sewers</v>
      </c>
      <c r="AB524" s="33" t="s">
        <v>2790</v>
      </c>
      <c r="AC524" s="42"/>
      <c r="AD524" s="42"/>
      <c r="AE524" s="42"/>
      <c r="AF524" s="3" t="str">
        <f>IF(AND(G524&lt;&gt;"LIBSETS_SETTYPE_BATTLEGROUND",G524&lt;&gt;"LIBSETS_SETTYPE_SPECIAL"),
IF(AND(AE524&lt;&gt;"",ISNUMBER(AE524),NOT(ISNA(AE524))),AE524,
   IF(AND(M524&lt;&gt;"",ISNUMBER(M524),M524&gt;0,NOT(ISNA(M524))),VLOOKUP(M524,'ESO dumped WayshrineInfo'!$K$3:$L$9994,2,FALSE),"")
),"")</f>
        <v/>
      </c>
      <c r="AG524" t="str">
        <f>IF(AND(AF524&lt;&gt;"",ISNUMBER(AF524),NOT(ISNA(AF524))),VLOOKUP(AF524,'ESO zone constants'!$A$3:$D$9999,4,FALSE),"")</f>
        <v/>
      </c>
      <c r="AH524" s="43"/>
      <c r="AI524" s="42"/>
      <c r="AJ524" s="42"/>
      <c r="AK524" s="3" t="str">
        <f>IF(AND(G524&lt;&gt;"LIBSETS_SETTYPE_BATTLEGROUND",G524&lt;&gt;"LIBSETS_SETTYPE_SPECIAL"),IF(AL524&lt;&gt;"",VLOOKUP(AL524,'ESO zone constants'!$D$3:$H$4953,5,FALSE),""),"")</f>
        <v/>
      </c>
      <c r="AM524" s="43"/>
      <c r="AN524" s="42"/>
      <c r="AO524" s="42"/>
      <c r="AP524" s="3" t="str">
        <f>IF(AND(G524&lt;&gt;"LIBSETS_SETTYPE_BATTLEGROUND",G524&lt;&gt;"LIBSETS_SETTYPE_SPECIAL"),IF(AQ524&lt;&gt;"",VLOOKUP(AQ524,'ESO zone constants'!$D$3:$H$4953,5,FALSE),""),"")</f>
        <v/>
      </c>
      <c r="AR524" s="43"/>
      <c r="AS524" s="42"/>
      <c r="AT524" s="42"/>
      <c r="AU524" s="3" t="str">
        <f>IF(AND(G524&lt;&gt;"LIBSETS_SETTYPE_BATTLEGROUND",G524&lt;&gt;"LIBSETS_SETTYPE_SPECIAL"),IF(AV524&lt;&gt;"",VLOOKUP(AV524,'ESO zone constants'!$D$3:$H$4953,5,FALSE),""),"")</f>
        <v/>
      </c>
      <c r="AW524" s="43"/>
      <c r="AX524" s="42"/>
      <c r="AY524" s="42"/>
      <c r="AZ524" s="81" t="s">
        <v>2665</v>
      </c>
      <c r="BA524" s="81"/>
      <c r="BB524" s="81"/>
      <c r="BC524" s="21" t="str">
        <f t="shared" si="54"/>
        <v>[599] = {wayshrines={-1,-1,-1,}, dlcId=DLC_BLACKWOOD</v>
      </c>
      <c r="BD524" s="21" t="str">
        <f t="shared" si="55"/>
        <v>, zoneIds={584,643}, veteran=false</v>
      </c>
      <c r="BE524" s="21" t="str">
        <f t="shared" si="56"/>
        <v>, setType=LIBSETS_SETTYPE_IMPERIALCITY_MONSTER</v>
      </c>
      <c r="BF524" s="21" t="str">
        <f t="shared" si="57"/>
        <v>, dropMechanic={LIBSETS_DROP_MECHANIC_MONSTER_NAME,LIBSETS_DROP_MECHANIC_TELVAR_EQUIPMENT_LOCKBOX_MERCHANT}, dropMechanicDropLocationNames={['en']={'Immolator Charr (Temple district, south)','','','','','',},['de']={'Entflammer Charr (Tempelbezirk, Süden)','','','','','',},}</v>
      </c>
      <c r="BG524" s="21" t="str">
        <f t="shared" si="58"/>
        <v>}, --Immolator Charr / Entflammer Charr   [Imperial City, Imperial Sewers]</v>
      </c>
    </row>
    <row r="525" spans="1:59" x14ac:dyDescent="0.25">
      <c r="A525" s="5">
        <v>600</v>
      </c>
      <c r="B525" t="s">
        <v>2492</v>
      </c>
      <c r="C525" t="s">
        <v>2483</v>
      </c>
      <c r="D525" s="3">
        <f t="shared" si="53"/>
        <v>600</v>
      </c>
      <c r="F525" t="s">
        <v>2775</v>
      </c>
      <c r="G525" s="8" t="s">
        <v>2774</v>
      </c>
      <c r="I525" t="s">
        <v>91</v>
      </c>
      <c r="J525" t="s">
        <v>91</v>
      </c>
      <c r="K525">
        <v>-1</v>
      </c>
      <c r="L525">
        <v>-1</v>
      </c>
      <c r="M525">
        <v>-1</v>
      </c>
      <c r="O525" s="64"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WayshrineInfo'!$K$3:$N$9994,4,FALSE),"")))</f>
        <v>Imperial City</v>
      </c>
      <c r="S525" s="64" t="s">
        <v>2395</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constants'!$B$4:$C$1012,2,FALSE),"")</f>
        <v>Blackwood</v>
      </c>
      <c r="V525" s="33" t="s">
        <v>1544</v>
      </c>
      <c r="W525" s="3" t="s">
        <v>2787</v>
      </c>
      <c r="X525" s="3" t="s">
        <v>2779</v>
      </c>
      <c r="Y525" s="64">
        <v>643</v>
      </c>
      <c r="Z525" s="3">
        <f>IF(AND(G525&lt;&gt;"LIBSETS_SETTYPE_BATTLEGROUND",G525&lt;&gt;"LIBSETS_SETTYPE_SPECIAL"),
IF(AND(Y525&lt;&gt;"",ISNUMBER(Y525),NOT(ISNA(Y525))),Y525,
   IF(AND(L525&lt;&gt;"",ISNUMBER(L525),L525&gt;0,NOT(ISNA(L525))),VLOOKUP(L525,'ESO dumped WayshrineInfo'!$K$3:$L$9994,2,FALSE),"")
),"")</f>
        <v>643</v>
      </c>
      <c r="AA525" t="str">
        <f>IF(AND(Z525&lt;&gt;"",ISNUMBER(Z525),NOT(ISNA(Z525))),VLOOKUP(Z525,'ESO zone constants'!$A$3:$D$9999,4,FALSE),"")</f>
        <v>Imperial Sewers</v>
      </c>
      <c r="AB525" s="33" t="s">
        <v>2790</v>
      </c>
      <c r="AC525" s="42"/>
      <c r="AD525" s="42"/>
      <c r="AE525" s="42"/>
      <c r="AF525" s="3" t="str">
        <f>IF(AND(G525&lt;&gt;"LIBSETS_SETTYPE_BATTLEGROUND",G525&lt;&gt;"LIBSETS_SETTYPE_SPECIAL"),
IF(AND(AE525&lt;&gt;"",ISNUMBER(AE525),NOT(ISNA(AE525))),AE525,
   IF(AND(M525&lt;&gt;"",ISNUMBER(M525),M525&gt;0,NOT(ISNA(M525))),VLOOKUP(M525,'ESO dumped WayshrineInfo'!$K$3:$L$9994,2,FALSE),"")
),"")</f>
        <v/>
      </c>
      <c r="AG525" t="str">
        <f>IF(AND(AF525&lt;&gt;"",ISNUMBER(AF525),NOT(ISNA(AF525))),VLOOKUP(AF525,'ESO zone constants'!$A$3:$D$9999,4,FALSE),"")</f>
        <v/>
      </c>
      <c r="AH525" s="43"/>
      <c r="AI525" s="42"/>
      <c r="AJ525" s="42"/>
      <c r="AK525" s="3" t="str">
        <f>IF(AND(G525&lt;&gt;"LIBSETS_SETTYPE_BATTLEGROUND",G525&lt;&gt;"LIBSETS_SETTYPE_SPECIAL"),IF(AL525&lt;&gt;"",VLOOKUP(AL525,'ESO zone constants'!$D$3:$H$4953,5,FALSE),""),"")</f>
        <v/>
      </c>
      <c r="AM525" s="43"/>
      <c r="AN525" s="42"/>
      <c r="AO525" s="42"/>
      <c r="AP525" s="3" t="str">
        <f>IF(AND(G525&lt;&gt;"LIBSETS_SETTYPE_BATTLEGROUND",G525&lt;&gt;"LIBSETS_SETTYPE_SPECIAL"),IF(AQ525&lt;&gt;"",VLOOKUP(AQ525,'ESO zone constants'!$D$3:$H$4953,5,FALSE),""),"")</f>
        <v/>
      </c>
      <c r="AR525" s="43"/>
      <c r="AS525" s="42"/>
      <c r="AT525" s="42"/>
      <c r="AU525" s="3" t="str">
        <f>IF(AND(G525&lt;&gt;"LIBSETS_SETTYPE_BATTLEGROUND",G525&lt;&gt;"LIBSETS_SETTYPE_SPECIAL"),IF(AV525&lt;&gt;"",VLOOKUP(AV525,'ESO zone constants'!$D$3:$H$4953,5,FALSE),""),"")</f>
        <v/>
      </c>
      <c r="AW525" s="43"/>
      <c r="AX525" s="42"/>
      <c r="AY525" s="42"/>
      <c r="AZ525" s="81" t="s">
        <v>2665</v>
      </c>
      <c r="BA525" s="81"/>
      <c r="BB525" s="81"/>
      <c r="BC525" s="21" t="str">
        <f t="shared" si="54"/>
        <v>[600] = {wayshrines={-1,-1,-1,}, dlcId=DLC_BLACKWOOD</v>
      </c>
      <c r="BD525" s="21" t="str">
        <f t="shared" si="55"/>
        <v>, zoneIds={584,643}, veteran=false</v>
      </c>
      <c r="BE525" s="21" t="str">
        <f t="shared" si="56"/>
        <v>, setType=LIBSETS_SETTYPE_IMPERIALCITY_MONSTER</v>
      </c>
      <c r="BF525" s="21" t="str">
        <f t="shared" si="57"/>
        <v>, dropMechanic={LIBSETS_DROP_MECHANIC_MONSTER_NAME,LIBSETS_DROP_MECHANIC_TELVAR_EQUIPMENT_LOCKBOX_MERCHANT}, dropMechanicDropLocationNames={['en']={'Glorgoloch the Destroyer (Arena district, north-east)','','','','','',},['de']={'Glorgoloch der Zerstörer (Arenabezirk, Nord-Osten)','','','','','',},}</v>
      </c>
      <c r="BG525" s="21" t="str">
        <f t="shared" si="58"/>
        <v>}, --Glorgoloch the Destroyer / Glorgoloch der Zerstörer   [Imperial City, Imperial Sewers]</v>
      </c>
    </row>
    <row r="526" spans="1:59" x14ac:dyDescent="0.25">
      <c r="A526" s="5">
        <v>602</v>
      </c>
      <c r="B526" t="s">
        <v>2528</v>
      </c>
      <c r="C526" t="s">
        <v>2764</v>
      </c>
      <c r="D526" s="3">
        <f t="shared" si="53"/>
        <v>602</v>
      </c>
      <c r="G526" s="8" t="s">
        <v>1477</v>
      </c>
      <c r="I526" t="s">
        <v>91</v>
      </c>
      <c r="J526" t="s">
        <v>91</v>
      </c>
      <c r="K526">
        <v>469</v>
      </c>
      <c r="L526">
        <v>469</v>
      </c>
      <c r="M526">
        <v>469</v>
      </c>
      <c r="O526" s="64" t="s">
        <v>2511</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WayshrineInfo'!$K$3:$N$9994,4,FALSE),"")))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constants'!$B$4:$C$1012,2,FALSE),"")</f>
        <v>Waking Flame</v>
      </c>
      <c r="V526" s="33" t="s">
        <v>3354</v>
      </c>
      <c r="Y526" s="64"/>
      <c r="Z526" s="3">
        <f>IF(AND(G526&lt;&gt;"LIBSETS_SETTYPE_BATTLEGROUND",G526&lt;&gt;"LIBSETS_SETTYPE_SPECIAL"),
IF(AND(Y526&lt;&gt;"",ISNUMBER(Y526),NOT(ISNA(Y526))),Y526,
   IF(AND(L526&lt;&gt;"",ISNUMBER(L526),L526&gt;0,NOT(ISNA(L526))),VLOOKUP(L526,'ESO dumped WayshrineInfo'!$K$3:$L$9994,2,FALSE),"")
),"")</f>
        <v>1261</v>
      </c>
      <c r="AA526" t="str">
        <f>IF(AND(Z526&lt;&gt;"",ISNUMBER(Z526),NOT(ISNA(Z526))),VLOOKUP(Z526,'ESO zone constants'!$A$3:$D$9999,4,FALSE),"")</f>
        <v>Blackwood</v>
      </c>
      <c r="AB526" s="33" t="s">
        <v>3354</v>
      </c>
      <c r="AC526" s="42"/>
      <c r="AD526" s="42"/>
      <c r="AE526" s="42"/>
      <c r="AF526" s="3">
        <f>IF(AND(G526&lt;&gt;"LIBSETS_SETTYPE_BATTLEGROUND",G526&lt;&gt;"LIBSETS_SETTYPE_SPECIAL"),
IF(AND(AE526&lt;&gt;"",ISNUMBER(AE526),NOT(ISNA(AE526))),AE526,
   IF(AND(M526&lt;&gt;"",ISNUMBER(M526),M526&gt;0,NOT(ISNA(M526))),VLOOKUP(M526,'ESO dumped WayshrineInfo'!$K$3:$L$9994,2,FALSE),"")
),"")</f>
        <v>1261</v>
      </c>
      <c r="AG526" t="str">
        <f>IF(AND(AF526&lt;&gt;"",ISNUMBER(AF526),NOT(ISNA(AF526))),VLOOKUP(AF526,'ESO zone constants'!$A$3:$D$9999,4,FALSE),"")</f>
        <v>Blackwood</v>
      </c>
      <c r="AH526" s="43"/>
      <c r="AI526" s="42"/>
      <c r="AJ526" s="42"/>
      <c r="AK526" s="3" t="str">
        <f>IF(AND(G526&lt;&gt;"LIBSETS_SETTYPE_BATTLEGROUND",G526&lt;&gt;"LIBSETS_SETTYPE_SPECIAL"),IF(AL526&lt;&gt;"",VLOOKUP(AL526,'ESO zone constants'!$D$3:$H$4953,5,FALSE),""),"")</f>
        <v/>
      </c>
      <c r="AM526" s="43"/>
      <c r="AN526" s="42"/>
      <c r="AO526" s="42"/>
      <c r="AP526" s="3" t="str">
        <f>IF(AND(G526&lt;&gt;"LIBSETS_SETTYPE_BATTLEGROUND",G526&lt;&gt;"LIBSETS_SETTYPE_SPECIAL"),IF(AQ526&lt;&gt;"",VLOOKUP(AQ526,'ESO zone constants'!$D$3:$H$4953,5,FALSE),""),"")</f>
        <v/>
      </c>
      <c r="AR526" s="43"/>
      <c r="AS526" s="42"/>
      <c r="AT526" s="42"/>
      <c r="AU526" s="3" t="str">
        <f>IF(AND(G526&lt;&gt;"LIBSETS_SETTYPE_BATTLEGROUND",G526&lt;&gt;"LIBSETS_SETTYPE_SPECIAL"),IF(AV526&lt;&gt;"",VLOOKUP(AV526,'ESO zone constants'!$D$3:$H$4953,5,FALSE),""),"")</f>
        <v/>
      </c>
      <c r="AW526" s="43"/>
      <c r="AX526" s="42"/>
      <c r="AY526" s="42"/>
      <c r="AZ526" s="81" t="s">
        <v>2665</v>
      </c>
      <c r="BA526" s="81"/>
      <c r="BB526" s="81"/>
      <c r="BC526" s="21" t="str">
        <f t="shared" si="54"/>
        <v>[602] = {wayshrines={469,469,469,}, dlcId=DLC_WAKING_FLAME</v>
      </c>
      <c r="BD526" s="21" t="str">
        <f t="shared" si="55"/>
        <v>, zoneIds={1268,1261,1261}, veteran=false</v>
      </c>
      <c r="BE526" s="21" t="str">
        <f t="shared" si="56"/>
        <v>, setType=LIBSETS_SETTYPE_DUNGEON</v>
      </c>
      <c r="BF526" s="21" t="str">
        <f t="shared" si="57"/>
        <v>, dropMechanic={LIBSETS_DROP_MECHANIC_GROUP_DUNGEON_BOSS,LIBSETS_DROP_MECHANIC_GROUP_DUNGEON_BOSS}</v>
      </c>
      <c r="BG526" s="21" t="str">
        <f t="shared" si="58"/>
        <v>}, --Crimson Oath\'s Rive / Spalt des Karmesinschwurs   [The Dread Cellar, Blackwood, Blackwood]</v>
      </c>
    </row>
    <row r="527" spans="1:59" x14ac:dyDescent="0.25">
      <c r="A527" s="5">
        <v>603</v>
      </c>
      <c r="B527" t="s">
        <v>2526</v>
      </c>
      <c r="C527" t="s">
        <v>2765</v>
      </c>
      <c r="D527" s="3">
        <f t="shared" si="53"/>
        <v>603</v>
      </c>
      <c r="G527" s="8" t="s">
        <v>1477</v>
      </c>
      <c r="I527" t="s">
        <v>91</v>
      </c>
      <c r="J527" t="s">
        <v>91</v>
      </c>
      <c r="K527">
        <v>469</v>
      </c>
      <c r="L527">
        <v>469</v>
      </c>
      <c r="M527">
        <v>469</v>
      </c>
      <c r="O527" s="64" t="s">
        <v>2511</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WayshrineInfo'!$K$3:$N$9994,4,FALSE),"")))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constants'!$B$4:$C$1012,2,FALSE),"")</f>
        <v>Waking Flame</v>
      </c>
      <c r="V527" s="33" t="s">
        <v>3354</v>
      </c>
      <c r="Y527" s="64"/>
      <c r="Z527" s="3">
        <f>IF(AND(G527&lt;&gt;"LIBSETS_SETTYPE_BATTLEGROUND",G527&lt;&gt;"LIBSETS_SETTYPE_SPECIAL"),
IF(AND(Y527&lt;&gt;"",ISNUMBER(Y527),NOT(ISNA(Y527))),Y527,
   IF(AND(L527&lt;&gt;"",ISNUMBER(L527),L527&gt;0,NOT(ISNA(L527))),VLOOKUP(L527,'ESO dumped WayshrineInfo'!$K$3:$L$9994,2,FALSE),"")
),"")</f>
        <v>1261</v>
      </c>
      <c r="AA527" t="str">
        <f>IF(AND(Z527&lt;&gt;"",ISNUMBER(Z527),NOT(ISNA(Z527))),VLOOKUP(Z527,'ESO zone constants'!$A$3:$D$9999,4,FALSE),"")</f>
        <v>Blackwood</v>
      </c>
      <c r="AB527" s="33" t="s">
        <v>3354</v>
      </c>
      <c r="AC527" s="42"/>
      <c r="AD527" s="42"/>
      <c r="AE527" s="42"/>
      <c r="AF527" s="3">
        <f>IF(AND(G527&lt;&gt;"LIBSETS_SETTYPE_BATTLEGROUND",G527&lt;&gt;"LIBSETS_SETTYPE_SPECIAL"),
IF(AND(AE527&lt;&gt;"",ISNUMBER(AE527),NOT(ISNA(AE527))),AE527,
   IF(AND(M527&lt;&gt;"",ISNUMBER(M527),M527&gt;0,NOT(ISNA(M527))),VLOOKUP(M527,'ESO dumped WayshrineInfo'!$K$3:$L$9994,2,FALSE),"")
),"")</f>
        <v>1261</v>
      </c>
      <c r="AG527" t="str">
        <f>IF(AND(AF527&lt;&gt;"",ISNUMBER(AF527),NOT(ISNA(AF527))),VLOOKUP(AF527,'ESO zone constants'!$A$3:$D$9999,4,FALSE),"")</f>
        <v>Blackwood</v>
      </c>
      <c r="AH527" s="43"/>
      <c r="AI527" s="42"/>
      <c r="AJ527" s="42"/>
      <c r="AK527" s="3" t="str">
        <f>IF(AND(G527&lt;&gt;"LIBSETS_SETTYPE_BATTLEGROUND",G527&lt;&gt;"LIBSETS_SETTYPE_SPECIAL"),IF(AL527&lt;&gt;"",VLOOKUP(AL527,'ESO zone constants'!$D$3:$H$4953,5,FALSE),""),"")</f>
        <v/>
      </c>
      <c r="AM527" s="43"/>
      <c r="AN527" s="42"/>
      <c r="AO527" s="42"/>
      <c r="AP527" s="3" t="str">
        <f>IF(AND(G527&lt;&gt;"LIBSETS_SETTYPE_BATTLEGROUND",G527&lt;&gt;"LIBSETS_SETTYPE_SPECIAL"),IF(AQ527&lt;&gt;"",VLOOKUP(AQ527,'ESO zone constants'!$D$3:$H$4953,5,FALSE),""),"")</f>
        <v/>
      </c>
      <c r="AR527" s="43"/>
      <c r="AS527" s="42"/>
      <c r="AT527" s="42"/>
      <c r="AU527" s="3" t="str">
        <f>IF(AND(G527&lt;&gt;"LIBSETS_SETTYPE_BATTLEGROUND",G527&lt;&gt;"LIBSETS_SETTYPE_SPECIAL"),IF(AV527&lt;&gt;"",VLOOKUP(AV527,'ESO zone constants'!$D$3:$H$4953,5,FALSE),""),"")</f>
        <v/>
      </c>
      <c r="AW527" s="43"/>
      <c r="AX527" s="42"/>
      <c r="AY527" s="42"/>
      <c r="AZ527" s="81" t="s">
        <v>2665</v>
      </c>
      <c r="BA527" s="81"/>
      <c r="BB527" s="81"/>
      <c r="BC527" s="21" t="str">
        <f t="shared" si="54"/>
        <v>[603] = {wayshrines={469,469,469,}, dlcId=DLC_WAKING_FLAME</v>
      </c>
      <c r="BD527" s="21" t="str">
        <f t="shared" si="55"/>
        <v>, zoneIds={1268,1261,1261}, veteran=false</v>
      </c>
      <c r="BE527" s="21" t="str">
        <f t="shared" si="56"/>
        <v>, setType=LIBSETS_SETTYPE_DUNGEON</v>
      </c>
      <c r="BF527" s="21" t="str">
        <f t="shared" si="57"/>
        <v>, dropMechanic={LIBSETS_DROP_MECHANIC_GROUP_DUNGEON_BOSS,LIBSETS_DROP_MECHANIC_GROUP_DUNGEON_BOSS}</v>
      </c>
      <c r="BG527" s="21" t="str">
        <f t="shared" si="58"/>
        <v>}, --Scorion\'s Feast  / Festmahl des Skorions   [The Dread Cellar, Blackwood, Blackwood]</v>
      </c>
    </row>
    <row r="528" spans="1:59" x14ac:dyDescent="0.25">
      <c r="A528" s="5">
        <v>604</v>
      </c>
      <c r="B528" t="s">
        <v>2527</v>
      </c>
      <c r="C528" t="s">
        <v>2504</v>
      </c>
      <c r="D528" s="3">
        <f t="shared" si="53"/>
        <v>604</v>
      </c>
      <c r="G528" s="8" t="s">
        <v>1477</v>
      </c>
      <c r="I528" t="s">
        <v>91</v>
      </c>
      <c r="J528" t="s">
        <v>91</v>
      </c>
      <c r="K528">
        <v>469</v>
      </c>
      <c r="L528">
        <v>469</v>
      </c>
      <c r="M528">
        <v>469</v>
      </c>
      <c r="O528" s="64" t="s">
        <v>2511</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WayshrineInfo'!$K$3:$N$9994,4,FALSE),"")))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constants'!$B$4:$C$1012,2,FALSE),"")</f>
        <v>Waking Flame</v>
      </c>
      <c r="V528" s="33" t="s">
        <v>3354</v>
      </c>
      <c r="Y528" s="64"/>
      <c r="Z528" s="3">
        <f>IF(AND(G528&lt;&gt;"LIBSETS_SETTYPE_BATTLEGROUND",G528&lt;&gt;"LIBSETS_SETTYPE_SPECIAL"),
IF(AND(Y528&lt;&gt;"",ISNUMBER(Y528),NOT(ISNA(Y528))),Y528,
   IF(AND(L528&lt;&gt;"",ISNUMBER(L528),L528&gt;0,NOT(ISNA(L528))),VLOOKUP(L528,'ESO dumped WayshrineInfo'!$K$3:$L$9994,2,FALSE),"")
),"")</f>
        <v>1261</v>
      </c>
      <c r="AA528" t="str">
        <f>IF(AND(Z528&lt;&gt;"",ISNUMBER(Z528),NOT(ISNA(Z528))),VLOOKUP(Z528,'ESO zone constants'!$A$3:$D$9999,4,FALSE),"")</f>
        <v>Blackwood</v>
      </c>
      <c r="AB528" s="33" t="s">
        <v>3354</v>
      </c>
      <c r="AC528" s="42"/>
      <c r="AD528" s="42"/>
      <c r="AE528" s="42"/>
      <c r="AF528" s="3">
        <f>IF(AND(G528&lt;&gt;"LIBSETS_SETTYPE_BATTLEGROUND",G528&lt;&gt;"LIBSETS_SETTYPE_SPECIAL"),
IF(AND(AE528&lt;&gt;"",ISNUMBER(AE528),NOT(ISNA(AE528))),AE528,
   IF(AND(M528&lt;&gt;"",ISNUMBER(M528),M528&gt;0,NOT(ISNA(M528))),VLOOKUP(M528,'ESO dumped WayshrineInfo'!$K$3:$L$9994,2,FALSE),"")
),"")</f>
        <v>1261</v>
      </c>
      <c r="AG528" t="str">
        <f>IF(AND(AF528&lt;&gt;"",ISNUMBER(AF528),NOT(ISNA(AF528))),VLOOKUP(AF528,'ESO zone constants'!$A$3:$D$9999,4,FALSE),"")</f>
        <v>Blackwood</v>
      </c>
      <c r="AH528" s="43"/>
      <c r="AI528" s="42"/>
      <c r="AJ528" s="42"/>
      <c r="AK528" s="3" t="str">
        <f>IF(AND(G528&lt;&gt;"LIBSETS_SETTYPE_BATTLEGROUND",G528&lt;&gt;"LIBSETS_SETTYPE_SPECIAL"),IF(AL528&lt;&gt;"",VLOOKUP(AL528,'ESO zone constants'!$D$3:$H$4953,5,FALSE),""),"")</f>
        <v/>
      </c>
      <c r="AM528" s="43"/>
      <c r="AN528" s="42"/>
      <c r="AO528" s="42"/>
      <c r="AP528" s="3" t="str">
        <f>IF(AND(G528&lt;&gt;"LIBSETS_SETTYPE_BATTLEGROUND",G528&lt;&gt;"LIBSETS_SETTYPE_SPECIAL"),IF(AQ528&lt;&gt;"",VLOOKUP(AQ528,'ESO zone constants'!$D$3:$H$4953,5,FALSE),""),"")</f>
        <v/>
      </c>
      <c r="AR528" s="43"/>
      <c r="AS528" s="42"/>
      <c r="AT528" s="42"/>
      <c r="AU528" s="3" t="str">
        <f>IF(AND(G528&lt;&gt;"LIBSETS_SETTYPE_BATTLEGROUND",G528&lt;&gt;"LIBSETS_SETTYPE_SPECIAL"),IF(AV528&lt;&gt;"",VLOOKUP(AV528,'ESO zone constants'!$D$3:$H$4953,5,FALSE),""),"")</f>
        <v/>
      </c>
      <c r="AW528" s="43"/>
      <c r="AX528" s="42"/>
      <c r="AY528" s="42"/>
      <c r="AZ528" s="81" t="s">
        <v>2665</v>
      </c>
      <c r="BA528" s="81"/>
      <c r="BB528" s="81"/>
      <c r="BC528" s="21" t="str">
        <f t="shared" si="54"/>
        <v>[604] = {wayshrines={469,469,469,}, dlcId=DLC_WAKING_FLAME</v>
      </c>
      <c r="BD528" s="21" t="str">
        <f t="shared" si="55"/>
        <v>, zoneIds={1268,1261,1261}, veteran=false</v>
      </c>
      <c r="BE528" s="21" t="str">
        <f t="shared" si="56"/>
        <v>, setType=LIBSETS_SETTYPE_DUNGEON</v>
      </c>
      <c r="BF528" s="21" t="str">
        <f t="shared" si="57"/>
        <v>, dropMechanic={LIBSETS_DROP_MECHANIC_GROUP_DUNGEON_BOSS,LIBSETS_DROP_MECHANIC_GROUP_DUNGEON_BOSS}</v>
      </c>
      <c r="BG528" s="21" t="str">
        <f t="shared" si="58"/>
        <v>}, --Rush of Agony / Auftreibende Agonie   [The Dread Cellar, Blackwood, Blackwood]</v>
      </c>
    </row>
    <row r="529" spans="1:59" x14ac:dyDescent="0.25">
      <c r="A529" s="5">
        <v>605</v>
      </c>
      <c r="B529" t="s">
        <v>2532</v>
      </c>
      <c r="C529" t="s">
        <v>2509</v>
      </c>
      <c r="D529" s="3">
        <f t="shared" si="53"/>
        <v>605</v>
      </c>
      <c r="G529" s="8" t="s">
        <v>1477</v>
      </c>
      <c r="I529" t="s">
        <v>91</v>
      </c>
      <c r="J529" t="s">
        <v>91</v>
      </c>
      <c r="K529">
        <v>470</v>
      </c>
      <c r="L529">
        <v>470</v>
      </c>
      <c r="M529">
        <v>470</v>
      </c>
      <c r="O529" s="64" t="s">
        <v>2506</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WayshrineInfo'!$K$3:$N$9994,4,FALSE),"")))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constants'!$B$4:$C$1012,2,FALSE),"")</f>
        <v>Waking Flame</v>
      </c>
      <c r="V529" s="33" t="s">
        <v>3354</v>
      </c>
      <c r="Y529" s="64"/>
      <c r="Z529" s="3">
        <f>IF(AND(G529&lt;&gt;"LIBSETS_SETTYPE_BATTLEGROUND",G529&lt;&gt;"LIBSETS_SETTYPE_SPECIAL"),
IF(AND(Y529&lt;&gt;"",ISNUMBER(Y529),NOT(ISNA(Y529))),Y529,
   IF(AND(L529&lt;&gt;"",ISNUMBER(L529),L529&gt;0,NOT(ISNA(L529))),VLOOKUP(L529,'ESO dumped WayshrineInfo'!$K$3:$L$9994,2,FALSE),"")
),"")</f>
        <v>3</v>
      </c>
      <c r="AA529" t="str">
        <f>IF(AND(Z529&lt;&gt;"",ISNUMBER(Z529),NOT(ISNA(Z529))),VLOOKUP(Z529,'ESO zone constants'!$A$3:$D$9999,4,FALSE),"")</f>
        <v>Glenumbra</v>
      </c>
      <c r="AB529" s="33" t="s">
        <v>3354</v>
      </c>
      <c r="AC529" s="42"/>
      <c r="AD529" s="42"/>
      <c r="AE529" s="42"/>
      <c r="AF529" s="3">
        <f>IF(AND(G529&lt;&gt;"LIBSETS_SETTYPE_BATTLEGROUND",G529&lt;&gt;"LIBSETS_SETTYPE_SPECIAL"),
IF(AND(AE529&lt;&gt;"",ISNUMBER(AE529),NOT(ISNA(AE529))),AE529,
   IF(AND(M529&lt;&gt;"",ISNUMBER(M529),M529&gt;0,NOT(ISNA(M529))),VLOOKUP(M529,'ESO dumped WayshrineInfo'!$K$3:$L$9994,2,FALSE),"")
),"")</f>
        <v>3</v>
      </c>
      <c r="AG529" t="str">
        <f>IF(AND(AF529&lt;&gt;"",ISNUMBER(AF529),NOT(ISNA(AF529))),VLOOKUP(AF529,'ESO zone constants'!$A$3:$D$9999,4,FALSE),"")</f>
        <v>Glenumbra</v>
      </c>
      <c r="AH529" s="43"/>
      <c r="AI529" s="42"/>
      <c r="AJ529" s="42"/>
      <c r="AK529" s="3" t="str">
        <f>IF(AND(G529&lt;&gt;"LIBSETS_SETTYPE_BATTLEGROUND",G529&lt;&gt;"LIBSETS_SETTYPE_SPECIAL"),IF(AL529&lt;&gt;"",VLOOKUP(AL529,'ESO zone constants'!$D$3:$H$4953,5,FALSE),""),"")</f>
        <v/>
      </c>
      <c r="AM529" s="43"/>
      <c r="AN529" s="42"/>
      <c r="AO529" s="42"/>
      <c r="AP529" s="3" t="str">
        <f>IF(AND(G529&lt;&gt;"LIBSETS_SETTYPE_BATTLEGROUND",G529&lt;&gt;"LIBSETS_SETTYPE_SPECIAL"),IF(AQ529&lt;&gt;"",VLOOKUP(AQ529,'ESO zone constants'!$D$3:$H$4953,5,FALSE),""),"")</f>
        <v/>
      </c>
      <c r="AR529" s="43"/>
      <c r="AS529" s="42"/>
      <c r="AT529" s="42"/>
      <c r="AU529" s="3" t="str">
        <f>IF(AND(G529&lt;&gt;"LIBSETS_SETTYPE_BATTLEGROUND",G529&lt;&gt;"LIBSETS_SETTYPE_SPECIAL"),IF(AV529&lt;&gt;"",VLOOKUP(AV529,'ESO zone constants'!$D$3:$H$4953,5,FALSE),""),"")</f>
        <v/>
      </c>
      <c r="AW529" s="43"/>
      <c r="AX529" s="42"/>
      <c r="AY529" s="42"/>
      <c r="AZ529" s="81" t="s">
        <v>2665</v>
      </c>
      <c r="BA529" s="81"/>
      <c r="BB529" s="81"/>
      <c r="BC529" s="21" t="str">
        <f t="shared" si="54"/>
        <v>[605] = {wayshrines={470,470,470,}, dlcId=DLC_WAKING_FLAME</v>
      </c>
      <c r="BD529" s="21" t="str">
        <f t="shared" si="55"/>
        <v>, zoneIds={1267,3,3}, veteran=false</v>
      </c>
      <c r="BE529" s="21" t="str">
        <f t="shared" si="56"/>
        <v>, setType=LIBSETS_SETTYPE_DUNGEON</v>
      </c>
      <c r="BF529" s="21" t="str">
        <f t="shared" si="57"/>
        <v>, dropMechanic={LIBSETS_DROP_MECHANIC_GROUP_DUNGEON_BOSS,LIBSETS_DROP_MECHANIC_GROUP_DUNGEON_BOSS}</v>
      </c>
      <c r="BG529" s="21" t="str">
        <f t="shared" si="58"/>
        <v>}, --Silver Rose Vigil / Silberrosen-Wacht   [Red Petal Bastion, Glenumbra, Glenumbra]</v>
      </c>
    </row>
    <row r="530" spans="1:59" x14ac:dyDescent="0.25">
      <c r="A530" s="5">
        <v>606</v>
      </c>
      <c r="B530" t="s">
        <v>2530</v>
      </c>
      <c r="C530" t="s">
        <v>2507</v>
      </c>
      <c r="D530" s="3">
        <f t="shared" si="53"/>
        <v>606</v>
      </c>
      <c r="G530" s="8" t="s">
        <v>1477</v>
      </c>
      <c r="I530" t="s">
        <v>91</v>
      </c>
      <c r="J530" t="s">
        <v>91</v>
      </c>
      <c r="K530">
        <v>470</v>
      </c>
      <c r="L530">
        <v>470</v>
      </c>
      <c r="M530">
        <v>470</v>
      </c>
      <c r="O530" s="64" t="s">
        <v>2506</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WayshrineInfo'!$K$3:$N$9994,4,FALSE),"")))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constants'!$B$4:$C$1012,2,FALSE),"")</f>
        <v>Waking Flame</v>
      </c>
      <c r="V530" s="33" t="s">
        <v>3354</v>
      </c>
      <c r="Y530" s="64"/>
      <c r="Z530" s="3">
        <f>IF(AND(G530&lt;&gt;"LIBSETS_SETTYPE_BATTLEGROUND",G530&lt;&gt;"LIBSETS_SETTYPE_SPECIAL"),
IF(AND(Y530&lt;&gt;"",ISNUMBER(Y530),NOT(ISNA(Y530))),Y530,
   IF(AND(L530&lt;&gt;"",ISNUMBER(L530),L530&gt;0,NOT(ISNA(L530))),VLOOKUP(L530,'ESO dumped WayshrineInfo'!$K$3:$L$9994,2,FALSE),"")
),"")</f>
        <v>3</v>
      </c>
      <c r="AA530" t="str">
        <f>IF(AND(Z530&lt;&gt;"",ISNUMBER(Z530),NOT(ISNA(Z530))),VLOOKUP(Z530,'ESO zone constants'!$A$3:$D$9999,4,FALSE),"")</f>
        <v>Glenumbra</v>
      </c>
      <c r="AB530" s="33" t="s">
        <v>3354</v>
      </c>
      <c r="AC530" s="42"/>
      <c r="AD530" s="42"/>
      <c r="AE530" s="39"/>
      <c r="AF530" s="3">
        <f>IF(AND(G530&lt;&gt;"LIBSETS_SETTYPE_BATTLEGROUND",G530&lt;&gt;"LIBSETS_SETTYPE_SPECIAL"),
IF(AND(AE530&lt;&gt;"",ISNUMBER(AE530),NOT(ISNA(AE530))),AE530,
   IF(AND(M530&lt;&gt;"",ISNUMBER(M530),M530&gt;0,NOT(ISNA(M530))),VLOOKUP(M530,'ESO dumped WayshrineInfo'!$K$3:$L$9994,2,FALSE),"")
),"")</f>
        <v>3</v>
      </c>
      <c r="AG530" t="str">
        <f>IF(AND(AF530&lt;&gt;"",ISNUMBER(AF530),NOT(ISNA(AF530))),VLOOKUP(AF530,'ESO zone constants'!$A$3:$D$9999,4,FALSE),"")</f>
        <v>Glenumbra</v>
      </c>
      <c r="AH530" s="43"/>
      <c r="AI530" s="42"/>
      <c r="AJ530" s="42"/>
      <c r="AK530" s="3" t="str">
        <f>IF(AND(G530&lt;&gt;"LIBSETS_SETTYPE_BATTLEGROUND",G530&lt;&gt;"LIBSETS_SETTYPE_SPECIAL"),IF(AL530&lt;&gt;"",VLOOKUP(AL530,'ESO zone constants'!$D$3:$H$4953,5,FALSE),""),"")</f>
        <v/>
      </c>
      <c r="AM530" s="43"/>
      <c r="AN530" s="42"/>
      <c r="AO530" s="42"/>
      <c r="AP530" s="3" t="str">
        <f>IF(AND(G530&lt;&gt;"LIBSETS_SETTYPE_BATTLEGROUND",G530&lt;&gt;"LIBSETS_SETTYPE_SPECIAL"),IF(AQ530&lt;&gt;"",VLOOKUP(AQ530,'ESO zone constants'!$D$3:$H$4953,5,FALSE),""),"")</f>
        <v/>
      </c>
      <c r="AR530" s="43"/>
      <c r="AS530" s="42"/>
      <c r="AT530" s="42"/>
      <c r="AU530" s="3" t="str">
        <f>IF(AND(G530&lt;&gt;"LIBSETS_SETTYPE_BATTLEGROUND",G530&lt;&gt;"LIBSETS_SETTYPE_SPECIAL"),IF(AV530&lt;&gt;"",VLOOKUP(AV530,'ESO zone constants'!$D$3:$H$4953,5,FALSE),""),"")</f>
        <v/>
      </c>
      <c r="AW530" s="43"/>
      <c r="AX530" s="42"/>
      <c r="AY530" s="42"/>
      <c r="AZ530" s="81" t="s">
        <v>2665</v>
      </c>
      <c r="BA530" s="81"/>
      <c r="BB530" s="81"/>
      <c r="BC530" s="21" t="str">
        <f t="shared" si="54"/>
        <v>[606] = {wayshrines={470,470,470,}, dlcId=DLC_WAKING_FLAME</v>
      </c>
      <c r="BD530" s="21" t="str">
        <f t="shared" si="55"/>
        <v>, zoneIds={1267,3,3}, veteran=false</v>
      </c>
      <c r="BE530" s="21" t="str">
        <f t="shared" si="56"/>
        <v>, setType=LIBSETS_SETTYPE_DUNGEON</v>
      </c>
      <c r="BF530" s="21" t="str">
        <f t="shared" si="57"/>
        <v>, dropMechanic={LIBSETS_DROP_MECHANIC_GROUP_DUNGEON_BOSS,LIBSETS_DROP_MECHANIC_GROUP_DUNGEON_BOSS}</v>
      </c>
      <c r="BG530" s="21" t="str">
        <f t="shared" si="58"/>
        <v>}, --Thunder Caller / Donnerrufer   [Red Petal Bastion, Glenumbra, Glenumbra]</v>
      </c>
    </row>
    <row r="531" spans="1:59" x14ac:dyDescent="0.25">
      <c r="A531" s="5">
        <v>607</v>
      </c>
      <c r="B531" t="s">
        <v>2531</v>
      </c>
      <c r="C531" t="s">
        <v>2508</v>
      </c>
      <c r="D531" s="3">
        <f t="shared" si="53"/>
        <v>607</v>
      </c>
      <c r="G531" s="8" t="s">
        <v>1477</v>
      </c>
      <c r="I531" t="s">
        <v>91</v>
      </c>
      <c r="J531" t="s">
        <v>91</v>
      </c>
      <c r="K531">
        <v>470</v>
      </c>
      <c r="L531">
        <v>470</v>
      </c>
      <c r="M531">
        <v>470</v>
      </c>
      <c r="O531" s="64" t="s">
        <v>2506</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WayshrineInfo'!$K$3:$N$9994,4,FALSE),"")))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constants'!$B$4:$C$1012,2,FALSE),"")</f>
        <v>Waking Flame</v>
      </c>
      <c r="V531" s="33" t="s">
        <v>3354</v>
      </c>
      <c r="Y531" s="64"/>
      <c r="Z531" s="3">
        <f>IF(AND(G531&lt;&gt;"LIBSETS_SETTYPE_BATTLEGROUND",G531&lt;&gt;"LIBSETS_SETTYPE_SPECIAL"),
IF(AND(Y531&lt;&gt;"",ISNUMBER(Y531),NOT(ISNA(Y531))),Y531,
   IF(AND(L531&lt;&gt;"",ISNUMBER(L531),L531&gt;0,NOT(ISNA(L531))),VLOOKUP(L531,'ESO dumped WayshrineInfo'!$K$3:$L$9994,2,FALSE),"")
),"")</f>
        <v>3</v>
      </c>
      <c r="AA531" t="str">
        <f>IF(AND(Z531&lt;&gt;"",ISNUMBER(Z531),NOT(ISNA(Z531))),VLOOKUP(Z531,'ESO zone constants'!$A$3:$D$9999,4,FALSE),"")</f>
        <v>Glenumbra</v>
      </c>
      <c r="AB531" s="33" t="s">
        <v>3354</v>
      </c>
      <c r="AC531" s="42"/>
      <c r="AD531" s="42"/>
      <c r="AE531" s="42"/>
      <c r="AF531" s="3">
        <f>IF(AND(G531&lt;&gt;"LIBSETS_SETTYPE_BATTLEGROUND",G531&lt;&gt;"LIBSETS_SETTYPE_SPECIAL"),
IF(AND(AE531&lt;&gt;"",ISNUMBER(AE531),NOT(ISNA(AE531))),AE531,
   IF(AND(M531&lt;&gt;"",ISNUMBER(M531),M531&gt;0,NOT(ISNA(M531))),VLOOKUP(M531,'ESO dumped WayshrineInfo'!$K$3:$L$9994,2,FALSE),"")
),"")</f>
        <v>3</v>
      </c>
      <c r="AG531" t="str">
        <f>IF(AND(AF531&lt;&gt;"",ISNUMBER(AF531),NOT(ISNA(AF531))),VLOOKUP(AF531,'ESO zone constants'!$A$3:$D$9999,4,FALSE),"")</f>
        <v>Glenumbra</v>
      </c>
      <c r="AH531" s="43"/>
      <c r="AI531" s="42"/>
      <c r="AJ531" s="42"/>
      <c r="AK531" s="3" t="str">
        <f>IF(AND(G531&lt;&gt;"LIBSETS_SETTYPE_BATTLEGROUND",G531&lt;&gt;"LIBSETS_SETTYPE_SPECIAL"),IF(AL531&lt;&gt;"",VLOOKUP(AL531,'ESO zone constants'!$D$3:$H$4953,5,FALSE),""),"")</f>
        <v/>
      </c>
      <c r="AM531" s="43"/>
      <c r="AN531" s="42"/>
      <c r="AO531" s="42"/>
      <c r="AP531" s="3" t="str">
        <f>IF(AND(G531&lt;&gt;"LIBSETS_SETTYPE_BATTLEGROUND",G531&lt;&gt;"LIBSETS_SETTYPE_SPECIAL"),IF(AQ531&lt;&gt;"",VLOOKUP(AQ531,'ESO zone constants'!$D$3:$H$4953,5,FALSE),""),"")</f>
        <v/>
      </c>
      <c r="AR531" s="43"/>
      <c r="AS531" s="42"/>
      <c r="AT531" s="42"/>
      <c r="AU531" s="3" t="str">
        <f>IF(AND(G531&lt;&gt;"LIBSETS_SETTYPE_BATTLEGROUND",G531&lt;&gt;"LIBSETS_SETTYPE_SPECIAL"),IF(AV531&lt;&gt;"",VLOOKUP(AV531,'ESO zone constants'!$D$3:$H$4953,5,FALSE),""),"")</f>
        <v/>
      </c>
      <c r="AW531" s="43"/>
      <c r="AX531" s="42"/>
      <c r="AY531" s="42"/>
      <c r="AZ531" s="81" t="s">
        <v>2665</v>
      </c>
      <c r="BA531" s="81"/>
      <c r="BB531" s="81"/>
      <c r="BC531" s="21" t="str">
        <f t="shared" si="54"/>
        <v>[607] = {wayshrines={470,470,470,}, dlcId=DLC_WAKING_FLAME</v>
      </c>
      <c r="BD531" s="21" t="str">
        <f t="shared" si="55"/>
        <v>, zoneIds={1267,3,3}, veteran=false</v>
      </c>
      <c r="BE531" s="21" t="str">
        <f t="shared" si="56"/>
        <v>, setType=LIBSETS_SETTYPE_DUNGEON</v>
      </c>
      <c r="BF531" s="21" t="str">
        <f t="shared" si="57"/>
        <v>, dropMechanic={LIBSETS_DROP_MECHANIC_GROUP_DUNGEON_BOSS,LIBSETS_DROP_MECHANIC_GROUP_DUNGEON_BOSS}</v>
      </c>
      <c r="BG531" s="21" t="str">
        <f t="shared" si="58"/>
        <v>}, --Grisly Gourmet / Grausiger Gourmet   [Red Petal Bastion, Glenumbra, Glenumbra]</v>
      </c>
    </row>
    <row r="532" spans="1:59" x14ac:dyDescent="0.25">
      <c r="A532" s="5">
        <v>608</v>
      </c>
      <c r="B532" t="s">
        <v>2510</v>
      </c>
      <c r="C532" t="s">
        <v>2510</v>
      </c>
      <c r="D532" s="3">
        <f t="shared" si="53"/>
        <v>608</v>
      </c>
      <c r="G532" s="8" t="s">
        <v>1479</v>
      </c>
      <c r="H532" s="91">
        <v>3</v>
      </c>
      <c r="I532" t="s">
        <v>1466</v>
      </c>
      <c r="J532" t="s">
        <v>91</v>
      </c>
      <c r="K532">
        <v>470</v>
      </c>
      <c r="L532">
        <v>470</v>
      </c>
      <c r="M532">
        <v>470</v>
      </c>
      <c r="O532" s="64" t="s">
        <v>2506</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WayshrineInfo'!$K$3:$N$9994,4,FALSE),"")))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constants'!$B$4:$C$1012,2,FALSE),"")</f>
        <v>Waking Flame</v>
      </c>
      <c r="V532" s="33" t="s">
        <v>1544</v>
      </c>
      <c r="W532" s="3" t="s">
        <v>2541</v>
      </c>
      <c r="X532" s="3" t="s">
        <v>2541</v>
      </c>
      <c r="Y532" s="64"/>
      <c r="Z532" s="3">
        <f>IF(AND(G532&lt;&gt;"LIBSETS_SETTYPE_BATTLEGROUND",G532&lt;&gt;"LIBSETS_SETTYPE_SPECIAL"),
IF(AND(Y532&lt;&gt;"",ISNUMBER(Y532),NOT(ISNA(Y532))),Y532,
   IF(AND(L532&lt;&gt;"",ISNUMBER(L532),L532&gt;0,NOT(ISNA(L532))),VLOOKUP(L532,'ESO dumped WayshrineInfo'!$K$3:$L$9994,2,FALSE),"")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WayshrineInfo'!$K$3:$L$9994,2,FALSE),"")
),"")</f>
        <v>3</v>
      </c>
      <c r="AG532" t="str">
        <f>IF(AND(AF532&lt;&gt;"",ISNUMBER(AF532),NOT(ISNA(AF532))),VLOOKUP(AF532,'ESO zone constants'!$A$3:$D$9999,4,FALSE),"")</f>
        <v>Glenumbra</v>
      </c>
      <c r="AH532" s="43"/>
      <c r="AK532" s="3" t="str">
        <f>IF(AND(G532&lt;&gt;"LIBSETS_SETTYPE_BATTLEGROUND",G532&lt;&gt;"LIBSETS_SETTYPE_SPECIAL"),IF(AL532&lt;&gt;"",VLOOKUP(AL532,'ESO zone constants'!$D$3:$H$4953,5,FALSE),""),"")</f>
        <v/>
      </c>
      <c r="AM532" s="43"/>
      <c r="AP532" s="3" t="str">
        <f>IF(AND(G532&lt;&gt;"LIBSETS_SETTYPE_BATTLEGROUND",G532&lt;&gt;"LIBSETS_SETTYPE_SPECIAL"),IF(AQ532&lt;&gt;"",VLOOKUP(AQ532,'ESO zone constants'!$D$3:$H$4953,5,FALSE),""),"")</f>
        <v/>
      </c>
      <c r="AR532" s="43"/>
      <c r="AU532" s="3" t="str">
        <f>IF(AND(G532&lt;&gt;"LIBSETS_SETTYPE_BATTLEGROUND",G532&lt;&gt;"LIBSETS_SETTYPE_SPECIAL"),IF(AV532&lt;&gt;"",VLOOKUP(AV532,'ESO zone constants'!$D$3:$H$4953,5,FALSE),""),"")</f>
        <v/>
      </c>
      <c r="AW532" s="43"/>
      <c r="AZ532" s="81" t="s">
        <v>2665</v>
      </c>
      <c r="BA532" s="81"/>
      <c r="BB532" s="81"/>
      <c r="BC532" s="21" t="str">
        <f t="shared" si="54"/>
        <v>[608] = {wayshrines={470,470,470,}, dlcId=DLC_WAKING_FLAME</v>
      </c>
      <c r="BD532" s="21" t="str">
        <f t="shared" si="55"/>
        <v>, zoneIds={1267,3,3}, veteran={[EQUIP_TYPE_HEAD]=true, [EQUIP_TYPE_SHOULDERS]=false}</v>
      </c>
      <c r="BE532" s="21" t="str">
        <f t="shared" si="56"/>
        <v>, setType=LIBSETS_SETTYPE_MONSTER, undauntedChestId=3</v>
      </c>
      <c r="BF532" s="21" t="str">
        <f t="shared" si="57"/>
        <v>, dropMechanic={LIBSETS_DROP_MECHANIC_MONSTER_NAME}, dropMechanicDropLocationNames={['en']={'Prior Thierric Sarazen','','','','','',},['de']={'Prior Thierric Sarazen','','','','','',},}</v>
      </c>
      <c r="BG532" s="21" t="str">
        <f t="shared" si="58"/>
        <v>}, --Prior Thierric / Prior Thierric   [Red Petal Bastion, Glenumbra, Glenumbra]</v>
      </c>
    </row>
    <row r="533" spans="1:59" x14ac:dyDescent="0.25">
      <c r="A533" s="5">
        <v>609</v>
      </c>
      <c r="B533" t="s">
        <v>2529</v>
      </c>
      <c r="C533" t="s">
        <v>2505</v>
      </c>
      <c r="D533" s="3">
        <f t="shared" si="53"/>
        <v>609</v>
      </c>
      <c r="G533" s="8" t="s">
        <v>1479</v>
      </c>
      <c r="H533" s="91">
        <v>3</v>
      </c>
      <c r="I533" t="s">
        <v>1466</v>
      </c>
      <c r="J533" t="s">
        <v>91</v>
      </c>
      <c r="K533">
        <v>469</v>
      </c>
      <c r="L533">
        <v>469</v>
      </c>
      <c r="M533">
        <v>469</v>
      </c>
      <c r="O533" s="64" t="s">
        <v>2511</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WayshrineInfo'!$K$3:$N$9994,4,FALSE),"")))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constants'!$B$4:$C$1012,2,FALSE),"")</f>
        <v>Waking Flame</v>
      </c>
      <c r="V533" s="33" t="s">
        <v>1544</v>
      </c>
      <c r="W533" s="3" t="s">
        <v>2505</v>
      </c>
      <c r="X533" s="3" t="s">
        <v>2529</v>
      </c>
      <c r="Y533" s="64"/>
      <c r="Z533" s="3">
        <f>IF(AND(G533&lt;&gt;"LIBSETS_SETTYPE_BATTLEGROUND",G533&lt;&gt;"LIBSETS_SETTYPE_SPECIAL"),
IF(AND(Y533&lt;&gt;"",ISNUMBER(Y533),NOT(ISNA(Y533))),Y533,
   IF(AND(L533&lt;&gt;"",ISNUMBER(L533),L533&gt;0,NOT(ISNA(L533))),VLOOKUP(L533,'ESO dumped WayshrineInfo'!$K$3:$L$9994,2,FALSE),"")
),"")</f>
        <v>1261</v>
      </c>
      <c r="AA533" t="str">
        <f>IF(AND(Z533&lt;&gt;"",ISNUMBER(Z533),NOT(ISNA(Z533))),VLOOKUP(Z533,'ESO zone constants'!$A$3:$D$9999,4,FALSE),"")</f>
        <v>Blackwood</v>
      </c>
      <c r="AC533" s="42"/>
      <c r="AD533" s="42"/>
      <c r="AE533" s="42"/>
      <c r="AF533" s="3">
        <f>IF(AND(G533&lt;&gt;"LIBSETS_SETTYPE_BATTLEGROUND",G533&lt;&gt;"LIBSETS_SETTYPE_SPECIAL"),
IF(AND(AE533&lt;&gt;"",ISNUMBER(AE533),NOT(ISNA(AE533))),AE533,
   IF(AND(M533&lt;&gt;"",ISNUMBER(M533),M533&gt;0,NOT(ISNA(M533))),VLOOKUP(M533,'ESO dumped WayshrineInfo'!$K$3:$L$9994,2,FALSE),"")
),"")</f>
        <v>1261</v>
      </c>
      <c r="AG533" t="str">
        <f>IF(AND(AF533&lt;&gt;"",ISNUMBER(AF533),NOT(ISNA(AF533))),VLOOKUP(AF533,'ESO zone constants'!$A$3:$D$9999,4,FALSE),"")</f>
        <v>Blackwood</v>
      </c>
      <c r="AH533" s="43"/>
      <c r="AI533" s="42"/>
      <c r="AJ533" s="42"/>
      <c r="AK533" s="3" t="str">
        <f>IF(AND(G533&lt;&gt;"LIBSETS_SETTYPE_BATTLEGROUND",G533&lt;&gt;"LIBSETS_SETTYPE_SPECIAL"),IF(AL533&lt;&gt;"",VLOOKUP(AL533,'ESO zone constants'!$D$3:$H$4953,5,FALSE),""),"")</f>
        <v/>
      </c>
      <c r="AM533" s="43"/>
      <c r="AN533" s="42"/>
      <c r="AO533" s="42"/>
      <c r="AP533" s="3" t="str">
        <f>IF(AND(G533&lt;&gt;"LIBSETS_SETTYPE_BATTLEGROUND",G533&lt;&gt;"LIBSETS_SETTYPE_SPECIAL"),IF(AQ533&lt;&gt;"",VLOOKUP(AQ533,'ESO zone constants'!$D$3:$H$4953,5,FALSE),""),"")</f>
        <v/>
      </c>
      <c r="AR533" s="43"/>
      <c r="AS533" s="42"/>
      <c r="AT533" s="42"/>
      <c r="AU533" s="3" t="str">
        <f>IF(AND(G533&lt;&gt;"LIBSETS_SETTYPE_BATTLEGROUND",G533&lt;&gt;"LIBSETS_SETTYPE_SPECIAL"),IF(AV533&lt;&gt;"",VLOOKUP(AV533,'ESO zone constants'!$D$3:$H$4953,5,FALSE),""),"")</f>
        <v/>
      </c>
      <c r="AW533" s="43"/>
      <c r="AX533" s="42"/>
      <c r="AY533" s="42"/>
      <c r="AZ533" s="81" t="s">
        <v>2665</v>
      </c>
      <c r="BA533" s="81"/>
      <c r="BB533" s="81"/>
      <c r="BC533" s="21" t="str">
        <f t="shared" si="54"/>
        <v>[609] = {wayshrines={469,469,469,}, dlcId=DLC_WAKING_FLAME</v>
      </c>
      <c r="BD533" s="21" t="str">
        <f t="shared" si="55"/>
        <v>, zoneIds={1268,1261,1261}, veteran={[EQUIP_TYPE_HEAD]=true, [EQUIP_TYPE_SHOULDERS]=false}</v>
      </c>
      <c r="BE533" s="21" t="str">
        <f t="shared" si="56"/>
        <v>, setType=LIBSETS_SETTYPE_MONSTER, undauntedChestId=3</v>
      </c>
      <c r="BF533" s="21" t="str">
        <f t="shared" si="57"/>
        <v>, dropMechanic={LIBSETS_DROP_MECHANIC_MONSTER_NAME}, dropMechanicDropLocationNames={['en']={'Magma Incarnate','','','','','',},['de']={'Magmaverkörperung','','','','','',},}</v>
      </c>
      <c r="BG533" s="21" t="str">
        <f t="shared" si="58"/>
        <v>}, --Magma Incarnate / Magmaverkörperung   [The Dread Cellar, Blackwood, Blackwood]</v>
      </c>
    </row>
    <row r="534" spans="1:59" x14ac:dyDescent="0.25">
      <c r="A534" s="5">
        <v>610</v>
      </c>
      <c r="B534" t="s">
        <v>2669</v>
      </c>
      <c r="C534" t="s">
        <v>2713</v>
      </c>
      <c r="D534" s="3">
        <f t="shared" si="53"/>
        <v>610</v>
      </c>
      <c r="G534" s="3" t="s">
        <v>1474</v>
      </c>
      <c r="I534" t="s">
        <v>91</v>
      </c>
      <c r="J534" t="s">
        <v>91</v>
      </c>
      <c r="K534">
        <v>478</v>
      </c>
      <c r="L534">
        <v>478</v>
      </c>
      <c r="M534">
        <v>478</v>
      </c>
      <c r="N534">
        <v>3</v>
      </c>
      <c r="O534" s="64" t="s">
        <v>2454</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WayshrineInfo'!$K$3:$N$9994,4,FALSE),"")))</f>
        <v>The Deadlands</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constants'!$B$4:$C$1012,2,FALSE),"")</f>
        <v>The Deadlands</v>
      </c>
      <c r="V534" s="33" t="s">
        <v>3357</v>
      </c>
      <c r="W534" s="38"/>
      <c r="X534" s="38"/>
      <c r="Z534" s="3">
        <f>IF(AND(G534&lt;&gt;"LIBSETS_SETTYPE_BATTLEGROUND",G534&lt;&gt;"LIBSETS_SETTYPE_SPECIAL"),
IF(AND(Y534&lt;&gt;"",ISNUMBER(Y534),NOT(ISNA(Y534))),Y534,
   IF(AND(L534&lt;&gt;"",ISNUMBER(L534),L534&gt;0,NOT(ISNA(L534))),VLOOKUP(L534,'ESO dumped WayshrineInfo'!$K$3:$L$9994,2,FALSE),"")
),"")</f>
        <v>1286</v>
      </c>
      <c r="AA534" t="str">
        <f>IF(AND(Z534&lt;&gt;"",ISNUMBER(Z534),NOT(ISNA(Z534))),VLOOKUP(Z534,'ESO zone constants'!$A$3:$D$9999,4,FALSE),"")</f>
        <v>The Deadlands</v>
      </c>
      <c r="AB534" s="33" t="s">
        <v>3357</v>
      </c>
      <c r="AE534" s="42"/>
      <c r="AF534" s="3">
        <f>IF(AND(G534&lt;&gt;"LIBSETS_SETTYPE_BATTLEGROUND",G534&lt;&gt;"LIBSETS_SETTYPE_SPECIAL"),
IF(AND(AE534&lt;&gt;"",ISNUMBER(AE534),NOT(ISNA(AE534))),AE534,
   IF(AND(M534&lt;&gt;"",ISNUMBER(M534),M534&gt;0,NOT(ISNA(M534))),VLOOKUP(M534,'ESO dumped WayshrineInfo'!$K$3:$L$9994,2,FALSE),"")
),"")</f>
        <v>1286</v>
      </c>
      <c r="AG534" t="str">
        <f>IF(AND(AF534&lt;&gt;"",ISNUMBER(AF534),NOT(ISNA(AF534))),VLOOKUP(AF534,'ESO zone constants'!$A$3:$D$9999,4,FALSE),"")</f>
        <v>The Deadlands</v>
      </c>
      <c r="AH534" s="43" t="s">
        <v>3357</v>
      </c>
      <c r="AK534" s="3" t="str">
        <f>IF(AND(G534&lt;&gt;"LIBSETS_SETTYPE_BATTLEGROUND",G534&lt;&gt;"LIBSETS_SETTYPE_SPECIAL"),IF(AL534&lt;&gt;"",VLOOKUP(AL534,'ESO zone constants'!$D$3:$H$4953,5,FALSE),""),"")</f>
        <v/>
      </c>
      <c r="AM534" s="43"/>
      <c r="AP534" s="3" t="str">
        <f>IF(AND(G534&lt;&gt;"LIBSETS_SETTYPE_BATTLEGROUND",G534&lt;&gt;"LIBSETS_SETTYPE_SPECIAL"),IF(AQ534&lt;&gt;"",VLOOKUP(AQ534,'ESO zone constants'!$D$3:$H$4953,5,FALSE),""),"")</f>
        <v/>
      </c>
      <c r="AR534" s="43"/>
      <c r="AU534" s="3" t="str">
        <f>IF(AND(G534&lt;&gt;"LIBSETS_SETTYPE_BATTLEGROUND",G534&lt;&gt;"LIBSETS_SETTYPE_SPECIAL"),IF(AV534&lt;&gt;"",VLOOKUP(AV534,'ESO zone constants'!$D$3:$H$4953,5,FALSE),""),"")</f>
        <v/>
      </c>
      <c r="AW534" s="43"/>
      <c r="AZ534" s="87"/>
      <c r="BA534" s="87"/>
      <c r="BB534" s="87"/>
      <c r="BC534" s="21" t="str">
        <f t="shared" si="54"/>
        <v>[610] = {wayshrines={478,478,478,}, traitsNeeded=3, dlcId=DLC_DEADLANDS</v>
      </c>
      <c r="BD534" s="21" t="str">
        <f t="shared" si="55"/>
        <v>, zoneIds={1286,1286,1286}, veteran=false</v>
      </c>
      <c r="BE534" s="21" t="str">
        <f t="shared" si="56"/>
        <v>, setType=LIBSETS_SETTYPE_CRAFTED</v>
      </c>
      <c r="BF534" s="21" t="str">
        <f t="shared" si="57"/>
        <v>, dropMechanic={LIBSETS_DROP_MECHANIC_CRAFTED,LIBSETS_DROP_MECHANIC_CRAFTED,LIBSETS_DROP_MECHANIC_CRAFTED}</v>
      </c>
      <c r="BG534" s="21" t="str">
        <f t="shared" si="58"/>
        <v>}, --Wretched Vitality / Elendsvitalität   [The Deadlands, The Deadlands, The Deadlands]</v>
      </c>
    </row>
    <row r="535" spans="1:59" x14ac:dyDescent="0.25">
      <c r="A535" s="5">
        <v>611</v>
      </c>
      <c r="B535" t="s">
        <v>2670</v>
      </c>
      <c r="C535" t="s">
        <v>2714</v>
      </c>
      <c r="D535" s="3">
        <f t="shared" si="53"/>
        <v>611</v>
      </c>
      <c r="G535" s="3" t="s">
        <v>1474</v>
      </c>
      <c r="I535" t="s">
        <v>91</v>
      </c>
      <c r="J535" t="s">
        <v>91</v>
      </c>
      <c r="K535" s="36">
        <v>494</v>
      </c>
      <c r="L535" s="36">
        <v>494</v>
      </c>
      <c r="M535" s="36">
        <v>494</v>
      </c>
      <c r="N535">
        <v>7</v>
      </c>
      <c r="O535" s="64" t="s">
        <v>2454</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WayshrineInfo'!$K$3:$N$9994,4,FALSE),"")))</f>
        <v>The Deadlands</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constants'!$B$4:$C$1012,2,FALSE),"")</f>
        <v>The Deadlands</v>
      </c>
      <c r="V535" s="33" t="s">
        <v>3357</v>
      </c>
      <c r="Y535" s="64"/>
      <c r="Z535" s="3">
        <f>IF(AND(G535&lt;&gt;"LIBSETS_SETTYPE_BATTLEGROUND",G535&lt;&gt;"LIBSETS_SETTYPE_SPECIAL"),
IF(AND(Y535&lt;&gt;"",ISNUMBER(Y535),NOT(ISNA(Y535))),Y535,
   IF(AND(L535&lt;&gt;"",ISNUMBER(L535),L535&gt;0,NOT(ISNA(L535))),VLOOKUP(L535,'ESO dumped WayshrineInfo'!$K$3:$L$9994,2,FALSE),"")
),"")</f>
        <v>1286</v>
      </c>
      <c r="AA535" t="str">
        <f>IF(AND(Z535&lt;&gt;"",ISNUMBER(Z535),NOT(ISNA(Z535))),VLOOKUP(Z535,'ESO zone constants'!$A$3:$D$9999,4,FALSE),"")</f>
        <v>The Deadlands</v>
      </c>
      <c r="AB535" s="33" t="s">
        <v>3357</v>
      </c>
      <c r="AF535" s="3">
        <f>IF(AND(G535&lt;&gt;"LIBSETS_SETTYPE_BATTLEGROUND",G535&lt;&gt;"LIBSETS_SETTYPE_SPECIAL"),
IF(AND(AE535&lt;&gt;"",ISNUMBER(AE535),NOT(ISNA(AE535))),AE535,
   IF(AND(M535&lt;&gt;"",ISNUMBER(M535),M535&gt;0,NOT(ISNA(M535))),VLOOKUP(M535,'ESO dumped WayshrineInfo'!$K$3:$L$9994,2,FALSE),"")
),"")</f>
        <v>1286</v>
      </c>
      <c r="AG535" t="str">
        <f>IF(AND(AF535&lt;&gt;"",ISNUMBER(AF535),NOT(ISNA(AF535))),VLOOKUP(AF535,'ESO zone constants'!$A$3:$D$9999,4,FALSE),"")</f>
        <v>The Deadlands</v>
      </c>
      <c r="AH535" s="43" t="s">
        <v>3357</v>
      </c>
      <c r="AK535" s="3" t="str">
        <f>IF(AND(G535&lt;&gt;"LIBSETS_SETTYPE_BATTLEGROUND",G535&lt;&gt;"LIBSETS_SETTYPE_SPECIAL"),IF(AL535&lt;&gt;"",VLOOKUP(AL535,'ESO zone constants'!$D$3:$H$4953,5,FALSE),""),"")</f>
        <v/>
      </c>
      <c r="AM535" s="43"/>
      <c r="AP535" s="3" t="str">
        <f>IF(AND(G535&lt;&gt;"LIBSETS_SETTYPE_BATTLEGROUND",G535&lt;&gt;"LIBSETS_SETTYPE_SPECIAL"),IF(AQ535&lt;&gt;"",VLOOKUP(AQ535,'ESO zone constants'!$D$3:$H$4953,5,FALSE),""),"")</f>
        <v/>
      </c>
      <c r="AR535" s="43"/>
      <c r="AU535" s="3" t="str">
        <f>IF(AND(G535&lt;&gt;"LIBSETS_SETTYPE_BATTLEGROUND",G535&lt;&gt;"LIBSETS_SETTYPE_SPECIAL"),IF(AV535&lt;&gt;"",VLOOKUP(AV535,'ESO zone constants'!$D$3:$H$4953,5,FALSE),""),"")</f>
        <v/>
      </c>
      <c r="AW535" s="43"/>
      <c r="AZ535" s="87"/>
      <c r="BA535" s="87"/>
      <c r="BB535" s="87"/>
      <c r="BC535" s="21" t="str">
        <f t="shared" si="54"/>
        <v>[611] = {wayshrines={494,494,494,}, traitsNeeded=7, dlcId=DLC_DEADLANDS</v>
      </c>
      <c r="BD535" s="21" t="str">
        <f t="shared" si="55"/>
        <v>, zoneIds={1286,1286,1286}, veteran=false</v>
      </c>
      <c r="BE535" s="21" t="str">
        <f t="shared" si="56"/>
        <v>, setType=LIBSETS_SETTYPE_CRAFTED</v>
      </c>
      <c r="BF535" s="21" t="str">
        <f t="shared" si="57"/>
        <v>, dropMechanic={LIBSETS_DROP_MECHANIC_CRAFTED,LIBSETS_DROP_MECHANIC_CRAFTED,LIBSETS_DROP_MECHANIC_CRAFTED}</v>
      </c>
      <c r="BG535" s="21" t="str">
        <f t="shared" si="58"/>
        <v>}, --Deadlands Demolisher / Totenländer-Demolierer   [The Deadlands, The Deadlands, The Deadlands]</v>
      </c>
    </row>
    <row r="536" spans="1:59" x14ac:dyDescent="0.25">
      <c r="A536" s="5">
        <v>612</v>
      </c>
      <c r="B536" t="s">
        <v>2671</v>
      </c>
      <c r="C536" t="s">
        <v>2715</v>
      </c>
      <c r="D536" s="3">
        <f t="shared" si="53"/>
        <v>612</v>
      </c>
      <c r="G536" s="3" t="s">
        <v>1474</v>
      </c>
      <c r="I536" t="s">
        <v>91</v>
      </c>
      <c r="J536" t="s">
        <v>91</v>
      </c>
      <c r="K536" s="36">
        <v>489</v>
      </c>
      <c r="L536" s="36">
        <v>489</v>
      </c>
      <c r="M536" s="36">
        <v>489</v>
      </c>
      <c r="N536">
        <v>5</v>
      </c>
      <c r="O536" s="64" t="s">
        <v>2691</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WayshrineInfo'!$K$3:$N$9994,4,FALSE),"")))</f>
        <v>The Shambles</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constants'!$B$4:$C$1012,2,FALSE),"")</f>
        <v>The Deadlands</v>
      </c>
      <c r="V536" s="33" t="s">
        <v>3357</v>
      </c>
      <c r="Y536" s="64"/>
      <c r="Z536" s="3">
        <f>IF(AND(G536&lt;&gt;"LIBSETS_SETTYPE_BATTLEGROUND",G536&lt;&gt;"LIBSETS_SETTYPE_SPECIAL"),
IF(AND(Y536&lt;&gt;"",ISNUMBER(Y536),NOT(ISNA(Y536))),Y536,
   IF(AND(L536&lt;&gt;"",ISNUMBER(L536),L536&gt;0,NOT(ISNA(L536))),VLOOKUP(L536,'ESO dumped WayshrineInfo'!$K$3:$L$9994,2,FALSE),"")
),"")</f>
        <v>1283</v>
      </c>
      <c r="AA536" t="str">
        <f>IF(AND(Z536&lt;&gt;"",ISNUMBER(Z536),NOT(ISNA(Z536))),VLOOKUP(Z536,'ESO zone constants'!$A$3:$D$9999,4,FALSE),"")</f>
        <v>The Shambles</v>
      </c>
      <c r="AB536" s="33" t="s">
        <v>3357</v>
      </c>
      <c r="AC536" s="42"/>
      <c r="AD536" s="42"/>
      <c r="AE536" s="39"/>
      <c r="AF536" s="3">
        <f>IF(AND(G536&lt;&gt;"LIBSETS_SETTYPE_BATTLEGROUND",G536&lt;&gt;"LIBSETS_SETTYPE_SPECIAL"),
IF(AND(AE536&lt;&gt;"",ISNUMBER(AE536),NOT(ISNA(AE536))),AE536,
   IF(AND(M536&lt;&gt;"",ISNUMBER(M536),M536&gt;0,NOT(ISNA(M536))),VLOOKUP(M536,'ESO dumped WayshrineInfo'!$K$3:$L$9994,2,FALSE),"")
),"")</f>
        <v>1283</v>
      </c>
      <c r="AG536" t="str">
        <f>IF(AND(AF536&lt;&gt;"",ISNUMBER(AF536),NOT(ISNA(AF536))),VLOOKUP(AF536,'ESO zone constants'!$A$3:$D$9999,4,FALSE),"")</f>
        <v>The Shambles</v>
      </c>
      <c r="AH536" s="33" t="s">
        <v>3357</v>
      </c>
      <c r="AI536" s="42"/>
      <c r="AJ536" s="42"/>
      <c r="AK536" s="3" t="str">
        <f>IF(AND(G536&lt;&gt;"LIBSETS_SETTYPE_BATTLEGROUND",G536&lt;&gt;"LIBSETS_SETTYPE_SPECIAL"),IF(AL536&lt;&gt;"",VLOOKUP(AL536,'ESO zone constants'!$D$3:$H$4953,5,FALSE),""),"")</f>
        <v/>
      </c>
      <c r="AM536" s="43"/>
      <c r="AN536" s="42"/>
      <c r="AO536" s="42"/>
      <c r="AP536" s="3" t="str">
        <f>IF(AND(G536&lt;&gt;"LIBSETS_SETTYPE_BATTLEGROUND",G536&lt;&gt;"LIBSETS_SETTYPE_SPECIAL"),IF(AQ536&lt;&gt;"",VLOOKUP(AQ536,'ESO zone constants'!$D$3:$H$4953,5,FALSE),""),"")</f>
        <v/>
      </c>
      <c r="AR536" s="43"/>
      <c r="AS536" s="42"/>
      <c r="AT536" s="42"/>
      <c r="AU536" s="3" t="str">
        <f>IF(AND(G536&lt;&gt;"LIBSETS_SETTYPE_BATTLEGROUND",G536&lt;&gt;"LIBSETS_SETTYPE_SPECIAL"),IF(AV536&lt;&gt;"",VLOOKUP(AV536,'ESO zone constants'!$D$3:$H$4953,5,FALSE),""),"")</f>
        <v/>
      </c>
      <c r="AW536" s="43"/>
      <c r="AX536" s="42"/>
      <c r="AY536" s="42"/>
      <c r="AZ536" s="87"/>
      <c r="BA536" s="87"/>
      <c r="BB536" s="87"/>
      <c r="BC536" s="21" t="str">
        <f t="shared" si="54"/>
        <v>[612] = {wayshrines={489,489,489,}, traitsNeeded=5, dlcId=DLC_DEADLANDS</v>
      </c>
      <c r="BD536" s="21" t="str">
        <f t="shared" si="55"/>
        <v>, zoneIds={1283,1283,1283}, veteran=false</v>
      </c>
      <c r="BE536" s="21" t="str">
        <f t="shared" si="56"/>
        <v>, setType=LIBSETS_SETTYPE_CRAFTED</v>
      </c>
      <c r="BF536" s="21" t="str">
        <f t="shared" si="57"/>
        <v>, dropMechanic={LIBSETS_DROP_MECHANIC_CRAFTED,LIBSETS_DROP_MECHANIC_CRAFTED,LIBSETS_DROP_MECHANIC_CRAFTED}</v>
      </c>
      <c r="BG536" s="21" t="str">
        <f t="shared" si="58"/>
        <v>}, --Iron Flask / Eisenfläschchen   [The Shambles, The Shambles, The Shambles]</v>
      </c>
    </row>
    <row r="537" spans="1:59" x14ac:dyDescent="0.25">
      <c r="A537" s="5">
        <v>613</v>
      </c>
      <c r="B537" t="s">
        <v>2672</v>
      </c>
      <c r="C537" t="s">
        <v>2721</v>
      </c>
      <c r="D537" s="3">
        <f t="shared" si="53"/>
        <v>613</v>
      </c>
      <c r="G537" s="3" t="s">
        <v>1480</v>
      </c>
      <c r="I537" t="s">
        <v>91</v>
      </c>
      <c r="J537" t="s">
        <v>91</v>
      </c>
      <c r="K537">
        <v>493</v>
      </c>
      <c r="L537">
        <v>493</v>
      </c>
      <c r="M537">
        <v>493</v>
      </c>
      <c r="O537" s="64" t="s">
        <v>2454</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WayshrineInfo'!$K$3:$N$9994,4,FALSE),"")))</f>
        <v>The Deadlands</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constants'!$B$4:$C$1012,2,FALSE),"")</f>
        <v>The Deadlands</v>
      </c>
      <c r="V537" s="33" t="s">
        <v>1560</v>
      </c>
      <c r="Y537" s="64"/>
      <c r="Z537" s="3">
        <f>IF(AND(G537&lt;&gt;"LIBSETS_SETTYPE_BATTLEGROUND",G537&lt;&gt;"LIBSETS_SETTYPE_SPECIAL"),
IF(AND(Y537&lt;&gt;"",ISNUMBER(Y537),NOT(ISNA(Y537))),Y537,
   IF(AND(L537&lt;&gt;"",ISNUMBER(L537),L537&gt;0,NOT(ISNA(L537))),VLOOKUP(L537,'ESO dumped WayshrineInfo'!$K$3:$L$9994,2,FALSE),"")
),"")</f>
        <v>1283</v>
      </c>
      <c r="AA537" t="str">
        <f>IF(AND(Z537&lt;&gt;"",ISNUMBER(Z537),NOT(ISNA(Z537))),VLOOKUP(Z537,'ESO zone constants'!$A$3:$D$9999,4,FALSE),"")</f>
        <v>The Shambles</v>
      </c>
      <c r="AB537" s="94" t="s">
        <v>1560</v>
      </c>
      <c r="AD537" s="42"/>
      <c r="AE537" s="39"/>
      <c r="AF537" s="3">
        <f>IF(AND(G537&lt;&gt;"LIBSETS_SETTYPE_BATTLEGROUND",G537&lt;&gt;"LIBSETS_SETTYPE_SPECIAL"),
IF(AND(AE537&lt;&gt;"",ISNUMBER(AE537),NOT(ISNA(AE537))),AE537,
   IF(AND(M537&lt;&gt;"",ISNUMBER(M537),M537&gt;0,NOT(ISNA(M537))),VLOOKUP(M537,'ESO dumped WayshrineInfo'!$K$3:$L$9994,2,FALSE),"")
),"")</f>
        <v>1283</v>
      </c>
      <c r="AG537" t="str">
        <f>IF(AND(AF537&lt;&gt;"",ISNUMBER(AF537),NOT(ISNA(AF537))),VLOOKUP(AF537,'ESO zone constants'!$A$3:$D$9999,4,FALSE),"")</f>
        <v>The Shambles</v>
      </c>
      <c r="AH537" s="43" t="s">
        <v>1562</v>
      </c>
      <c r="AI537" s="42"/>
      <c r="AJ537" s="42"/>
      <c r="AK537" s="3">
        <f>IF(AND(G537&lt;&gt;"LIBSETS_SETTYPE_BATTLEGROUND",G537&lt;&gt;"LIBSETS_SETTYPE_SPECIAL"),IF(AL537&lt;&gt;"",VLOOKUP(AL537,'ESO zone constants'!$D$3:$H$4953,5,FALSE),""),"")</f>
        <v>1283</v>
      </c>
      <c r="AL537" t="s">
        <v>2691</v>
      </c>
      <c r="AM537" s="43" t="s">
        <v>1563</v>
      </c>
      <c r="AN537" s="42"/>
      <c r="AO537" s="42"/>
      <c r="AP537" s="3" t="str">
        <f>IF(AND(G537&lt;&gt;"LIBSETS_SETTYPE_BATTLEGROUND",G537&lt;&gt;"LIBSETS_SETTYPE_SPECIAL"),IF(AQ537&lt;&gt;"",VLOOKUP(AQ537,'ESO zone constants'!$D$3:$H$4953,5,FALSE),""),"")</f>
        <v/>
      </c>
      <c r="AR537" s="43"/>
      <c r="AU537" s="3" t="str">
        <f>IF(AND(G537&lt;&gt;"LIBSETS_SETTYPE_BATTLEGROUND",G537&lt;&gt;"LIBSETS_SETTYPE_SPECIAL"),IF(AV537&lt;&gt;"",VLOOKUP(AV537,'ESO zone constants'!$D$3:$H$4953,5,FALSE),""),"")</f>
        <v/>
      </c>
      <c r="AW537" s="43"/>
      <c r="AZ537" s="87"/>
      <c r="BA537" s="87"/>
      <c r="BB537" s="87"/>
      <c r="BC537" s="21" t="str">
        <f t="shared" si="54"/>
        <v>[613] = {wayshrines={493,493,493,}, dlcId=DLC_DEADLANDS</v>
      </c>
      <c r="BD537" s="21" t="str">
        <f t="shared" si="55"/>
        <v>, zoneIds={1286,1283,1283,1283}, veteran=false</v>
      </c>
      <c r="BE537" s="21" t="str">
        <f t="shared" si="56"/>
        <v>, setType=LIBSETS_SETTYPE_OVERLAND</v>
      </c>
      <c r="BF537" s="21" t="str">
        <f t="shared" si="57"/>
        <v>, dropMechanic={LIBSETS_DROP_MECHANIC_OVERLAND_BOSS_DELVE,LIBSETS_DROP_MECHANIC_OVERLAND_BOSS_DELVE,LIBSETS_DROP_MECHANIC_OVERLAND_BOSS_PUBLIC_DUNGEON,LIBSETS_DROP_MECHANIC_OVERLAND_CHEST}</v>
      </c>
      <c r="BG537" s="21" t="str">
        <f t="shared" si="58"/>
        <v>}, --Eye of the Grasp / Griffblick   [The Deadlands, The Shambles, The Shambles, The Shambles]</v>
      </c>
    </row>
    <row r="538" spans="1:59" x14ac:dyDescent="0.25">
      <c r="A538" s="5">
        <v>614</v>
      </c>
      <c r="B538" t="s">
        <v>2673</v>
      </c>
      <c r="C538" t="s">
        <v>2720</v>
      </c>
      <c r="D538" s="3">
        <f t="shared" si="53"/>
        <v>614</v>
      </c>
      <c r="G538" s="3" t="s">
        <v>1480</v>
      </c>
      <c r="I538" t="s">
        <v>91</v>
      </c>
      <c r="J538" t="s">
        <v>91</v>
      </c>
      <c r="K538">
        <v>493</v>
      </c>
      <c r="L538">
        <v>493</v>
      </c>
      <c r="M538">
        <v>493</v>
      </c>
      <c r="O538" s="64" t="s">
        <v>2454</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WayshrineInfo'!$K$3:$N$9994,4,FALSE),"")))</f>
        <v>The Deadlands</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constants'!$B$4:$C$1012,2,FALSE),"")</f>
        <v>The Deadlands</v>
      </c>
      <c r="V538" s="33" t="s">
        <v>1560</v>
      </c>
      <c r="Y538" s="64"/>
      <c r="Z538" s="3">
        <f>IF(AND(G538&lt;&gt;"LIBSETS_SETTYPE_BATTLEGROUND",G538&lt;&gt;"LIBSETS_SETTYPE_SPECIAL"),
IF(AND(Y538&lt;&gt;"",ISNUMBER(Y538),NOT(ISNA(Y538))),Y538,
   IF(AND(L538&lt;&gt;"",ISNUMBER(L538),L538&gt;0,NOT(ISNA(L538))),VLOOKUP(L538,'ESO dumped WayshrineInfo'!$K$3:$L$9994,2,FALSE),"")
),"")</f>
        <v>1283</v>
      </c>
      <c r="AA538" t="str">
        <f>IF(AND(Z538&lt;&gt;"",ISNUMBER(Z538),NOT(ISNA(Z538))),VLOOKUP(Z538,'ESO zone constants'!$A$3:$D$9999,4,FALSE),"")</f>
        <v>The Shambles</v>
      </c>
      <c r="AB538" s="94" t="s">
        <v>1560</v>
      </c>
      <c r="AC538" s="42"/>
      <c r="AD538" s="42"/>
      <c r="AE538" s="39"/>
      <c r="AF538" s="3">
        <f>IF(AND(G538&lt;&gt;"LIBSETS_SETTYPE_BATTLEGROUND",G538&lt;&gt;"LIBSETS_SETTYPE_SPECIAL"),
IF(AND(AE538&lt;&gt;"",ISNUMBER(AE538),NOT(ISNA(AE538))),AE538,
   IF(AND(M538&lt;&gt;"",ISNUMBER(M538),M538&gt;0,NOT(ISNA(M538))),VLOOKUP(M538,'ESO dumped WayshrineInfo'!$K$3:$L$9994,2,FALSE),"")
),"")</f>
        <v>1283</v>
      </c>
      <c r="AG538" t="str">
        <f>IF(AND(AF538&lt;&gt;"",ISNUMBER(AF538),NOT(ISNA(AF538))),VLOOKUP(AF538,'ESO zone constants'!$A$3:$D$9999,4,FALSE),"")</f>
        <v>The Shambles</v>
      </c>
      <c r="AH538" s="43" t="s">
        <v>1562</v>
      </c>
      <c r="AI538" s="42"/>
      <c r="AJ538" s="42"/>
      <c r="AK538" s="3">
        <f>IF(AND(G538&lt;&gt;"LIBSETS_SETTYPE_BATTLEGROUND",G538&lt;&gt;"LIBSETS_SETTYPE_SPECIAL"),IF(AL538&lt;&gt;"",VLOOKUP(AL538,'ESO zone constants'!$D$3:$H$4953,5,FALSE),""),"")</f>
        <v>1283</v>
      </c>
      <c r="AL538" t="s">
        <v>2691</v>
      </c>
      <c r="AM538" s="43" t="s">
        <v>1563</v>
      </c>
      <c r="AN538" s="42"/>
      <c r="AO538" s="42"/>
      <c r="AP538" s="3" t="str">
        <f>IF(AND(G538&lt;&gt;"LIBSETS_SETTYPE_BATTLEGROUND",G538&lt;&gt;"LIBSETS_SETTYPE_SPECIAL"),IF(AQ538&lt;&gt;"",VLOOKUP(AQ538,'ESO zone constants'!$D$3:$H$4953,5,FALSE),""),"")</f>
        <v/>
      </c>
      <c r="AR538" s="43"/>
      <c r="AS538" s="42"/>
      <c r="AT538" s="42"/>
      <c r="AU538" s="3" t="str">
        <f>IF(AND(G538&lt;&gt;"LIBSETS_SETTYPE_BATTLEGROUND",G538&lt;&gt;"LIBSETS_SETTYPE_SPECIAL"),IF(AV538&lt;&gt;"",VLOOKUP(AV538,'ESO zone constants'!$D$3:$H$4953,5,FALSE),""),"")</f>
        <v/>
      </c>
      <c r="AW538" s="43"/>
      <c r="AX538" s="42"/>
      <c r="AY538" s="42"/>
      <c r="AZ538" s="90"/>
      <c r="BA538" s="87"/>
      <c r="BB538" s="87"/>
      <c r="BC538" s="21" t="str">
        <f t="shared" si="54"/>
        <v>[614] = {wayshrines={493,493,493,}, dlcId=DLC_DEADLANDS</v>
      </c>
      <c r="BD538" s="21" t="str">
        <f t="shared" si="55"/>
        <v>, zoneIds={1286,1283,1283,1283}, veteran=false</v>
      </c>
      <c r="BE538" s="21" t="str">
        <f t="shared" si="56"/>
        <v>, setType=LIBSETS_SETTYPE_OVERLAND</v>
      </c>
      <c r="BF538" s="21" t="str">
        <f t="shared" si="57"/>
        <v>, dropMechanic={LIBSETS_DROP_MECHANIC_OVERLAND_BOSS_DELVE,LIBSETS_DROP_MECHANIC_OVERLAND_BOSS_DELVE,LIBSETS_DROP_MECHANIC_OVERLAND_BOSS_PUBLIC_DUNGEON,LIBSETS_DROP_MECHANIC_OVERLAND_CHEST}</v>
      </c>
      <c r="BG538" s="21" t="str">
        <f t="shared" si="58"/>
        <v>}, --Hexos' Ward / Hexos-Abschirmung   [The Deadlands, The Shambles, The Shambles, The Shambles]</v>
      </c>
    </row>
    <row r="539" spans="1:59" x14ac:dyDescent="0.25">
      <c r="A539" s="5">
        <v>615</v>
      </c>
      <c r="B539" t="s">
        <v>2674</v>
      </c>
      <c r="C539" t="s">
        <v>2719</v>
      </c>
      <c r="D539" s="3">
        <f t="shared" si="53"/>
        <v>615</v>
      </c>
      <c r="G539" s="3" t="s">
        <v>1480</v>
      </c>
      <c r="I539" t="s">
        <v>91</v>
      </c>
      <c r="J539" t="s">
        <v>91</v>
      </c>
      <c r="K539">
        <v>493</v>
      </c>
      <c r="L539">
        <v>493</v>
      </c>
      <c r="M539">
        <v>493</v>
      </c>
      <c r="O539" s="64" t="s">
        <v>2454</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WayshrineInfo'!$K$3:$N$9994,4,FALSE),"")))</f>
        <v>The Deadlands</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constants'!$B$4:$C$1012,2,FALSE),"")</f>
        <v>The Deadlands</v>
      </c>
      <c r="V539" s="33" t="s">
        <v>1560</v>
      </c>
      <c r="Y539" s="64"/>
      <c r="Z539" s="3">
        <f>IF(AND(G539&lt;&gt;"LIBSETS_SETTYPE_BATTLEGROUND",G539&lt;&gt;"LIBSETS_SETTYPE_SPECIAL"),
IF(AND(Y539&lt;&gt;"",ISNUMBER(Y539),NOT(ISNA(Y539))),Y539,
   IF(AND(L539&lt;&gt;"",ISNUMBER(L539),L539&gt;0,NOT(ISNA(L539))),VLOOKUP(L539,'ESO dumped WayshrineInfo'!$K$3:$L$9994,2,FALSE),"")
),"")</f>
        <v>1283</v>
      </c>
      <c r="AA539" t="str">
        <f>IF(AND(Z539&lt;&gt;"",ISNUMBER(Z539),NOT(ISNA(Z539))),VLOOKUP(Z539,'ESO zone constants'!$A$3:$D$9999,4,FALSE),"")</f>
        <v>The Shambles</v>
      </c>
      <c r="AB539" s="94" t="s">
        <v>1560</v>
      </c>
      <c r="AC539" s="42"/>
      <c r="AD539" s="42"/>
      <c r="AE539" s="39"/>
      <c r="AF539" s="3">
        <f>IF(AND(G539&lt;&gt;"LIBSETS_SETTYPE_BATTLEGROUND",G539&lt;&gt;"LIBSETS_SETTYPE_SPECIAL"),
IF(AND(AE539&lt;&gt;"",ISNUMBER(AE539),NOT(ISNA(AE539))),AE539,
   IF(AND(M539&lt;&gt;"",ISNUMBER(M539),M539&gt;0,NOT(ISNA(M539))),VLOOKUP(M539,'ESO dumped WayshrineInfo'!$K$3:$L$9994,2,FALSE),"")
),"")</f>
        <v>1283</v>
      </c>
      <c r="AG539" t="str">
        <f>IF(AND(AF539&lt;&gt;"",ISNUMBER(AF539),NOT(ISNA(AF539))),VLOOKUP(AF539,'ESO zone constants'!$A$3:$D$9999,4,FALSE),"")</f>
        <v>The Shambles</v>
      </c>
      <c r="AH539" s="43" t="s">
        <v>1562</v>
      </c>
      <c r="AI539" s="42"/>
      <c r="AJ539" s="42"/>
      <c r="AK539" s="3">
        <f>IF(AND(G539&lt;&gt;"LIBSETS_SETTYPE_BATTLEGROUND",G539&lt;&gt;"LIBSETS_SETTYPE_SPECIAL"),IF(AL539&lt;&gt;"",VLOOKUP(AL539,'ESO zone constants'!$D$3:$H$4953,5,FALSE),""),"")</f>
        <v>1283</v>
      </c>
      <c r="AL539" t="s">
        <v>2691</v>
      </c>
      <c r="AM539" s="43" t="s">
        <v>1563</v>
      </c>
      <c r="AN539" s="42"/>
      <c r="AO539" s="42"/>
      <c r="AP539" s="3" t="str">
        <f>IF(AND(G539&lt;&gt;"LIBSETS_SETTYPE_BATTLEGROUND",G539&lt;&gt;"LIBSETS_SETTYPE_SPECIAL"),IF(AQ539&lt;&gt;"",VLOOKUP(AQ539,'ESO zone constants'!$D$3:$H$4953,5,FALSE),""),"")</f>
        <v/>
      </c>
      <c r="AR539" s="43"/>
      <c r="AS539" s="42"/>
      <c r="AT539" s="42"/>
      <c r="AU539" s="3" t="str">
        <f>IF(AND(G539&lt;&gt;"LIBSETS_SETTYPE_BATTLEGROUND",G539&lt;&gt;"LIBSETS_SETTYPE_SPECIAL"),IF(AV539&lt;&gt;"",VLOOKUP(AV539,'ESO zone constants'!$D$3:$H$4953,5,FALSE),""),"")</f>
        <v/>
      </c>
      <c r="AW539" s="43"/>
      <c r="AX539" s="42"/>
      <c r="AY539" s="42"/>
      <c r="AZ539" s="90"/>
      <c r="BA539" s="87"/>
      <c r="BB539" s="87"/>
      <c r="BC539" s="21" t="str">
        <f t="shared" si="54"/>
        <v>[615] = {wayshrines={493,493,493,}, dlcId=DLC_DEADLANDS</v>
      </c>
      <c r="BD539" s="21" t="str">
        <f t="shared" si="55"/>
        <v>, zoneIds={1286,1283,1283,1283}, veteran=false</v>
      </c>
      <c r="BE539" s="21" t="str">
        <f t="shared" si="56"/>
        <v>, setType=LIBSETS_SETTYPE_OVERLAND</v>
      </c>
      <c r="BF539" s="21" t="str">
        <f t="shared" si="57"/>
        <v>, dropMechanic={LIBSETS_DROP_MECHANIC_OVERLAND_BOSS_DELVE,LIBSETS_DROP_MECHANIC_OVERLAND_BOSS_DELVE,LIBSETS_DROP_MECHANIC_OVERLAND_BOSS_PUBLIC_DUNGEON,LIBSETS_DROP_MECHANIC_OVERLAND_CHEST}</v>
      </c>
      <c r="BG539" s="21" t="str">
        <f t="shared" si="58"/>
        <v>}, --Kynmarcher's Cruelty / Grausamkeit der Kynandantin   [The Deadlands, The Shambles, The Shambles, The Shambles]</v>
      </c>
    </row>
    <row r="540" spans="1:59" x14ac:dyDescent="0.25">
      <c r="A540" s="5">
        <v>616</v>
      </c>
      <c r="B540" t="s">
        <v>2533</v>
      </c>
      <c r="C540" t="s">
        <v>2524</v>
      </c>
      <c r="D540" s="3">
        <f t="shared" si="53"/>
        <v>616</v>
      </c>
      <c r="E540" s="41"/>
      <c r="G540" s="3" t="s">
        <v>1475</v>
      </c>
      <c r="I540" t="s">
        <v>91</v>
      </c>
      <c r="J540" t="s">
        <v>91</v>
      </c>
      <c r="K540">
        <v>-1</v>
      </c>
      <c r="L540">
        <v>-1</v>
      </c>
      <c r="M540">
        <v>-1</v>
      </c>
      <c r="O540" s="64"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WayshrineInfo'!$K$3:$N$9994,4,FALSE),"")))</f>
        <v>Cyrodiil</v>
      </c>
      <c r="S540" s="64" t="s">
        <v>2539</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constants'!$B$4:$C$1012,2,FALSE),"")</f>
        <v>Waking Flame</v>
      </c>
      <c r="V540" s="33" t="s">
        <v>1541</v>
      </c>
      <c r="Y540" s="64"/>
      <c r="Z540" s="3" t="str">
        <f>IF(AND(G540&lt;&gt;"LIBSETS_SETTYPE_BATTLEGROUND",G540&lt;&gt;"LIBSETS_SETTYPE_SPECIAL"),
IF(AND(Y540&lt;&gt;"",ISNUMBER(Y540),NOT(ISNA(Y540))),Y540,
   IF(AND(L540&lt;&gt;"",ISNUMBER(L540),L540&gt;0,NOT(ISNA(L540))),VLOOKUP(L540,'ESO dumped WayshrineInfo'!$K$3:$L$9994,2,FALSE),"")
),"")</f>
        <v/>
      </c>
      <c r="AA540" t="str">
        <f>IF(AND(Z540&lt;&gt;"",ISNUMBER(Z540),NOT(ISNA(Z540))),VLOOKUP(Z540,'ESO zone constants'!$A$3:$D$9999,4,FALSE),"")</f>
        <v/>
      </c>
      <c r="AB540" s="94"/>
      <c r="AC540" s="42" t="str">
        <f>IF(AB540&lt;&gt;"",IF(AB540&lt;&gt;"LIBSETS_DROP_MECHANIC_MONSTER_NAME",VLOOKUP(AB540,'LibSets constants'!$I$4:$L$1012,3,FALSE),""),"")</f>
        <v/>
      </c>
      <c r="AD540" s="42" t="str">
        <f>IF(AB540&lt;&gt;"",IF(AB540&lt;&gt;"LIBSETS_DROP_MECHANIC_MONSTER_NAME",VLOOKUP(AB540,'LibSets constants'!$I$4:$L$1012,4,FALSE),""),"")</f>
        <v/>
      </c>
      <c r="AE540" s="39"/>
      <c r="AF540" s="3" t="str">
        <f>IF(AND(G540&lt;&gt;"LIBSETS_SETTYPE_BATTLEGROUND",G540&lt;&gt;"LIBSETS_SETTYPE_SPECIAL"),
IF(AND(AE540&lt;&gt;"",ISNUMBER(AE540),NOT(ISNA(AE540))),AE540,
   IF(AND(M540&lt;&gt;"",ISNUMBER(M540),M540&gt;0,NOT(ISNA(M540))),VLOOKUP(M540,'ESO dumped WayshrineInfo'!$K$3:$L$9994,2,FALSE),"")
),"")</f>
        <v/>
      </c>
      <c r="AG540" t="str">
        <f>IF(AND(AF540&lt;&gt;"",ISNUMBER(AF540),NOT(ISNA(AF540))),VLOOKUP(AF540,'ESO zone constants'!$A$3:$D$9999,4,FALSE),"")</f>
        <v/>
      </c>
      <c r="AH540" s="43"/>
      <c r="AK540" s="3" t="str">
        <f>IF(AND(G540&lt;&gt;"LIBSETS_SETTYPE_BATTLEGROUND",G540&lt;&gt;"LIBSETS_SETTYPE_SPECIAL"),IF(AL540&lt;&gt;"",VLOOKUP(AL540,'ESO zone constants'!$D$3:$H$4953,5,FALSE),""),"")</f>
        <v/>
      </c>
      <c r="AM540" s="43"/>
      <c r="AP540" s="3" t="str">
        <f>IF(AND(G540&lt;&gt;"LIBSETS_SETTYPE_BATTLEGROUND",G540&lt;&gt;"LIBSETS_SETTYPE_SPECIAL"),IF(AQ540&lt;&gt;"",VLOOKUP(AQ540,'ESO zone constants'!$D$3:$H$4953,5,FALSE),""),"")</f>
        <v/>
      </c>
      <c r="AR540" s="43"/>
      <c r="AU540" s="3" t="str">
        <f>IF(AND(G540&lt;&gt;"LIBSETS_SETTYPE_BATTLEGROUND",G540&lt;&gt;"LIBSETS_SETTYPE_SPECIAL"),IF(AV540&lt;&gt;"",VLOOKUP(AV540,'ESO zone constants'!$D$3:$H$4953,5,FALSE),""),"")</f>
        <v/>
      </c>
      <c r="AW540" s="43"/>
      <c r="AZ540" s="88" t="s">
        <v>2665</v>
      </c>
      <c r="BA540" s="81"/>
      <c r="BB540" s="81"/>
      <c r="BC540" s="21" t="str">
        <f t="shared" si="54"/>
        <v>[616] = {wayshrines={-1,-1,-1,}, dlcId=DLC_WAKING_FLAME</v>
      </c>
      <c r="BD540" s="21" t="str">
        <f t="shared" si="55"/>
        <v>, zoneIds={181}, veteran=false</v>
      </c>
      <c r="BE540" s="21" t="str">
        <f t="shared" si="56"/>
        <v>, setType=LIBSETS_SETTYPE_CYRODIIL</v>
      </c>
      <c r="BF540" s="21" t="str">
        <f t="shared" si="57"/>
        <v>, dropMechanic={LIBSETS_DROP_MECHANIC_MAIL_PVP_REWARDS_FOR_THE_WORTHY}</v>
      </c>
      <c r="BG540" s="21" t="str">
        <f t="shared" si="58"/>
        <v>}, --Dark Convergence / Dunkle Konvergenz   [Cyrodiil]</v>
      </c>
    </row>
    <row r="541" spans="1:59" x14ac:dyDescent="0.25">
      <c r="A541" s="5">
        <v>617</v>
      </c>
      <c r="B541" t="s">
        <v>2534</v>
      </c>
      <c r="C541" t="s">
        <v>2525</v>
      </c>
      <c r="D541" s="3">
        <f t="shared" si="53"/>
        <v>617</v>
      </c>
      <c r="G541" s="3" t="s">
        <v>1475</v>
      </c>
      <c r="I541" t="s">
        <v>91</v>
      </c>
      <c r="J541" t="s">
        <v>91</v>
      </c>
      <c r="K541">
        <v>-1</v>
      </c>
      <c r="L541">
        <v>-1</v>
      </c>
      <c r="M541">
        <v>-1</v>
      </c>
      <c r="O541" s="64"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WayshrineInfo'!$K$3:$N$9994,4,FALSE),"")))</f>
        <v>Cyrodiil</v>
      </c>
      <c r="S541" s="64" t="s">
        <v>2539</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constants'!$B$4:$C$1012,2,FALSE),"")</f>
        <v>Waking Flame</v>
      </c>
      <c r="V541" s="33" t="s">
        <v>1541</v>
      </c>
      <c r="Y541" s="64"/>
      <c r="Z541" s="3" t="str">
        <f>IF(AND(G541&lt;&gt;"LIBSETS_SETTYPE_BATTLEGROUND",G541&lt;&gt;"LIBSETS_SETTYPE_SPECIAL"),
IF(AND(Y541&lt;&gt;"",ISNUMBER(Y541),NOT(ISNA(Y541))),Y541,
   IF(AND(L541&lt;&gt;"",ISNUMBER(L541),L541&gt;0,NOT(ISNA(L541))),VLOOKUP(L541,'ESO dumped WayshrineInfo'!$K$3:$L$9994,2,FALSE),"")
),"")</f>
        <v/>
      </c>
      <c r="AA541" t="str">
        <f>IF(AND(Z541&lt;&gt;"",ISNUMBER(Z541),NOT(ISNA(Z541))),VLOOKUP(Z541,'ESO zone constants'!$A$3:$D$9999,4,FALSE),"")</f>
        <v/>
      </c>
      <c r="AB541" s="94"/>
      <c r="AC541" s="42"/>
      <c r="AD541" s="42"/>
      <c r="AE541" s="42"/>
      <c r="AF541" s="3" t="str">
        <f>IF(AND(G541&lt;&gt;"LIBSETS_SETTYPE_BATTLEGROUND",G541&lt;&gt;"LIBSETS_SETTYPE_SPECIAL"),
IF(AND(AE541&lt;&gt;"",ISNUMBER(AE541),NOT(ISNA(AE541))),AE541,
   IF(AND(M541&lt;&gt;"",ISNUMBER(M541),M541&gt;0,NOT(ISNA(M541))),VLOOKUP(M541,'ESO dumped WayshrineInfo'!$K$3:$L$9994,2,FALSE),"")
),"")</f>
        <v/>
      </c>
      <c r="AG541" t="str">
        <f>IF(AND(AF541&lt;&gt;"",ISNUMBER(AF541),NOT(ISNA(AF541))),VLOOKUP(AF541,'ESO zone constants'!$A$3:$D$9999,4,FALSE),"")</f>
        <v/>
      </c>
      <c r="AH541" s="43"/>
      <c r="AI541" s="42"/>
      <c r="AJ541" s="42"/>
      <c r="AK541" s="3" t="str">
        <f>IF(AND(G541&lt;&gt;"LIBSETS_SETTYPE_BATTLEGROUND",G541&lt;&gt;"LIBSETS_SETTYPE_SPECIAL"),IF(AL541&lt;&gt;"",VLOOKUP(AL541,'ESO zone constants'!$D$3:$H$4953,5,FALSE),""),"")</f>
        <v/>
      </c>
      <c r="AM541" s="43"/>
      <c r="AN541" s="42"/>
      <c r="AO541" s="42"/>
      <c r="AP541" s="3" t="str">
        <f>IF(AND(G541&lt;&gt;"LIBSETS_SETTYPE_BATTLEGROUND",G541&lt;&gt;"LIBSETS_SETTYPE_SPECIAL"),IF(AQ541&lt;&gt;"",VLOOKUP(AQ541,'ESO zone constants'!$D$3:$H$4953,5,FALSE),""),"")</f>
        <v/>
      </c>
      <c r="AR541" s="43"/>
      <c r="AS541" s="42"/>
      <c r="AT541" s="42"/>
      <c r="AU541" s="3" t="str">
        <f>IF(AND(G541&lt;&gt;"LIBSETS_SETTYPE_BATTLEGROUND",G541&lt;&gt;"LIBSETS_SETTYPE_SPECIAL"),IF(AV541&lt;&gt;"",VLOOKUP(AV541,'ESO zone constants'!$D$3:$H$4953,5,FALSE),""),"")</f>
        <v/>
      </c>
      <c r="AW541" s="43"/>
      <c r="AX541" s="42"/>
      <c r="AY541" s="42"/>
      <c r="AZ541" s="88" t="s">
        <v>2665</v>
      </c>
      <c r="BA541" s="81"/>
      <c r="BB541" s="81"/>
      <c r="BC541" s="21" t="str">
        <f t="shared" si="54"/>
        <v>[617] = {wayshrines={-1,-1,-1,}, dlcId=DLC_WAKING_FLAME</v>
      </c>
      <c r="BD541" s="21" t="str">
        <f t="shared" si="55"/>
        <v>, zoneIds={181}, veteran=false</v>
      </c>
      <c r="BE541" s="21" t="str">
        <f t="shared" si="56"/>
        <v>, setType=LIBSETS_SETTYPE_CYRODIIL</v>
      </c>
      <c r="BF541" s="21" t="str">
        <f t="shared" si="57"/>
        <v>, dropMechanic={LIBSETS_DROP_MECHANIC_MAIL_PVP_REWARDS_FOR_THE_WORTHY}</v>
      </c>
      <c r="BG541" s="21" t="str">
        <f t="shared" si="58"/>
        <v>}, --Plaguebreak / Seuchenbruch   [Cyrodiil]</v>
      </c>
    </row>
    <row r="542" spans="1:59" x14ac:dyDescent="0.25">
      <c r="A542" s="5">
        <v>618</v>
      </c>
      <c r="B542" t="s">
        <v>2535</v>
      </c>
      <c r="C542" t="s">
        <v>2664</v>
      </c>
      <c r="D542" s="3">
        <f t="shared" si="53"/>
        <v>618</v>
      </c>
      <c r="G542" s="3" t="s">
        <v>1475</v>
      </c>
      <c r="I542" t="s">
        <v>91</v>
      </c>
      <c r="J542" t="s">
        <v>91</v>
      </c>
      <c r="K542">
        <v>-1</v>
      </c>
      <c r="L542">
        <v>-1</v>
      </c>
      <c r="M542">
        <v>-1</v>
      </c>
      <c r="O542" s="64"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WayshrineInfo'!$K$3:$N$9994,4,FALSE),"")))</f>
        <v>Cyrodiil</v>
      </c>
      <c r="S542" s="64" t="s">
        <v>2539</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constants'!$B$4:$C$1012,2,FALSE),"")</f>
        <v>Waking Flame</v>
      </c>
      <c r="V542" s="33" t="s">
        <v>1541</v>
      </c>
      <c r="Y542" s="64"/>
      <c r="Z542" s="3" t="str">
        <f>IF(AND(G542&lt;&gt;"LIBSETS_SETTYPE_BATTLEGROUND",G542&lt;&gt;"LIBSETS_SETTYPE_SPECIAL"),
IF(AND(Y542&lt;&gt;"",ISNUMBER(Y542),NOT(ISNA(Y542))),Y542,
   IF(AND(L542&lt;&gt;"",ISNUMBER(L542),L542&gt;0,NOT(ISNA(L542))),VLOOKUP(L542,'ESO dumped WayshrineInfo'!$K$3:$L$9994,2,FALSE),"")
),"")</f>
        <v/>
      </c>
      <c r="AA542" t="str">
        <f>IF(AND(Z542&lt;&gt;"",ISNUMBER(Z542),NOT(ISNA(Z542))),VLOOKUP(Z542,'ESO zone constants'!$A$3:$D$9999,4,FALSE),"")</f>
        <v/>
      </c>
      <c r="AB542" s="94"/>
      <c r="AC542" s="42"/>
      <c r="AD542" s="42"/>
      <c r="AE542" s="42"/>
      <c r="AF542" s="3" t="str">
        <f>IF(AND(G542&lt;&gt;"LIBSETS_SETTYPE_BATTLEGROUND",G542&lt;&gt;"LIBSETS_SETTYPE_SPECIAL"),
IF(AND(AE542&lt;&gt;"",ISNUMBER(AE542),NOT(ISNA(AE542))),AE542,
   IF(AND(M542&lt;&gt;"",ISNUMBER(M542),M542&gt;0,NOT(ISNA(M542))),VLOOKUP(M542,'ESO dumped WayshrineInfo'!$K$3:$L$9994,2,FALSE),"")
),"")</f>
        <v/>
      </c>
      <c r="AG542" t="str">
        <f>IF(AND(AF542&lt;&gt;"",ISNUMBER(AF542),NOT(ISNA(AF542))),VLOOKUP(AF542,'ESO zone constants'!$A$3:$D$9999,4,FALSE),"")</f>
        <v/>
      </c>
      <c r="AH542" s="43"/>
      <c r="AK542" s="3" t="str">
        <f>IF(AND(G542&lt;&gt;"LIBSETS_SETTYPE_BATTLEGROUND",G542&lt;&gt;"LIBSETS_SETTYPE_SPECIAL"),IF(AL542&lt;&gt;"",VLOOKUP(AL542,'ESO zone constants'!$D$3:$H$4953,5,FALSE),""),"")</f>
        <v/>
      </c>
      <c r="AM542" s="43"/>
      <c r="AP542" s="3" t="str">
        <f>IF(AND(G542&lt;&gt;"LIBSETS_SETTYPE_BATTLEGROUND",G542&lt;&gt;"LIBSETS_SETTYPE_SPECIAL"),IF(AQ542&lt;&gt;"",VLOOKUP(AQ542,'ESO zone constants'!$D$3:$H$4953,5,FALSE),""),"")</f>
        <v/>
      </c>
      <c r="AR542" s="43"/>
      <c r="AU542" s="3" t="str">
        <f>IF(AND(G542&lt;&gt;"LIBSETS_SETTYPE_BATTLEGROUND",G542&lt;&gt;"LIBSETS_SETTYPE_SPECIAL"),IF(AV542&lt;&gt;"",VLOOKUP(AV542,'ESO zone constants'!$D$3:$H$4953,5,FALSE),""),"")</f>
        <v/>
      </c>
      <c r="AW542" s="43"/>
      <c r="AZ542" s="88" t="s">
        <v>2665</v>
      </c>
      <c r="BA542" s="81"/>
      <c r="BB542" s="81"/>
      <c r="BC542" s="21" t="str">
        <f t="shared" si="54"/>
        <v>[618] = {wayshrines={-1,-1,-1,}, dlcId=DLC_WAKING_FLAME</v>
      </c>
      <c r="BD542" s="21" t="str">
        <f t="shared" si="55"/>
        <v>, zoneIds={181}, veteran=false</v>
      </c>
      <c r="BE542" s="21" t="str">
        <f t="shared" si="56"/>
        <v>, setType=LIBSETS_SETTYPE_CYRODIIL</v>
      </c>
      <c r="BF542" s="21" t="str">
        <f t="shared" si="57"/>
        <v>, dropMechanic={LIBSETS_DROP_MECHANIC_MAIL_PVP_REWARDS_FOR_THE_WORTHY}</v>
      </c>
      <c r="BG542" s="21" t="str">
        <f t="shared" si="58"/>
        <v>}, --Hrothgar\'s Chill / Hrothgars Kühle   [Cyrodiil]</v>
      </c>
    </row>
    <row r="543" spans="1:59" x14ac:dyDescent="0.25">
      <c r="A543" s="74">
        <v>619</v>
      </c>
      <c r="B543" t="s">
        <v>2761</v>
      </c>
      <c r="C543" t="s">
        <v>2760</v>
      </c>
      <c r="D543" s="3">
        <f t="shared" si="53"/>
        <v>619</v>
      </c>
      <c r="G543" s="8" t="s">
        <v>1477</v>
      </c>
      <c r="I543" t="s">
        <v>91</v>
      </c>
      <c r="J543" t="s">
        <v>91</v>
      </c>
      <c r="K543">
        <v>497</v>
      </c>
      <c r="L543">
        <v>497</v>
      </c>
      <c r="M543">
        <v>497</v>
      </c>
      <c r="O543" s="64" t="s">
        <v>2726</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WayshrineInfo'!$K$3:$N$9994,4,FALSE),"")))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constants'!$B$4:$C$1012,2,FALSE),"")</f>
        <v>Ascending Tide</v>
      </c>
      <c r="V543" s="94" t="s">
        <v>3354</v>
      </c>
      <c r="Y543" s="64"/>
      <c r="Z543" s="3">
        <f>IF(AND(G543&lt;&gt;"LIBSETS_SETTYPE_BATTLEGROUND",G543&lt;&gt;"LIBSETS_SETTYPE_SPECIAL"),
IF(AND(Y543&lt;&gt;"",ISNUMBER(Y543),NOT(ISNA(Y543))),Y543,
   IF(AND(L543&lt;&gt;"",ISNUMBER(L543),L543&gt;0,NOT(ISNA(L543))),VLOOKUP(L543,'ESO dumped WayshrineInfo'!$K$3:$L$9994,2,FALSE),"")
),"")</f>
        <v>1011</v>
      </c>
      <c r="AA543" t="str">
        <f>IF(AND(Z543&lt;&gt;"",ISNUMBER(Z543),NOT(ISNA(Z543))),VLOOKUP(Z543,'ESO zone constants'!$A$3:$D$9999,4,FALSE),"")</f>
        <v>Summerset</v>
      </c>
      <c r="AB543" s="94" t="s">
        <v>3354</v>
      </c>
      <c r="AF543" s="3">
        <f>IF(AND(G543&lt;&gt;"LIBSETS_SETTYPE_BATTLEGROUND",G543&lt;&gt;"LIBSETS_SETTYPE_SPECIAL"),
IF(AND(AE543&lt;&gt;"",ISNUMBER(AE543),NOT(ISNA(AE543))),AE543,
   IF(AND(M543&lt;&gt;"",ISNUMBER(M543),M543&gt;0,NOT(ISNA(M543))),VLOOKUP(M543,'ESO dumped WayshrineInfo'!$K$3:$L$9994,2,FALSE),"")
),"")</f>
        <v>1011</v>
      </c>
      <c r="AG543" t="str">
        <f>IF(AND(AF543&lt;&gt;"",ISNUMBER(AF543),NOT(ISNA(AF543))),VLOOKUP(AF543,'ESO zone constants'!$A$3:$D$9999,4,FALSE),"")</f>
        <v>Summerset</v>
      </c>
      <c r="AH543" s="43"/>
      <c r="AK543" s="3" t="str">
        <f>IF(AND(G543&lt;&gt;"LIBSETS_SETTYPE_BATTLEGROUND",G543&lt;&gt;"LIBSETS_SETTYPE_SPECIAL"),IF(AL543&lt;&gt;"",VLOOKUP(AL543,'ESO zone constants'!$D$3:$H$4953,5,FALSE),""),"")</f>
        <v/>
      </c>
      <c r="AM543" s="43"/>
      <c r="AP543" s="3" t="str">
        <f>IF(AND(G543&lt;&gt;"LIBSETS_SETTYPE_BATTLEGROUND",G543&lt;&gt;"LIBSETS_SETTYPE_SPECIAL"),IF(AQ543&lt;&gt;"",VLOOKUP(AQ543,'ESO zone constants'!$D$3:$H$4953,5,FALSE),""),"")</f>
        <v/>
      </c>
      <c r="AR543" s="43"/>
      <c r="AU543" s="3" t="str">
        <f>IF(AND(G543&lt;&gt;"LIBSETS_SETTYPE_BATTLEGROUND",G543&lt;&gt;"LIBSETS_SETTYPE_SPECIAL"),IF(AV543&lt;&gt;"",VLOOKUP(AV543,'ESO zone constants'!$D$3:$H$4953,5,FALSE),""),"")</f>
        <v/>
      </c>
      <c r="AW543" s="43"/>
      <c r="AZ543" s="90"/>
      <c r="BA543" s="87"/>
      <c r="BB543" s="87"/>
      <c r="BC543" s="21" t="str">
        <f t="shared" si="54"/>
        <v>[619] = {wayshrines={497,497,497,}, dlcId=DLC_ASCENDING_TIDE</v>
      </c>
      <c r="BD543" s="21" t="str">
        <f t="shared" si="55"/>
        <v>, zoneIds={1301,1011,1011}, veteran=false</v>
      </c>
      <c r="BE543" s="21" t="str">
        <f t="shared" si="56"/>
        <v>, setType=LIBSETS_SETTYPE_DUNGEON</v>
      </c>
      <c r="BF543" s="21" t="str">
        <f t="shared" si="57"/>
        <v>, dropMechanic={LIBSETS_DROP_MECHANIC_GROUP_DUNGEON_BOSS,LIBSETS_DROP_MECHANIC_GROUP_DUNGEON_BOSS}</v>
      </c>
      <c r="BG543" s="21" t="str">
        <f t="shared" si="58"/>
        <v>}, --Maligalig\'s Maelstrom / Maligaligs Mahlstrom   [Coral Aerie, Summerset, Summerset]</v>
      </c>
    </row>
    <row r="544" spans="1:59" x14ac:dyDescent="0.25">
      <c r="A544" s="74">
        <v>620</v>
      </c>
      <c r="B544" t="s">
        <v>2759</v>
      </c>
      <c r="C544" t="s">
        <v>2748</v>
      </c>
      <c r="D544" s="3">
        <f t="shared" si="53"/>
        <v>620</v>
      </c>
      <c r="G544" s="8" t="s">
        <v>1477</v>
      </c>
      <c r="I544" t="s">
        <v>91</v>
      </c>
      <c r="J544" t="s">
        <v>91</v>
      </c>
      <c r="K544">
        <v>497</v>
      </c>
      <c r="L544">
        <v>497</v>
      </c>
      <c r="M544">
        <v>497</v>
      </c>
      <c r="O544" s="64" t="s">
        <v>2726</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WayshrineInfo'!$K$3:$N$9994,4,FALSE),"")))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constants'!$B$4:$C$1012,2,FALSE),"")</f>
        <v>Ascending Tide</v>
      </c>
      <c r="V544" s="94" t="s">
        <v>3354</v>
      </c>
      <c r="Y544" s="64"/>
      <c r="Z544" s="3">
        <f>IF(AND(G544&lt;&gt;"LIBSETS_SETTYPE_BATTLEGROUND",G544&lt;&gt;"LIBSETS_SETTYPE_SPECIAL"),
IF(AND(Y544&lt;&gt;"",ISNUMBER(Y544),NOT(ISNA(Y544))),Y544,
   IF(AND(L544&lt;&gt;"",ISNUMBER(L544),L544&gt;0,NOT(ISNA(L544))),VLOOKUP(L544,'ESO dumped WayshrineInfo'!$K$3:$L$9994,2,FALSE),"")
),"")</f>
        <v>1011</v>
      </c>
      <c r="AA544" t="str">
        <f>IF(AND(Z544&lt;&gt;"",ISNUMBER(Z544),NOT(ISNA(Z544))),VLOOKUP(Z544,'ESO zone constants'!$A$3:$D$9999,4,FALSE),"")</f>
        <v>Summerset</v>
      </c>
      <c r="AB544" s="94" t="s">
        <v>3354</v>
      </c>
      <c r="AF544" s="3">
        <f>IF(AND(G544&lt;&gt;"LIBSETS_SETTYPE_BATTLEGROUND",G544&lt;&gt;"LIBSETS_SETTYPE_SPECIAL"),
IF(AND(AE544&lt;&gt;"",ISNUMBER(AE544),NOT(ISNA(AE544))),AE544,
   IF(AND(M544&lt;&gt;"",ISNUMBER(M544),M544&gt;0,NOT(ISNA(M544))),VLOOKUP(M544,'ESO dumped WayshrineInfo'!$K$3:$L$9994,2,FALSE),"")
),"")</f>
        <v>1011</v>
      </c>
      <c r="AG544" t="str">
        <f>IF(AND(AF544&lt;&gt;"",ISNUMBER(AF544),NOT(ISNA(AF544))),VLOOKUP(AF544,'ESO zone constants'!$A$3:$D$9999,4,FALSE),"")</f>
        <v>Summerset</v>
      </c>
      <c r="AH544" s="43"/>
      <c r="AK544" s="3" t="str">
        <f>IF(AND(G544&lt;&gt;"LIBSETS_SETTYPE_BATTLEGROUND",G544&lt;&gt;"LIBSETS_SETTYPE_SPECIAL"),IF(AL544&lt;&gt;"",VLOOKUP(AL544,'ESO zone constants'!$D$3:$H$4953,5,FALSE),""),"")</f>
        <v/>
      </c>
      <c r="AM544" s="43"/>
      <c r="AP544" s="3" t="str">
        <f>IF(AND(G544&lt;&gt;"LIBSETS_SETTYPE_BATTLEGROUND",G544&lt;&gt;"LIBSETS_SETTYPE_SPECIAL"),IF(AQ544&lt;&gt;"",VLOOKUP(AQ544,'ESO zone constants'!$D$3:$H$4953,5,FALSE),""),"")</f>
        <v/>
      </c>
      <c r="AR544" s="43"/>
      <c r="AU544" s="3" t="str">
        <f>IF(AND(G544&lt;&gt;"LIBSETS_SETTYPE_BATTLEGROUND",G544&lt;&gt;"LIBSETS_SETTYPE_SPECIAL"),IF(AV544&lt;&gt;"",VLOOKUP(AV544,'ESO zone constants'!$D$3:$H$4953,5,FALSE),""),"")</f>
        <v/>
      </c>
      <c r="AW544" s="43"/>
      <c r="AZ544" s="90"/>
      <c r="BA544" s="87"/>
      <c r="BB544" s="87"/>
      <c r="BC544" s="21" t="str">
        <f t="shared" si="54"/>
        <v>[620] = {wayshrines={497,497,497,}, dlcId=DLC_ASCENDING_TIDE</v>
      </c>
      <c r="BD544" s="21" t="str">
        <f t="shared" si="55"/>
        <v>, zoneIds={1301,1011,1011}, veteran=false</v>
      </c>
      <c r="BE544" s="21" t="str">
        <f t="shared" si="56"/>
        <v>, setType=LIBSETS_SETTYPE_DUNGEON</v>
      </c>
      <c r="BF544" s="21" t="str">
        <f t="shared" si="57"/>
        <v>, dropMechanic={LIBSETS_DROP_MECHANIC_GROUP_DUNGEON_BOSS,LIBSETS_DROP_MECHANIC_GROUP_DUNGEON_BOSS}</v>
      </c>
      <c r="BG544" s="21" t="str">
        <f t="shared" si="58"/>
        <v>}, --Gryphon\'s Reprisal / Vergeltung des Greifen   [Coral Aerie, Summerset, Summerset]</v>
      </c>
    </row>
    <row r="545" spans="1:59" x14ac:dyDescent="0.25">
      <c r="A545" s="74">
        <v>621</v>
      </c>
      <c r="B545" t="s">
        <v>2758</v>
      </c>
      <c r="C545" t="s">
        <v>2728</v>
      </c>
      <c r="D545" s="3">
        <f t="shared" si="53"/>
        <v>621</v>
      </c>
      <c r="G545" s="8" t="s">
        <v>1477</v>
      </c>
      <c r="I545" t="s">
        <v>91</v>
      </c>
      <c r="J545" t="s">
        <v>91</v>
      </c>
      <c r="K545">
        <v>497</v>
      </c>
      <c r="L545">
        <v>497</v>
      </c>
      <c r="M545">
        <v>497</v>
      </c>
      <c r="O545" s="64" t="s">
        <v>2726</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WayshrineInfo'!$K$3:$N$9994,4,FALSE),"")))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constants'!$B$4:$C$1012,2,FALSE),"")</f>
        <v>Ascending Tide</v>
      </c>
      <c r="V545" s="94" t="s">
        <v>3354</v>
      </c>
      <c r="Y545" s="64"/>
      <c r="Z545" s="3">
        <f>IF(AND(G545&lt;&gt;"LIBSETS_SETTYPE_BATTLEGROUND",G545&lt;&gt;"LIBSETS_SETTYPE_SPECIAL"),
IF(AND(Y545&lt;&gt;"",ISNUMBER(Y545),NOT(ISNA(Y545))),Y545,
   IF(AND(L545&lt;&gt;"",ISNUMBER(L545),L545&gt;0,NOT(ISNA(L545))),VLOOKUP(L545,'ESO dumped WayshrineInfo'!$K$3:$L$9994,2,FALSE),"")
),"")</f>
        <v>1011</v>
      </c>
      <c r="AA545" t="str">
        <f>IF(AND(Z545&lt;&gt;"",ISNUMBER(Z545),NOT(ISNA(Z545))),VLOOKUP(Z545,'ESO zone constants'!$A$3:$D$9999,4,FALSE),"")</f>
        <v>Summerset</v>
      </c>
      <c r="AB545" s="94" t="s">
        <v>3354</v>
      </c>
      <c r="AF545" s="3">
        <f>IF(AND(G545&lt;&gt;"LIBSETS_SETTYPE_BATTLEGROUND",G545&lt;&gt;"LIBSETS_SETTYPE_SPECIAL"),
IF(AND(AE545&lt;&gt;"",ISNUMBER(AE545),NOT(ISNA(AE545))),AE545,
   IF(AND(M545&lt;&gt;"",ISNUMBER(M545),M545&gt;0,NOT(ISNA(M545))),VLOOKUP(M545,'ESO dumped WayshrineInfo'!$K$3:$L$9994,2,FALSE),"")
),"")</f>
        <v>1011</v>
      </c>
      <c r="AG545" t="str">
        <f>IF(AND(AF545&lt;&gt;"",ISNUMBER(AF545),NOT(ISNA(AF545))),VLOOKUP(AF545,'ESO zone constants'!$A$3:$D$9999,4,FALSE),"")</f>
        <v>Summerset</v>
      </c>
      <c r="AH545" s="43"/>
      <c r="AK545" s="3" t="str">
        <f>IF(AND(G545&lt;&gt;"LIBSETS_SETTYPE_BATTLEGROUND",G545&lt;&gt;"LIBSETS_SETTYPE_SPECIAL"),IF(AL545&lt;&gt;"",VLOOKUP(AL545,'ESO zone constants'!$D$3:$H$4953,5,FALSE),""),"")</f>
        <v/>
      </c>
      <c r="AM545" s="43"/>
      <c r="AP545" s="3" t="str">
        <f>IF(AND(G545&lt;&gt;"LIBSETS_SETTYPE_BATTLEGROUND",G545&lt;&gt;"LIBSETS_SETTYPE_SPECIAL"),IF(AQ545&lt;&gt;"",VLOOKUP(AQ545,'ESO zone constants'!$D$3:$H$4953,5,FALSE),""),"")</f>
        <v/>
      </c>
      <c r="AR545" s="43"/>
      <c r="AU545" s="3" t="str">
        <f>IF(AND(G545&lt;&gt;"LIBSETS_SETTYPE_BATTLEGROUND",G545&lt;&gt;"LIBSETS_SETTYPE_SPECIAL"),IF(AV545&lt;&gt;"",VLOOKUP(AV545,'ESO zone constants'!$D$3:$H$4953,5,FALSE),""),"")</f>
        <v/>
      </c>
      <c r="AW545" s="43"/>
      <c r="AZ545" s="90"/>
      <c r="BA545" s="87"/>
      <c r="BB545" s="87"/>
      <c r="BC545" s="21" t="str">
        <f t="shared" si="54"/>
        <v>[621] = {wayshrines={497,497,497,}, dlcId=DLC_ASCENDING_TIDE</v>
      </c>
      <c r="BD545" s="21" t="str">
        <f t="shared" si="55"/>
        <v>, zoneIds={1301,1011,1011}, veteran=false</v>
      </c>
      <c r="BE545" s="21" t="str">
        <f t="shared" si="56"/>
        <v>, setType=LIBSETS_SETTYPE_DUNGEON</v>
      </c>
      <c r="BF545" s="21" t="str">
        <f t="shared" si="57"/>
        <v>, dropMechanic={LIBSETS_DROP_MECHANIC_GROUP_DUNGEON_BOSS,LIBSETS_DROP_MECHANIC_GROUP_DUNGEON_BOSS}</v>
      </c>
      <c r="BG545" s="21" t="str">
        <f t="shared" si="58"/>
        <v>}, --Glacial Guardian / Gletscherwächter   [Coral Aerie, Summerset, Summerset]</v>
      </c>
    </row>
    <row r="546" spans="1:59" x14ac:dyDescent="0.25">
      <c r="A546" s="74">
        <v>622</v>
      </c>
      <c r="B546" t="s">
        <v>2757</v>
      </c>
      <c r="C546" t="s">
        <v>2730</v>
      </c>
      <c r="D546" s="3">
        <f t="shared" si="53"/>
        <v>622</v>
      </c>
      <c r="G546" s="8" t="s">
        <v>1477</v>
      </c>
      <c r="I546" t="s">
        <v>91</v>
      </c>
      <c r="J546" t="s">
        <v>91</v>
      </c>
      <c r="K546">
        <v>498</v>
      </c>
      <c r="L546">
        <v>498</v>
      </c>
      <c r="M546">
        <v>498</v>
      </c>
      <c r="O546" s="64" t="s">
        <v>2738</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WayshrineInfo'!$K$3:$N$9994,4,FALSE),"")))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constants'!$B$4:$C$1012,2,FALSE),"")</f>
        <v>Ascending Tide</v>
      </c>
      <c r="V546" s="94" t="s">
        <v>3354</v>
      </c>
      <c r="Y546" s="64"/>
      <c r="Z546" s="3">
        <f>IF(AND(G546&lt;&gt;"LIBSETS_SETTYPE_BATTLEGROUND",G546&lt;&gt;"LIBSETS_SETTYPE_SPECIAL"),
IF(AND(Y546&lt;&gt;"",ISNUMBER(Y546),NOT(ISNA(Y546))),Y546,
   IF(AND(L546&lt;&gt;"",ISNUMBER(L546),L546&gt;0,NOT(ISNA(L546))),VLOOKUP(L546,'ESO dumped WayshrineInfo'!$K$3:$L$9994,2,FALSE),"")
),"")</f>
        <v>20</v>
      </c>
      <c r="AA546" t="str">
        <f>IF(AND(Z546&lt;&gt;"",ISNUMBER(Z546),NOT(ISNA(Z546))),VLOOKUP(Z546,'ESO zone constants'!$A$3:$D$9999,4,FALSE),"")</f>
        <v>Rivenspire</v>
      </c>
      <c r="AB546" s="94" t="s">
        <v>3354</v>
      </c>
      <c r="AF546" s="3">
        <f>IF(AND(G546&lt;&gt;"LIBSETS_SETTYPE_BATTLEGROUND",G546&lt;&gt;"LIBSETS_SETTYPE_SPECIAL"),
IF(AND(AE546&lt;&gt;"",ISNUMBER(AE546),NOT(ISNA(AE546))),AE546,
   IF(AND(M546&lt;&gt;"",ISNUMBER(M546),M546&gt;0,NOT(ISNA(M546))),VLOOKUP(M546,'ESO dumped WayshrineInfo'!$K$3:$L$9994,2,FALSE),"")
),"")</f>
        <v>20</v>
      </c>
      <c r="AG546" t="str">
        <f>IF(AND(AF546&lt;&gt;"",ISNUMBER(AF546),NOT(ISNA(AF546))),VLOOKUP(AF546,'ESO zone constants'!$A$3:$D$9999,4,FALSE),"")</f>
        <v>Rivenspire</v>
      </c>
      <c r="AH546" s="43"/>
      <c r="AK546" s="3" t="str">
        <f>IF(AND(G546&lt;&gt;"LIBSETS_SETTYPE_BATTLEGROUND",G546&lt;&gt;"LIBSETS_SETTYPE_SPECIAL"),IF(AL546&lt;&gt;"",VLOOKUP(AL546,'ESO zone constants'!$D$3:$H$4953,5,FALSE),""),"")</f>
        <v/>
      </c>
      <c r="AM546" s="43"/>
      <c r="AP546" s="3" t="str">
        <f>IF(AND(G546&lt;&gt;"LIBSETS_SETTYPE_BATTLEGROUND",G546&lt;&gt;"LIBSETS_SETTYPE_SPECIAL"),IF(AQ546&lt;&gt;"",VLOOKUP(AQ546,'ESO zone constants'!$D$3:$H$4953,5,FALSE),""),"")</f>
        <v/>
      </c>
      <c r="AR546" s="43"/>
      <c r="AU546" s="3" t="str">
        <f>IF(AND(G546&lt;&gt;"LIBSETS_SETTYPE_BATTLEGROUND",G546&lt;&gt;"LIBSETS_SETTYPE_SPECIAL"),IF(AV546&lt;&gt;"",VLOOKUP(AV546,'ESO zone constants'!$D$3:$H$4953,5,FALSE),""),"")</f>
        <v/>
      </c>
      <c r="AW546" s="43"/>
      <c r="AZ546" s="90"/>
      <c r="BA546" s="87"/>
      <c r="BB546" s="87"/>
      <c r="BC546" s="21" t="str">
        <f t="shared" si="54"/>
        <v>[622] = {wayshrines={498,498,498,}, dlcId=DLC_ASCENDING_TIDE</v>
      </c>
      <c r="BD546" s="21" t="str">
        <f t="shared" si="55"/>
        <v>, zoneIds={1302,20,20}, veteran=false</v>
      </c>
      <c r="BE546" s="21" t="str">
        <f t="shared" si="56"/>
        <v>, setType=LIBSETS_SETTYPE_DUNGEON</v>
      </c>
      <c r="BF546" s="21" t="str">
        <f t="shared" si="57"/>
        <v>, dropMechanic={LIBSETS_DROP_MECHANIC_GROUP_DUNGEON_BOSS,LIBSETS_DROP_MECHANIC_GROUP_DUNGEON_BOSS}</v>
      </c>
      <c r="BG546" s="21" t="str">
        <f t="shared" si="58"/>
        <v>}, --Turning Tide / Gezeitenwechsel   [Shipwright's Regret, Rivenspire, Rivenspire]</v>
      </c>
    </row>
    <row r="547" spans="1:59" x14ac:dyDescent="0.25">
      <c r="A547" s="74">
        <v>623</v>
      </c>
      <c r="B547" t="s">
        <v>2756</v>
      </c>
      <c r="C547" t="s">
        <v>2749</v>
      </c>
      <c r="D547" s="3">
        <f t="shared" si="53"/>
        <v>623</v>
      </c>
      <c r="G547" s="8" t="s">
        <v>1477</v>
      </c>
      <c r="I547" t="s">
        <v>91</v>
      </c>
      <c r="J547" t="s">
        <v>91</v>
      </c>
      <c r="K547">
        <v>498</v>
      </c>
      <c r="L547">
        <v>498</v>
      </c>
      <c r="M547">
        <v>498</v>
      </c>
      <c r="O547" s="64" t="s">
        <v>2738</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WayshrineInfo'!$K$3:$N$9994,4,FALSE),"")))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constants'!$B$4:$C$1012,2,FALSE),"")</f>
        <v>Ascending Tide</v>
      </c>
      <c r="V547" s="94" t="s">
        <v>3354</v>
      </c>
      <c r="Y547" s="64"/>
      <c r="Z547" s="3">
        <f>IF(AND(G547&lt;&gt;"LIBSETS_SETTYPE_BATTLEGROUND",G547&lt;&gt;"LIBSETS_SETTYPE_SPECIAL"),
IF(AND(Y547&lt;&gt;"",ISNUMBER(Y547),NOT(ISNA(Y547))),Y547,
   IF(AND(L547&lt;&gt;"",ISNUMBER(L547),L547&gt;0,NOT(ISNA(L547))),VLOOKUP(L547,'ESO dumped WayshrineInfo'!$K$3:$L$9994,2,FALSE),"")
),"")</f>
        <v>20</v>
      </c>
      <c r="AA547" t="str">
        <f>IF(AND(Z547&lt;&gt;"",ISNUMBER(Z547),NOT(ISNA(Z547))),VLOOKUP(Z547,'ESO zone constants'!$A$3:$D$9999,4,FALSE),"")</f>
        <v>Rivenspire</v>
      </c>
      <c r="AB547" s="94" t="s">
        <v>3354</v>
      </c>
      <c r="AF547" s="3">
        <f>IF(AND(G547&lt;&gt;"LIBSETS_SETTYPE_BATTLEGROUND",G547&lt;&gt;"LIBSETS_SETTYPE_SPECIAL"),
IF(AND(AE547&lt;&gt;"",ISNUMBER(AE547),NOT(ISNA(AE547))),AE547,
   IF(AND(M547&lt;&gt;"",ISNUMBER(M547),M547&gt;0,NOT(ISNA(M547))),VLOOKUP(M547,'ESO dumped WayshrineInfo'!$K$3:$L$9994,2,FALSE),"")
),"")</f>
        <v>20</v>
      </c>
      <c r="AG547" t="str">
        <f>IF(AND(AF547&lt;&gt;"",ISNUMBER(AF547),NOT(ISNA(AF547))),VLOOKUP(AF547,'ESO zone constants'!$A$3:$D$9999,4,FALSE),"")</f>
        <v>Rivenspire</v>
      </c>
      <c r="AH547" s="43"/>
      <c r="AK547" s="3" t="str">
        <f>IF(AND(G547&lt;&gt;"LIBSETS_SETTYPE_BATTLEGROUND",G547&lt;&gt;"LIBSETS_SETTYPE_SPECIAL"),IF(AL547&lt;&gt;"",VLOOKUP(AL547,'ESO zone constants'!$D$3:$H$4953,5,FALSE),""),"")</f>
        <v/>
      </c>
      <c r="AM547" s="43"/>
      <c r="AP547" s="3" t="str">
        <f>IF(AND(G547&lt;&gt;"LIBSETS_SETTYPE_BATTLEGROUND",G547&lt;&gt;"LIBSETS_SETTYPE_SPECIAL"),IF(AQ547&lt;&gt;"",VLOOKUP(AQ547,'ESO zone constants'!$D$3:$H$4953,5,FALSE),""),"")</f>
        <v/>
      </c>
      <c r="AR547" s="43"/>
      <c r="AU547" s="3" t="str">
        <f>IF(AND(G547&lt;&gt;"LIBSETS_SETTYPE_BATTLEGROUND",G547&lt;&gt;"LIBSETS_SETTYPE_SPECIAL"),IF(AV547&lt;&gt;"",VLOOKUP(AV547,'ESO zone constants'!$D$3:$H$4953,5,FALSE),""),"")</f>
        <v/>
      </c>
      <c r="AW547" s="43"/>
      <c r="AY547" s="42"/>
      <c r="AZ547" s="90"/>
      <c r="BA547" s="87"/>
      <c r="BB547" s="87"/>
      <c r="BC547" s="21" t="str">
        <f t="shared" si="54"/>
        <v>[623] = {wayshrines={498,498,498,}, dlcId=DLC_ASCENDING_TIDE</v>
      </c>
      <c r="BD547" s="21" t="str">
        <f t="shared" si="55"/>
        <v>, zoneIds={1302,20,20}, veteran=false</v>
      </c>
      <c r="BE547" s="21" t="str">
        <f t="shared" si="56"/>
        <v>, setType=LIBSETS_SETTYPE_DUNGEON</v>
      </c>
      <c r="BF547" s="21" t="str">
        <f t="shared" si="57"/>
        <v>, dropMechanic={LIBSETS_DROP_MECHANIC_GROUP_DUNGEON_BOSS,LIBSETS_DROP_MECHANIC_GROUP_DUNGEON_BOSS}</v>
      </c>
      <c r="BG547" s="21" t="str">
        <f t="shared" si="58"/>
        <v>}, --Storm-Cursed\’s Revenge / Rache des Sturmverfluchten   [Shipwright's Regret, Rivenspire, Rivenspire]</v>
      </c>
    </row>
    <row r="548" spans="1:59" x14ac:dyDescent="0.25">
      <c r="A548" s="74">
        <v>624</v>
      </c>
      <c r="B548" t="s">
        <v>2754</v>
      </c>
      <c r="C548" t="s">
        <v>2755</v>
      </c>
      <c r="D548" s="3">
        <f t="shared" si="53"/>
        <v>624</v>
      </c>
      <c r="G548" s="8" t="s">
        <v>1477</v>
      </c>
      <c r="I548" t="s">
        <v>91</v>
      </c>
      <c r="J548" t="s">
        <v>91</v>
      </c>
      <c r="K548">
        <v>498</v>
      </c>
      <c r="L548">
        <v>498</v>
      </c>
      <c r="M548">
        <v>498</v>
      </c>
      <c r="O548" s="64" t="s">
        <v>2738</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WayshrineInfo'!$K$3:$N$9994,4,FALSE),"")))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constants'!$B$4:$C$1012,2,FALSE),"")</f>
        <v>Ascending Tide</v>
      </c>
      <c r="V548" s="94" t="s">
        <v>3354</v>
      </c>
      <c r="Y548" s="64"/>
      <c r="Z548" s="3">
        <f>IF(AND(G548&lt;&gt;"LIBSETS_SETTYPE_BATTLEGROUND",G548&lt;&gt;"LIBSETS_SETTYPE_SPECIAL"),
IF(AND(Y548&lt;&gt;"",ISNUMBER(Y548),NOT(ISNA(Y548))),Y548,
   IF(AND(L548&lt;&gt;"",ISNUMBER(L548),L548&gt;0,NOT(ISNA(L548))),VLOOKUP(L548,'ESO dumped WayshrineInfo'!$K$3:$L$9994,2,FALSE),"")
),"")</f>
        <v>20</v>
      </c>
      <c r="AA548" t="str">
        <f>IF(AND(Z548&lt;&gt;"",ISNUMBER(Z548),NOT(ISNA(Z548))),VLOOKUP(Z548,'ESO zone constants'!$A$3:$D$9999,4,FALSE),"")</f>
        <v>Rivenspire</v>
      </c>
      <c r="AB548" s="94" t="s">
        <v>3354</v>
      </c>
      <c r="AC548" s="42"/>
      <c r="AD548" s="42"/>
      <c r="AE548" s="39"/>
      <c r="AF548" s="3">
        <f>IF(AND(G548&lt;&gt;"LIBSETS_SETTYPE_BATTLEGROUND",G548&lt;&gt;"LIBSETS_SETTYPE_SPECIAL"),
IF(AND(AE548&lt;&gt;"",ISNUMBER(AE548),NOT(ISNA(AE548))),AE548,
   IF(AND(M548&lt;&gt;"",ISNUMBER(M548),M548&gt;0,NOT(ISNA(M548))),VLOOKUP(M548,'ESO dumped WayshrineInfo'!$K$3:$L$9994,2,FALSE),"")
),"")</f>
        <v>20</v>
      </c>
      <c r="AG548" t="str">
        <f>IF(AND(AF548&lt;&gt;"",ISNUMBER(AF548),NOT(ISNA(AF548))),VLOOKUP(AF548,'ESO zone constants'!$A$3:$D$9999,4,FALSE),"")</f>
        <v>Rivenspire</v>
      </c>
      <c r="AH548" s="43"/>
      <c r="AI548" s="42"/>
      <c r="AJ548" s="42"/>
      <c r="AK548" s="3" t="str">
        <f>IF(AND(G548&lt;&gt;"LIBSETS_SETTYPE_BATTLEGROUND",G548&lt;&gt;"LIBSETS_SETTYPE_SPECIAL"),IF(AL548&lt;&gt;"",VLOOKUP(AL548,'ESO zone constants'!$D$3:$H$4953,5,FALSE),""),"")</f>
        <v/>
      </c>
      <c r="AM548" s="43"/>
      <c r="AN548" s="42"/>
      <c r="AO548" s="42"/>
      <c r="AP548" s="3" t="str">
        <f>IF(AND(G548&lt;&gt;"LIBSETS_SETTYPE_BATTLEGROUND",G548&lt;&gt;"LIBSETS_SETTYPE_SPECIAL"),IF(AQ548&lt;&gt;"",VLOOKUP(AQ548,'ESO zone constants'!$D$3:$H$4953,5,FALSE),""),"")</f>
        <v/>
      </c>
      <c r="AR548" s="43"/>
      <c r="AS548" s="42"/>
      <c r="AT548" s="42"/>
      <c r="AU548" s="3" t="str">
        <f>IF(AND(G548&lt;&gt;"LIBSETS_SETTYPE_BATTLEGROUND",G548&lt;&gt;"LIBSETS_SETTYPE_SPECIAL"),IF(AV548&lt;&gt;"",VLOOKUP(AV548,'ESO zone constants'!$D$3:$H$4953,5,FALSE),""),"")</f>
        <v/>
      </c>
      <c r="AW548" s="43"/>
      <c r="AX548" s="42"/>
      <c r="AY548" s="42"/>
      <c r="AZ548" s="90"/>
      <c r="BA548" s="87"/>
      <c r="BB548" s="87"/>
      <c r="BC548" s="21" t="str">
        <f t="shared" si="54"/>
        <v>[624] = {wayshrines={498,498,498,}, dlcId=DLC_ASCENDING_TIDE</v>
      </c>
      <c r="BD548" s="21" t="str">
        <f t="shared" si="55"/>
        <v>, zoneIds={1302,20,20}, veteran=false</v>
      </c>
      <c r="BE548" s="21" t="str">
        <f t="shared" si="56"/>
        <v>, setType=LIBSETS_SETTYPE_DUNGEON</v>
      </c>
      <c r="BF548" s="21" t="str">
        <f t="shared" si="57"/>
        <v>, dropMechanic={LIBSETS_DROP_MECHANIC_GROUP_DUNGEON_BOSS,LIBSETS_DROP_MECHANIC_GROUP_DUNGEON_BOSS}</v>
      </c>
      <c r="BG548" s="21" t="str">
        <f t="shared" si="58"/>
        <v>}, --Spriggan\’s Vigor / Elan des Zweiglings   [Shipwright's Regret, Rivenspire, Rivenspire]</v>
      </c>
    </row>
    <row r="549" spans="1:59" x14ac:dyDescent="0.25">
      <c r="A549" s="5">
        <v>625</v>
      </c>
      <c r="B549" t="s">
        <v>2675</v>
      </c>
      <c r="C549" t="s">
        <v>2717</v>
      </c>
      <c r="D549" s="3">
        <f t="shared" si="53"/>
        <v>625</v>
      </c>
      <c r="G549" s="3" t="s">
        <v>1686</v>
      </c>
      <c r="I549" t="s">
        <v>91</v>
      </c>
      <c r="J549" t="s">
        <v>91</v>
      </c>
      <c r="K549" s="36">
        <v>130</v>
      </c>
      <c r="L549" s="36">
        <v>491</v>
      </c>
      <c r="M549" s="36">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WayshrineInfo'!$K$3:$N$9994,4,FALSE),"")))</f>
        <v>Coldharbour</v>
      </c>
      <c r="S549" s="64" t="s">
        <v>2668</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constants'!$B$4:$C$1012,2,FALSE),"")</f>
        <v>The Deadlands</v>
      </c>
      <c r="V549" s="33" t="s">
        <v>1563</v>
      </c>
      <c r="Y549" s="64"/>
      <c r="Z549" s="3">
        <f>IF(AND(G549&lt;&gt;"LIBSETS_SETTYPE_BATTLEGROUND",G549&lt;&gt;"LIBSETS_SETTYPE_SPECIAL"),
IF(AND(Y549&lt;&gt;"",ISNUMBER(Y549),NOT(ISNA(Y549))),Y549,
   IF(AND(L549&lt;&gt;"",ISNUMBER(L549),L549&gt;0,NOT(ISNA(L549))),VLOOKUP(L549,'ESO dumped WayshrineInfo'!$K$3:$L$9994,2,FALSE),"")
),"")</f>
        <v>1286</v>
      </c>
      <c r="AA549" t="str">
        <f>IF(AND(Z549&lt;&gt;"",ISNUMBER(Z549),NOT(ISNA(Z549))),VLOOKUP(Z549,'ESO zone constants'!$A$3:$D$9999,4,FALSE),"")</f>
        <v>The Deadlands</v>
      </c>
      <c r="AB549" s="94" t="s">
        <v>3338</v>
      </c>
      <c r="AC549" s="42" t="s">
        <v>3294</v>
      </c>
      <c r="AD549" s="42" t="s">
        <v>3295</v>
      </c>
      <c r="AE549" s="42"/>
      <c r="AF549" s="3">
        <f>IF(AND(G549&lt;&gt;"LIBSETS_SETTYPE_BATTLEGROUND",G549&lt;&gt;"LIBSETS_SETTYPE_SPECIAL"),
IF(AND(AE549&lt;&gt;"",ISNUMBER(AE549),NOT(ISNA(AE549))),AE549,
   IF(AND(M549&lt;&gt;"",ISNUMBER(M549),M549&gt;0,NOT(ISNA(M549))),VLOOKUP(M549,'ESO dumped WayshrineInfo'!$K$3:$L$9994,2,FALSE),"")
),"")</f>
        <v>1283</v>
      </c>
      <c r="AG549" t="str">
        <f>IF(AND(AF549&lt;&gt;"",ISNUMBER(AF549),NOT(ISNA(AF549))),VLOOKUP(AF549,'ESO zone constants'!$A$3:$D$9999,4,FALSE),"")</f>
        <v>The Shambles</v>
      </c>
      <c r="AH549" s="43" t="s">
        <v>1561</v>
      </c>
      <c r="AI549" s="42" t="s">
        <v>3297</v>
      </c>
      <c r="AJ549" s="42" t="s">
        <v>3362</v>
      </c>
      <c r="AK549" s="3">
        <f>IF(AND(G549&lt;&gt;"LIBSETS_SETTYPE_BATTLEGROUND",G549&lt;&gt;"LIBSETS_SETTYPE_SPECIAL"),IF(AL549&lt;&gt;"",VLOOKUP(AL549,'ESO zone constants'!$D$3:$H$4953,5,FALSE),""),"")</f>
        <v>380</v>
      </c>
      <c r="AL549" t="s">
        <v>96</v>
      </c>
      <c r="AM549" s="43" t="s">
        <v>3338</v>
      </c>
      <c r="AN549" s="42" t="s">
        <v>3296</v>
      </c>
      <c r="AO549" s="42" t="s">
        <v>3273</v>
      </c>
      <c r="AP549" s="3">
        <f>IF(AND(G549&lt;&gt;"LIBSETS_SETTYPE_BATTLEGROUND",G549&lt;&gt;"LIBSETS_SETTYPE_SPECIAL"),IF(AQ549&lt;&gt;"",VLOOKUP(AQ549,'ESO zone constants'!$D$3:$H$4953,5,FALSE),""),"")</f>
        <v>935</v>
      </c>
      <c r="AQ549" t="s">
        <v>97</v>
      </c>
      <c r="AR549" s="43" t="s">
        <v>3338</v>
      </c>
      <c r="AS549" s="42" t="s">
        <v>3296</v>
      </c>
      <c r="AT549" s="42" t="s">
        <v>3273</v>
      </c>
      <c r="AU549" s="3">
        <f>IF(AND(G549&lt;&gt;"LIBSETS_SETTYPE_BATTLEGROUND",G549&lt;&gt;"LIBSETS_SETTYPE_SPECIAL"),IF(AV549&lt;&gt;"",VLOOKUP(AV549,'ESO zone constants'!$D$3:$H$4953,5,FALSE),""),"")</f>
        <v>1282</v>
      </c>
      <c r="AV549" t="s">
        <v>2690</v>
      </c>
      <c r="AW549" s="43" t="s">
        <v>3278</v>
      </c>
      <c r="AX549" s="42"/>
      <c r="AY549" s="42"/>
      <c r="AZ549" s="90"/>
      <c r="BA549" s="36" t="s">
        <v>3241</v>
      </c>
      <c r="BB549" s="36" t="s">
        <v>3241</v>
      </c>
      <c r="BC549" s="21" t="str">
        <f t="shared" si="54"/>
        <v>[625] = {wayshrines={130,491,493,}, dlcId=DLC_DEADLANDS</v>
      </c>
      <c r="BD549" s="21" t="str">
        <f t="shared" si="55"/>
        <v>, zoneIds={347,1286,1283,380,935,1282}, veteran=false</v>
      </c>
      <c r="BE549" s="21" t="str">
        <f t="shared" si="56"/>
        <v>, setType=LIBSETS_SETTYPE_MYTHIC</v>
      </c>
      <c r="BF549" s="21" t="str">
        <f t="shared" si="57"/>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8"/>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2676</v>
      </c>
      <c r="C550" t="s">
        <v>2716</v>
      </c>
      <c r="D550" s="3">
        <f t="shared" si="53"/>
        <v>626</v>
      </c>
      <c r="E550" s="41"/>
      <c r="G550" s="3" t="s">
        <v>1686</v>
      </c>
      <c r="I550" t="s">
        <v>91</v>
      </c>
      <c r="J550" t="s">
        <v>91</v>
      </c>
      <c r="K550" s="36">
        <v>479</v>
      </c>
      <c r="L550" s="36">
        <v>253</v>
      </c>
      <c r="M550" s="36">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WayshrineInfo'!$K$3:$N$9994,4,FALSE),"")))</f>
        <v>The Deadlands</v>
      </c>
      <c r="S550" s="64" t="s">
        <v>2668</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constants'!$B$4:$C$1012,2,FALSE),"")</f>
        <v>The Deadlands</v>
      </c>
      <c r="V550" s="33" t="s">
        <v>3278</v>
      </c>
      <c r="Y550" s="64"/>
      <c r="Z550" s="3">
        <f>IF(AND(G550&lt;&gt;"LIBSETS_SETTYPE_BATTLEGROUND",G550&lt;&gt;"LIBSETS_SETTYPE_SPECIAL"),
IF(AND(Y550&lt;&gt;"",ISNUMBER(Y550),NOT(ISNA(Y550))),Y550,
   IF(AND(L550&lt;&gt;"",ISNUMBER(L550),L550&gt;0,NOT(ISNA(L550))),VLOOKUP(L550,'ESO dumped WayshrineInfo'!$K$3:$L$9994,2,FALSE),"")
),"")</f>
        <v>823</v>
      </c>
      <c r="AA550" t="str">
        <f>IF(AND(Z550&lt;&gt;"",ISNUMBER(Z550),NOT(ISNA(Z550))),VLOOKUP(Z550,'ESO zone constants'!$A$3:$D$9999,4,FALSE),"")</f>
        <v>Gold Coast</v>
      </c>
      <c r="AB550" s="94" t="s">
        <v>1561</v>
      </c>
      <c r="AC550" s="42" t="s">
        <v>3272</v>
      </c>
      <c r="AD550" s="42" t="s">
        <v>3272</v>
      </c>
      <c r="AE550" s="39"/>
      <c r="AF550" s="3" t="str">
        <f>IF(AND(G550&lt;&gt;"LIBSETS_SETTYPE_BATTLEGROUND",G550&lt;&gt;"LIBSETS_SETTYPE_SPECIAL"),
IF(AND(AE550&lt;&gt;"",ISNUMBER(AE550),NOT(ISNA(AE550))),AE550,
   IF(AND(M550&lt;&gt;"",ISNUMBER(M550),M550&gt;0,NOT(ISNA(M550))),VLOOKUP(M550,'ESO dumped WayshrineInfo'!$K$3:$L$9994,2,FALSE),"")
),"")</f>
        <v/>
      </c>
      <c r="AG550" t="str">
        <f>IF(AND(AF550&lt;&gt;"",ISNUMBER(AF550),NOT(ISNA(AF550))),VLOOKUP(AF550,'ESO zone constants'!$A$3:$D$9999,4,FALSE),"")</f>
        <v/>
      </c>
      <c r="AH550" s="43" t="s">
        <v>1563</v>
      </c>
      <c r="AI550" s="42"/>
      <c r="AJ550" s="42"/>
      <c r="AK550" s="3">
        <f>IF(AND(G550&lt;&gt;"LIBSETS_SETTYPE_BATTLEGROUND",G550&lt;&gt;"LIBSETS_SETTYPE_SPECIAL"),IF(AL550&lt;&gt;"",VLOOKUP(AL550,'ESO zone constants'!$D$3:$H$4953,5,FALSE),""),"")</f>
        <v>1228</v>
      </c>
      <c r="AL550" t="s">
        <v>2402</v>
      </c>
      <c r="AM550" s="43" t="s">
        <v>3338</v>
      </c>
      <c r="AN550" s="42" t="s">
        <v>3296</v>
      </c>
      <c r="AO550" s="42" t="s">
        <v>3273</v>
      </c>
      <c r="AP550" s="3">
        <f>IF(AND(G550&lt;&gt;"LIBSETS_SETTYPE_BATTLEGROUND",G550&lt;&gt;"LIBSETS_SETTYPE_SPECIAL"),IF(AQ550&lt;&gt;"",VLOOKUP(AQ550,'ESO zone constants'!$D$3:$H$4953,5,FALSE),""),"")</f>
        <v>974</v>
      </c>
      <c r="AQ550" t="s">
        <v>44</v>
      </c>
      <c r="AR550" s="43" t="s">
        <v>3275</v>
      </c>
      <c r="AS550" s="42"/>
      <c r="AT550" s="42"/>
      <c r="AU550" s="3" t="str">
        <f>IF(AND(G550&lt;&gt;"LIBSETS_SETTYPE_BATTLEGROUND",G550&lt;&gt;"LIBSETS_SETTYPE_SPECIAL"),IF(AV550&lt;&gt;"",VLOOKUP(AV550,'ESO zone constants'!$D$3:$H$4953,5,FALSE),""),"")</f>
        <v/>
      </c>
      <c r="AV550" s="39"/>
      <c r="AW550" s="43"/>
      <c r="AX550" s="42"/>
      <c r="AY550" s="42"/>
      <c r="AZ550" s="90"/>
      <c r="BA550" s="36" t="s">
        <v>3235</v>
      </c>
      <c r="BB550" s="36" t="s">
        <v>3235</v>
      </c>
      <c r="BC550" s="21" t="str">
        <f t="shared" si="54"/>
        <v>[626] = {wayshrines={479,253,-1,}, dlcId=DLC_DEADLANDS</v>
      </c>
      <c r="BD550" s="21" t="str">
        <f t="shared" si="55"/>
        <v>, zoneIds={1286,823,1228,974}, veteran=false</v>
      </c>
      <c r="BE550" s="21" t="str">
        <f t="shared" si="56"/>
        <v>, setType=LIBSETS_SETTYPE_MYTHIC</v>
      </c>
      <c r="BF550" s="21" t="str">
        <f t="shared" si="57"/>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8"/>
        <v>, addTooltip={['en']='https://en.uesp.net/wiki/Online:Belharza%27s_Band',},}, --Belharza's Band / Belharzas Band   [The Deadlands, Gold Coast, Black Drake Villa, Falkreath Hold]</v>
      </c>
    </row>
    <row r="551" spans="1:59" x14ac:dyDescent="0.25">
      <c r="A551" s="5">
        <v>627</v>
      </c>
      <c r="B551" t="s">
        <v>2722</v>
      </c>
      <c r="C551" t="s">
        <v>2718</v>
      </c>
      <c r="D551" s="3">
        <f t="shared" si="53"/>
        <v>627</v>
      </c>
      <c r="G551" s="3" t="s">
        <v>1686</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WayshrineInfo'!$K$3:$N$9994,4,FALSE),"")))</f>
        <v>The Deadlands</v>
      </c>
      <c r="S551" s="64" t="s">
        <v>2668</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constants'!$B$4:$C$1012,2,FALSE),"")</f>
        <v>The Deadlands</v>
      </c>
      <c r="V551" s="33" t="s">
        <v>1544</v>
      </c>
      <c r="W551" s="3" t="s">
        <v>3344</v>
      </c>
      <c r="X551" s="3" t="s">
        <v>3344</v>
      </c>
      <c r="Y551" s="64"/>
      <c r="Z551" s="3">
        <f>IF(AND(G551&lt;&gt;"LIBSETS_SETTYPE_BATTLEGROUND",G551&lt;&gt;"LIBSETS_SETTYPE_SPECIAL"),
IF(AND(Y551&lt;&gt;"",ISNUMBER(Y551),NOT(ISNA(Y551))),Y551,
   IF(AND(L551&lt;&gt;"",ISNUMBER(L551),L551&gt;0,NOT(ISNA(L551))),VLOOKUP(L551,'ESO dumped WayshrineInfo'!$K$3:$L$9994,2,FALSE),"")
),"")</f>
        <v>1261</v>
      </c>
      <c r="AA551" t="str">
        <f>IF(AND(Z551&lt;&gt;"",ISNUMBER(Z551),NOT(ISNA(Z551))),VLOOKUP(Z551,'ESO zone constants'!$A$3:$D$9999,4,FALSE),"")</f>
        <v>Blackwood</v>
      </c>
      <c r="AB551" s="94" t="s">
        <v>3289</v>
      </c>
      <c r="AC551" s="42" t="s">
        <v>3298</v>
      </c>
      <c r="AD551" s="42" t="s">
        <v>3299</v>
      </c>
      <c r="AE551" s="39"/>
      <c r="AF551" s="3">
        <f>IF(AND(G551&lt;&gt;"LIBSETS_SETTYPE_BATTLEGROUND",G551&lt;&gt;"LIBSETS_SETTYPE_SPECIAL"),
IF(AND(AE551&lt;&gt;"",ISNUMBER(AE551),NOT(ISNA(AE551))),AE551,
   IF(AND(M551&lt;&gt;"",ISNUMBER(M551),M551&gt;0,NOT(ISNA(M551))),VLOOKUP(M551,'ESO dumped WayshrineInfo'!$K$3:$L$9994,2,FALSE),"")
),"")</f>
        <v>41</v>
      </c>
      <c r="AG551" t="str">
        <f>IF(AND(AF551&lt;&gt;"",ISNUMBER(AF551),NOT(ISNA(AF551))),VLOOKUP(AF551,'ESO zone constants'!$A$3:$D$9999,4,FALSE),"")</f>
        <v>Stonefalls</v>
      </c>
      <c r="AH551" s="43" t="s">
        <v>1561</v>
      </c>
      <c r="AI551" s="42" t="s">
        <v>3308</v>
      </c>
      <c r="AJ551" s="42" t="s">
        <v>3361</v>
      </c>
      <c r="AK551" s="3">
        <f>IF(AND(G551&lt;&gt;"LIBSETS_SETTYPE_BATTLEGROUND",G551&lt;&gt;"LIBSETS_SETTYPE_SPECIAL"),IF(AL551&lt;&gt;"",VLOOKUP(AL551,'ESO zone constants'!$D$3:$H$4953,5,FALSE),""),"")</f>
        <v>0</v>
      </c>
      <c r="AL551" t="s">
        <v>2237</v>
      </c>
      <c r="AM551" s="43" t="s">
        <v>3338</v>
      </c>
      <c r="AN551" s="42" t="s">
        <v>3309</v>
      </c>
      <c r="AO551" s="42" t="s">
        <v>3310</v>
      </c>
      <c r="AP551" s="3">
        <f>IF(AND(G551&lt;&gt;"LIBSETS_SETTYPE_BATTLEGROUND",G551&lt;&gt;"LIBSETS_SETTYPE_SPECIAL"),IF(AQ551&lt;&gt;"",VLOOKUP(AQ551,'ESO zone constants'!$D$3:$H$4953,5,FALSE),""),"")</f>
        <v>0</v>
      </c>
      <c r="AQ551" t="s">
        <v>2237</v>
      </c>
      <c r="AR551" s="43" t="s">
        <v>3338</v>
      </c>
      <c r="AS551" s="42" t="s">
        <v>3311</v>
      </c>
      <c r="AT551" s="42" t="s">
        <v>3311</v>
      </c>
      <c r="AU551" s="3" t="str">
        <f>IF(AND(G551&lt;&gt;"LIBSETS_SETTYPE_BATTLEGROUND",G551&lt;&gt;"LIBSETS_SETTYPE_SPECIAL"),IF(AV551&lt;&gt;"",VLOOKUP(AV551,'ESO zone constants'!$D$3:$H$4953,5,FALSE),""),"")</f>
        <v/>
      </c>
      <c r="AW551" s="43"/>
      <c r="AX551" s="42"/>
      <c r="AY551" s="42"/>
      <c r="AZ551" s="90"/>
      <c r="BA551" s="36" t="s">
        <v>3343</v>
      </c>
      <c r="BB551" s="36" t="s">
        <v>3343</v>
      </c>
      <c r="BC551" s="21" t="str">
        <f t="shared" si="54"/>
        <v>[627] = {wayshrines={479,458,75,}, dlcId=DLC_DEADLANDS</v>
      </c>
      <c r="BD551" s="21" t="str">
        <f t="shared" si="55"/>
        <v>, zoneIds={1286,1261,41,0,0}, veteran=false</v>
      </c>
      <c r="BE551" s="21" t="str">
        <f t="shared" si="56"/>
        <v>, setType=LIBSETS_SETTYPE_MYTHIC</v>
      </c>
      <c r="BF551" s="21" t="str">
        <f t="shared" si="57"/>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8"/>
        <v>, addTooltip={['en']='https://en.uesp.net/wiki/Online:Spaulder_of_Ruin',},}, --Spaulder of Ruin / Schulterbänder des Untergangs   [The Deadlands, Blackwood, Stonefalls, Tamriel Map, Tamriel Map]</v>
      </c>
    </row>
    <row r="552" spans="1:59" x14ac:dyDescent="0.25">
      <c r="A552" s="5">
        <v>629</v>
      </c>
      <c r="B552" t="s">
        <v>2750</v>
      </c>
      <c r="C552" t="s">
        <v>2732</v>
      </c>
      <c r="D552" s="3">
        <f t="shared" si="53"/>
        <v>629</v>
      </c>
      <c r="G552" s="8" t="s">
        <v>1475</v>
      </c>
      <c r="I552" t="s">
        <v>91</v>
      </c>
      <c r="J552" t="s">
        <v>91</v>
      </c>
      <c r="K552">
        <v>-1</v>
      </c>
      <c r="L552">
        <v>-1</v>
      </c>
      <c r="M552">
        <v>-1</v>
      </c>
      <c r="O552" s="64"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WayshrineInfo'!$K$3:$N$9994,4,FALSE),"")))</f>
        <v>Cyrodiil</v>
      </c>
      <c r="S552" s="64" t="s">
        <v>2724</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constants'!$B$4:$C$1012,2,FALSE),"")</f>
        <v>Ascending Tide</v>
      </c>
      <c r="V552" s="33" t="s">
        <v>1541</v>
      </c>
      <c r="Y552" s="64"/>
      <c r="Z552" s="3" t="str">
        <f>IF(AND(G552&lt;&gt;"LIBSETS_SETTYPE_BATTLEGROUND",G552&lt;&gt;"LIBSETS_SETTYPE_SPECIAL"),
IF(AND(Y552&lt;&gt;"",ISNUMBER(Y552),NOT(ISNA(Y552))),Y552,
   IF(AND(L552&lt;&gt;"",ISNUMBER(L552),L552&gt;0,NOT(ISNA(L552))),VLOOKUP(L552,'ESO dumped WayshrineInfo'!$K$3:$L$9994,2,FALSE),"")
),"")</f>
        <v/>
      </c>
      <c r="AA552" t="str">
        <f>IF(AND(Z552&lt;&gt;"",ISNUMBER(Z552),NOT(ISNA(Z552))),VLOOKUP(Z552,'ESO zone constants'!$A$3:$D$9999,4,FALSE),"")</f>
        <v/>
      </c>
      <c r="AB552" s="94"/>
      <c r="AC552" s="42" t="str">
        <f>IF(AB552&lt;&gt;"",IF(AB552&lt;&gt;"LIBSETS_DROP_MECHANIC_MONSTER_NAME",VLOOKUP(AB552,'LibSets constants'!$I$4:$L$1012,3,FALSE),""),"")</f>
        <v/>
      </c>
      <c r="AD552" s="42" t="str">
        <f>IF(AB552&lt;&gt;"",IF(AB552&lt;&gt;"LIBSETS_DROP_MECHANIC_MONSTER_NAME",VLOOKUP(AB552,'LibSets constants'!$I$4:$L$1012,4,FALSE),""),"")</f>
        <v/>
      </c>
      <c r="AE552" s="39"/>
      <c r="AF552" s="3" t="str">
        <f>IF(AND(G552&lt;&gt;"LIBSETS_SETTYPE_BATTLEGROUND",G552&lt;&gt;"LIBSETS_SETTYPE_SPECIAL"),
IF(AND(AE552&lt;&gt;"",ISNUMBER(AE552),NOT(ISNA(AE552))),AE552,
   IF(AND(M552&lt;&gt;"",ISNUMBER(M552),M552&gt;0,NOT(ISNA(M552))),VLOOKUP(M552,'ESO dumped WayshrineInfo'!$K$3:$L$9994,2,FALSE),"")
),"")</f>
        <v/>
      </c>
      <c r="AG552" t="str">
        <f>IF(AND(AF552&lt;&gt;"",ISNUMBER(AF552),NOT(ISNA(AF552))),VLOOKUP(AF552,'ESO zone constants'!$A$3:$D$9999,4,FALSE),"")</f>
        <v/>
      </c>
      <c r="AH552" s="43"/>
      <c r="AI552" s="42"/>
      <c r="AJ552" s="42"/>
      <c r="AK552" s="3" t="str">
        <f>IF(AND(G552&lt;&gt;"LIBSETS_SETTYPE_BATTLEGROUND",G552&lt;&gt;"LIBSETS_SETTYPE_SPECIAL"),IF(AL552&lt;&gt;"",VLOOKUP(AL552,'ESO zone constants'!$D$3:$H$4953,5,FALSE),""),"")</f>
        <v/>
      </c>
      <c r="AM552" s="43"/>
      <c r="AN552" s="42"/>
      <c r="AO552" s="42"/>
      <c r="AP552" s="3" t="str">
        <f>IF(AND(G552&lt;&gt;"LIBSETS_SETTYPE_BATTLEGROUND",G552&lt;&gt;"LIBSETS_SETTYPE_SPECIAL"),IF(AQ552&lt;&gt;"",VLOOKUP(AQ552,'ESO zone constants'!$D$3:$H$4953,5,FALSE),""),"")</f>
        <v/>
      </c>
      <c r="AR552" s="43"/>
      <c r="AS552" s="42"/>
      <c r="AT552" s="42"/>
      <c r="AU552" s="3" t="str">
        <f>IF(AND(G552&lt;&gt;"LIBSETS_SETTYPE_BATTLEGROUND",G552&lt;&gt;"LIBSETS_SETTYPE_SPECIAL"),IF(AV552&lt;&gt;"",VLOOKUP(AV552,'ESO zone constants'!$D$3:$H$4953,5,FALSE),""),"")</f>
        <v/>
      </c>
      <c r="AW552" s="43"/>
      <c r="AX552" s="42"/>
      <c r="AY552" s="42"/>
      <c r="AZ552" s="81" t="s">
        <v>2665</v>
      </c>
      <c r="BA552" s="81"/>
      <c r="BB552" s="81"/>
      <c r="BC552" s="21" t="str">
        <f t="shared" si="54"/>
        <v>[629] = {wayshrines={-1,-1,-1,}, dlcId=DLC_ASCENDING_TIDE</v>
      </c>
      <c r="BD552" s="21" t="str">
        <f t="shared" si="55"/>
        <v>, zoneIds={181}, veteran=false</v>
      </c>
      <c r="BE552" s="21" t="str">
        <f t="shared" si="56"/>
        <v>, setType=LIBSETS_SETTYPE_CYRODIIL</v>
      </c>
      <c r="BF552" s="21" t="str">
        <f t="shared" si="57"/>
        <v>, dropMechanic={LIBSETS_DROP_MECHANIC_MAIL_PVP_REWARDS_FOR_THE_WORTHY}</v>
      </c>
      <c r="BG552" s="21" t="str">
        <f t="shared" si="58"/>
        <v>}, --Rallying Cry / Schlachtruf   [Cyrodiil]</v>
      </c>
    </row>
    <row r="553" spans="1:59" x14ac:dyDescent="0.25">
      <c r="A553" s="5">
        <v>630</v>
      </c>
      <c r="B553" t="s">
        <v>2751</v>
      </c>
      <c r="C553" t="s">
        <v>2733</v>
      </c>
      <c r="D553" s="3">
        <f t="shared" si="53"/>
        <v>630</v>
      </c>
      <c r="G553" s="8" t="s">
        <v>1475</v>
      </c>
      <c r="I553" t="s">
        <v>91</v>
      </c>
      <c r="J553" t="s">
        <v>91</v>
      </c>
      <c r="K553">
        <v>-1</v>
      </c>
      <c r="L553">
        <v>-1</v>
      </c>
      <c r="M553">
        <v>-1</v>
      </c>
      <c r="O553" s="64"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WayshrineInfo'!$K$3:$N$9994,4,FALSE),"")))</f>
        <v>Cyrodiil</v>
      </c>
      <c r="S553" s="64" t="s">
        <v>2724</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constants'!$B$4:$C$1012,2,FALSE),"")</f>
        <v>Ascending Tide</v>
      </c>
      <c r="V553" s="33" t="s">
        <v>1541</v>
      </c>
      <c r="Y553" s="64"/>
      <c r="Z553" s="3" t="str">
        <f>IF(AND(G553&lt;&gt;"LIBSETS_SETTYPE_BATTLEGROUND",G553&lt;&gt;"LIBSETS_SETTYPE_SPECIAL"),
IF(AND(Y553&lt;&gt;"",ISNUMBER(Y553),NOT(ISNA(Y553))),Y553,
   IF(AND(L553&lt;&gt;"",ISNUMBER(L553),L553&gt;0,NOT(ISNA(L553))),VLOOKUP(L553,'ESO dumped WayshrineInfo'!$K$3:$L$9994,2,FALSE),"")
),"")</f>
        <v/>
      </c>
      <c r="AA553" t="str">
        <f>IF(AND(Z553&lt;&gt;"",ISNUMBER(Z553),NOT(ISNA(Z553))),VLOOKUP(Z553,'ESO zone constants'!$A$3:$D$9999,4,FALSE),"")</f>
        <v/>
      </c>
      <c r="AB553" s="94"/>
      <c r="AC553" s="42" t="str">
        <f>IF(AB553&lt;&gt;"",IF(AB553&lt;&gt;"LIBSETS_DROP_MECHANIC_MONSTER_NAME",VLOOKUP(AB553,'LibSets constants'!$I$4:$L$1012,3,FALSE),""),"")</f>
        <v/>
      </c>
      <c r="AD553" s="42" t="str">
        <f>IF(AB553&lt;&gt;"",IF(AB553&lt;&gt;"LIBSETS_DROP_MECHANIC_MONSTER_NAME",VLOOKUP(AB553,'LibSets constants'!$I$4:$L$1012,4,FALSE),""),"")</f>
        <v/>
      </c>
      <c r="AE553" s="39"/>
      <c r="AF553" s="3" t="str">
        <f>IF(AND(G553&lt;&gt;"LIBSETS_SETTYPE_BATTLEGROUND",G553&lt;&gt;"LIBSETS_SETTYPE_SPECIAL"),
IF(AND(AE553&lt;&gt;"",ISNUMBER(AE553),NOT(ISNA(AE553))),AE553,
   IF(AND(M553&lt;&gt;"",ISNUMBER(M553),M553&gt;0,NOT(ISNA(M553))),VLOOKUP(M553,'ESO dumped WayshrineInfo'!$K$3:$L$9994,2,FALSE),"")
),"")</f>
        <v/>
      </c>
      <c r="AG553" t="str">
        <f>IF(AND(AF553&lt;&gt;"",ISNUMBER(AF553),NOT(ISNA(AF553))),VLOOKUP(AF553,'ESO zone constants'!$A$3:$D$9999,4,FALSE),"")</f>
        <v/>
      </c>
      <c r="AH553" s="43"/>
      <c r="AK553" s="3" t="str">
        <f>IF(AND(G553&lt;&gt;"LIBSETS_SETTYPE_BATTLEGROUND",G553&lt;&gt;"LIBSETS_SETTYPE_SPECIAL"),IF(AL553&lt;&gt;"",VLOOKUP(AL553,'ESO zone constants'!$D$3:$H$4953,5,FALSE),""),"")</f>
        <v/>
      </c>
      <c r="AM553" s="43"/>
      <c r="AP553" s="3" t="str">
        <f>IF(AND(G553&lt;&gt;"LIBSETS_SETTYPE_BATTLEGROUND",G553&lt;&gt;"LIBSETS_SETTYPE_SPECIAL"),IF(AQ553&lt;&gt;"",VLOOKUP(AQ553,'ESO zone constants'!$D$3:$H$4953,5,FALSE),""),"")</f>
        <v/>
      </c>
      <c r="AR553" s="43"/>
      <c r="AU553" s="3" t="str">
        <f>IF(AND(G553&lt;&gt;"LIBSETS_SETTYPE_BATTLEGROUND",G553&lt;&gt;"LIBSETS_SETTYPE_SPECIAL"),IF(AV553&lt;&gt;"",VLOOKUP(AV553,'ESO zone constants'!$D$3:$H$4953,5,FALSE),""),"")</f>
        <v/>
      </c>
      <c r="AW553" s="43"/>
      <c r="AZ553" s="81" t="s">
        <v>2665</v>
      </c>
      <c r="BA553" s="81"/>
      <c r="BB553" s="81"/>
      <c r="BC553" s="21" t="str">
        <f t="shared" si="54"/>
        <v>[630] = {wayshrines={-1,-1,-1,}, dlcId=DLC_ASCENDING_TIDE</v>
      </c>
      <c r="BD553" s="21" t="str">
        <f t="shared" si="55"/>
        <v>, zoneIds={181}, veteran=false</v>
      </c>
      <c r="BE553" s="21" t="str">
        <f t="shared" si="56"/>
        <v>, setType=LIBSETS_SETTYPE_CYRODIIL</v>
      </c>
      <c r="BF553" s="21" t="str">
        <f t="shared" si="57"/>
        <v>, dropMechanic={LIBSETS_DROP_MECHANIC_MAIL_PVP_REWARDS_FOR_THE_WORTHY}</v>
      </c>
      <c r="BG553" s="21" t="str">
        <f t="shared" si="58"/>
        <v>}, --Hew and Sunder  / Kappspalter   [Cyrodiil]</v>
      </c>
    </row>
    <row r="554" spans="1:59" x14ac:dyDescent="0.25">
      <c r="A554" s="5">
        <v>631</v>
      </c>
      <c r="B554" t="s">
        <v>2752</v>
      </c>
      <c r="C554" t="s">
        <v>2734</v>
      </c>
      <c r="D554" s="3">
        <f t="shared" si="53"/>
        <v>631</v>
      </c>
      <c r="G554" s="8" t="s">
        <v>1475</v>
      </c>
      <c r="I554" t="s">
        <v>91</v>
      </c>
      <c r="J554" t="s">
        <v>91</v>
      </c>
      <c r="K554">
        <v>-1</v>
      </c>
      <c r="L554">
        <v>-1</v>
      </c>
      <c r="M554">
        <v>-1</v>
      </c>
      <c r="O554" s="64"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WayshrineInfo'!$K$3:$N$9994,4,FALSE),"")))</f>
        <v>Cyrodiil</v>
      </c>
      <c r="S554" s="64" t="s">
        <v>2724</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constants'!$B$4:$C$1012,2,FALSE),"")</f>
        <v>Ascending Tide</v>
      </c>
      <c r="V554" s="33" t="s">
        <v>1541</v>
      </c>
      <c r="Y554" s="64"/>
      <c r="Z554" s="3" t="str">
        <f>IF(AND(G554&lt;&gt;"LIBSETS_SETTYPE_BATTLEGROUND",G554&lt;&gt;"LIBSETS_SETTYPE_SPECIAL"),
IF(AND(Y554&lt;&gt;"",ISNUMBER(Y554),NOT(ISNA(Y554))),Y554,
   IF(AND(L554&lt;&gt;"",ISNUMBER(L554),L554&gt;0,NOT(ISNA(L554))),VLOOKUP(L554,'ESO dumped WayshrineInfo'!$K$3:$L$9994,2,FALSE),"")
),"")</f>
        <v/>
      </c>
      <c r="AA554" t="str">
        <f>IF(AND(Z554&lt;&gt;"",ISNUMBER(Z554),NOT(ISNA(Z554))),VLOOKUP(Z554,'ESO zone constants'!$A$3:$D$9999,4,FALSE),"")</f>
        <v/>
      </c>
      <c r="AB554" s="94"/>
      <c r="AC554" s="42" t="str">
        <f>IF(AB554&lt;&gt;"",IF(AB554&lt;&gt;"LIBSETS_DROP_MECHANIC_MONSTER_NAME",VLOOKUP(AB554,'LibSets constants'!$I$4:$L$1012,3,FALSE),""),"")</f>
        <v/>
      </c>
      <c r="AD554" s="42" t="str">
        <f>IF(AB554&lt;&gt;"",IF(AB554&lt;&gt;"LIBSETS_DROP_MECHANIC_MONSTER_NAME",VLOOKUP(AB554,'LibSets constants'!$I$4:$L$1012,4,FALSE),""),"")</f>
        <v/>
      </c>
      <c r="AE554" s="39"/>
      <c r="AF554" s="3" t="str">
        <f>IF(AND(G554&lt;&gt;"LIBSETS_SETTYPE_BATTLEGROUND",G554&lt;&gt;"LIBSETS_SETTYPE_SPECIAL"),
IF(AND(AE554&lt;&gt;"",ISNUMBER(AE554),NOT(ISNA(AE554))),AE554,
   IF(AND(M554&lt;&gt;"",ISNUMBER(M554),M554&gt;0,NOT(ISNA(M554))),VLOOKUP(M554,'ESO dumped WayshrineInfo'!$K$3:$L$9994,2,FALSE),"")
),"")</f>
        <v/>
      </c>
      <c r="AG554" t="str">
        <f>IF(AND(AF554&lt;&gt;"",ISNUMBER(AF554),NOT(ISNA(AF554))),VLOOKUP(AF554,'ESO zone constants'!$A$3:$D$9999,4,FALSE),"")</f>
        <v/>
      </c>
      <c r="AH554" s="43"/>
      <c r="AK554" s="3" t="str">
        <f>IF(AND(G554&lt;&gt;"LIBSETS_SETTYPE_BATTLEGROUND",G554&lt;&gt;"LIBSETS_SETTYPE_SPECIAL"),IF(AL554&lt;&gt;"",VLOOKUP(AL554,'ESO zone constants'!$D$3:$H$4953,5,FALSE),""),"")</f>
        <v/>
      </c>
      <c r="AM554" s="43"/>
      <c r="AP554" s="3" t="str">
        <f>IF(AND(G554&lt;&gt;"LIBSETS_SETTYPE_BATTLEGROUND",G554&lt;&gt;"LIBSETS_SETTYPE_SPECIAL"),IF(AQ554&lt;&gt;"",VLOOKUP(AQ554,'ESO zone constants'!$D$3:$H$4953,5,FALSE),""),"")</f>
        <v/>
      </c>
      <c r="AR554" s="43"/>
      <c r="AU554" s="3" t="str">
        <f>IF(AND(G554&lt;&gt;"LIBSETS_SETTYPE_BATTLEGROUND",G554&lt;&gt;"LIBSETS_SETTYPE_SPECIAL"),IF(AV554&lt;&gt;"",VLOOKUP(AV554,'ESO zone constants'!$D$3:$H$4953,5,FALSE),""),"")</f>
        <v/>
      </c>
      <c r="AW554" s="43"/>
      <c r="AZ554" s="81" t="s">
        <v>2665</v>
      </c>
      <c r="BA554" s="81"/>
      <c r="BB554" s="81"/>
      <c r="BC554" s="21" t="str">
        <f t="shared" si="54"/>
        <v>[631] = {wayshrines={-1,-1,-1,}, dlcId=DLC_ASCENDING_TIDE</v>
      </c>
      <c r="BD554" s="21" t="str">
        <f t="shared" si="55"/>
        <v>, zoneIds={181}, veteran=false</v>
      </c>
      <c r="BE554" s="21" t="str">
        <f t="shared" si="56"/>
        <v>, setType=LIBSETS_SETTYPE_CYRODIIL</v>
      </c>
      <c r="BF554" s="21" t="str">
        <f t="shared" si="57"/>
        <v>, dropMechanic={LIBSETS_DROP_MECHANIC_MAIL_PVP_REWARDS_FOR_THE_WORTHY}</v>
      </c>
      <c r="BG554" s="21" t="str">
        <f t="shared" si="58"/>
        <v>}, --Enervating Aura  / Enervierende Aura   [Cyrodiil]</v>
      </c>
    </row>
    <row r="555" spans="1:59" x14ac:dyDescent="0.25">
      <c r="A555" s="5">
        <v>632</v>
      </c>
      <c r="B555" t="s">
        <v>2729</v>
      </c>
      <c r="C555" t="s">
        <v>2729</v>
      </c>
      <c r="D555" s="3">
        <f t="shared" si="53"/>
        <v>632</v>
      </c>
      <c r="G555" s="8" t="s">
        <v>1479</v>
      </c>
      <c r="H555" s="91">
        <v>3</v>
      </c>
      <c r="I555" t="s">
        <v>1466</v>
      </c>
      <c r="J555" t="s">
        <v>91</v>
      </c>
      <c r="K555">
        <v>497</v>
      </c>
      <c r="L555">
        <v>497</v>
      </c>
      <c r="M555">
        <v>497</v>
      </c>
      <c r="O555" s="64" t="s">
        <v>2726</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WayshrineInfo'!$K$3:$N$9994,4,FALSE),"")))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constants'!$B$4:$C$1012,2,FALSE),"")</f>
        <v>Ascending Tide</v>
      </c>
      <c r="V555" s="33" t="s">
        <v>1544</v>
      </c>
      <c r="W555" s="3" t="s">
        <v>2773</v>
      </c>
      <c r="X555" s="3" t="s">
        <v>2773</v>
      </c>
      <c r="Y555" s="64"/>
      <c r="Z555" s="3">
        <f>IF(AND(G555&lt;&gt;"LIBSETS_SETTYPE_BATTLEGROUND",G555&lt;&gt;"LIBSETS_SETTYPE_SPECIAL"),
IF(AND(Y555&lt;&gt;"",ISNUMBER(Y555),NOT(ISNA(Y555))),Y555,
   IF(AND(L555&lt;&gt;"",ISNUMBER(L555),L555&gt;0,NOT(ISNA(L555))),VLOOKUP(L555,'ESO dumped WayshrineInfo'!$K$3:$L$9994,2,FALSE),"")
),"")</f>
        <v>1011</v>
      </c>
      <c r="AA555" t="str">
        <f>IF(AND(Z555&lt;&gt;"",ISNUMBER(Z555),NOT(ISNA(Z555))),VLOOKUP(Z555,'ESO zone constants'!$A$3:$D$9999,4,FALSE),"")</f>
        <v>Summerset</v>
      </c>
      <c r="AB555" s="94"/>
      <c r="AC555" s="39"/>
      <c r="AD555" s="39"/>
      <c r="AE555" s="39"/>
      <c r="AF555" s="3">
        <f>IF(AND(G555&lt;&gt;"LIBSETS_SETTYPE_BATTLEGROUND",G555&lt;&gt;"LIBSETS_SETTYPE_SPECIAL"),
IF(AND(AE555&lt;&gt;"",ISNUMBER(AE555),NOT(ISNA(AE555))),AE555,
   IF(AND(M555&lt;&gt;"",ISNUMBER(M555),M555&gt;0,NOT(ISNA(M555))),VLOOKUP(M555,'ESO dumped WayshrineInfo'!$K$3:$L$9994,2,FALSE),"")
),"")</f>
        <v>1011</v>
      </c>
      <c r="AG555" t="str">
        <f>IF(AND(AF555&lt;&gt;"",ISNUMBER(AF555),NOT(ISNA(AF555))),VLOOKUP(AF555,'ESO zone constants'!$A$3:$D$9999,4,FALSE),"")</f>
        <v>Summerset</v>
      </c>
      <c r="AH555" s="43"/>
      <c r="AI555" s="39"/>
      <c r="AJ555" s="39"/>
      <c r="AK555" s="3" t="str">
        <f>IF(AND(G555&lt;&gt;"LIBSETS_SETTYPE_BATTLEGROUND",G555&lt;&gt;"LIBSETS_SETTYPE_SPECIAL"),IF(AL555&lt;&gt;"",VLOOKUP(AL555,'ESO zone constants'!$D$3:$H$4953,5,FALSE),""),"")</f>
        <v/>
      </c>
      <c r="AM555" s="43"/>
      <c r="AN555" s="39"/>
      <c r="AO555" s="39"/>
      <c r="AP555" s="3" t="str">
        <f>IF(AND(G555&lt;&gt;"LIBSETS_SETTYPE_BATTLEGROUND",G555&lt;&gt;"LIBSETS_SETTYPE_SPECIAL"),IF(AQ555&lt;&gt;"",VLOOKUP(AQ555,'ESO zone constants'!$D$3:$H$4953,5,FALSE),""),"")</f>
        <v/>
      </c>
      <c r="AR555" s="43"/>
      <c r="AS555" s="39"/>
      <c r="AT555" s="39"/>
      <c r="AU555" s="3" t="str">
        <f>IF(AND(G555&lt;&gt;"LIBSETS_SETTYPE_BATTLEGROUND",G555&lt;&gt;"LIBSETS_SETTYPE_SPECIAL"),IF(AV555&lt;&gt;"",VLOOKUP(AV555,'ESO zone constants'!$D$3:$H$4953,5,FALSE),""),"")</f>
        <v/>
      </c>
      <c r="AW555" s="43"/>
      <c r="AX555" s="39"/>
      <c r="AY555" s="39"/>
      <c r="AZ555" s="87"/>
      <c r="BA555" s="87"/>
      <c r="BB555" s="87"/>
      <c r="BC555" s="21" t="str">
        <f t="shared" si="54"/>
        <v>[632] = {wayshrines={497,497,497,}, dlcId=DLC_ASCENDING_TIDE</v>
      </c>
      <c r="BD555" s="21" t="str">
        <f t="shared" si="55"/>
        <v>, zoneIds={1301,1011,1011}, veteran={[EQUIP_TYPE_HEAD]=true, [EQUIP_TYPE_SHOULDERS]=false}</v>
      </c>
      <c r="BE555" s="21" t="str">
        <f t="shared" si="56"/>
        <v>, setType=LIBSETS_SETTYPE_MONSTER, undauntedChestId=3</v>
      </c>
      <c r="BF555" s="21" t="str">
        <f t="shared" si="57"/>
        <v>, dropMechanic={LIBSETS_DROP_MECHANIC_MONSTER_NAME}, dropMechanicDropLocationNames={['en']={'Varallion','','','','','',},['de']={'Varallion','','','','','',},}</v>
      </c>
      <c r="BG555" s="21" t="str">
        <f t="shared" si="58"/>
        <v>}, --Kargaeda / Kargaeda   [Coral Aerie, Summerset, Summerset]</v>
      </c>
    </row>
    <row r="556" spans="1:59" x14ac:dyDescent="0.25">
      <c r="A556" s="5">
        <v>633</v>
      </c>
      <c r="B556" t="s">
        <v>2731</v>
      </c>
      <c r="C556" t="s">
        <v>2731</v>
      </c>
      <c r="D556" s="3">
        <f t="shared" si="53"/>
        <v>633</v>
      </c>
      <c r="G556" s="8" t="s">
        <v>1479</v>
      </c>
      <c r="H556" s="91">
        <v>3</v>
      </c>
      <c r="I556" t="s">
        <v>1466</v>
      </c>
      <c r="J556" t="s">
        <v>91</v>
      </c>
      <c r="K556">
        <v>498</v>
      </c>
      <c r="L556">
        <v>498</v>
      </c>
      <c r="M556">
        <v>498</v>
      </c>
      <c r="O556" s="64" t="s">
        <v>2738</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WayshrineInfo'!$K$3:$N$9994,4,FALSE),"")))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constants'!$B$4:$C$1012,2,FALSE),"")</f>
        <v>Ascending Tide</v>
      </c>
      <c r="V556" s="33" t="s">
        <v>1544</v>
      </c>
      <c r="W556" s="3" t="s">
        <v>2731</v>
      </c>
      <c r="X556" s="3" t="s">
        <v>2731</v>
      </c>
      <c r="Y556" s="64"/>
      <c r="Z556" s="3">
        <f>IF(AND(G556&lt;&gt;"LIBSETS_SETTYPE_BATTLEGROUND",G556&lt;&gt;"LIBSETS_SETTYPE_SPECIAL"),
IF(AND(Y556&lt;&gt;"",ISNUMBER(Y556),NOT(ISNA(Y556))),Y556,
   IF(AND(L556&lt;&gt;"",ISNUMBER(L556),L556&gt;0,NOT(ISNA(L556))),VLOOKUP(L556,'ESO dumped WayshrineInfo'!$K$3:$L$9994,2,FALSE),"")
),"")</f>
        <v>20</v>
      </c>
      <c r="AA556" t="str">
        <f>IF(AND(Z556&lt;&gt;"",ISNUMBER(Z556),NOT(ISNA(Z556))),VLOOKUP(Z556,'ESO zone constants'!$A$3:$D$9999,4,FALSE),"")</f>
        <v>Rivenspire</v>
      </c>
      <c r="AB556" s="94"/>
      <c r="AC556" s="39"/>
      <c r="AD556" s="39"/>
      <c r="AE556" s="39"/>
      <c r="AF556" s="3">
        <f>IF(AND(G556&lt;&gt;"LIBSETS_SETTYPE_BATTLEGROUND",G556&lt;&gt;"LIBSETS_SETTYPE_SPECIAL"),
IF(AND(AE556&lt;&gt;"",ISNUMBER(AE556),NOT(ISNA(AE556))),AE556,
   IF(AND(M556&lt;&gt;"",ISNUMBER(M556),M556&gt;0,NOT(ISNA(M556))),VLOOKUP(M556,'ESO dumped WayshrineInfo'!$K$3:$L$9994,2,FALSE),"")
),"")</f>
        <v>20</v>
      </c>
      <c r="AG556" t="str">
        <f>IF(AND(AF556&lt;&gt;"",ISNUMBER(AF556),NOT(ISNA(AF556))),VLOOKUP(AF556,'ESO zone constants'!$A$3:$D$9999,4,FALSE),"")</f>
        <v>Rivenspire</v>
      </c>
      <c r="AH556" s="43"/>
      <c r="AI556" s="39"/>
      <c r="AJ556" s="39"/>
      <c r="AK556" s="3" t="str">
        <f>IF(AND(G556&lt;&gt;"LIBSETS_SETTYPE_BATTLEGROUND",G556&lt;&gt;"LIBSETS_SETTYPE_SPECIAL"),IF(AL556&lt;&gt;"",VLOOKUP(AL556,'ESO zone constants'!$D$3:$H$4953,5,FALSE),""),"")</f>
        <v/>
      </c>
      <c r="AM556" s="43"/>
      <c r="AN556" s="39"/>
      <c r="AO556" s="39"/>
      <c r="AP556" s="3" t="str">
        <f>IF(AND(G556&lt;&gt;"LIBSETS_SETTYPE_BATTLEGROUND",G556&lt;&gt;"LIBSETS_SETTYPE_SPECIAL"),IF(AQ556&lt;&gt;"",VLOOKUP(AQ556,'ESO zone constants'!$D$3:$H$4953,5,FALSE),""),"")</f>
        <v/>
      </c>
      <c r="AR556" s="43"/>
      <c r="AS556" s="39"/>
      <c r="AT556" s="39"/>
      <c r="AU556" s="3" t="str">
        <f>IF(AND(G556&lt;&gt;"LIBSETS_SETTYPE_BATTLEGROUND",G556&lt;&gt;"LIBSETS_SETTYPE_SPECIAL"),IF(AV556&lt;&gt;"",VLOOKUP(AV556,'ESO zone constants'!$D$3:$H$4953,5,FALSE),""),"")</f>
        <v/>
      </c>
      <c r="AW556" s="43"/>
      <c r="AX556" s="39"/>
      <c r="AY556" s="39"/>
      <c r="AZ556" s="87"/>
      <c r="BA556" s="87"/>
      <c r="BB556" s="87"/>
      <c r="BC556" s="21" t="str">
        <f t="shared" si="54"/>
        <v>[633] = {wayshrines={498,498,498,}, dlcId=DLC_ASCENDING_TIDE</v>
      </c>
      <c r="BD556" s="21" t="str">
        <f t="shared" si="55"/>
        <v>, zoneIds={1302,20,20}, veteran={[EQUIP_TYPE_HEAD]=true, [EQUIP_TYPE_SHOULDERS]=false}</v>
      </c>
      <c r="BE556" s="21" t="str">
        <f t="shared" si="56"/>
        <v>, setType=LIBSETS_SETTYPE_MONSTER, undauntedChestId=3</v>
      </c>
      <c r="BF556" s="21" t="str">
        <f t="shared" si="57"/>
        <v>, dropMechanic={LIBSETS_DROP_MECHANIC_MONSTER_NAME}, dropMechanicDropLocationNames={['en']={'Nazaray ','','','','','',},['de']={'Nazaray ','','','','','',},}</v>
      </c>
      <c r="BG556" s="21" t="str">
        <f t="shared" si="58"/>
        <v>}, --Nazaray  / Nazaray    [Shipwright's Regret, Rivenspire, Rivenspire]</v>
      </c>
    </row>
    <row r="557" spans="1:59" x14ac:dyDescent="0.25">
      <c r="A557" s="5">
        <v>634</v>
      </c>
      <c r="B557" t="s">
        <v>2735</v>
      </c>
      <c r="C557" t="s">
        <v>2735</v>
      </c>
      <c r="D557" s="3">
        <f t="shared" si="53"/>
        <v>634</v>
      </c>
      <c r="F557" t="s">
        <v>2775</v>
      </c>
      <c r="G557" s="8" t="s">
        <v>2774</v>
      </c>
      <c r="I557" t="s">
        <v>91</v>
      </c>
      <c r="J557" t="s">
        <v>91</v>
      </c>
      <c r="K557">
        <v>-1</v>
      </c>
      <c r="L557">
        <v>-1</v>
      </c>
      <c r="M557">
        <v>-1</v>
      </c>
      <c r="N557" s="89"/>
      <c r="O557" s="64"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WayshrineInfo'!$K$3:$N$9994,4,FALSE),"")))</f>
        <v>Imperial City</v>
      </c>
      <c r="S557" s="64" t="s">
        <v>2724</v>
      </c>
      <c r="T557" s="19" t="str">
        <f>IF(AND(S557&lt;&gt;"",NOT(ISERROR(S557))),S557,IF(Q557&lt;&gt;"",IF(NOT(ISERROR(VLOOKUP(Q557,'ESO Dungeon constants'!$D$3:$H$9999,5,FALSE))),VLOOKUP(Q557,'ESO Dungeon constants'!$D$3:$I$9999,6,FALSE),VLOOKUP(Q557,'ESO zone constants'!$H$3:$K$9987,4,FALSE)),""))</f>
        <v>DLC_ASCENDING_TIDE</v>
      </c>
      <c r="U557" s="3" t="str">
        <f>IF(T557&lt;&gt;"",VLOOKUP(T557,'LibSets constants'!$B$4:$C$1012,2,FALSE),"")</f>
        <v>Ascending Tide</v>
      </c>
      <c r="V557" s="33" t="s">
        <v>1544</v>
      </c>
      <c r="W557" s="3" t="s">
        <v>2786</v>
      </c>
      <c r="X557" s="3" t="s">
        <v>2781</v>
      </c>
      <c r="Y557" s="64">
        <v>643</v>
      </c>
      <c r="Z557" s="3">
        <f>IF(AND(G557&lt;&gt;"LIBSETS_SETTYPE_BATTLEGROUND",G557&lt;&gt;"LIBSETS_SETTYPE_SPECIAL"),
IF(AND(Y557&lt;&gt;"",ISNUMBER(Y557),NOT(ISNA(Y557))),Y557,
   IF(AND(L557&lt;&gt;"",ISNUMBER(L557),L557&gt;0,NOT(ISNA(L557))),VLOOKUP(L557,'ESO dumped WayshrineInfo'!$K$3:$L$9994,2,FALSE),"")
),"")</f>
        <v>643</v>
      </c>
      <c r="AA557" t="str">
        <f>IF(AND(Z557&lt;&gt;"",ISNUMBER(Z557),NOT(ISNA(Z557))),VLOOKUP(Z557,'ESO zone constants'!$A$3:$D$9999,4,FALSE),"")</f>
        <v>Imperial Sewers</v>
      </c>
      <c r="AB557" s="94" t="s">
        <v>2790</v>
      </c>
      <c r="AC557" s="39"/>
      <c r="AD557" s="39"/>
      <c r="AE557" s="39"/>
      <c r="AF557" s="3" t="str">
        <f>IF(AND(G557&lt;&gt;"LIBSETS_SETTYPE_BATTLEGROUND",G557&lt;&gt;"LIBSETS_SETTYPE_SPECIAL"),
IF(AND(AE557&lt;&gt;"",ISNUMBER(AE557),NOT(ISNA(AE557))),AE557,
   IF(AND(M557&lt;&gt;"",ISNUMBER(M557),M557&gt;0,NOT(ISNA(M557))),VLOOKUP(M557,'ESO dumped WayshrineInfo'!$K$3:$L$9994,2,FALSE),"")
),"")</f>
        <v/>
      </c>
      <c r="AG557" t="str">
        <f>IF(AND(AF557&lt;&gt;"",ISNUMBER(AF557),NOT(ISNA(AF557))),VLOOKUP(AF557,'ESO zone constants'!$A$3:$D$9999,4,FALSE),"")</f>
        <v/>
      </c>
      <c r="AH557" s="43"/>
      <c r="AI557" s="39"/>
      <c r="AJ557" s="39"/>
      <c r="AK557" s="3" t="str">
        <f>IF(AND(G557&lt;&gt;"LIBSETS_SETTYPE_BATTLEGROUND",G557&lt;&gt;"LIBSETS_SETTYPE_SPECIAL"),IF(AL557&lt;&gt;"",VLOOKUP(AL557,'ESO zone constants'!$D$3:$H$4953,5,FALSE),""),"")</f>
        <v/>
      </c>
      <c r="AM557" s="43"/>
      <c r="AN557" s="39"/>
      <c r="AO557" s="39"/>
      <c r="AP557" s="3" t="str">
        <f>IF(AND(G557&lt;&gt;"LIBSETS_SETTYPE_BATTLEGROUND",G557&lt;&gt;"LIBSETS_SETTYPE_SPECIAL"),IF(AQ557&lt;&gt;"",VLOOKUP(AQ557,'ESO zone constants'!$D$3:$H$4953,5,FALSE),""),"")</f>
        <v/>
      </c>
      <c r="AR557" s="43"/>
      <c r="AS557" s="39"/>
      <c r="AT557" s="39"/>
      <c r="AU557" s="3" t="str">
        <f>IF(AND(G557&lt;&gt;"LIBSETS_SETTYPE_BATTLEGROUND",G557&lt;&gt;"LIBSETS_SETTYPE_SPECIAL"),IF(AV557&lt;&gt;"",VLOOKUP(AV557,'ESO zone constants'!$D$3:$H$4953,5,FALSE),""),"")</f>
        <v/>
      </c>
      <c r="AW557" s="43"/>
      <c r="AX557" s="39"/>
      <c r="AY557" s="39"/>
      <c r="AZ557" s="81" t="s">
        <v>2665</v>
      </c>
      <c r="BA557" s="81"/>
      <c r="BB557" s="81"/>
      <c r="BC557" s="21" t="str">
        <f t="shared" si="54"/>
        <v>[634] = {wayshrines={-1,-1,-1,}, dlcId=DLC_ASCENDING_TIDE</v>
      </c>
      <c r="BD557" s="21" t="str">
        <f t="shared" si="55"/>
        <v>, zoneIds={584,643}, veteran=false</v>
      </c>
      <c r="BE557" s="21" t="str">
        <f t="shared" si="56"/>
        <v>, setType=LIBSETS_SETTYPE_IMPERIALCITY_MONSTER</v>
      </c>
      <c r="BF557" s="21" t="str">
        <f t="shared" si="57"/>
        <v>, dropMechanic={LIBSETS_DROP_MECHANIC_MONSTER_NAME,LIBSETS_DROP_MECHANIC_TELVAR_EQUIPMENT_LOCKBOX_MERCHANT}, dropMechanicDropLocationNames={['en']={'Nunatak (Memorial district, north)','','','','','',},['de']={'Nunatak (Gedenkbezirk, Norden)','','','','','',},}</v>
      </c>
      <c r="BG557" s="21" t="str">
        <f t="shared" si="58"/>
        <v>}, --Nunatak / Nunatak   [Imperial City, Imperial Sewers]</v>
      </c>
    </row>
    <row r="558" spans="1:59" x14ac:dyDescent="0.25">
      <c r="A558" s="5">
        <v>635</v>
      </c>
      <c r="B558" t="s">
        <v>2753</v>
      </c>
      <c r="C558" t="s">
        <v>2736</v>
      </c>
      <c r="D558" s="3">
        <f t="shared" si="53"/>
        <v>635</v>
      </c>
      <c r="F558" t="s">
        <v>2775</v>
      </c>
      <c r="G558" s="8" t="s">
        <v>2774</v>
      </c>
      <c r="I558" t="s">
        <v>91</v>
      </c>
      <c r="J558" t="s">
        <v>91</v>
      </c>
      <c r="K558">
        <v>-1</v>
      </c>
      <c r="L558">
        <v>-1</v>
      </c>
      <c r="M558">
        <v>-1</v>
      </c>
      <c r="N558" s="89"/>
      <c r="O558" s="64"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WayshrineInfo'!$K$3:$N$9994,4,FALSE),"")))</f>
        <v>Imperial City</v>
      </c>
      <c r="S558" s="64" t="s">
        <v>2724</v>
      </c>
      <c r="T558" s="19" t="str">
        <f>IF(AND(S558&lt;&gt;"",NOT(ISERROR(S558))),S558,IF(Q558&lt;&gt;"",IF(NOT(ISERROR(VLOOKUP(Q558,'ESO Dungeon constants'!$D$3:$H$9999,5,FALSE))),VLOOKUP(Q558,'ESO Dungeon constants'!$D$3:$I$9999,6,FALSE),VLOOKUP(Q558,'ESO zone constants'!$H$3:$K$9987,4,FALSE)),""))</f>
        <v>DLC_ASCENDING_TIDE</v>
      </c>
      <c r="U558" s="3" t="str">
        <f>IF(T558&lt;&gt;"",VLOOKUP(T558,'LibSets constants'!$B$4:$C$1012,2,FALSE),"")</f>
        <v>Ascending Tide</v>
      </c>
      <c r="V558" s="33" t="s">
        <v>1544</v>
      </c>
      <c r="W558" s="3" t="s">
        <v>2785</v>
      </c>
      <c r="X558" s="3" t="s">
        <v>2782</v>
      </c>
      <c r="Y558" s="64">
        <v>643</v>
      </c>
      <c r="Z558" s="3">
        <f>IF(AND(G558&lt;&gt;"LIBSETS_SETTYPE_BATTLEGROUND",G558&lt;&gt;"LIBSETS_SETTYPE_SPECIAL"),
IF(AND(Y558&lt;&gt;"",ISNUMBER(Y558),NOT(ISNA(Y558))),Y558,
   IF(AND(L558&lt;&gt;"",ISNUMBER(L558),L558&gt;0,NOT(ISNA(L558))),VLOOKUP(L558,'ESO dumped WayshrineInfo'!$K$3:$L$9994,2,FALSE),"")
),"")</f>
        <v>643</v>
      </c>
      <c r="AA558" t="str">
        <f>IF(AND(Z558&lt;&gt;"",ISNUMBER(Z558),NOT(ISNA(Z558))),VLOOKUP(Z558,'ESO zone constants'!$A$3:$D$9999,4,FALSE),"")</f>
        <v>Imperial Sewers</v>
      </c>
      <c r="AB558" s="94" t="s">
        <v>2790</v>
      </c>
      <c r="AC558" s="39"/>
      <c r="AD558" s="39"/>
      <c r="AE558" s="39"/>
      <c r="AF558" s="3" t="str">
        <f>IF(AND(G558&lt;&gt;"LIBSETS_SETTYPE_BATTLEGROUND",G558&lt;&gt;"LIBSETS_SETTYPE_SPECIAL"),
IF(AND(AE558&lt;&gt;"",ISNUMBER(AE558),NOT(ISNA(AE558))),AE558,
   IF(AND(M558&lt;&gt;"",ISNUMBER(M558),M558&gt;0,NOT(ISNA(M558))),VLOOKUP(M558,'ESO dumped WayshrineInfo'!$K$3:$L$9994,2,FALSE),"")
),"")</f>
        <v/>
      </c>
      <c r="AG558" t="str">
        <f>IF(AND(AF558&lt;&gt;"",ISNUMBER(AF558),NOT(ISNA(AF558))),VLOOKUP(AF558,'ESO zone constants'!$A$3:$D$9999,4,FALSE),"")</f>
        <v/>
      </c>
      <c r="AH558" s="43"/>
      <c r="AI558" s="39"/>
      <c r="AJ558" s="39"/>
      <c r="AK558" s="3" t="str">
        <f>IF(AND(G558&lt;&gt;"LIBSETS_SETTYPE_BATTLEGROUND",G558&lt;&gt;"LIBSETS_SETTYPE_SPECIAL"),IF(AL558&lt;&gt;"",VLOOKUP(AL558,'ESO zone constants'!$D$3:$H$4953,5,FALSE),""),"")</f>
        <v/>
      </c>
      <c r="AM558" s="43"/>
      <c r="AN558" s="39"/>
      <c r="AO558" s="39"/>
      <c r="AP558" s="3" t="str">
        <f>IF(AND(G558&lt;&gt;"LIBSETS_SETTYPE_BATTLEGROUND",G558&lt;&gt;"LIBSETS_SETTYPE_SPECIAL"),IF(AQ558&lt;&gt;"",VLOOKUP(AQ558,'ESO zone constants'!$D$3:$H$4953,5,FALSE),""),"")</f>
        <v/>
      </c>
      <c r="AR558" s="43"/>
      <c r="AS558" s="39"/>
      <c r="AT558" s="39"/>
      <c r="AU558" s="3" t="str">
        <f>IF(AND(G558&lt;&gt;"LIBSETS_SETTYPE_BATTLEGROUND",G558&lt;&gt;"LIBSETS_SETTYPE_SPECIAL"),IF(AV558&lt;&gt;"",VLOOKUP(AV558,'ESO zone constants'!$D$3:$H$4953,5,FALSE),""),"")</f>
        <v/>
      </c>
      <c r="AW558" s="43"/>
      <c r="AX558" s="39"/>
      <c r="AY558" s="39"/>
      <c r="AZ558" s="81" t="s">
        <v>2665</v>
      </c>
      <c r="BA558" s="81"/>
      <c r="BB558" s="81"/>
      <c r="BC558" s="21" t="str">
        <f t="shared" si="54"/>
        <v>[635] = {wayshrines={-1,-1,-1,}, dlcId=DLC_ASCENDING_TIDE</v>
      </c>
      <c r="BD558" s="21" t="str">
        <f t="shared" si="55"/>
        <v>, zoneIds={584,643}, veteran=false</v>
      </c>
      <c r="BE558" s="21" t="str">
        <f t="shared" si="56"/>
        <v>, setType=LIBSETS_SETTYPE_IMPERIALCITY_MONSTER</v>
      </c>
      <c r="BF558" s="21" t="str">
        <f t="shared" si="57"/>
        <v>, dropMechanic={LIBSETS_DROP_MECHANIC_MONSTER_NAME,LIBSETS_DROP_MECHANIC_TELVAR_EQUIPMENT_LOCKBOX_MERCHANT}, dropMechanicDropLocationNames={['en']={'Fürstin Malygda (Aboretum, south-east)','','','','','',},['de']={'Lady Malydga (Arboretum, Süd-Osten)','','','','','',},}</v>
      </c>
      <c r="BG558" s="21" t="str">
        <f t="shared" si="58"/>
        <v>}, --Lady Malydga / Fürstin Malygda   [Imperial City, Imperial Sewers]</v>
      </c>
    </row>
    <row r="559" spans="1:59" x14ac:dyDescent="0.25">
      <c r="A559" s="5">
        <v>636</v>
      </c>
      <c r="B559" t="s">
        <v>2737</v>
      </c>
      <c r="C559" t="s">
        <v>2737</v>
      </c>
      <c r="D559" s="3">
        <f t="shared" si="53"/>
        <v>636</v>
      </c>
      <c r="E559" s="41"/>
      <c r="F559" t="s">
        <v>2775</v>
      </c>
      <c r="G559" s="8" t="s">
        <v>2774</v>
      </c>
      <c r="I559" t="s">
        <v>91</v>
      </c>
      <c r="J559" t="s">
        <v>91</v>
      </c>
      <c r="K559">
        <v>-1</v>
      </c>
      <c r="L559">
        <v>-1</v>
      </c>
      <c r="M559">
        <v>-1</v>
      </c>
      <c r="N559" s="89"/>
      <c r="O559" s="64"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WayshrineInfo'!$K$3:$N$9994,4,FALSE),"")))</f>
        <v>Imperial City</v>
      </c>
      <c r="S559" s="64" t="s">
        <v>2724</v>
      </c>
      <c r="T559" s="19" t="str">
        <f>IF(AND(S559&lt;&gt;"",NOT(ISERROR(S559))),S559,IF(Q559&lt;&gt;"",IF(NOT(ISERROR(VLOOKUP(Q559,'ESO Dungeon constants'!$D$3:$H$9999,5,FALSE))),VLOOKUP(Q559,'ESO Dungeon constants'!$D$3:$I$9999,6,FALSE),VLOOKUP(Q559,'ESO zone constants'!$H$3:$K$9987,4,FALSE)),""))</f>
        <v>DLC_ASCENDING_TIDE</v>
      </c>
      <c r="U559" s="3" t="str">
        <f>IF(T559&lt;&gt;"",VLOOKUP(T559,'LibSets constants'!$B$4:$C$1012,2,FALSE),"")</f>
        <v>Ascending Tide</v>
      </c>
      <c r="V559" s="33" t="s">
        <v>1544</v>
      </c>
      <c r="W559" s="3" t="s">
        <v>2784</v>
      </c>
      <c r="X559" s="3" t="s">
        <v>2783</v>
      </c>
      <c r="Y559" s="64">
        <v>643</v>
      </c>
      <c r="Z559" s="3">
        <f>IF(AND(G559&lt;&gt;"LIBSETS_SETTYPE_BATTLEGROUND",G559&lt;&gt;"LIBSETS_SETTYPE_SPECIAL"),
IF(AND(Y559&lt;&gt;"",ISNUMBER(Y559),NOT(ISNA(Y559))),Y559,
   IF(AND(L559&lt;&gt;"",ISNUMBER(L559),L559&gt;0,NOT(ISNA(L559))),VLOOKUP(L559,'ESO dumped WayshrineInfo'!$K$3:$L$9994,2,FALSE),"")
),"")</f>
        <v>643</v>
      </c>
      <c r="AA559" t="str">
        <f>IF(AND(Z559&lt;&gt;"",ISNUMBER(Z559),NOT(ISNA(Z559))),VLOOKUP(Z559,'ESO zone constants'!$A$3:$D$9999,4,FALSE),"")</f>
        <v>Imperial Sewers</v>
      </c>
      <c r="AB559" s="94" t="s">
        <v>2790</v>
      </c>
      <c r="AC559" s="39"/>
      <c r="AD559" s="39"/>
      <c r="AE559" s="39"/>
      <c r="AF559" s="3" t="str">
        <f>IF(AND(G559&lt;&gt;"LIBSETS_SETTYPE_BATTLEGROUND",G559&lt;&gt;"LIBSETS_SETTYPE_SPECIAL"),
IF(AND(AE559&lt;&gt;"",ISNUMBER(AE559),NOT(ISNA(AE559))),AE559,
   IF(AND(M559&lt;&gt;"",ISNUMBER(M559),M559&gt;0,NOT(ISNA(M559))),VLOOKUP(M559,'ESO dumped WayshrineInfo'!$K$3:$L$9994,2,FALSE),"")
),"")</f>
        <v/>
      </c>
      <c r="AG559" t="str">
        <f>IF(AND(AF559&lt;&gt;"",ISNUMBER(AF559),NOT(ISNA(AF559))),VLOOKUP(AF559,'ESO zone constants'!$A$3:$D$9999,4,FALSE),"")</f>
        <v/>
      </c>
      <c r="AH559" s="43"/>
      <c r="AI559" s="39"/>
      <c r="AJ559" s="39"/>
      <c r="AK559" s="3" t="str">
        <f>IF(AND(G559&lt;&gt;"LIBSETS_SETTYPE_BATTLEGROUND",G559&lt;&gt;"LIBSETS_SETTYPE_SPECIAL"),IF(AL559&lt;&gt;"",VLOOKUP(AL559,'ESO zone constants'!$D$3:$H$4953,5,FALSE),""),"")</f>
        <v/>
      </c>
      <c r="AM559" s="43"/>
      <c r="AN559" s="39"/>
      <c r="AO559" s="39"/>
      <c r="AP559" s="3" t="str">
        <f>IF(AND(G559&lt;&gt;"LIBSETS_SETTYPE_BATTLEGROUND",G559&lt;&gt;"LIBSETS_SETTYPE_SPECIAL"),IF(AQ559&lt;&gt;"",VLOOKUP(AQ559,'ESO zone constants'!$D$3:$H$4953,5,FALSE),""),"")</f>
        <v/>
      </c>
      <c r="AR559" s="43"/>
      <c r="AS559" s="39"/>
      <c r="AT559" s="39"/>
      <c r="AU559" s="3" t="str">
        <f>IF(AND(G559&lt;&gt;"LIBSETS_SETTYPE_BATTLEGROUND",G559&lt;&gt;"LIBSETS_SETTYPE_SPECIAL"),IF(AV559&lt;&gt;"",VLOOKUP(AV559,'ESO zone constants'!$D$3:$H$4953,5,FALSE),""),"")</f>
        <v/>
      </c>
      <c r="AW559" s="43"/>
      <c r="AX559" s="39"/>
      <c r="AY559" s="39"/>
      <c r="AZ559" s="81" t="s">
        <v>2665</v>
      </c>
      <c r="BA559" s="81"/>
      <c r="BB559" s="81"/>
      <c r="BC559" s="21" t="str">
        <f t="shared" si="54"/>
        <v>[636] = {wayshrines={-1,-1,-1,}, dlcId=DLC_ASCENDING_TIDE</v>
      </c>
      <c r="BD559" s="21" t="str">
        <f t="shared" si="55"/>
        <v>, zoneIds={584,643}, veteran=false</v>
      </c>
      <c r="BE559" s="21" t="str">
        <f t="shared" si="56"/>
        <v>, setType=LIBSETS_SETTYPE_IMPERIALCITY_MONSTER</v>
      </c>
      <c r="BF559" s="21" t="str">
        <f t="shared" si="57"/>
        <v>, dropMechanic={LIBSETS_DROP_MECHANIC_MONSTER_NAME,LIBSETS_DROP_MECHANIC_TELVAR_EQUIPMENT_LOCKBOX_MERCHANT}, dropMechanicDropLocationNames={['en']={'Baron Thirsk Nobles district, south-west)','','','','','',},['de']={'Baron Thirsk (Adelsbezirk, Süd-Westen)','','','','','',},}</v>
      </c>
      <c r="BG559" s="21" t="str">
        <f t="shared" si="58"/>
        <v>}, --Baron Thirsk / Baron Thirsk   [Imperial City, Imperial Sewers]</v>
      </c>
    </row>
    <row r="560" spans="1:59" x14ac:dyDescent="0.25">
      <c r="A560" s="98">
        <v>640</v>
      </c>
      <c r="B560" t="s">
        <v>3501</v>
      </c>
      <c r="C560" t="s">
        <v>3440</v>
      </c>
      <c r="D560" s="3">
        <f t="shared" si="53"/>
        <v>640</v>
      </c>
      <c r="G560" s="3" t="s">
        <v>1474</v>
      </c>
      <c r="I560" t="s">
        <v>91</v>
      </c>
      <c r="J560" t="s">
        <v>91</v>
      </c>
      <c r="K560">
        <v>503</v>
      </c>
      <c r="L560">
        <v>503</v>
      </c>
      <c r="M560">
        <v>503</v>
      </c>
      <c r="N560">
        <v>3</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WayshrineInfo'!$K$3:$N$9994,4,FALSE),"")))</f>
        <v>High Isle</v>
      </c>
      <c r="T560" s="19" t="str">
        <f>IF(AND(S560&lt;&gt;"",NOT(ISERROR(S560))),S560,IF(Q560&lt;&gt;"",IF(NOT(ISERROR(VLOOKUP(Q560,'ESO Dungeon constants'!$D$3:$H$9999,5,FALSE))),VLOOKUP(Q560,'ESO Dungeon constants'!$D$3:$I$9999,6,FALSE),VLOOKUP(Q560,'ESO zone constants'!$H$3:$K$9987,4,FALSE)),""))</f>
        <v>DLC_HIGH_ISLE</v>
      </c>
      <c r="U560" s="3" t="str">
        <f>IF(T560&lt;&gt;"",VLOOKUP(T560,'LibSets constants'!$B$4:$C$1012,2,FALSE),"")</f>
        <v>High Isle</v>
      </c>
      <c r="V560" s="33" t="s">
        <v>3357</v>
      </c>
      <c r="W560" s="38"/>
      <c r="X560" s="38"/>
      <c r="Z560" s="3">
        <f>IF(AND(G560&lt;&gt;"LIBSETS_SETTYPE_BATTLEGROUND",G560&lt;&gt;"LIBSETS_SETTYPE_SPECIAL"),
IF(AND(Y560&lt;&gt;"",ISNUMBER(Y560),NOT(ISNA(Y560))),Y560,
   IF(AND(L560&lt;&gt;"",ISNUMBER(L560),L560&gt;0,NOT(ISNA(L560))),VLOOKUP(L560,'ESO dumped WayshrineInfo'!$K$3:$L$9994,2,FALSE),"")
),"")</f>
        <v>1318</v>
      </c>
      <c r="AA560" t="str">
        <f>IF(AND(Z560&lt;&gt;"",ISNUMBER(Z560),NOT(ISNA(Z560))),VLOOKUP(Z560,'ESO zone constants'!$A$3:$D$9999,4,FALSE),"")</f>
        <v>High Isle</v>
      </c>
      <c r="AB560" s="33" t="s">
        <v>3357</v>
      </c>
      <c r="AC560" s="39"/>
      <c r="AD560" s="39"/>
      <c r="AE560" s="39"/>
      <c r="AF560" s="3">
        <f>IF(AND(G560&lt;&gt;"LIBSETS_SETTYPE_BATTLEGROUND",G560&lt;&gt;"LIBSETS_SETTYPE_SPECIAL"),
IF(AND(AE560&lt;&gt;"",ISNUMBER(AE560),NOT(ISNA(AE560))),AE560,
   IF(AND(M560&lt;&gt;"",ISNUMBER(M560),M560&gt;0,NOT(ISNA(M560))),VLOOKUP(M560,'ESO dumped WayshrineInfo'!$K$3:$L$9994,2,FALSE),"")
),"")</f>
        <v>1318</v>
      </c>
      <c r="AG560" t="str">
        <f>IF(AND(AF560&lt;&gt;"",ISNUMBER(AF560),NOT(ISNA(AF560))),VLOOKUP(AF560,'ESO zone constants'!$A$3:$D$9999,4,FALSE),"")</f>
        <v>High Isle</v>
      </c>
      <c r="AH560" s="33" t="s">
        <v>3357</v>
      </c>
      <c r="AI560" s="39"/>
      <c r="AJ560" s="39"/>
      <c r="AK560" s="3" t="str">
        <f>IF(AND(G560&lt;&gt;"LIBSETS_SETTYPE_BATTLEGROUND",G560&lt;&gt;"LIBSETS_SETTYPE_SPECIAL"),IF(AL560&lt;&gt;"",VLOOKUP(AL560,'ESO zone constants'!$D$3:$H$4953,5,FALSE),""),"")</f>
        <v/>
      </c>
      <c r="AM560" s="43"/>
      <c r="AN560" s="39"/>
      <c r="AO560" s="39"/>
      <c r="AP560" s="3" t="str">
        <f>IF(AND(G560&lt;&gt;"LIBSETS_SETTYPE_BATTLEGROUND",G560&lt;&gt;"LIBSETS_SETTYPE_SPECIAL"),IF(AQ560&lt;&gt;"",VLOOKUP(AQ560,'ESO zone constants'!$D$3:$H$4953,5,FALSE),""),"")</f>
        <v/>
      </c>
      <c r="AR560" s="40"/>
      <c r="AS560" s="39"/>
      <c r="AT560" s="39"/>
      <c r="AU560" s="3" t="str">
        <f>IF(AND(G560&lt;&gt;"LIBSETS_SETTYPE_BATTLEGROUND",G560&lt;&gt;"LIBSETS_SETTYPE_SPECIAL"),IF(AV560&lt;&gt;"",VLOOKUP(AV560,'ESO zone constants'!$D$3:$H$4953,5,FALSE),""),"")</f>
        <v/>
      </c>
      <c r="AX560" s="39"/>
      <c r="AY560" s="39"/>
      <c r="AZ560" s="87"/>
      <c r="BA560" s="87"/>
      <c r="BB560" s="87"/>
      <c r="BC560" s="21" t="str">
        <f t="shared" si="54"/>
        <v>[640] = {wayshrines={503,503,503,}, traitsNeeded=3, dlcId=DLC_HIGH_ISLE</v>
      </c>
      <c r="BD560" s="21" t="str">
        <f t="shared" si="55"/>
        <v>, zoneIds={1318,1318,1318}, veteran=false</v>
      </c>
      <c r="BE560" s="21" t="str">
        <f t="shared" si="56"/>
        <v>, setType=LIBSETS_SETTYPE_CRAFTED</v>
      </c>
      <c r="BF560" s="21" t="str">
        <f t="shared" si="57"/>
        <v>, dropMechanic={LIBSETS_DROP_MECHANIC_CRAFTED,LIBSETS_DROP_MECHANIC_CRAFTED,LIBSETS_DROP_MECHANIC_CRAFTED}</v>
      </c>
      <c r="BG560" s="21" t="str">
        <f t="shared" si="58"/>
        <v>}, --Order\'s Wrath / Zorn des Ordens   [High Isle, High Isle, High Isle]</v>
      </c>
    </row>
    <row r="561" spans="1:59" x14ac:dyDescent="0.25">
      <c r="A561" s="98">
        <v>641</v>
      </c>
      <c r="B561" t="s">
        <v>3502</v>
      </c>
      <c r="C561" t="s">
        <v>3441</v>
      </c>
      <c r="D561" s="3">
        <f t="shared" si="53"/>
        <v>641</v>
      </c>
      <c r="G561" s="3" t="s">
        <v>1474</v>
      </c>
      <c r="I561" t="s">
        <v>91</v>
      </c>
      <c r="J561" t="s">
        <v>91</v>
      </c>
      <c r="K561">
        <v>506</v>
      </c>
      <c r="L561">
        <v>506</v>
      </c>
      <c r="M561">
        <v>506</v>
      </c>
      <c r="N561">
        <v>5</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WayshrineInfo'!$K$3:$N$9994,4,FALSE),"")))</f>
        <v>High Isle</v>
      </c>
      <c r="T561" s="19" t="str">
        <f>IF(AND(S561&lt;&gt;"",NOT(ISERROR(S561))),S561,IF(Q561&lt;&gt;"",IF(NOT(ISERROR(VLOOKUP(Q561,'ESO Dungeon constants'!$D$3:$H$9999,5,FALSE))),VLOOKUP(Q561,'ESO Dungeon constants'!$D$3:$I$9999,6,FALSE),VLOOKUP(Q561,'ESO zone constants'!$H$3:$K$9987,4,FALSE)),""))</f>
        <v>DLC_HIGH_ISLE</v>
      </c>
      <c r="U561" s="3" t="str">
        <f>IF(T561&lt;&gt;"",VLOOKUP(T561,'LibSets constants'!$B$4:$C$1012,2,FALSE),"")</f>
        <v>High Isle</v>
      </c>
      <c r="V561" s="33" t="s">
        <v>3357</v>
      </c>
      <c r="Z561" s="3">
        <f>IF(AND(G561&lt;&gt;"LIBSETS_SETTYPE_BATTLEGROUND",G561&lt;&gt;"LIBSETS_SETTYPE_SPECIAL"),
IF(AND(Y561&lt;&gt;"",ISNUMBER(Y561),NOT(ISNA(Y561))),Y561,
   IF(AND(L561&lt;&gt;"",ISNUMBER(L561),L561&gt;0,NOT(ISNA(L561))),VLOOKUP(L561,'ESO dumped WayshrineInfo'!$K$3:$L$9994,2,FALSE),"")
),"")</f>
        <v>1318</v>
      </c>
      <c r="AA561" t="str">
        <f>IF(AND(Z561&lt;&gt;"",ISNUMBER(Z561),NOT(ISNA(Z561))),VLOOKUP(Z561,'ESO zone constants'!$A$3:$D$9999,4,FALSE),"")</f>
        <v>High Isle</v>
      </c>
      <c r="AB561" s="33" t="s">
        <v>3357</v>
      </c>
      <c r="AF561" s="3">
        <f>IF(AND(G561&lt;&gt;"LIBSETS_SETTYPE_BATTLEGROUND",G561&lt;&gt;"LIBSETS_SETTYPE_SPECIAL"),
IF(AND(AE561&lt;&gt;"",ISNUMBER(AE561),NOT(ISNA(AE561))),AE561,
   IF(AND(M561&lt;&gt;"",ISNUMBER(M561),M561&gt;0,NOT(ISNA(M561))),VLOOKUP(M561,'ESO dumped WayshrineInfo'!$K$3:$L$9994,2,FALSE),"")
),"")</f>
        <v>1318</v>
      </c>
      <c r="AG561" t="str">
        <f>IF(AND(AF561&lt;&gt;"",ISNUMBER(AF561),NOT(ISNA(AF561))),VLOOKUP(AF561,'ESO zone constants'!$A$3:$D$9999,4,FALSE),"")</f>
        <v>High Isle</v>
      </c>
      <c r="AH561" s="33" t="s">
        <v>3357</v>
      </c>
      <c r="AK561" s="3" t="str">
        <f>IF(AND(G561&lt;&gt;"LIBSETS_SETTYPE_BATTLEGROUND",G561&lt;&gt;"LIBSETS_SETTYPE_SPECIAL"),IF(AL561&lt;&gt;"",VLOOKUP(AL561,'ESO zone constants'!$D$3:$H$4953,5,FALSE),""),"")</f>
        <v/>
      </c>
      <c r="AM561" s="43"/>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C561" s="21" t="str">
        <f t="shared" si="54"/>
        <v>[641] = {wayshrines={506,506,506,}, traitsNeeded=5, dlcId=DLC_HIGH_ISLE</v>
      </c>
      <c r="BD561" s="21" t="str">
        <f t="shared" si="55"/>
        <v>, zoneIds={1318,1318,1318}, veteran=false</v>
      </c>
      <c r="BE561" s="21" t="str">
        <f t="shared" si="56"/>
        <v>, setType=LIBSETS_SETTYPE_CRAFTED</v>
      </c>
      <c r="BF561" s="21" t="str">
        <f t="shared" si="57"/>
        <v>, dropMechanic={LIBSETS_DROP_MECHANIC_CRAFTED,LIBSETS_DROP_MECHANIC_CRAFTED,LIBSETS_DROP_MECHANIC_CRAFTED}</v>
      </c>
      <c r="BG561" s="21" t="str">
        <f t="shared" si="58"/>
        <v>}, --Serpent\'s Disdain / Verachtung der Schlange   [High Isle, High Isle, High Isle]</v>
      </c>
    </row>
    <row r="562" spans="1:59" x14ac:dyDescent="0.25">
      <c r="A562" s="98">
        <v>642</v>
      </c>
      <c r="B562" t="s">
        <v>3503</v>
      </c>
      <c r="C562" t="s">
        <v>3442</v>
      </c>
      <c r="D562" s="3">
        <f t="shared" si="53"/>
        <v>642</v>
      </c>
      <c r="G562" s="3" t="s">
        <v>1474</v>
      </c>
      <c r="I562" t="s">
        <v>91</v>
      </c>
      <c r="J562" t="s">
        <v>91</v>
      </c>
      <c r="K562">
        <v>511</v>
      </c>
      <c r="L562">
        <v>511</v>
      </c>
      <c r="M562">
        <v>511</v>
      </c>
      <c r="N562">
        <v>7</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WayshrineInfo'!$K$3:$N$9994,4,FALSE),"")))</f>
        <v>High Isle</v>
      </c>
      <c r="T562" s="19" t="str">
        <f>IF(AND(S562&lt;&gt;"",NOT(ISERROR(S562))),S562,IF(Q562&lt;&gt;"",IF(NOT(ISERROR(VLOOKUP(Q562,'ESO Dungeon constants'!$D$3:$H$9999,5,FALSE))),VLOOKUP(Q562,'ESO Dungeon constants'!$D$3:$I$9999,6,FALSE),VLOOKUP(Q562,'ESO zone constants'!$H$3:$K$9987,4,FALSE)),""))</f>
        <v>DLC_HIGH_ISLE</v>
      </c>
      <c r="U562" s="3" t="str">
        <f>IF(T562&lt;&gt;"",VLOOKUP(T562,'LibSets constants'!$B$4:$C$1012,2,FALSE),"")</f>
        <v>High Isle</v>
      </c>
      <c r="V562" s="33" t="s">
        <v>3357</v>
      </c>
      <c r="Z562" s="3">
        <f>IF(AND(G562&lt;&gt;"LIBSETS_SETTYPE_BATTLEGROUND",G562&lt;&gt;"LIBSETS_SETTYPE_SPECIAL"),
IF(AND(Y562&lt;&gt;"",ISNUMBER(Y562),NOT(ISNA(Y562))),Y562,
   IF(AND(L562&lt;&gt;"",ISNUMBER(L562),L562&gt;0,NOT(ISNA(L562))),VLOOKUP(L562,'ESO dumped WayshrineInfo'!$K$3:$L$9994,2,FALSE),"")
),"")</f>
        <v>1318</v>
      </c>
      <c r="AA562" t="str">
        <f>IF(AND(Z562&lt;&gt;"",ISNUMBER(Z562),NOT(ISNA(Z562))),VLOOKUP(Z562,'ESO zone constants'!$A$3:$D$9999,4,FALSE),"")</f>
        <v>High Isle</v>
      </c>
      <c r="AB562" s="33" t="s">
        <v>3357</v>
      </c>
      <c r="AF562" s="3">
        <f>IF(AND(G562&lt;&gt;"LIBSETS_SETTYPE_BATTLEGROUND",G562&lt;&gt;"LIBSETS_SETTYPE_SPECIAL"),
IF(AND(AE562&lt;&gt;"",ISNUMBER(AE562),NOT(ISNA(AE562))),AE562,
   IF(AND(M562&lt;&gt;"",ISNUMBER(M562),M562&gt;0,NOT(ISNA(M562))),VLOOKUP(M562,'ESO dumped WayshrineInfo'!$K$3:$L$9994,2,FALSE),"")
),"")</f>
        <v>1318</v>
      </c>
      <c r="AG562" t="str">
        <f>IF(AND(AF562&lt;&gt;"",ISNUMBER(AF562),NOT(ISNA(AF562))),VLOOKUP(AF562,'ESO zone constants'!$A$3:$D$9999,4,FALSE),"")</f>
        <v>High Isle</v>
      </c>
      <c r="AH562" s="33" t="s">
        <v>3357</v>
      </c>
      <c r="AK562" s="3" t="str">
        <f>IF(AND(G562&lt;&gt;"LIBSETS_SETTYPE_BATTLEGROUND",G562&lt;&gt;"LIBSETS_SETTYPE_SPECIAL"),IF(AL562&lt;&gt;"",VLOOKUP(AL562,'ESO zone constants'!$D$3:$H$4953,5,FALSE),""),"")</f>
        <v/>
      </c>
      <c r="AM562" s="43"/>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C562" s="21" t="str">
        <f t="shared" si="54"/>
        <v>[642] = {wayshrines={511,511,511,}, traitsNeeded=7, dlcId=DLC_HIGH_ISLE</v>
      </c>
      <c r="BD562" s="21" t="str">
        <f t="shared" si="55"/>
        <v>, zoneIds={1318,1318,1318}, veteran=false</v>
      </c>
      <c r="BE562" s="21" t="str">
        <f t="shared" si="56"/>
        <v>, setType=LIBSETS_SETTYPE_CRAFTED</v>
      </c>
      <c r="BF562" s="21" t="str">
        <f t="shared" si="57"/>
        <v>, dropMechanic={LIBSETS_DROP_MECHANIC_CRAFTED,LIBSETS_DROP_MECHANIC_CRAFTED,LIBSETS_DROP_MECHANIC_CRAFTED}</v>
      </c>
      <c r="BG562" s="21" t="str">
        <f t="shared" si="58"/>
        <v>}, --Druid\'s Braid / Druidenflechte   [High Isle, High Isle, High Isle]</v>
      </c>
    </row>
    <row r="563" spans="1:59" x14ac:dyDescent="0.25">
      <c r="A563" s="98">
        <v>643</v>
      </c>
      <c r="B563" t="s">
        <v>3504</v>
      </c>
      <c r="C563" t="s">
        <v>3443</v>
      </c>
      <c r="D563" s="3">
        <f t="shared" si="53"/>
        <v>643</v>
      </c>
      <c r="G563" s="3" t="s">
        <v>1480</v>
      </c>
      <c r="I563" t="s">
        <v>91</v>
      </c>
      <c r="J563" t="s">
        <v>91</v>
      </c>
      <c r="K563">
        <v>512</v>
      </c>
      <c r="L563">
        <v>512</v>
      </c>
      <c r="M563">
        <v>512</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WayshrineInfo'!$K$3:$N$9994,4,FALSE),"")))</f>
        <v>High Isle</v>
      </c>
      <c r="T563" s="19" t="str">
        <f>IF(AND(S563&lt;&gt;"",NOT(ISERROR(S563))),S563,IF(Q563&lt;&gt;"",IF(NOT(ISERROR(VLOOKUP(Q563,'ESO Dungeon constants'!$D$3:$H$9999,5,FALSE))),VLOOKUP(Q563,'ESO Dungeon constants'!$D$3:$I$9999,6,FALSE),VLOOKUP(Q563,'ESO zone constants'!$H$3:$K$9987,4,FALSE)),""))</f>
        <v>DLC_HIGH_ISLE</v>
      </c>
      <c r="U563" s="3" t="str">
        <f>IF(T563&lt;&gt;"",VLOOKUP(T563,'LibSets constants'!$B$4:$C$1012,2,FALSE),"")</f>
        <v>High Isle</v>
      </c>
      <c r="V563" s="33" t="s">
        <v>1561</v>
      </c>
      <c r="Z563" s="3">
        <f>IF(AND(G563&lt;&gt;"LIBSETS_SETTYPE_BATTLEGROUND",G563&lt;&gt;"LIBSETS_SETTYPE_SPECIAL"),
IF(AND(Y563&lt;&gt;"",ISNUMBER(Y563),NOT(ISNA(Y563))),Y563,
   IF(AND(L563&lt;&gt;"",ISNUMBER(L563),L563&gt;0,NOT(ISNA(L563))),VLOOKUP(L563,'ESO dumped WayshrineInfo'!$K$3:$L$9994,2,FALSE),"")
),"")</f>
        <v>1318</v>
      </c>
      <c r="AA563" t="str">
        <f>IF(AND(Z563&lt;&gt;"",ISNUMBER(Z563),NOT(ISNA(Z563))),VLOOKUP(Z563,'ESO zone constants'!$A$3:$D$9999,4,FALSE),"")</f>
        <v>High Isle</v>
      </c>
      <c r="AB563" s="33" t="s">
        <v>1560</v>
      </c>
      <c r="AF563" s="3">
        <f>IF(AND(G563&lt;&gt;"LIBSETS_SETTYPE_BATTLEGROUND",G563&lt;&gt;"LIBSETS_SETTYPE_SPECIAL"),
IF(AND(AE563&lt;&gt;"",ISNUMBER(AE563),NOT(ISNA(AE563))),AE563,
   IF(AND(M563&lt;&gt;"",ISNUMBER(M563),M563&gt;0,NOT(ISNA(M563))),VLOOKUP(M563,'ESO dumped WayshrineInfo'!$K$3:$L$9994,2,FALSE),"")
),"")</f>
        <v>1318</v>
      </c>
      <c r="AG563" t="str">
        <f>IF(AND(AF563&lt;&gt;"",ISNUMBER(AF563),NOT(ISNA(AF563))),VLOOKUP(AF563,'ESO zone constants'!$A$3:$D$9999,4,FALSE),"")</f>
        <v>High Isle</v>
      </c>
      <c r="AH563" s="43" t="s">
        <v>1563</v>
      </c>
      <c r="AK563" s="3">
        <f>IF(AND(G563&lt;&gt;"LIBSETS_SETTYPE_BATTLEGROUND",G563&lt;&gt;"LIBSETS_SETTYPE_SPECIAL"),IF(AL563&lt;&gt;"",VLOOKUP(AL563,'ESO zone constants'!$D$3:$H$4953,5,FALSE),""),"")</f>
        <v>1318</v>
      </c>
      <c r="AL563" t="s">
        <v>3397</v>
      </c>
      <c r="AM563" s="43" t="s">
        <v>1562</v>
      </c>
      <c r="AP563" s="3">
        <f>IF(AND(G563&lt;&gt;"LIBSETS_SETTYPE_BATTLEGROUND",G563&lt;&gt;"LIBSETS_SETTYPE_SPECIAL"),IF(AQ563&lt;&gt;"",VLOOKUP(AQ563,'ESO zone constants'!$D$3:$H$4953,5,FALSE),""),"")</f>
        <v>1318</v>
      </c>
      <c r="AQ563" t="s">
        <v>3397</v>
      </c>
      <c r="AR563" s="43" t="s">
        <v>3289</v>
      </c>
      <c r="AU563" s="3" t="str">
        <f>IF(AND(G563&lt;&gt;"LIBSETS_SETTYPE_BATTLEGROUND",G563&lt;&gt;"LIBSETS_SETTYPE_SPECIAL"),IF(AV563&lt;&gt;"",VLOOKUP(AV563,'ESO zone constants'!$D$3:$H$4953,5,FALSE),""),"")</f>
        <v/>
      </c>
      <c r="BC563" s="21" t="str">
        <f t="shared" si="54"/>
        <v>[643] = {wayshrines={512,512,512,}, dlcId=DLC_HIGH_ISLE</v>
      </c>
      <c r="BD563" s="21" t="str">
        <f t="shared" si="55"/>
        <v>, zoneIds={1318,1318,1318,1318,1318}, veteran=false</v>
      </c>
      <c r="BE563" s="21" t="str">
        <f t="shared" si="56"/>
        <v>, setType=LIBSETS_SETTYPE_OVERLAND</v>
      </c>
      <c r="BF563" s="21" t="str">
        <f t="shared" si="57"/>
        <v>, dropMechanic={LIBSETS_DROP_MECHANIC_OVERLAND_WORLDBOSS,LIBSETS_DROP_MECHANIC_OVERLAND_BOSS_DELVE,LIBSETS_DROP_MECHANIC_OVERLAND_CHEST,LIBSETS_DROP_MECHANIC_OVERLAND_BOSS_PUBLIC_DUNGEON,LIBSETS_DROP_MECHANIC_OVERLAND_LOOT}</v>
      </c>
      <c r="BG563" s="21" t="str">
        <f t="shared" si="58"/>
        <v>}, --Blessing of High Isle / Segen von Hochinsel   [High Isle, High Isle, High Isle, High Isle, High Isle]</v>
      </c>
    </row>
    <row r="564" spans="1:59" x14ac:dyDescent="0.25">
      <c r="A564" s="98">
        <v>644</v>
      </c>
      <c r="B564" t="s">
        <v>3505</v>
      </c>
      <c r="C564" t="s">
        <v>3444</v>
      </c>
      <c r="D564" s="3">
        <f t="shared" si="53"/>
        <v>644</v>
      </c>
      <c r="G564" s="3" t="s">
        <v>1480</v>
      </c>
      <c r="I564" t="s">
        <v>91</v>
      </c>
      <c r="J564" t="s">
        <v>91</v>
      </c>
      <c r="K564">
        <v>512</v>
      </c>
      <c r="L564">
        <v>512</v>
      </c>
      <c r="M564">
        <v>512</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WayshrineInfo'!$K$3:$N$9994,4,FALSE),"")))</f>
        <v>High Isle</v>
      </c>
      <c r="T564" s="19" t="str">
        <f>IF(AND(S564&lt;&gt;"",NOT(ISERROR(S564))),S564,IF(Q564&lt;&gt;"",IF(NOT(ISERROR(VLOOKUP(Q564,'ESO Dungeon constants'!$D$3:$H$9999,5,FALSE))),VLOOKUP(Q564,'ESO Dungeon constants'!$D$3:$I$9999,6,FALSE),VLOOKUP(Q564,'ESO zone constants'!$H$3:$K$9987,4,FALSE)),""))</f>
        <v>DLC_HIGH_ISLE</v>
      </c>
      <c r="U564" s="3" t="str">
        <f>IF(T564&lt;&gt;"",VLOOKUP(T564,'LibSets constants'!$B$4:$C$1012,2,FALSE),"")</f>
        <v>High Isle</v>
      </c>
      <c r="V564" s="33" t="s">
        <v>1561</v>
      </c>
      <c r="Z564" s="3">
        <f>IF(AND(G564&lt;&gt;"LIBSETS_SETTYPE_BATTLEGROUND",G564&lt;&gt;"LIBSETS_SETTYPE_SPECIAL"),
IF(AND(Y564&lt;&gt;"",ISNUMBER(Y564),NOT(ISNA(Y564))),Y564,
   IF(AND(L564&lt;&gt;"",ISNUMBER(L564),L564&gt;0,NOT(ISNA(L564))),VLOOKUP(L564,'ESO dumped WayshrineInfo'!$K$3:$L$9994,2,FALSE),"")
),"")</f>
        <v>1318</v>
      </c>
      <c r="AA564" t="str">
        <f>IF(AND(Z564&lt;&gt;"",ISNUMBER(Z564),NOT(ISNA(Z564))),VLOOKUP(Z564,'ESO zone constants'!$A$3:$D$9999,4,FALSE),"")</f>
        <v>High Isle</v>
      </c>
      <c r="AB564" s="33" t="s">
        <v>1560</v>
      </c>
      <c r="AF564" s="3">
        <f>IF(AND(G564&lt;&gt;"LIBSETS_SETTYPE_BATTLEGROUND",G564&lt;&gt;"LIBSETS_SETTYPE_SPECIAL"),
IF(AND(AE564&lt;&gt;"",ISNUMBER(AE564),NOT(ISNA(AE564))),AE564,
   IF(AND(M564&lt;&gt;"",ISNUMBER(M564),M564&gt;0,NOT(ISNA(M564))),VLOOKUP(M564,'ESO dumped WayshrineInfo'!$K$3:$L$9994,2,FALSE),"")
),"")</f>
        <v>1318</v>
      </c>
      <c r="AG564" t="str">
        <f>IF(AND(AF564&lt;&gt;"",ISNUMBER(AF564),NOT(ISNA(AF564))),VLOOKUP(AF564,'ESO zone constants'!$A$3:$D$9999,4,FALSE),"")</f>
        <v>High Isle</v>
      </c>
      <c r="AH564" s="43" t="s">
        <v>1563</v>
      </c>
      <c r="AK564" s="3">
        <f>IF(AND(G564&lt;&gt;"LIBSETS_SETTYPE_BATTLEGROUND",G564&lt;&gt;"LIBSETS_SETTYPE_SPECIAL"),IF(AL564&lt;&gt;"",VLOOKUP(AL564,'ESO zone constants'!$D$3:$H$4953,5,FALSE),""),"")</f>
        <v>1318</v>
      </c>
      <c r="AL564" t="s">
        <v>3397</v>
      </c>
      <c r="AM564" s="43" t="s">
        <v>1562</v>
      </c>
      <c r="AP564" s="3">
        <f>IF(AND(G564&lt;&gt;"LIBSETS_SETTYPE_BATTLEGROUND",G564&lt;&gt;"LIBSETS_SETTYPE_SPECIAL"),IF(AQ564&lt;&gt;"",VLOOKUP(AQ564,'ESO zone constants'!$D$3:$H$4953,5,FALSE),""),"")</f>
        <v>1318</v>
      </c>
      <c r="AQ564" t="s">
        <v>3397</v>
      </c>
      <c r="AR564" s="43" t="s">
        <v>3289</v>
      </c>
      <c r="AU564" s="3" t="str">
        <f>IF(AND(G564&lt;&gt;"LIBSETS_SETTYPE_BATTLEGROUND",G564&lt;&gt;"LIBSETS_SETTYPE_SPECIAL"),IF(AV564&lt;&gt;"",VLOOKUP(AV564,'ESO zone constants'!$D$3:$H$4953,5,FALSE),""),"")</f>
        <v/>
      </c>
      <c r="BC564" s="21" t="str">
        <f t="shared" si="54"/>
        <v>[644] = {wayshrines={512,512,512,}, dlcId=DLC_HIGH_ISLE</v>
      </c>
      <c r="BD564" s="21" t="str">
        <f t="shared" si="55"/>
        <v>, zoneIds={1318,1318,1318,1318,1318}, veteran=false</v>
      </c>
      <c r="BE564" s="21" t="str">
        <f t="shared" si="56"/>
        <v>, setType=LIBSETS_SETTYPE_OVERLAND</v>
      </c>
      <c r="BF564" s="21" t="str">
        <f t="shared" si="57"/>
        <v>, dropMechanic={LIBSETS_DROP_MECHANIC_OVERLAND_WORLDBOSS,LIBSETS_DROP_MECHANIC_OVERLAND_BOSS_DELVE,LIBSETS_DROP_MECHANIC_OVERLAND_CHEST,LIBSETS_DROP_MECHANIC_OVERLAND_BOSS_PUBLIC_DUNGEON,LIBSETS_DROP_MECHANIC_OVERLAND_LOOT}</v>
      </c>
      <c r="BG564" s="21" t="str">
        <f t="shared" si="58"/>
        <v>}, --Steadfast\'s Mettle / Mut der Standhaften   [High Isle, High Isle, High Isle, High Isle, High Isle]</v>
      </c>
    </row>
    <row r="565" spans="1:59" x14ac:dyDescent="0.25">
      <c r="A565" s="98">
        <v>645</v>
      </c>
      <c r="B565" t="s">
        <v>3506</v>
      </c>
      <c r="C565" t="s">
        <v>3445</v>
      </c>
      <c r="D565" s="3">
        <f t="shared" si="53"/>
        <v>645</v>
      </c>
      <c r="G565" s="3" t="s">
        <v>1480</v>
      </c>
      <c r="I565" t="s">
        <v>91</v>
      </c>
      <c r="J565" t="s">
        <v>91</v>
      </c>
      <c r="K565">
        <v>512</v>
      </c>
      <c r="L565">
        <v>512</v>
      </c>
      <c r="M565">
        <v>512</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WayshrineInfo'!$K$3:$N$9994,4,FALSE),"")))</f>
        <v>High Isle</v>
      </c>
      <c r="T565" s="19" t="str">
        <f>IF(AND(S565&lt;&gt;"",NOT(ISERROR(S565))),S565,IF(Q565&lt;&gt;"",IF(NOT(ISERROR(VLOOKUP(Q565,'ESO Dungeon constants'!$D$3:$H$9999,5,FALSE))),VLOOKUP(Q565,'ESO Dungeon constants'!$D$3:$I$9999,6,FALSE),VLOOKUP(Q565,'ESO zone constants'!$H$3:$K$9987,4,FALSE)),""))</f>
        <v>DLC_HIGH_ISLE</v>
      </c>
      <c r="U565" s="3" t="str">
        <f>IF(T565&lt;&gt;"",VLOOKUP(T565,'LibSets constants'!$B$4:$C$1012,2,FALSE),"")</f>
        <v>High Isle</v>
      </c>
      <c r="V565" s="33" t="s">
        <v>1561</v>
      </c>
      <c r="Z565" s="3">
        <f>IF(AND(G565&lt;&gt;"LIBSETS_SETTYPE_BATTLEGROUND",G565&lt;&gt;"LIBSETS_SETTYPE_SPECIAL"),
IF(AND(Y565&lt;&gt;"",ISNUMBER(Y565),NOT(ISNA(Y565))),Y565,
   IF(AND(L565&lt;&gt;"",ISNUMBER(L565),L565&gt;0,NOT(ISNA(L565))),VLOOKUP(L565,'ESO dumped WayshrineInfo'!$K$3:$L$9994,2,FALSE),"")
),"")</f>
        <v>1318</v>
      </c>
      <c r="AA565" t="str">
        <f>IF(AND(Z565&lt;&gt;"",ISNUMBER(Z565),NOT(ISNA(Z565))),VLOOKUP(Z565,'ESO zone constants'!$A$3:$D$9999,4,FALSE),"")</f>
        <v>High Isle</v>
      </c>
      <c r="AB565" s="33" t="s">
        <v>1560</v>
      </c>
      <c r="AF565" s="3">
        <f>IF(AND(G565&lt;&gt;"LIBSETS_SETTYPE_BATTLEGROUND",G565&lt;&gt;"LIBSETS_SETTYPE_SPECIAL"),
IF(AND(AE565&lt;&gt;"",ISNUMBER(AE565),NOT(ISNA(AE565))),AE565,
   IF(AND(M565&lt;&gt;"",ISNUMBER(M565),M565&gt;0,NOT(ISNA(M565))),VLOOKUP(M565,'ESO dumped WayshrineInfo'!$K$3:$L$9994,2,FALSE),"")
),"")</f>
        <v>1318</v>
      </c>
      <c r="AG565" t="str">
        <f>IF(AND(AF565&lt;&gt;"",ISNUMBER(AF565),NOT(ISNA(AF565))),VLOOKUP(AF565,'ESO zone constants'!$A$3:$D$9999,4,FALSE),"")</f>
        <v>High Isle</v>
      </c>
      <c r="AH565" s="43" t="s">
        <v>1563</v>
      </c>
      <c r="AK565" s="3">
        <f>IF(AND(G565&lt;&gt;"LIBSETS_SETTYPE_BATTLEGROUND",G565&lt;&gt;"LIBSETS_SETTYPE_SPECIAL"),IF(AL565&lt;&gt;"",VLOOKUP(AL565,'ESO zone constants'!$D$3:$H$4953,5,FALSE),""),"")</f>
        <v>1318</v>
      </c>
      <c r="AL565" t="s">
        <v>3397</v>
      </c>
      <c r="AM565" s="43" t="s">
        <v>1562</v>
      </c>
      <c r="AP565" s="3">
        <f>IF(AND(G565&lt;&gt;"LIBSETS_SETTYPE_BATTLEGROUND",G565&lt;&gt;"LIBSETS_SETTYPE_SPECIAL"),IF(AQ565&lt;&gt;"",VLOOKUP(AQ565,'ESO zone constants'!$D$3:$H$4953,5,FALSE),""),"")</f>
        <v>1318</v>
      </c>
      <c r="AQ565" t="s">
        <v>3397</v>
      </c>
      <c r="AR565" s="43" t="s">
        <v>3289</v>
      </c>
      <c r="AU565" s="3" t="str">
        <f>IF(AND(G565&lt;&gt;"LIBSETS_SETTYPE_BATTLEGROUND",G565&lt;&gt;"LIBSETS_SETTYPE_SPECIAL"),IF(AV565&lt;&gt;"",VLOOKUP(AV565,'ESO zone constants'!$D$3:$H$4953,5,FALSE),""),"")</f>
        <v/>
      </c>
      <c r="BC565" s="21" t="str">
        <f t="shared" si="54"/>
        <v>[645] = {wayshrines={512,512,512,}, dlcId=DLC_HIGH_ISLE</v>
      </c>
      <c r="BD565" s="21" t="str">
        <f t="shared" si="55"/>
        <v>, zoneIds={1318,1318,1318,1318,1318}, veteran=false</v>
      </c>
      <c r="BE565" s="21" t="str">
        <f t="shared" si="56"/>
        <v>, setType=LIBSETS_SETTYPE_OVERLAND</v>
      </c>
      <c r="BF565" s="21" t="str">
        <f t="shared" si="57"/>
        <v>, dropMechanic={LIBSETS_DROP_MECHANIC_OVERLAND_WORLDBOSS,LIBSETS_DROP_MECHANIC_OVERLAND_BOSS_DELVE,LIBSETS_DROP_MECHANIC_OVERLAND_CHEST,LIBSETS_DROP_MECHANIC_OVERLAND_BOSS_PUBLIC_DUNGEON,LIBSETS_DROP_MECHANIC_OVERLAND_LOOT}</v>
      </c>
      <c r="BG565" s="21" t="str">
        <f t="shared" si="58"/>
        <v>}, --Systres\' Scowl / Blick der Systren   [High Isle, High Isle, High Isle, High Isle, High Isle]</v>
      </c>
    </row>
    <row r="566" spans="1:59" x14ac:dyDescent="0.25">
      <c r="A566" s="5">
        <v>646</v>
      </c>
      <c r="B566" t="s">
        <v>3507</v>
      </c>
      <c r="C566" t="s">
        <v>3446</v>
      </c>
      <c r="D566" s="3">
        <f t="shared" si="53"/>
        <v>646</v>
      </c>
      <c r="G566" s="3" t="s">
        <v>1481</v>
      </c>
      <c r="I566" t="s">
        <v>91</v>
      </c>
      <c r="J566" t="s">
        <v>91</v>
      </c>
      <c r="K566">
        <v>505</v>
      </c>
      <c r="L566">
        <v>505</v>
      </c>
      <c r="M566">
        <v>505</v>
      </c>
      <c r="O566" s="64" t="s">
        <v>3419</v>
      </c>
      <c r="Q566" s="3">
        <f>IF(AND(G566&lt;&gt;"LIBSETS_SETTYPE_BATTLEGROUND",G566&lt;&gt;"LIBSETS_SETTYPE_SPECIAL"), IF(R566&lt;&gt;"",VLOOKUP(R566,'ESO zone constants'!$D$3:$H$10001,5,FALSE),""),"")</f>
        <v>1344</v>
      </c>
      <c r="R566" t="str">
        <f>IF(AND(O566&lt;&gt;"",NOT(ISERROR(O566))),O566,
IF(AND(P566&lt;&gt;"",ISNUMBER(P566),P566&gt;0,NOT(ISNA(P566))),VLOOKUP(P566,'ESO zone constants'!$A$3:$D$9999,4,FALSE),
IF(AND(K566&lt;&gt;"",K566&gt;0,NOT(ISERROR(K566))),VLOOKUP(K566,'ESO dumped WayshrineInfo'!$K$3:$N$9994,4,FALSE),"")))</f>
        <v>Dreadsail Reef</v>
      </c>
      <c r="T566" s="19" t="str">
        <f>IF(AND(S566&lt;&gt;"",NOT(ISERROR(S566))),S566,IF(Q566&lt;&gt;"",IF(NOT(ISERROR(VLOOKUP(Q566,'ESO Dungeon constants'!$D$3:$H$9999,5,FALSE))),VLOOKUP(Q566,'ESO Dungeon constants'!$D$3:$I$9999,6,FALSE),VLOOKUP(Q566,'ESO zone constants'!$H$3:$K$9987,4,FALSE)),""))</f>
        <v>DLC_HIGH_ISLE</v>
      </c>
      <c r="U566" s="3" t="str">
        <f>IF(T566&lt;&gt;"",VLOOKUP(T566,'LibSets constants'!$B$4:$C$1012,2,FALSE),"")</f>
        <v>High Isle</v>
      </c>
      <c r="V566" s="33" t="s">
        <v>3335</v>
      </c>
      <c r="Z566" s="3">
        <f>IF(AND(G566&lt;&gt;"LIBSETS_SETTYPE_BATTLEGROUND",G566&lt;&gt;"LIBSETS_SETTYPE_SPECIAL"),
IF(AND(Y566&lt;&gt;"",ISNUMBER(Y566),NOT(ISNA(Y566))),Y566,
   IF(AND(L566&lt;&gt;"",ISNUMBER(L566),L566&gt;0,NOT(ISNA(L566))),VLOOKUP(L566,'ESO dumped WayshrineInfo'!$K$3:$L$9994,2,FALSE),"")
),"")</f>
        <v>1318</v>
      </c>
      <c r="AA566" t="str">
        <f>IF(AND(Z566&lt;&gt;"",ISNUMBER(Z566),NOT(ISNA(Z566))),VLOOKUP(Z566,'ESO zone constants'!$A$3:$D$9999,4,FALSE),"")</f>
        <v>High Isle</v>
      </c>
      <c r="AB566" s="33" t="s">
        <v>3335</v>
      </c>
      <c r="AC566" s="42" t="str">
        <f>IF(AB566&lt;&gt;"",IF(AB566&lt;&gt;"LIBSETS_DROP_MECHANIC_MONSTER_NAME",VLOOKUP(AB566,'LibSets constants'!$I$4:$L$1012,3,FALSE),""),"")</f>
        <v>Bosses in trial dungeons</v>
      </c>
      <c r="AD566" s="42" t="str">
        <f>IF(AB566&lt;&gt;"",IF(AB566&lt;&gt;"LIBSETS_DROP_MECHANIC_MONSTER_NAME",VLOOKUP(AB566,'LibSets constants'!$I$4:$L$1012,4,FALSE),""),"")</f>
        <v>Bosse in Prüfungen</v>
      </c>
      <c r="AF566" s="3">
        <f>IF(AND(G566&lt;&gt;"LIBSETS_SETTYPE_BATTLEGROUND",G566&lt;&gt;"LIBSETS_SETTYPE_SPECIAL"),
IF(AND(AE566&lt;&gt;"",ISNUMBER(AE566),NOT(ISNA(AE566))),AE566,
   IF(AND(M566&lt;&gt;"",ISNUMBER(M566),M566&gt;0,NOT(ISNA(M566))),VLOOKUP(M566,'ESO dumped WayshrineInfo'!$K$3:$L$9994,2,FALSE),"")
),"")</f>
        <v>1318</v>
      </c>
      <c r="AG566" t="str">
        <f>IF(AND(AF566&lt;&gt;"",ISNUMBER(AF566),NOT(ISNA(AF566))),VLOOKUP(AF566,'ESO zone constants'!$A$3:$D$9999,4,FALSE),"")</f>
        <v>High Isle</v>
      </c>
      <c r="AK566" s="3"/>
      <c r="AM566" s="43"/>
      <c r="AR566" s="43"/>
      <c r="AU566" s="3" t="str">
        <f>IF(AND(G566&lt;&gt;"LIBSETS_SETTYPE_BATTLEGROUND",G566&lt;&gt;"LIBSETS_SETTYPE_SPECIAL"),IF(AV566&lt;&gt;"",VLOOKUP(AV566,'ESO zone constants'!$D$3:$H$4953,5,FALSE),""),"")</f>
        <v/>
      </c>
      <c r="BC566" s="21" t="str">
        <f t="shared" si="54"/>
        <v>[646] = {wayshrines={505,505,505,}, dlcId=DLC_HIGH_ISLE</v>
      </c>
      <c r="BD566" s="21" t="str">
        <f t="shared" si="55"/>
        <v>, zoneIds={1344,1318,1318}, veteran=false</v>
      </c>
      <c r="BE566" s="21" t="str">
        <f t="shared" si="56"/>
        <v>, setType=LIBSETS_SETTYPE_TRIAL</v>
      </c>
      <c r="BF566" s="21" t="str">
        <f t="shared" si="57"/>
        <v>, dropMechanic={LIBSETS_DROP_MECHANIC_TRIAL_BOSS,LIBSETS_DROP_MECHANIC_TRIAL_BOSS}, dropMechanicDropLocationNames={['en']={'','Bosses in trial dungeons','','','','',},['de']={'','Bosse in Prüfungen','','','','',},}</v>
      </c>
      <c r="BG566" s="21" t="str">
        <f t="shared" si="58"/>
        <v>}, --Whorl of the Depths / Wirbel der Tiefen   [Dreadsail Reef, High Isle, High Isle]</v>
      </c>
    </row>
    <row r="567" spans="1:59" x14ac:dyDescent="0.25">
      <c r="A567" s="5">
        <v>647</v>
      </c>
      <c r="B567" t="s">
        <v>3508</v>
      </c>
      <c r="C567" t="s">
        <v>3447</v>
      </c>
      <c r="D567" s="3">
        <f t="shared" si="53"/>
        <v>647</v>
      </c>
      <c r="G567" s="3" t="s">
        <v>1481</v>
      </c>
      <c r="I567" t="s">
        <v>91</v>
      </c>
      <c r="J567" t="s">
        <v>91</v>
      </c>
      <c r="K567">
        <v>505</v>
      </c>
      <c r="L567">
        <v>505</v>
      </c>
      <c r="M567">
        <v>505</v>
      </c>
      <c r="O567" s="64" t="s">
        <v>3419</v>
      </c>
      <c r="Q567" s="3">
        <f>IF(AND(G567&lt;&gt;"LIBSETS_SETTYPE_BATTLEGROUND",G567&lt;&gt;"LIBSETS_SETTYPE_SPECIAL"), IF(R567&lt;&gt;"",VLOOKUP(R567,'ESO zone constants'!$D$3:$H$10001,5,FALSE),""),"")</f>
        <v>1344</v>
      </c>
      <c r="R567" t="str">
        <f>IF(AND(O567&lt;&gt;"",NOT(ISERROR(O567))),O567,
IF(AND(P567&lt;&gt;"",ISNUMBER(P567),P567&gt;0,NOT(ISNA(P567))),VLOOKUP(P567,'ESO zone constants'!$A$3:$D$9999,4,FALSE),
IF(AND(K567&lt;&gt;"",K567&gt;0,NOT(ISERROR(K567))),VLOOKUP(K567,'ESO dumped WayshrineInfo'!$K$3:$N$9994,4,FALSE),"")))</f>
        <v>Dreadsail Reef</v>
      </c>
      <c r="T567" s="19" t="str">
        <f>IF(AND(S567&lt;&gt;"",NOT(ISERROR(S567))),S567,IF(Q567&lt;&gt;"",IF(NOT(ISERROR(VLOOKUP(Q567,'ESO Dungeon constants'!$D$3:$H$9999,5,FALSE))),VLOOKUP(Q567,'ESO Dungeon constants'!$D$3:$I$9999,6,FALSE),VLOOKUP(Q567,'ESO zone constants'!$H$3:$K$9987,4,FALSE)),""))</f>
        <v>DLC_HIGH_ISLE</v>
      </c>
      <c r="U567" s="3" t="str">
        <f>IF(T567&lt;&gt;"",VLOOKUP(T567,'LibSets constants'!$B$4:$C$1012,2,FALSE),"")</f>
        <v>High Isle</v>
      </c>
      <c r="V567" s="33" t="s">
        <v>3335</v>
      </c>
      <c r="Z567" s="3">
        <f>IF(AND(G567&lt;&gt;"LIBSETS_SETTYPE_BATTLEGROUND",G567&lt;&gt;"LIBSETS_SETTYPE_SPECIAL"),
IF(AND(Y567&lt;&gt;"",ISNUMBER(Y567),NOT(ISNA(Y567))),Y567,
   IF(AND(L567&lt;&gt;"",ISNUMBER(L567),L567&gt;0,NOT(ISNA(L567))),VLOOKUP(L567,'ESO dumped WayshrineInfo'!$K$3:$L$9994,2,FALSE),"")
),"")</f>
        <v>1318</v>
      </c>
      <c r="AA567" t="str">
        <f>IF(AND(Z567&lt;&gt;"",ISNUMBER(Z567),NOT(ISNA(Z567))),VLOOKUP(Z567,'ESO zone constants'!$A$3:$D$9999,4,FALSE),"")</f>
        <v>High Isle</v>
      </c>
      <c r="AB567" s="33" t="s">
        <v>3335</v>
      </c>
      <c r="AC567" s="42" t="str">
        <f>IF(AB567&lt;&gt;"",IF(AB567&lt;&gt;"LIBSETS_DROP_MECHANIC_MONSTER_NAME",VLOOKUP(AB567,'LibSets constants'!$I$4:$L$1012,3,FALSE),""),"")</f>
        <v>Bosses in trial dungeons</v>
      </c>
      <c r="AD567" s="42" t="str">
        <f>IF(AB567&lt;&gt;"",IF(AB567&lt;&gt;"LIBSETS_DROP_MECHANIC_MONSTER_NAME",VLOOKUP(AB567,'LibSets constants'!$I$4:$L$1012,4,FALSE),""),"")</f>
        <v>Bosse in Prüfungen</v>
      </c>
      <c r="AF567" s="3">
        <f>IF(AND(G567&lt;&gt;"LIBSETS_SETTYPE_BATTLEGROUND",G567&lt;&gt;"LIBSETS_SETTYPE_SPECIAL"),
IF(AND(AE567&lt;&gt;"",ISNUMBER(AE567),NOT(ISNA(AE567))),AE567,
   IF(AND(M567&lt;&gt;"",ISNUMBER(M567),M567&gt;0,NOT(ISNA(M567))),VLOOKUP(M567,'ESO dumped WayshrineInfo'!$K$3:$L$9994,2,FALSE),"")
),"")</f>
        <v>1318</v>
      </c>
      <c r="AG567" t="str">
        <f>IF(AND(AF567&lt;&gt;"",ISNUMBER(AF567),NOT(ISNA(AF567))),VLOOKUP(AF567,'ESO zone constants'!$A$3:$D$9999,4,FALSE),"")</f>
        <v>High Isle</v>
      </c>
      <c r="AK567" s="3"/>
      <c r="AM567" s="43"/>
      <c r="AR567" s="43"/>
      <c r="AU567" s="3" t="str">
        <f>IF(AND(G567&lt;&gt;"LIBSETS_SETTYPE_BATTLEGROUND",G567&lt;&gt;"LIBSETS_SETTYPE_SPECIAL"),IF(AV567&lt;&gt;"",VLOOKUP(AV567,'ESO zone constants'!$D$3:$H$4953,5,FALSE),""),"")</f>
        <v/>
      </c>
      <c r="BC567" s="21" t="str">
        <f t="shared" si="54"/>
        <v>[647] = {wayshrines={505,505,505,}, dlcId=DLC_HIGH_ISLE</v>
      </c>
      <c r="BD567" s="21" t="str">
        <f t="shared" si="55"/>
        <v>, zoneIds={1344,1318,1318}, veteran=false</v>
      </c>
      <c r="BE567" s="21" t="str">
        <f t="shared" si="56"/>
        <v>, setType=LIBSETS_SETTYPE_TRIAL</v>
      </c>
      <c r="BF567" s="21" t="str">
        <f t="shared" si="57"/>
        <v>, dropMechanic={LIBSETS_DROP_MECHANIC_TRIAL_BOSS,LIBSETS_DROP_MECHANIC_TRIAL_BOSS}, dropMechanicDropLocationNames={['en']={'','Bosses in trial dungeons','','','','',},['de']={'','Bosse in Prüfungen','','','','',},}</v>
      </c>
      <c r="BG567" s="21" t="str">
        <f t="shared" si="58"/>
        <v>}, --Coral Riptide / Korallenbrandung   [Dreadsail Reef, High Isle, High Isle]</v>
      </c>
    </row>
    <row r="568" spans="1:59" x14ac:dyDescent="0.25">
      <c r="A568" s="5">
        <v>648</v>
      </c>
      <c r="B568" t="s">
        <v>3509</v>
      </c>
      <c r="C568" t="s">
        <v>3448</v>
      </c>
      <c r="D568" s="3">
        <f t="shared" si="53"/>
        <v>648</v>
      </c>
      <c r="G568" s="3" t="s">
        <v>1481</v>
      </c>
      <c r="I568" t="s">
        <v>91</v>
      </c>
      <c r="J568" t="s">
        <v>91</v>
      </c>
      <c r="K568">
        <v>505</v>
      </c>
      <c r="L568">
        <v>505</v>
      </c>
      <c r="M568">
        <v>505</v>
      </c>
      <c r="O568" s="64" t="s">
        <v>3419</v>
      </c>
      <c r="Q568" s="3">
        <f>IF(AND(G568&lt;&gt;"LIBSETS_SETTYPE_BATTLEGROUND",G568&lt;&gt;"LIBSETS_SETTYPE_SPECIAL"), IF(R568&lt;&gt;"",VLOOKUP(R568,'ESO zone constants'!$D$3:$H$10001,5,FALSE),""),"")</f>
        <v>1344</v>
      </c>
      <c r="R568" t="str">
        <f>IF(AND(O568&lt;&gt;"",NOT(ISERROR(O568))),O568,
IF(AND(P568&lt;&gt;"",ISNUMBER(P568),P568&gt;0,NOT(ISNA(P568))),VLOOKUP(P568,'ESO zone constants'!$A$3:$D$9999,4,FALSE),
IF(AND(K568&lt;&gt;"",K568&gt;0,NOT(ISERROR(K568))),VLOOKUP(K568,'ESO dumped WayshrineInfo'!$K$3:$N$9994,4,FALSE),"")))</f>
        <v>Dreadsail Reef</v>
      </c>
      <c r="T568" s="19" t="str">
        <f>IF(AND(S568&lt;&gt;"",NOT(ISERROR(S568))),S568,IF(Q568&lt;&gt;"",IF(NOT(ISERROR(VLOOKUP(Q568,'ESO Dungeon constants'!$D$3:$H$9999,5,FALSE))),VLOOKUP(Q568,'ESO Dungeon constants'!$D$3:$I$9999,6,FALSE),VLOOKUP(Q568,'ESO zone constants'!$H$3:$K$9987,4,FALSE)),""))</f>
        <v>DLC_HIGH_ISLE</v>
      </c>
      <c r="U568" s="3" t="str">
        <f>IF(T568&lt;&gt;"",VLOOKUP(T568,'LibSets constants'!$B$4:$C$1012,2,FALSE),"")</f>
        <v>High Isle</v>
      </c>
      <c r="V568" s="33" t="s">
        <v>3335</v>
      </c>
      <c r="Z568" s="3">
        <f>IF(AND(G568&lt;&gt;"LIBSETS_SETTYPE_BATTLEGROUND",G568&lt;&gt;"LIBSETS_SETTYPE_SPECIAL"),
IF(AND(Y568&lt;&gt;"",ISNUMBER(Y568),NOT(ISNA(Y568))),Y568,
   IF(AND(L568&lt;&gt;"",ISNUMBER(L568),L568&gt;0,NOT(ISNA(L568))),VLOOKUP(L568,'ESO dumped WayshrineInfo'!$K$3:$L$9994,2,FALSE),"")
),"")</f>
        <v>1318</v>
      </c>
      <c r="AA568" t="str">
        <f>IF(AND(Z568&lt;&gt;"",ISNUMBER(Z568),NOT(ISNA(Z568))),VLOOKUP(Z568,'ESO zone constants'!$A$3:$D$9999,4,FALSE),"")</f>
        <v>High Isle</v>
      </c>
      <c r="AB568" s="33" t="s">
        <v>3335</v>
      </c>
      <c r="AC568" s="42" t="str">
        <f>IF(AB568&lt;&gt;"",IF(AB568&lt;&gt;"LIBSETS_DROP_MECHANIC_MONSTER_NAME",VLOOKUP(AB568,'LibSets constants'!$I$4:$L$1012,3,FALSE),""),"")</f>
        <v>Bosses in trial dungeons</v>
      </c>
      <c r="AD568" s="42" t="str">
        <f>IF(AB568&lt;&gt;"",IF(AB568&lt;&gt;"LIBSETS_DROP_MECHANIC_MONSTER_NAME",VLOOKUP(AB568,'LibSets constants'!$I$4:$L$1012,4,FALSE),""),"")</f>
        <v>Bosse in Prüfungen</v>
      </c>
      <c r="AF568" s="3">
        <f>IF(AND(G568&lt;&gt;"LIBSETS_SETTYPE_BATTLEGROUND",G568&lt;&gt;"LIBSETS_SETTYPE_SPECIAL"),
IF(AND(AE568&lt;&gt;"",ISNUMBER(AE568),NOT(ISNA(AE568))),AE568,
   IF(AND(M568&lt;&gt;"",ISNUMBER(M568),M568&gt;0,NOT(ISNA(M568))),VLOOKUP(M568,'ESO dumped WayshrineInfo'!$K$3:$L$9994,2,FALSE),"")
),"")</f>
        <v>1318</v>
      </c>
      <c r="AG568" t="str">
        <f>IF(AND(AF568&lt;&gt;"",ISNUMBER(AF568),NOT(ISNA(AF568))),VLOOKUP(AF568,'ESO zone constants'!$A$3:$D$9999,4,FALSE),"")</f>
        <v>High Isle</v>
      </c>
      <c r="AK568" s="3"/>
      <c r="AM568" s="43"/>
      <c r="AR568" s="43"/>
      <c r="AU568" s="3" t="str">
        <f>IF(AND(G568&lt;&gt;"LIBSETS_SETTYPE_BATTLEGROUND",G568&lt;&gt;"LIBSETS_SETTYPE_SPECIAL"),IF(AV568&lt;&gt;"",VLOOKUP(AV568,'ESO zone constants'!$D$3:$H$4953,5,FALSE),""),"")</f>
        <v/>
      </c>
      <c r="BC568" s="21" t="str">
        <f t="shared" si="54"/>
        <v>[648] = {wayshrines={505,505,505,}, dlcId=DLC_HIGH_ISLE</v>
      </c>
      <c r="BD568" s="21" t="str">
        <f t="shared" si="55"/>
        <v>, zoneIds={1344,1318,1318}, veteran=false</v>
      </c>
      <c r="BE568" s="21" t="str">
        <f t="shared" si="56"/>
        <v>, setType=LIBSETS_SETTYPE_TRIAL</v>
      </c>
      <c r="BF568" s="21" t="str">
        <f t="shared" si="57"/>
        <v>, dropMechanic={LIBSETS_DROP_MECHANIC_TRIAL_BOSS,LIBSETS_DROP_MECHANIC_TRIAL_BOSS}, dropMechanicDropLocationNames={['en']={'','Bosses in trial dungeons','','','','',},['de']={'','Bosse in Prüfungen','','','','',},}</v>
      </c>
      <c r="BG568" s="21" t="str">
        <f t="shared" si="58"/>
        <v>}, --Pearlescent Ward / Perlenglanz-Schutz   [Dreadsail Reef, High Isle, High Isle]</v>
      </c>
    </row>
    <row r="569" spans="1:59" x14ac:dyDescent="0.25">
      <c r="A569" s="5">
        <v>649</v>
      </c>
      <c r="B569" t="s">
        <v>3510</v>
      </c>
      <c r="C569" t="s">
        <v>3449</v>
      </c>
      <c r="D569" s="3">
        <f t="shared" si="53"/>
        <v>649</v>
      </c>
      <c r="G569" s="3" t="s">
        <v>1481</v>
      </c>
      <c r="I569" t="s">
        <v>91</v>
      </c>
      <c r="J569" t="s">
        <v>91</v>
      </c>
      <c r="K569">
        <v>505</v>
      </c>
      <c r="L569">
        <v>505</v>
      </c>
      <c r="M569">
        <v>505</v>
      </c>
      <c r="O569" s="64" t="s">
        <v>3419</v>
      </c>
      <c r="Q569" s="3">
        <f>IF(AND(G569&lt;&gt;"LIBSETS_SETTYPE_BATTLEGROUND",G569&lt;&gt;"LIBSETS_SETTYPE_SPECIAL"), IF(R569&lt;&gt;"",VLOOKUP(R569,'ESO zone constants'!$D$3:$H$10001,5,FALSE),""),"")</f>
        <v>1344</v>
      </c>
      <c r="R569" t="str">
        <f>IF(AND(O569&lt;&gt;"",NOT(ISERROR(O569))),O569,
IF(AND(P569&lt;&gt;"",ISNUMBER(P569),P569&gt;0,NOT(ISNA(P569))),VLOOKUP(P569,'ESO zone constants'!$A$3:$D$9999,4,FALSE),
IF(AND(K569&lt;&gt;"",K569&gt;0,NOT(ISERROR(K569))),VLOOKUP(K569,'ESO dumped WayshrineInfo'!$K$3:$N$9994,4,FALSE),"")))</f>
        <v>Dreadsail Reef</v>
      </c>
      <c r="T569" s="19" t="str">
        <f>IF(AND(S569&lt;&gt;"",NOT(ISERROR(S569))),S569,IF(Q569&lt;&gt;"",IF(NOT(ISERROR(VLOOKUP(Q569,'ESO Dungeon constants'!$D$3:$H$9999,5,FALSE))),VLOOKUP(Q569,'ESO Dungeon constants'!$D$3:$I$9999,6,FALSE),VLOOKUP(Q569,'ESO zone constants'!$H$3:$K$9987,4,FALSE)),""))</f>
        <v>DLC_HIGH_ISLE</v>
      </c>
      <c r="U569" s="3" t="str">
        <f>IF(T569&lt;&gt;"",VLOOKUP(T569,'LibSets constants'!$B$4:$C$1012,2,FALSE),"")</f>
        <v>High Isle</v>
      </c>
      <c r="V569" s="33" t="s">
        <v>3335</v>
      </c>
      <c r="Z569" s="3">
        <f>IF(AND(G569&lt;&gt;"LIBSETS_SETTYPE_BATTLEGROUND",G569&lt;&gt;"LIBSETS_SETTYPE_SPECIAL"),
IF(AND(Y569&lt;&gt;"",ISNUMBER(Y569),NOT(ISNA(Y569))),Y569,
   IF(AND(L569&lt;&gt;"",ISNUMBER(L569),L569&gt;0,NOT(ISNA(L569))),VLOOKUP(L569,'ESO dumped WayshrineInfo'!$K$3:$L$9994,2,FALSE),"")
),"")</f>
        <v>1318</v>
      </c>
      <c r="AA569" t="str">
        <f>IF(AND(Z569&lt;&gt;"",ISNUMBER(Z569),NOT(ISNA(Z569))),VLOOKUP(Z569,'ESO zone constants'!$A$3:$D$9999,4,FALSE),"")</f>
        <v>High Isle</v>
      </c>
      <c r="AB569" s="33" t="s">
        <v>3335</v>
      </c>
      <c r="AC569" s="42" t="str">
        <f>IF(AB569&lt;&gt;"",IF(AB569&lt;&gt;"LIBSETS_DROP_MECHANIC_MONSTER_NAME",VLOOKUP(AB569,'LibSets constants'!$I$4:$L$1012,3,FALSE),""),"")</f>
        <v>Bosses in trial dungeons</v>
      </c>
      <c r="AD569" s="42" t="str">
        <f>IF(AB569&lt;&gt;"",IF(AB569&lt;&gt;"LIBSETS_DROP_MECHANIC_MONSTER_NAME",VLOOKUP(AB569,'LibSets constants'!$I$4:$L$1012,4,FALSE),""),"")</f>
        <v>Bosse in Prüfungen</v>
      </c>
      <c r="AF569" s="3">
        <f>IF(AND(G569&lt;&gt;"LIBSETS_SETTYPE_BATTLEGROUND",G569&lt;&gt;"LIBSETS_SETTYPE_SPECIAL"),
IF(AND(AE569&lt;&gt;"",ISNUMBER(AE569),NOT(ISNA(AE569))),AE569,
   IF(AND(M569&lt;&gt;"",ISNUMBER(M569),M569&gt;0,NOT(ISNA(M569))),VLOOKUP(M569,'ESO dumped WayshrineInfo'!$K$3:$L$9994,2,FALSE),"")
),"")</f>
        <v>1318</v>
      </c>
      <c r="AG569" t="str">
        <f>IF(AND(AF569&lt;&gt;"",ISNUMBER(AF569),NOT(ISNA(AF569))),VLOOKUP(AF569,'ESO zone constants'!$A$3:$D$9999,4,FALSE),"")</f>
        <v>High Isle</v>
      </c>
      <c r="AK569" s="3"/>
      <c r="AM569" s="43"/>
      <c r="AR569" s="43"/>
      <c r="AU569" s="3" t="str">
        <f>IF(AND(G569&lt;&gt;"LIBSETS_SETTYPE_BATTLEGROUND",G569&lt;&gt;"LIBSETS_SETTYPE_SPECIAL"),IF(AV569&lt;&gt;"",VLOOKUP(AV569,'ESO zone constants'!$D$3:$H$4953,5,FALSE),""),"")</f>
        <v/>
      </c>
      <c r="BC569" s="21" t="str">
        <f t="shared" si="54"/>
        <v>[649] = {wayshrines={505,505,505,}, dlcId=DLC_HIGH_ISLE</v>
      </c>
      <c r="BD569" s="21" t="str">
        <f t="shared" si="55"/>
        <v>, zoneIds={1344,1318,1318}, veteran=false</v>
      </c>
      <c r="BE569" s="21" t="str">
        <f t="shared" si="56"/>
        <v>, setType=LIBSETS_SETTYPE_TRIAL</v>
      </c>
      <c r="BF569" s="21" t="str">
        <f t="shared" si="57"/>
        <v>, dropMechanic={LIBSETS_DROP_MECHANIC_TRIAL_BOSS,LIBSETS_DROP_MECHANIC_TRIAL_BOSS}, dropMechanicDropLocationNames={['en']={'','Bosses in trial dungeons','','','','',},['de']={'','Bosse in Prüfungen','','','','',},}</v>
      </c>
      <c r="BG569" s="21" t="str">
        <f t="shared" si="58"/>
        <v>}, --Pillager\'s Profit / Profit des Brandschatzers   [Dreadsail Reef, High Isle, High Isle]</v>
      </c>
    </row>
    <row r="570" spans="1:59" x14ac:dyDescent="0.25">
      <c r="A570" s="5">
        <v>650</v>
      </c>
      <c r="B570" t="s">
        <v>3511</v>
      </c>
      <c r="C570" t="s">
        <v>3450</v>
      </c>
      <c r="D570" s="3">
        <f t="shared" si="53"/>
        <v>650</v>
      </c>
      <c r="G570" s="3" t="s">
        <v>1481</v>
      </c>
      <c r="I570" t="s">
        <v>92</v>
      </c>
      <c r="J570" t="s">
        <v>91</v>
      </c>
      <c r="K570">
        <v>505</v>
      </c>
      <c r="L570">
        <v>505</v>
      </c>
      <c r="M570">
        <v>505</v>
      </c>
      <c r="O570" s="64" t="s">
        <v>3419</v>
      </c>
      <c r="Q570" s="3">
        <f>IF(AND(G570&lt;&gt;"LIBSETS_SETTYPE_BATTLEGROUND",G570&lt;&gt;"LIBSETS_SETTYPE_SPECIAL"), IF(R570&lt;&gt;"",VLOOKUP(R570,'ESO zone constants'!$D$3:$H$10001,5,FALSE),""),"")</f>
        <v>1344</v>
      </c>
      <c r="R570" t="str">
        <f>IF(AND(O570&lt;&gt;"",NOT(ISERROR(O570))),O570,
IF(AND(P570&lt;&gt;"",ISNUMBER(P570),P570&gt;0,NOT(ISNA(P570))),VLOOKUP(P570,'ESO zone constants'!$A$3:$D$9999,4,FALSE),
IF(AND(K570&lt;&gt;"",K570&gt;0,NOT(ISERROR(K570))),VLOOKUP(K570,'ESO dumped WayshrineInfo'!$K$3:$N$9994,4,FALSE),"")))</f>
        <v>Dreadsail Reef</v>
      </c>
      <c r="T570" s="19" t="str">
        <f>IF(AND(S570&lt;&gt;"",NOT(ISERROR(S570))),S570,IF(Q570&lt;&gt;"",IF(NOT(ISERROR(VLOOKUP(Q570,'ESO Dungeon constants'!$D$3:$H$9999,5,FALSE))),VLOOKUP(Q570,'ESO Dungeon constants'!$D$3:$I$9999,6,FALSE),VLOOKUP(Q570,'ESO zone constants'!$H$3:$K$9987,4,FALSE)),""))</f>
        <v>DLC_HIGH_ISLE</v>
      </c>
      <c r="U570" s="3" t="str">
        <f>IF(T570&lt;&gt;"",VLOOKUP(T570,'LibSets constants'!$B$4:$C$1012,2,FALSE),"")</f>
        <v>High Isle</v>
      </c>
      <c r="V570" s="33" t="s">
        <v>3335</v>
      </c>
      <c r="Z570" s="3">
        <f>IF(AND(G570&lt;&gt;"LIBSETS_SETTYPE_BATTLEGROUND",G570&lt;&gt;"LIBSETS_SETTYPE_SPECIAL"),
IF(AND(Y570&lt;&gt;"",ISNUMBER(Y570),NOT(ISNA(Y570))),Y570,
   IF(AND(L570&lt;&gt;"",ISNUMBER(L570),L570&gt;0,NOT(ISNA(L570))),VLOOKUP(L570,'ESO dumped WayshrineInfo'!$K$3:$L$9994,2,FALSE),"")
),"")</f>
        <v>1318</v>
      </c>
      <c r="AA570" t="str">
        <f>IF(AND(Z570&lt;&gt;"",ISNUMBER(Z570),NOT(ISNA(Z570))),VLOOKUP(Z570,'ESO zone constants'!$A$3:$D$9999,4,FALSE),"")</f>
        <v>High Isle</v>
      </c>
      <c r="AB570" s="33" t="s">
        <v>3335</v>
      </c>
      <c r="AC570" s="42" t="str">
        <f>IF(AB570&lt;&gt;"",IF(AB570&lt;&gt;"LIBSETS_DROP_MECHANIC_MONSTER_NAME",VLOOKUP(AB570,'LibSets constants'!$I$4:$L$1012,3,FALSE),""),"")</f>
        <v>Bosses in trial dungeons</v>
      </c>
      <c r="AD570" s="42" t="str">
        <f>IF(AB570&lt;&gt;"",IF(AB570&lt;&gt;"LIBSETS_DROP_MECHANIC_MONSTER_NAME",VLOOKUP(AB570,'LibSets constants'!$I$4:$L$1012,4,FALSE),""),"")</f>
        <v>Bosse in Prüfungen</v>
      </c>
      <c r="AF570" s="3">
        <f>IF(AND(G570&lt;&gt;"LIBSETS_SETTYPE_BATTLEGROUND",G570&lt;&gt;"LIBSETS_SETTYPE_SPECIAL"),
IF(AND(AE570&lt;&gt;"",ISNUMBER(AE570),NOT(ISNA(AE570))),AE570,
   IF(AND(M570&lt;&gt;"",ISNUMBER(M570),M570&gt;0,NOT(ISNA(M570))),VLOOKUP(M570,'ESO dumped WayshrineInfo'!$K$3:$L$9994,2,FALSE),"")
),"")</f>
        <v>1318</v>
      </c>
      <c r="AG570" t="str">
        <f>IF(AND(AF570&lt;&gt;"",ISNUMBER(AF570),NOT(ISNA(AF570))),VLOOKUP(AF570,'ESO zone constants'!$A$3:$D$9999,4,FALSE),"")</f>
        <v>High Isle</v>
      </c>
      <c r="AK570" s="3"/>
      <c r="AM570" s="43"/>
      <c r="AR570" s="43"/>
      <c r="AU570" s="3" t="str">
        <f>IF(AND(G570&lt;&gt;"LIBSETS_SETTYPE_BATTLEGROUND",G570&lt;&gt;"LIBSETS_SETTYPE_SPECIAL"),IF(AV570&lt;&gt;"",VLOOKUP(AV570,'ESO zone constants'!$D$3:$H$4953,5,FALSE),""),"")</f>
        <v/>
      </c>
      <c r="BC570" s="21" t="str">
        <f t="shared" si="54"/>
        <v>[650] = {wayshrines={505,505,505,}, dlcId=DLC_HIGH_ISLE</v>
      </c>
      <c r="BD570" s="21" t="str">
        <f t="shared" si="55"/>
        <v>, zoneIds={1344,1318,1318}, veteran=true</v>
      </c>
      <c r="BE570" s="21" t="str">
        <f t="shared" si="56"/>
        <v>, setType=LIBSETS_SETTYPE_TRIAL</v>
      </c>
      <c r="BF570" s="21" t="str">
        <f t="shared" si="57"/>
        <v>, dropMechanic={LIBSETS_DROP_MECHANIC_TRIAL_BOSS,LIBSETS_DROP_MECHANIC_TRIAL_BOSS}, dropMechanicDropLocationNames={['en']={'','Bosses in trial dungeons','','','','',},['de']={'','Bosse in Prüfungen','','','','',},}</v>
      </c>
      <c r="BG570" s="21" t="str">
        <f t="shared" si="58"/>
        <v>}, --Perfected Pillager\'s Profit / Perfektionierter Profit des Brandschatzers   [Dreadsail Reef, High Isle, High Isle]</v>
      </c>
    </row>
    <row r="571" spans="1:59" x14ac:dyDescent="0.25">
      <c r="A571" s="5">
        <v>651</v>
      </c>
      <c r="B571" t="s">
        <v>3512</v>
      </c>
      <c r="C571" t="s">
        <v>3451</v>
      </c>
      <c r="D571" s="3">
        <f t="shared" si="53"/>
        <v>651</v>
      </c>
      <c r="G571" s="3" t="s">
        <v>1481</v>
      </c>
      <c r="I571" t="s">
        <v>92</v>
      </c>
      <c r="J571" t="s">
        <v>91</v>
      </c>
      <c r="K571">
        <v>505</v>
      </c>
      <c r="L571">
        <v>505</v>
      </c>
      <c r="M571">
        <v>505</v>
      </c>
      <c r="O571" s="64" t="s">
        <v>3419</v>
      </c>
      <c r="Q571" s="3">
        <f>IF(AND(G571&lt;&gt;"LIBSETS_SETTYPE_BATTLEGROUND",G571&lt;&gt;"LIBSETS_SETTYPE_SPECIAL"), IF(R571&lt;&gt;"",VLOOKUP(R571,'ESO zone constants'!$D$3:$H$10001,5,FALSE),""),"")</f>
        <v>1344</v>
      </c>
      <c r="R571" t="str">
        <f>IF(AND(O571&lt;&gt;"",NOT(ISERROR(O571))),O571,
IF(AND(P571&lt;&gt;"",ISNUMBER(P571),P571&gt;0,NOT(ISNA(P571))),VLOOKUP(P571,'ESO zone constants'!$A$3:$D$9999,4,FALSE),
IF(AND(K571&lt;&gt;"",K571&gt;0,NOT(ISERROR(K571))),VLOOKUP(K571,'ESO dumped WayshrineInfo'!$K$3:$N$9994,4,FALSE),"")))</f>
        <v>Dreadsail Reef</v>
      </c>
      <c r="T571" s="19" t="str">
        <f>IF(AND(S571&lt;&gt;"",NOT(ISERROR(S571))),S571,IF(Q571&lt;&gt;"",IF(NOT(ISERROR(VLOOKUP(Q571,'ESO Dungeon constants'!$D$3:$H$9999,5,FALSE))),VLOOKUP(Q571,'ESO Dungeon constants'!$D$3:$I$9999,6,FALSE),VLOOKUP(Q571,'ESO zone constants'!$H$3:$K$9987,4,FALSE)),""))</f>
        <v>DLC_HIGH_ISLE</v>
      </c>
      <c r="U571" s="3" t="str">
        <f>IF(T571&lt;&gt;"",VLOOKUP(T571,'LibSets constants'!$B$4:$C$1012,2,FALSE),"")</f>
        <v>High Isle</v>
      </c>
      <c r="V571" s="33" t="s">
        <v>3335</v>
      </c>
      <c r="Z571" s="3">
        <f>IF(AND(G571&lt;&gt;"LIBSETS_SETTYPE_BATTLEGROUND",G571&lt;&gt;"LIBSETS_SETTYPE_SPECIAL"),
IF(AND(Y571&lt;&gt;"",ISNUMBER(Y571),NOT(ISNA(Y571))),Y571,
   IF(AND(L571&lt;&gt;"",ISNUMBER(L571),L571&gt;0,NOT(ISNA(L571))),VLOOKUP(L571,'ESO dumped WayshrineInfo'!$K$3:$L$9994,2,FALSE),"")
),"")</f>
        <v>1318</v>
      </c>
      <c r="AA571" t="str">
        <f>IF(AND(Z571&lt;&gt;"",ISNUMBER(Z571),NOT(ISNA(Z571))),VLOOKUP(Z571,'ESO zone constants'!$A$3:$D$9999,4,FALSE),"")</f>
        <v>High Isle</v>
      </c>
      <c r="AB571" s="33" t="s">
        <v>3335</v>
      </c>
      <c r="AC571" s="42" t="str">
        <f>IF(AB571&lt;&gt;"",IF(AB571&lt;&gt;"LIBSETS_DROP_MECHANIC_MONSTER_NAME",VLOOKUP(AB571,'LibSets constants'!$I$4:$L$1012,3,FALSE),""),"")</f>
        <v>Bosses in trial dungeons</v>
      </c>
      <c r="AD571" s="42" t="str">
        <f>IF(AB571&lt;&gt;"",IF(AB571&lt;&gt;"LIBSETS_DROP_MECHANIC_MONSTER_NAME",VLOOKUP(AB571,'LibSets constants'!$I$4:$L$1012,4,FALSE),""),"")</f>
        <v>Bosse in Prüfungen</v>
      </c>
      <c r="AF571" s="3">
        <f>IF(AND(G571&lt;&gt;"LIBSETS_SETTYPE_BATTLEGROUND",G571&lt;&gt;"LIBSETS_SETTYPE_SPECIAL"),
IF(AND(AE571&lt;&gt;"",ISNUMBER(AE571),NOT(ISNA(AE571))),AE571,
   IF(AND(M571&lt;&gt;"",ISNUMBER(M571),M571&gt;0,NOT(ISNA(M571))),VLOOKUP(M571,'ESO dumped WayshrineInfo'!$K$3:$L$9994,2,FALSE),"")
),"")</f>
        <v>1318</v>
      </c>
      <c r="AG571" t="str">
        <f>IF(AND(AF571&lt;&gt;"",ISNUMBER(AF571),NOT(ISNA(AF571))),VLOOKUP(AF571,'ESO zone constants'!$A$3:$D$9999,4,FALSE),"")</f>
        <v>High Isle</v>
      </c>
      <c r="AK571" s="3"/>
      <c r="AM571" s="43"/>
      <c r="AR571" s="43"/>
      <c r="AU571" s="3" t="str">
        <f>IF(AND(G571&lt;&gt;"LIBSETS_SETTYPE_BATTLEGROUND",G571&lt;&gt;"LIBSETS_SETTYPE_SPECIAL"),IF(AV571&lt;&gt;"",VLOOKUP(AV571,'ESO zone constants'!$D$3:$H$4953,5,FALSE),""),"")</f>
        <v/>
      </c>
      <c r="BC571" s="21" t="str">
        <f t="shared" si="54"/>
        <v>[651] = {wayshrines={505,505,505,}, dlcId=DLC_HIGH_ISLE</v>
      </c>
      <c r="BD571" s="21" t="str">
        <f t="shared" si="55"/>
        <v>, zoneIds={1344,1318,1318}, veteran=true</v>
      </c>
      <c r="BE571" s="21" t="str">
        <f t="shared" si="56"/>
        <v>, setType=LIBSETS_SETTYPE_TRIAL</v>
      </c>
      <c r="BF571" s="21" t="str">
        <f t="shared" si="57"/>
        <v>, dropMechanic={LIBSETS_DROP_MECHANIC_TRIAL_BOSS,LIBSETS_DROP_MECHANIC_TRIAL_BOSS}, dropMechanicDropLocationNames={['en']={'','Bosses in trial dungeons','','','','',},['de']={'','Bosse in Prüfungen','','','','',},}</v>
      </c>
      <c r="BG571" s="21" t="str">
        <f t="shared" si="58"/>
        <v>}, --Perfected Pearlescent Ward / Perfektionierter Perlenglanz-Schutz   [Dreadsail Reef, High Isle, High Isle]</v>
      </c>
    </row>
    <row r="572" spans="1:59" x14ac:dyDescent="0.25">
      <c r="A572" s="5">
        <v>652</v>
      </c>
      <c r="B572" t="s">
        <v>3513</v>
      </c>
      <c r="C572" t="s">
        <v>3452</v>
      </c>
      <c r="D572" s="3">
        <f t="shared" si="53"/>
        <v>652</v>
      </c>
      <c r="G572" s="3" t="s">
        <v>1481</v>
      </c>
      <c r="I572" t="s">
        <v>92</v>
      </c>
      <c r="J572" t="s">
        <v>91</v>
      </c>
      <c r="K572">
        <v>505</v>
      </c>
      <c r="L572">
        <v>505</v>
      </c>
      <c r="M572">
        <v>505</v>
      </c>
      <c r="O572" s="64" t="s">
        <v>3419</v>
      </c>
      <c r="Q572" s="3">
        <f>IF(AND(G572&lt;&gt;"LIBSETS_SETTYPE_BATTLEGROUND",G572&lt;&gt;"LIBSETS_SETTYPE_SPECIAL"), IF(R572&lt;&gt;"",VLOOKUP(R572,'ESO zone constants'!$D$3:$H$10001,5,FALSE),""),"")</f>
        <v>1344</v>
      </c>
      <c r="R572" t="str">
        <f>IF(AND(O572&lt;&gt;"",NOT(ISERROR(O572))),O572,
IF(AND(P572&lt;&gt;"",ISNUMBER(P572),P572&gt;0,NOT(ISNA(P572))),VLOOKUP(P572,'ESO zone constants'!$A$3:$D$9999,4,FALSE),
IF(AND(K572&lt;&gt;"",K572&gt;0,NOT(ISERROR(K572))),VLOOKUP(K572,'ESO dumped WayshrineInfo'!$K$3:$N$9994,4,FALSE),"")))</f>
        <v>Dreadsail Reef</v>
      </c>
      <c r="T572" s="19" t="str">
        <f>IF(AND(S572&lt;&gt;"",NOT(ISERROR(S572))),S572,IF(Q572&lt;&gt;"",IF(NOT(ISERROR(VLOOKUP(Q572,'ESO Dungeon constants'!$D$3:$H$9999,5,FALSE))),VLOOKUP(Q572,'ESO Dungeon constants'!$D$3:$I$9999,6,FALSE),VLOOKUP(Q572,'ESO zone constants'!$H$3:$K$9987,4,FALSE)),""))</f>
        <v>DLC_HIGH_ISLE</v>
      </c>
      <c r="U572" s="3" t="str">
        <f>IF(T572&lt;&gt;"",VLOOKUP(T572,'LibSets constants'!$B$4:$C$1012,2,FALSE),"")</f>
        <v>High Isle</v>
      </c>
      <c r="V572" s="33" t="s">
        <v>3335</v>
      </c>
      <c r="Z572" s="3">
        <f>IF(AND(G572&lt;&gt;"LIBSETS_SETTYPE_BATTLEGROUND",G572&lt;&gt;"LIBSETS_SETTYPE_SPECIAL"),
IF(AND(Y572&lt;&gt;"",ISNUMBER(Y572),NOT(ISNA(Y572))),Y572,
   IF(AND(L572&lt;&gt;"",ISNUMBER(L572),L572&gt;0,NOT(ISNA(L572))),VLOOKUP(L572,'ESO dumped WayshrineInfo'!$K$3:$L$9994,2,FALSE),"")
),"")</f>
        <v>1318</v>
      </c>
      <c r="AA572" t="str">
        <f>IF(AND(Z572&lt;&gt;"",ISNUMBER(Z572),NOT(ISNA(Z572))),VLOOKUP(Z572,'ESO zone constants'!$A$3:$D$9999,4,FALSE),"")</f>
        <v>High Isle</v>
      </c>
      <c r="AB572" s="33" t="s">
        <v>3335</v>
      </c>
      <c r="AC572" s="42" t="str">
        <f>IF(AB572&lt;&gt;"",IF(AB572&lt;&gt;"LIBSETS_DROP_MECHANIC_MONSTER_NAME",VLOOKUP(AB572,'LibSets constants'!$I$4:$L$1012,3,FALSE),""),"")</f>
        <v>Bosses in trial dungeons</v>
      </c>
      <c r="AD572" s="42" t="str">
        <f>IF(AB572&lt;&gt;"",IF(AB572&lt;&gt;"LIBSETS_DROP_MECHANIC_MONSTER_NAME",VLOOKUP(AB572,'LibSets constants'!$I$4:$L$1012,4,FALSE),""),"")</f>
        <v>Bosse in Prüfungen</v>
      </c>
      <c r="AF572" s="3">
        <f>IF(AND(G572&lt;&gt;"LIBSETS_SETTYPE_BATTLEGROUND",G572&lt;&gt;"LIBSETS_SETTYPE_SPECIAL"),
IF(AND(AE572&lt;&gt;"",ISNUMBER(AE572),NOT(ISNA(AE572))),AE572,
   IF(AND(M572&lt;&gt;"",ISNUMBER(M572),M572&gt;0,NOT(ISNA(M572))),VLOOKUP(M572,'ESO dumped WayshrineInfo'!$K$3:$L$9994,2,FALSE),"")
),"")</f>
        <v>1318</v>
      </c>
      <c r="AG572" t="str">
        <f>IF(AND(AF572&lt;&gt;"",ISNUMBER(AF572),NOT(ISNA(AF572))),VLOOKUP(AF572,'ESO zone constants'!$A$3:$D$9999,4,FALSE),"")</f>
        <v>High Isle</v>
      </c>
      <c r="AK572" s="3"/>
      <c r="AM572" s="43"/>
      <c r="AR572" s="43"/>
      <c r="AU572" s="3" t="str">
        <f>IF(AND(G572&lt;&gt;"LIBSETS_SETTYPE_BATTLEGROUND",G572&lt;&gt;"LIBSETS_SETTYPE_SPECIAL"),IF(AV572&lt;&gt;"",VLOOKUP(AV572,'ESO zone constants'!$D$3:$H$4953,5,FALSE),""),"")</f>
        <v/>
      </c>
      <c r="BC572" s="21" t="str">
        <f t="shared" si="54"/>
        <v>[652] = {wayshrines={505,505,505,}, dlcId=DLC_HIGH_ISLE</v>
      </c>
      <c r="BD572" s="21" t="str">
        <f t="shared" si="55"/>
        <v>, zoneIds={1344,1318,1318}, veteran=true</v>
      </c>
      <c r="BE572" s="21" t="str">
        <f t="shared" si="56"/>
        <v>, setType=LIBSETS_SETTYPE_TRIAL</v>
      </c>
      <c r="BF572" s="21" t="str">
        <f t="shared" si="57"/>
        <v>, dropMechanic={LIBSETS_DROP_MECHANIC_TRIAL_BOSS,LIBSETS_DROP_MECHANIC_TRIAL_BOSS}, dropMechanicDropLocationNames={['en']={'','Bosses in trial dungeons','','','','',},['de']={'','Bosse in Prüfungen','','','','',},}</v>
      </c>
      <c r="BG572" s="21" t="str">
        <f t="shared" si="58"/>
        <v>}, --Perfected Coral Riptide / Perfektionierte Korallenbrandung   [Dreadsail Reef, High Isle, High Isle]</v>
      </c>
    </row>
    <row r="573" spans="1:59" x14ac:dyDescent="0.25">
      <c r="A573" s="5">
        <v>653</v>
      </c>
      <c r="B573" t="s">
        <v>3514</v>
      </c>
      <c r="C573" t="s">
        <v>3453</v>
      </c>
      <c r="D573" s="3">
        <f t="shared" si="53"/>
        <v>653</v>
      </c>
      <c r="G573" s="3" t="s">
        <v>1481</v>
      </c>
      <c r="I573" t="s">
        <v>92</v>
      </c>
      <c r="J573" t="s">
        <v>91</v>
      </c>
      <c r="K573">
        <v>505</v>
      </c>
      <c r="L573">
        <v>505</v>
      </c>
      <c r="M573">
        <v>505</v>
      </c>
      <c r="O573" s="64" t="s">
        <v>3419</v>
      </c>
      <c r="Q573" s="3">
        <f>IF(AND(G573&lt;&gt;"LIBSETS_SETTYPE_BATTLEGROUND",G573&lt;&gt;"LIBSETS_SETTYPE_SPECIAL"), IF(R573&lt;&gt;"",VLOOKUP(R573,'ESO zone constants'!$D$3:$H$10001,5,FALSE),""),"")</f>
        <v>1344</v>
      </c>
      <c r="R573" t="str">
        <f>IF(AND(O573&lt;&gt;"",NOT(ISERROR(O573))),O573,
IF(AND(P573&lt;&gt;"",ISNUMBER(P573),P573&gt;0,NOT(ISNA(P573))),VLOOKUP(P573,'ESO zone constants'!$A$3:$D$9999,4,FALSE),
IF(AND(K573&lt;&gt;"",K573&gt;0,NOT(ISERROR(K573))),VLOOKUP(K573,'ESO dumped WayshrineInfo'!$K$3:$N$9994,4,FALSE),"")))</f>
        <v>Dreadsail Reef</v>
      </c>
      <c r="T573" s="19" t="str">
        <f>IF(AND(S573&lt;&gt;"",NOT(ISERROR(S573))),S573,IF(Q573&lt;&gt;"",IF(NOT(ISERROR(VLOOKUP(Q573,'ESO Dungeon constants'!$D$3:$H$9999,5,FALSE))),VLOOKUP(Q573,'ESO Dungeon constants'!$D$3:$I$9999,6,FALSE),VLOOKUP(Q573,'ESO zone constants'!$H$3:$K$9987,4,FALSE)),""))</f>
        <v>DLC_HIGH_ISLE</v>
      </c>
      <c r="U573" s="3" t="str">
        <f>IF(T573&lt;&gt;"",VLOOKUP(T573,'LibSets constants'!$B$4:$C$1012,2,FALSE),"")</f>
        <v>High Isle</v>
      </c>
      <c r="V573" s="33" t="s">
        <v>3335</v>
      </c>
      <c r="Z573" s="3">
        <f>IF(AND(G573&lt;&gt;"LIBSETS_SETTYPE_BATTLEGROUND",G573&lt;&gt;"LIBSETS_SETTYPE_SPECIAL"),
IF(AND(Y573&lt;&gt;"",ISNUMBER(Y573),NOT(ISNA(Y573))),Y573,
   IF(AND(L573&lt;&gt;"",ISNUMBER(L573),L573&gt;0,NOT(ISNA(L573))),VLOOKUP(L573,'ESO dumped WayshrineInfo'!$K$3:$L$9994,2,FALSE),"")
),"")</f>
        <v>1318</v>
      </c>
      <c r="AA573" t="str">
        <f>IF(AND(Z573&lt;&gt;"",ISNUMBER(Z573),NOT(ISNA(Z573))),VLOOKUP(Z573,'ESO zone constants'!$A$3:$D$9999,4,FALSE),"")</f>
        <v>High Isle</v>
      </c>
      <c r="AB573" s="33" t="s">
        <v>3335</v>
      </c>
      <c r="AC573" s="42" t="str">
        <f>IF(AB573&lt;&gt;"",IF(AB573&lt;&gt;"LIBSETS_DROP_MECHANIC_MONSTER_NAME",VLOOKUP(AB573,'LibSets constants'!$I$4:$L$1012,3,FALSE),""),"")</f>
        <v>Bosses in trial dungeons</v>
      </c>
      <c r="AD573" s="42" t="str">
        <f>IF(AB573&lt;&gt;"",IF(AB573&lt;&gt;"LIBSETS_DROP_MECHANIC_MONSTER_NAME",VLOOKUP(AB573,'LibSets constants'!$I$4:$L$1012,4,FALSE),""),"")</f>
        <v>Bosse in Prüfungen</v>
      </c>
      <c r="AF573" s="3">
        <f>IF(AND(G573&lt;&gt;"LIBSETS_SETTYPE_BATTLEGROUND",G573&lt;&gt;"LIBSETS_SETTYPE_SPECIAL"),
IF(AND(AE573&lt;&gt;"",ISNUMBER(AE573),NOT(ISNA(AE573))),AE573,
   IF(AND(M573&lt;&gt;"",ISNUMBER(M573),M573&gt;0,NOT(ISNA(M573))),VLOOKUP(M573,'ESO dumped WayshrineInfo'!$K$3:$L$9994,2,FALSE),"")
),"")</f>
        <v>1318</v>
      </c>
      <c r="AG573" t="str">
        <f>IF(AND(AF573&lt;&gt;"",ISNUMBER(AF573),NOT(ISNA(AF573))),VLOOKUP(AF573,'ESO zone constants'!$A$3:$D$9999,4,FALSE),"")</f>
        <v>High Isle</v>
      </c>
      <c r="AK573" s="3"/>
      <c r="AM573" s="43"/>
      <c r="AR573" s="43"/>
      <c r="AU573" s="3" t="str">
        <f>IF(AND(G573&lt;&gt;"LIBSETS_SETTYPE_BATTLEGROUND",G573&lt;&gt;"LIBSETS_SETTYPE_SPECIAL"),IF(AV573&lt;&gt;"",VLOOKUP(AV573,'ESO zone constants'!$D$3:$H$4953,5,FALSE),""),"")</f>
        <v/>
      </c>
      <c r="BC573" s="21" t="str">
        <f t="shared" si="54"/>
        <v>[653] = {wayshrines={505,505,505,}, dlcId=DLC_HIGH_ISLE</v>
      </c>
      <c r="BD573" s="21" t="str">
        <f t="shared" si="55"/>
        <v>, zoneIds={1344,1318,1318}, veteran=true</v>
      </c>
      <c r="BE573" s="21" t="str">
        <f t="shared" si="56"/>
        <v>, setType=LIBSETS_SETTYPE_TRIAL</v>
      </c>
      <c r="BF573" s="21" t="str">
        <f t="shared" si="57"/>
        <v>, dropMechanic={LIBSETS_DROP_MECHANIC_TRIAL_BOSS,LIBSETS_DROP_MECHANIC_TRIAL_BOSS}, dropMechanicDropLocationNames={['en']={'','Bosses in trial dungeons','','','','',},['de']={'','Bosse in Prüfungen','','','','',},}</v>
      </c>
      <c r="BG573" s="21" t="str">
        <f t="shared" si="58"/>
        <v>}, --Perfected Whorl of the Depths / Perfektionierter Wirbel der Tiefen   [Dreadsail Reef, High Isle, High Isle]</v>
      </c>
    </row>
    <row r="574" spans="1:59" x14ac:dyDescent="0.25">
      <c r="A574" s="5">
        <v>654</v>
      </c>
      <c r="B574" t="s">
        <v>3515</v>
      </c>
      <c r="C574" s="91" t="s">
        <v>3565</v>
      </c>
      <c r="D574" s="3">
        <f t="shared" si="53"/>
        <v>654</v>
      </c>
      <c r="G574" s="101" t="s">
        <v>1686</v>
      </c>
      <c r="I574" t="s">
        <v>91</v>
      </c>
      <c r="J574" t="s">
        <v>91</v>
      </c>
      <c r="K574">
        <v>479</v>
      </c>
      <c r="L574">
        <v>156</v>
      </c>
      <c r="M574">
        <v>479</v>
      </c>
      <c r="Q574" s="3">
        <f>IF(AND(G574&lt;&gt;"LIBSETS_SETTYPE_BATTLEGROUND",G574&lt;&gt;"LIBSETS_SETTYPE_SPECIAL"), IF(R574&lt;&gt;"",VLOOKUP(R574,'ESO zone constants'!$D$3:$H$10001,5,FALSE),""),"")</f>
        <v>1286</v>
      </c>
      <c r="R574" t="str">
        <f>IF(AND(O574&lt;&gt;"",NOT(ISERROR(O574))),O574,
IF(AND(P574&lt;&gt;"",ISNUMBER(P574),P574&gt;0,NOT(ISNA(P574))),VLOOKUP(P574,'ESO zone constants'!$A$3:$D$9999,4,FALSE),
IF(AND(K574&lt;&gt;"",K574&gt;0,NOT(ISERROR(K574))),VLOOKUP(K574,'ESO dumped WayshrineInfo'!$K$3:$N$9994,4,FALSE),"")))</f>
        <v>The Deadlands</v>
      </c>
      <c r="S574" s="64" t="s">
        <v>3398</v>
      </c>
      <c r="T574" s="19" t="str">
        <f>IF(AND(S574&lt;&gt;"",NOT(ISERROR(S574))),S574,IF(Q574&lt;&gt;"",IF(NOT(ISERROR(VLOOKUP(Q574,'ESO Dungeon constants'!$D$3:$H$9999,5,FALSE))),VLOOKUP(Q574,'ESO Dungeon constants'!$D$3:$I$9999,6,FALSE),VLOOKUP(Q574,'ESO zone constants'!$H$3:$K$9987,4,FALSE)),""))</f>
        <v>DLC_HIGH_ISLE</v>
      </c>
      <c r="U574" s="3" t="str">
        <f>IF(T574&lt;&gt;"",VLOOKUP(T574,'LibSets constants'!$B$4:$C$1012,2,FALSE),"")</f>
        <v>High Isle</v>
      </c>
      <c r="V574" s="33" t="s">
        <v>3338</v>
      </c>
      <c r="W574" s="3" t="s">
        <v>3567</v>
      </c>
      <c r="X574" s="3" t="s">
        <v>3568</v>
      </c>
      <c r="Z574" s="3">
        <f>IF(AND(G574&lt;&gt;"LIBSETS_SETTYPE_BATTLEGROUND",G574&lt;&gt;"LIBSETS_SETTYPE_SPECIAL"),
IF(AND(Y574&lt;&gt;"",ISNUMBER(Y574),NOT(ISNA(Y574))),Y574,
   IF(AND(L574&lt;&gt;"",ISNUMBER(L574),L574&gt;0,NOT(ISNA(L574))),VLOOKUP(L574,'ESO dumped WayshrineInfo'!$K$3:$L$9994,2,FALSE),"")
),"")</f>
        <v>382</v>
      </c>
      <c r="AA574" t="str">
        <f>IF(AND(Z574&lt;&gt;"",ISNUMBER(Z574),NOT(ISNA(Z574))),VLOOKUP(Z574,'ESO zone constants'!$A$3:$D$9999,4,FALSE),"")</f>
        <v>Reaper's March</v>
      </c>
      <c r="AB574" s="33" t="s">
        <v>3632</v>
      </c>
      <c r="AC574" s="3" t="s">
        <v>3572</v>
      </c>
      <c r="AD574" s="3" t="s">
        <v>3573</v>
      </c>
      <c r="AF574" s="3">
        <f>IF(AND(G574&lt;&gt;"LIBSETS_SETTYPE_BATTLEGROUND",G574&lt;&gt;"LIBSETS_SETTYPE_SPECIAL"),
IF(AND(AE574&lt;&gt;"",ISNUMBER(AE574),NOT(ISNA(AE574))),AE574,
   IF(AND(M574&lt;&gt;"",ISNUMBER(M574),M574&gt;0,NOT(ISNA(M574))),VLOOKUP(M574,'ESO dumped WayshrineInfo'!$K$3:$L$9994,2,FALSE),"")
),"")</f>
        <v>1286</v>
      </c>
      <c r="AG574" t="str">
        <f>IF(AND(AF574&lt;&gt;"",ISNUMBER(AF574),NOT(ISNA(AF574))),VLOOKUP(AF574,'ESO zone constants'!$A$3:$D$9999,4,FALSE),"")</f>
        <v>The Deadlands</v>
      </c>
      <c r="AH574" s="33" t="s">
        <v>3338</v>
      </c>
      <c r="AI574" s="3" t="s">
        <v>3574</v>
      </c>
      <c r="AJ574" s="3" t="s">
        <v>3575</v>
      </c>
      <c r="AK574" s="3">
        <f>IF(AND(G574&lt;&gt;"LIBSETS_SETTYPE_BATTLEGROUND",G574&lt;&gt;"LIBSETS_SETTYPE_SPECIAL"),IF(AL574&lt;&gt;"",VLOOKUP(AL574,'ESO zone constants'!$D$3:$H$4953,5,FALSE),""),"")</f>
        <v>1272</v>
      </c>
      <c r="AL574" t="s">
        <v>3366</v>
      </c>
      <c r="AM574" s="43" t="s">
        <v>3676</v>
      </c>
      <c r="AN574" s="3" t="s">
        <v>3682</v>
      </c>
      <c r="AO574" s="3" t="s">
        <v>3683</v>
      </c>
      <c r="AP574" s="3">
        <f>IF(AND(G574&lt;&gt;"LIBSETS_SETTYPE_BATTLEGROUND",G574&lt;&gt;"LIBSETS_SETTYPE_SPECIAL"),IF(AQ574&lt;&gt;"",VLOOKUP(AQ574,'ESO zone constants'!$D$3:$H$4953,5,FALSE),""),"")</f>
        <v>678</v>
      </c>
      <c r="AQ574" t="s">
        <v>52</v>
      </c>
      <c r="AR574" s="3" t="s">
        <v>3354</v>
      </c>
      <c r="AS574" s="3" t="s">
        <v>3576</v>
      </c>
      <c r="AT574" s="3" t="s">
        <v>3577</v>
      </c>
      <c r="AU574" s="3" t="str">
        <f>IF(AND(G574&lt;&gt;"LIBSETS_SETTYPE_BATTLEGROUND",G574&lt;&gt;"LIBSETS_SETTYPE_SPECIAL"),IF(AV574&lt;&gt;"",VLOOKUP(AV574,'ESO zone constants'!$D$3:$H$4953,5,FALSE),""),"")</f>
        <v/>
      </c>
      <c r="BA574" s="102" t="s">
        <v>3593</v>
      </c>
      <c r="BB574" s="102" t="s">
        <v>3593</v>
      </c>
      <c r="BC574" s="21" t="str">
        <f t="shared" si="54"/>
        <v>[654] = {wayshrines={479,156,479,}, dlcId=DLC_HIGH_ISLE</v>
      </c>
      <c r="BD574" s="21" t="str">
        <f t="shared" si="55"/>
        <v>, zoneIds={1286,382,1286,1272,678}, veteran=false</v>
      </c>
      <c r="BE574" s="21" t="str">
        <f t="shared" si="56"/>
        <v>, setType=LIBSETS_SETTYPE_MYTHIC</v>
      </c>
      <c r="BF574" s="21" t="str">
        <f t="shared" si="57"/>
        <v>, dropMechanic={LIBSETS_DROP_MECHANIC_MOB_TYPE,LIBSETS_DROP_MECHANIC_PUBLIC_DUNGEON_CHEST   ,LIBSETS_DROP_MECHANIC_MOB_TYPE,LIBSETS_DROP_MECHANIC_HARVEST_NODES,LIBSETS_DROP_MECHANIC_GROUP_DUNGEON_BOSS}, dropMechanicDropLocationNames={['en']={'Watcher','Vile Manse Public Dungeon','Watchlings','Clothing','Watcher \'The Gravelight Sentry\'','',},['de']={'Beobachter','Düsteres Herrenhaus','Wächter','Schneider','Beobachter \'Grablichtwache\'','',},}</v>
      </c>
      <c r="BG574" s="21" t="str">
        <f t="shared" si="58"/>
        <v>, addTooltip={['en']='https://en.uesp.net/wiki/Online:Mora%27s_Whispers',},}, --Mora\'s Whispers / Moras Flüstern   [The Deadlands, Reaper's March, The Deadlands, Deadlands, Imperial City Prison]</v>
      </c>
    </row>
    <row r="575" spans="1:59" x14ac:dyDescent="0.25">
      <c r="A575" s="5">
        <v>655</v>
      </c>
      <c r="B575" t="s">
        <v>3516</v>
      </c>
      <c r="C575" s="91" t="s">
        <v>3454</v>
      </c>
      <c r="D575" s="3">
        <f t="shared" si="53"/>
        <v>655</v>
      </c>
      <c r="G575" s="101" t="s">
        <v>1686</v>
      </c>
      <c r="I575" t="s">
        <v>91</v>
      </c>
      <c r="J575" t="s">
        <v>91</v>
      </c>
      <c r="K575" s="36">
        <v>383</v>
      </c>
      <c r="L575" s="36">
        <v>402</v>
      </c>
      <c r="M575" s="36">
        <v>-1</v>
      </c>
      <c r="Q575" s="3">
        <f>IF(AND(G575&lt;&gt;"LIBSETS_SETTYPE_BATTLEGROUND",G575&lt;&gt;"LIBSETS_SETTYPE_SPECIAL"), IF(R575&lt;&gt;"",VLOOKUP(R575,'ESO zone constants'!$D$3:$H$10001,5,FALSE),""),"")</f>
        <v>1086</v>
      </c>
      <c r="R575" t="str">
        <f>IF(AND(O575&lt;&gt;"",NOT(ISERROR(O575))),O575,
IF(AND(P575&lt;&gt;"",ISNUMBER(P575),P575&gt;0,NOT(ISNA(P575))),VLOOKUP(P575,'ESO zone constants'!$A$3:$D$9999,4,FALSE),
IF(AND(K575&lt;&gt;"",K575&gt;0,NOT(ISERROR(K575))),VLOOKUP(K575,'ESO dumped WayshrineInfo'!$K$3:$N$9994,4,FALSE),"")))</f>
        <v>Northern Elsweyr</v>
      </c>
      <c r="S575" s="64" t="s">
        <v>3398</v>
      </c>
      <c r="T575" s="19" t="str">
        <f>IF(AND(S575&lt;&gt;"",NOT(ISERROR(S575))),S575,IF(Q575&lt;&gt;"",IF(NOT(ISERROR(VLOOKUP(Q575,'ESO Dungeon constants'!$D$3:$H$9999,5,FALSE))),VLOOKUP(Q575,'ESO Dungeon constants'!$D$3:$I$9999,6,FALSE),VLOOKUP(Q575,'ESO zone constants'!$H$3:$K$9987,4,FALSE)),""))</f>
        <v>DLC_HIGH_ISLE</v>
      </c>
      <c r="U575" s="3" t="str">
        <f>IF(T575&lt;&gt;"",VLOOKUP(T575,'LibSets constants'!$B$4:$C$1012,2,FALSE),"")</f>
        <v>High Isle</v>
      </c>
      <c r="V575" s="33" t="s">
        <v>3289</v>
      </c>
      <c r="W575" s="3" t="s">
        <v>3298</v>
      </c>
      <c r="X575" s="3" t="s">
        <v>3299</v>
      </c>
      <c r="Z575" s="3">
        <f>IF(AND(G575&lt;&gt;"LIBSETS_SETTYPE_BATTLEGROUND",G575&lt;&gt;"LIBSETS_SETTYPE_SPECIAL"),
IF(AND(Y575&lt;&gt;"",ISNUMBER(Y575),NOT(ISNA(Y575))),Y575,
   IF(AND(L575&lt;&gt;"",ISNUMBER(L575),L575&gt;0,NOT(ISNA(L575))),VLOOKUP(L575,'ESO dumped WayshrineInfo'!$K$3:$L$9994,2,FALSE),"")
),"")</f>
        <v>1133</v>
      </c>
      <c r="AA575" t="str">
        <f>IF(AND(Z575&lt;&gt;"",ISNUMBER(Z575),NOT(ISNA(Z575))),VLOOKUP(Z575,'ESO zone constants'!$A$3:$D$9999,4,FALSE),"")</f>
        <v>Southern Elsweyr</v>
      </c>
      <c r="AB575" s="33" t="s">
        <v>3289</v>
      </c>
      <c r="AC575" s="3" t="s">
        <v>3578</v>
      </c>
      <c r="AD575" s="3" t="s">
        <v>3579</v>
      </c>
      <c r="AF575" s="3">
        <v>1121</v>
      </c>
      <c r="AG575" t="s">
        <v>1345</v>
      </c>
      <c r="AH575" s="33" t="s">
        <v>3338</v>
      </c>
      <c r="AI575" s="3" t="s">
        <v>3580</v>
      </c>
      <c r="AJ575" s="3" t="s">
        <v>3581</v>
      </c>
      <c r="AK575" s="3">
        <f>IF(AND(G575&lt;&gt;"LIBSETS_SETTYPE_BATTLEGROUND",G575&lt;&gt;"LIBSETS_SETTYPE_SPECIAL"),IF(AL575&lt;&gt;"",VLOOKUP(AL575,'ESO zone constants'!$D$3:$H$4953,5,FALSE),""),"")</f>
        <v>1123</v>
      </c>
      <c r="AL575" t="s">
        <v>1487</v>
      </c>
      <c r="AM575" s="43" t="s">
        <v>3354</v>
      </c>
      <c r="AN575" s="3" t="s">
        <v>1510</v>
      </c>
      <c r="AO575" s="3" t="s">
        <v>1510</v>
      </c>
      <c r="AP575" s="3">
        <f>IF(AND(G575&lt;&gt;"LIBSETS_SETTYPE_BATTLEGROUND",G575&lt;&gt;"LIBSETS_SETTYPE_SPECIAL"),IF(AQ575&lt;&gt;"",VLOOKUP(AQ575,'ESO zone constants'!$D$3:$H$4953,5,FALSE),""),"")</f>
        <v>1122</v>
      </c>
      <c r="AQ575" t="s">
        <v>1486</v>
      </c>
      <c r="AR575" s="43" t="s">
        <v>3338</v>
      </c>
      <c r="AS575" s="3" t="s">
        <v>3582</v>
      </c>
      <c r="AT575" s="3" t="s">
        <v>3583</v>
      </c>
      <c r="AU575" s="3" t="str">
        <f>IF(AND(G575&lt;&gt;"LIBSETS_SETTYPE_BATTLEGROUND",G575&lt;&gt;"LIBSETS_SETTYPE_SPECIAL"),IF(AV575&lt;&gt;"",VLOOKUP(AV575,'ESO zone constants'!$D$3:$H$4953,5,FALSE),""),"")</f>
        <v/>
      </c>
      <c r="BA575" s="102" t="s">
        <v>3594</v>
      </c>
      <c r="BB575" s="102" t="s">
        <v>3594</v>
      </c>
      <c r="BC575" s="21" t="str">
        <f t="shared" si="54"/>
        <v>[655] = {wayshrines={383,402,-1,}, dlcId=DLC_HIGH_ISLE</v>
      </c>
      <c r="BD575" s="21" t="str">
        <f t="shared" si="55"/>
        <v>, zoneIds={1086,1133,1121,1123,1122}, veteran=false</v>
      </c>
      <c r="BE575" s="21" t="str">
        <f t="shared" si="56"/>
        <v>, setType=LIBSETS_SETTYPE_MYTHIC</v>
      </c>
      <c r="BF575" s="21" t="str">
        <f t="shared" si="57"/>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G575" s="21" t="str">
        <f t="shared" si="58"/>
        <v>, addTooltip={['en']='https://en.uesp.net/wiki/Online:Dov-rha_Sabatons',},}, --Dov-rha Sabatons / Dov-rha-Panzerschuhe   [Northern Elsweyr, Southern Elsweyr, Sunspire, Lair of Maarselok, Moongrave Fane]</v>
      </c>
    </row>
    <row r="576" spans="1:59" x14ac:dyDescent="0.25">
      <c r="A576" s="5">
        <v>656</v>
      </c>
      <c r="B576" t="s">
        <v>3517</v>
      </c>
      <c r="C576" s="91" t="s">
        <v>3584</v>
      </c>
      <c r="D576" s="3">
        <f t="shared" si="53"/>
        <v>656</v>
      </c>
      <c r="G576" s="101" t="s">
        <v>1686</v>
      </c>
      <c r="I576" t="s">
        <v>91</v>
      </c>
      <c r="J576" t="s">
        <v>91</v>
      </c>
      <c r="K576" s="36">
        <v>354</v>
      </c>
      <c r="L576" s="36">
        <v>519</v>
      </c>
      <c r="M576" s="36">
        <v>43</v>
      </c>
      <c r="Q576" s="3">
        <f>IF(AND(G576&lt;&gt;"LIBSETS_SETTYPE_BATTLEGROUND",G576&lt;&gt;"LIBSETS_SETTYPE_SPECIAL"), IF(R576&lt;&gt;"",VLOOKUP(R576,'ESO zone constants'!$D$3:$H$10001,5,FALSE),""),"")</f>
        <v>1011</v>
      </c>
      <c r="R576" t="str">
        <f>IF(AND(O576&lt;&gt;"",NOT(ISERROR(O576))),O576,
IF(AND(P576&lt;&gt;"",ISNUMBER(P576),P576&gt;0,NOT(ISNA(P576))),VLOOKUP(P576,'ESO zone constants'!$A$3:$D$9999,4,FALSE),
IF(AND(K576&lt;&gt;"",K576&gt;0,NOT(ISERROR(K576))),VLOOKUP(K576,'ESO dumped WayshrineInfo'!$K$3:$N$9994,4,FALSE),"")))</f>
        <v>Summerset</v>
      </c>
      <c r="S576" s="64" t="s">
        <v>3398</v>
      </c>
      <c r="T576" s="19" t="str">
        <f>IF(AND(S576&lt;&gt;"",NOT(ISERROR(S576))),S576,IF(Q576&lt;&gt;"",IF(NOT(ISERROR(VLOOKUP(Q576,'ESO Dungeon constants'!$D$3:$H$9999,5,FALSE))),VLOOKUP(Q576,'ESO Dungeon constants'!$D$3:$I$9999,6,FALSE),VLOOKUP(Q576,'ESO zone constants'!$H$3:$K$9987,4,FALSE)),""))</f>
        <v>DLC_HIGH_ISLE</v>
      </c>
      <c r="U576" s="3" t="str">
        <f>IF(T576&lt;&gt;"",VLOOKUP(T576,'LibSets constants'!$B$4:$C$1012,2,FALSE),"")</f>
        <v>High Isle</v>
      </c>
      <c r="V576" s="33" t="s">
        <v>3338</v>
      </c>
      <c r="W576" s="3" t="s">
        <v>3585</v>
      </c>
      <c r="X576" s="3" t="s">
        <v>3586</v>
      </c>
      <c r="Z576" s="3">
        <f>IF(AND(G576&lt;&gt;"LIBSETS_SETTYPE_BATTLEGROUND",G576&lt;&gt;"LIBSETS_SETTYPE_SPECIAL"),
IF(AND(Y576&lt;&gt;"",ISNUMBER(Y576),NOT(ISNA(Y576))),Y576,
   IF(AND(L576&lt;&gt;"",ISNUMBER(L576),L576&gt;0,NOT(ISNA(L576))),VLOOKUP(L576,'ESO dumped WayshrineInfo'!$K$3:$L$9994,2,FALSE),"")
),"")</f>
        <v>1318</v>
      </c>
      <c r="AA576" t="str">
        <f>IF(AND(Z576&lt;&gt;"",ISNUMBER(Z576),NOT(ISNA(Z576))),VLOOKUP(Z576,'ESO zone constants'!$A$3:$D$9999,4,FALSE),"")</f>
        <v>High Isle</v>
      </c>
      <c r="AB576" s="33" t="s">
        <v>1561</v>
      </c>
      <c r="AC576" s="3" t="s">
        <v>3587</v>
      </c>
      <c r="AD576" s="3" t="s">
        <v>3588</v>
      </c>
      <c r="AF576" s="3">
        <f>IF(AND(G576&lt;&gt;"LIBSETS_SETTYPE_BATTLEGROUND",G576&lt;&gt;"LIBSETS_SETTYPE_SPECIAL"),
IF(AND(AE576&lt;&gt;"",ISNUMBER(AE576),NOT(ISNA(AE576))),AE576,
   IF(AND(M576&lt;&gt;"",ISNUMBER(M576),M576&gt;0,NOT(ISNA(M576))),VLOOKUP(M576,'ESO dumped WayshrineInfo'!$K$3:$L$9994,2,FALSE),"")
),"")</f>
        <v>104</v>
      </c>
      <c r="AG576" t="str">
        <f>IF(AND(AF576&lt;&gt;"",ISNUMBER(AF576),NOT(ISNA(AF576))),VLOOKUP(AF576,'ESO zone constants'!$A$3:$D$9999,4,FALSE),"")</f>
        <v>Alik'r Desert</v>
      </c>
      <c r="AH576" s="33" t="s">
        <v>1563</v>
      </c>
      <c r="AK576" s="3">
        <f>IF(AND(G576&lt;&gt;"LIBSETS_SETTYPE_BATTLEGROUND",G576&lt;&gt;"LIBSETS_SETTYPE_SPECIAL"),IF(AL576&lt;&gt;"",VLOOKUP(AL576,'ESO zone constants'!$D$3:$H$4953,5,FALSE),""),"")</f>
        <v>0</v>
      </c>
      <c r="AL576" t="s">
        <v>2237</v>
      </c>
      <c r="AM576" s="43" t="s">
        <v>3357</v>
      </c>
      <c r="AN576" s="3" t="s">
        <v>3589</v>
      </c>
      <c r="AO576" s="3" t="s">
        <v>3590</v>
      </c>
      <c r="AP576" s="3">
        <f>IF(AND(G576&lt;&gt;"LIBSETS_SETTYPE_BATTLEGROUND",G576&lt;&gt;"LIBSETS_SETTYPE_SPECIAL"),IF(AQ576&lt;&gt;"",VLOOKUP(AQ576,'ESO zone constants'!$D$3:$H$4953,5,FALSE),""),"")</f>
        <v>1011</v>
      </c>
      <c r="AQ576" t="s">
        <v>79</v>
      </c>
      <c r="AR576" s="43" t="s">
        <v>3304</v>
      </c>
      <c r="AS576" s="3" t="s">
        <v>3591</v>
      </c>
      <c r="AT576" s="3" t="s">
        <v>3592</v>
      </c>
      <c r="AU576" s="3" t="str">
        <f>IF(AND(G576&lt;&gt;"LIBSETS_SETTYPE_BATTLEGROUND",G576&lt;&gt;"LIBSETS_SETTYPE_SPECIAL"),IF(AV576&lt;&gt;"",VLOOKUP(AV576,'ESO zone constants'!$D$3:$H$4953,5,FALSE),""),"")</f>
        <v/>
      </c>
      <c r="BA576" s="102" t="s">
        <v>3594</v>
      </c>
      <c r="BB576" s="102" t="s">
        <v>3594</v>
      </c>
      <c r="BC576" s="21" t="str">
        <f t="shared" si="54"/>
        <v>[656] = {wayshrines={354,519,43,}, dlcId=DLC_HIGH_ISLE</v>
      </c>
      <c r="BD576" s="21" t="str">
        <f t="shared" si="55"/>
        <v>, zoneIds={1011,1318,104,0,1011}, veteran=false</v>
      </c>
      <c r="BE576" s="21" t="str">
        <f t="shared" si="56"/>
        <v>, setType=LIBSETS_SETTYPE_MYTHIC</v>
      </c>
      <c r="BF576" s="21" t="str">
        <f t="shared" si="57"/>
        <v>, dropMechanic={LIBSETS_DROP_MECHANIC_MOB_TYPE,LIBSETS_DROP_MECHANIC_OVERLAND_WORLDBOSS,LIBSETS_DROP_MECHANIC_OVERLAND_CHEST,LIBSETS_DROP_MECHANIC_CRAFTED,LIBSETS_DROP_MECHANIC_DOLMEN_HARROWSTORM_MAGICAL_ANOMALIES}, dropMechanicDropLocationNames={['en']={'Lesser Sea Adders','Mornard Falls','','Crafting Writs','Shell Trove','',},['de']={'Kleine Seeotter','Hadolid Matrone','','Handwerksschriebe','Muschel Fund','',},}</v>
      </c>
      <c r="BG576" s="21" t="str">
        <f t="shared" si="58"/>
        <v>, addTooltip={['en']='https://en.uesp.net/wiki/Online:Dov-rha_Sabatons',},}, --Lefthander\'s Aegis Belt / Ägisriemen der Linkshänder   [Summerset, High Isle, Alik'r Desert, Tamriel Map, Summerset]</v>
      </c>
    </row>
    <row r="577" spans="1:59" x14ac:dyDescent="0.25">
      <c r="A577" s="5">
        <v>657</v>
      </c>
      <c r="B577" t="s">
        <v>3518</v>
      </c>
      <c r="C577" s="91" t="s">
        <v>3566</v>
      </c>
      <c r="D577" s="3">
        <f t="shared" si="53"/>
        <v>657</v>
      </c>
      <c r="G577" s="101" t="s">
        <v>1686</v>
      </c>
      <c r="I577" t="s">
        <v>91</v>
      </c>
      <c r="J577" t="s">
        <v>91</v>
      </c>
      <c r="K577" s="36">
        <v>511</v>
      </c>
      <c r="L577" s="36">
        <v>117</v>
      </c>
      <c r="M577" s="36">
        <v>502</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WayshrineInfo'!$K$3:$N$9994,4,FALSE),"")))</f>
        <v>High Isle</v>
      </c>
      <c r="S577" s="64" t="s">
        <v>3398</v>
      </c>
      <c r="T577" s="19" t="str">
        <f>IF(AND(S577&lt;&gt;"",NOT(ISERROR(S577))),S577,IF(Q577&lt;&gt;"",IF(NOT(ISERROR(VLOOKUP(Q577,'ESO Dungeon constants'!$D$3:$H$9999,5,FALSE))),VLOOKUP(Q577,'ESO Dungeon constants'!$D$3:$I$9999,6,FALSE),VLOOKUP(Q577,'ESO zone constants'!$H$3:$K$9987,4,FALSE)),""))</f>
        <v>DLC_HIGH_ISLE</v>
      </c>
      <c r="U577" s="3" t="str">
        <f>IF(T577&lt;&gt;"",VLOOKUP(T577,'LibSets constants'!$B$4:$C$1012,2,FALSE),"")</f>
        <v>High Isle</v>
      </c>
      <c r="V577" s="33" t="s">
        <v>3289</v>
      </c>
      <c r="W577" s="3" t="s">
        <v>3597</v>
      </c>
      <c r="X577" s="3" t="s">
        <v>3598</v>
      </c>
      <c r="Z577" s="3">
        <f>IF(AND(G577&lt;&gt;"LIBSETS_SETTYPE_BATTLEGROUND",G577&lt;&gt;"LIBSETS_SETTYPE_SPECIAL"),
IF(AND(Y577&lt;&gt;"",ISNUMBER(Y577),NOT(ISNA(Y577))),Y577,
   IF(AND(L577&lt;&gt;"",ISNUMBER(L577),L577&gt;0,NOT(ISNA(L577))),VLOOKUP(L577,'ESO dumped WayshrineInfo'!$K$3:$L$9994,2,FALSE),"")
),"")</f>
        <v>103</v>
      </c>
      <c r="AA577" t="str">
        <f>IF(AND(Z577&lt;&gt;"",ISNUMBER(Z577),NOT(ISNA(Z577))),VLOOKUP(Z577,'ESO zone constants'!$A$3:$D$9999,4,FALSE),"")</f>
        <v>The Rift</v>
      </c>
      <c r="AB577" s="33" t="s">
        <v>1561</v>
      </c>
      <c r="AC577" s="3" t="s">
        <v>3599</v>
      </c>
      <c r="AD577" s="3" t="s">
        <v>3600</v>
      </c>
      <c r="AF577" s="3">
        <f>IF(AND(G577&lt;&gt;"LIBSETS_SETTYPE_BATTLEGROUND",G577&lt;&gt;"LIBSETS_SETTYPE_SPECIAL"),
IF(AND(AE577&lt;&gt;"",ISNUMBER(AE577),NOT(ISNA(AE577))),AE577,
   IF(AND(M577&lt;&gt;"",ISNUMBER(M577),M577&gt;0,NOT(ISNA(M577))),VLOOKUP(M577,'ESO dumped WayshrineInfo'!$K$3:$L$9994,2,FALSE),"")
),"")</f>
        <v>1318</v>
      </c>
      <c r="AG577" t="str">
        <f>IF(AND(AF577&lt;&gt;"",ISNUMBER(AF577),NOT(ISNA(AF577))),VLOOKUP(AF577,'ESO zone constants'!$A$3:$D$9999,4,FALSE),"")</f>
        <v>High Isle</v>
      </c>
      <c r="AH577" s="33" t="s">
        <v>1561</v>
      </c>
      <c r="AI577" s="3" t="s">
        <v>3601</v>
      </c>
      <c r="AJ577" s="3" t="s">
        <v>3602</v>
      </c>
      <c r="AK577" s="3">
        <f>IF(AND(G577&lt;&gt;"LIBSETS_SETTYPE_BATTLEGROUND",G577&lt;&gt;"LIBSETS_SETTYPE_SPECIAL"),IF(AL577&lt;&gt;"",VLOOKUP(AL577,'ESO zone constants'!$D$3:$H$4953,5,FALSE),""),"")</f>
        <v>0</v>
      </c>
      <c r="AL577" t="s">
        <v>2237</v>
      </c>
      <c r="AM577" s="43" t="s">
        <v>3289</v>
      </c>
      <c r="AN577" s="3" t="s">
        <v>3603</v>
      </c>
      <c r="AO577" s="3" t="s">
        <v>3604</v>
      </c>
      <c r="AP577" s="3">
        <f>IF(AND(G577&lt;&gt;"LIBSETS_SETTYPE_BATTLEGROUND",G577&lt;&gt;"LIBSETS_SETTYPE_SPECIAL"),IF(AQ577&lt;&gt;"",VLOOKUP(AQ577,'ESO zone constants'!$D$3:$H$4953,5,FALSE),""),"")</f>
        <v>57</v>
      </c>
      <c r="AQ577" t="s">
        <v>107</v>
      </c>
      <c r="AR577" s="43" t="s">
        <v>3605</v>
      </c>
      <c r="AS577" s="3" t="s">
        <v>3606</v>
      </c>
      <c r="AT577" s="3" t="s">
        <v>3607</v>
      </c>
      <c r="AU577" s="3">
        <f>IF(AND(G577&lt;&gt;"LIBSETS_SETTYPE_BATTLEGROUND",G577&lt;&gt;"LIBSETS_SETTYPE_SPECIAL"),IF(AV577&lt;&gt;"",VLOOKUP(AV577,'ESO zone constants'!$D$3:$H$4953,5,FALSE),""),"")</f>
        <v>383</v>
      </c>
      <c r="AV577" t="s">
        <v>266</v>
      </c>
      <c r="AW577" s="43" t="s">
        <v>3605</v>
      </c>
      <c r="AX577" s="3" t="s">
        <v>3606</v>
      </c>
      <c r="AY577" s="3" t="s">
        <v>3607</v>
      </c>
      <c r="BA577" s="102" t="s">
        <v>3595</v>
      </c>
      <c r="BB577" s="102" t="s">
        <v>3595</v>
      </c>
      <c r="BC577" s="21" t="str">
        <f t="shared" si="54"/>
        <v>[657] = {wayshrines={511,117,502,}, dlcId=DLC_HIGH_ISLE</v>
      </c>
      <c r="BD577" s="21" t="str">
        <f t="shared" si="55"/>
        <v>, zoneIds={1318,103,1318,0,57,383}, veteran=false</v>
      </c>
      <c r="BE577" s="21" t="str">
        <f t="shared" si="56"/>
        <v>, setType=LIBSETS_SETTYPE_MYTHIC</v>
      </c>
      <c r="BF577" s="21" t="str">
        <f t="shared" si="57"/>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G577" s="21" t="str">
        <f t="shared" si="58"/>
        <v>, addTooltip={['en']='https://en.uesp.net/wiki/Online:Sea-Serpent%27s_Coil',},}, --Sea-Serpent\'s Coil / Wicklung der Seeschlange   [High Isle, The Rift, High Isle, Tamriel Map, Deshaan, Grahtwood]</v>
      </c>
    </row>
    <row r="578" spans="1:59" x14ac:dyDescent="0.25">
      <c r="A578" s="5">
        <v>658</v>
      </c>
      <c r="B578" t="s">
        <v>3519</v>
      </c>
      <c r="C578" s="91" t="s">
        <v>3455</v>
      </c>
      <c r="D578" s="3">
        <f t="shared" si="53"/>
        <v>658</v>
      </c>
      <c r="G578" s="101" t="s">
        <v>1686</v>
      </c>
      <c r="I578" t="s">
        <v>91</v>
      </c>
      <c r="J578" t="s">
        <v>91</v>
      </c>
      <c r="K578" s="36">
        <v>518</v>
      </c>
      <c r="L578" s="36">
        <v>18</v>
      </c>
      <c r="M578" s="36">
        <v>100</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WayshrineInfo'!$K$3:$N$9994,4,FALSE),"")))</f>
        <v>High Isle</v>
      </c>
      <c r="S578" s="64" t="s">
        <v>3398</v>
      </c>
      <c r="T578" s="19" t="str">
        <f>IF(AND(S578&lt;&gt;"",NOT(ISERROR(S578))),S578,IF(Q578&lt;&gt;"",IF(NOT(ISERROR(VLOOKUP(Q578,'ESO Dungeon constants'!$D$3:$H$9999,5,FALSE))),VLOOKUP(Q578,'ESO Dungeon constants'!$D$3:$I$9999,6,FALSE),VLOOKUP(Q578,'ESO zone constants'!$H$3:$K$9987,4,FALSE)),""))</f>
        <v>DLC_HIGH_ISLE</v>
      </c>
      <c r="U578" s="3" t="str">
        <f>IF(T578&lt;&gt;"",VLOOKUP(T578,'LibSets constants'!$B$4:$C$1012,2,FALSE),"")</f>
        <v>High Isle</v>
      </c>
      <c r="V578" s="43" t="s">
        <v>3304</v>
      </c>
      <c r="W578" s="3" t="s">
        <v>3608</v>
      </c>
      <c r="X578" s="3" t="s">
        <v>3609</v>
      </c>
      <c r="Z578" s="3">
        <f>IF(AND(G578&lt;&gt;"LIBSETS_SETTYPE_BATTLEGROUND",G578&lt;&gt;"LIBSETS_SETTYPE_SPECIAL"),
IF(AND(Y578&lt;&gt;"",ISNUMBER(Y578),NOT(ISNA(Y578))),Y578,
   IF(AND(L578&lt;&gt;"",ISNUMBER(L578),L578&gt;0,NOT(ISNA(L578))),VLOOKUP(L578,'ESO dumped WayshrineInfo'!$K$3:$L$9994,2,FALSE),"")
),"")</f>
        <v>19</v>
      </c>
      <c r="AA578" t="str">
        <f>IF(AND(Z578&lt;&gt;"",ISNUMBER(Z578),NOT(ISNA(Z578))),VLOOKUP(Z578,'ESO zone constants'!$A$3:$D$9999,4,FALSE),"")</f>
        <v>Stormhaven</v>
      </c>
      <c r="AB578" s="33" t="s">
        <v>1561</v>
      </c>
      <c r="AC578" s="3" t="s">
        <v>3610</v>
      </c>
      <c r="AD578" s="3" t="s">
        <v>3611</v>
      </c>
      <c r="AF578" s="3">
        <f>IF(AND(G578&lt;&gt;"LIBSETS_SETTYPE_BATTLEGROUND",G578&lt;&gt;"LIBSETS_SETTYPE_SPECIAL"),
IF(AND(AE578&lt;&gt;"",ISNUMBER(AE578),NOT(ISNA(AE578))),AE578,
   IF(AND(M578&lt;&gt;"",ISNUMBER(M578),M578&gt;0,NOT(ISNA(M578))),VLOOKUP(M578,'ESO dumped WayshrineInfo'!$K$3:$L$9994,2,FALSE),"")
),"")</f>
        <v>58</v>
      </c>
      <c r="AG578" t="str">
        <f>IF(AND(AF578&lt;&gt;"",ISNUMBER(AF578),NOT(ISNA(AF578))),VLOOKUP(AF578,'ESO zone constants'!$A$3:$D$9999,4,FALSE),"")</f>
        <v>Malabal Tor</v>
      </c>
      <c r="AH578" s="33" t="s">
        <v>3338</v>
      </c>
      <c r="AI578" s="3" t="s">
        <v>3612</v>
      </c>
      <c r="AJ578" s="3" t="s">
        <v>3613</v>
      </c>
      <c r="AK578" s="3">
        <f>IF(AND(G578&lt;&gt;"LIBSETS_SETTYPE_BATTLEGROUND",G578&lt;&gt;"LIBSETS_SETTYPE_SPECIAL"),IF(AL578&lt;&gt;"",VLOOKUP(AL578,'ESO zone constants'!$D$3:$H$4953,5,FALSE),""),"")</f>
        <v>3</v>
      </c>
      <c r="AL578" t="s">
        <v>103</v>
      </c>
      <c r="AM578" s="43" t="s">
        <v>3676</v>
      </c>
      <c r="AN578" s="3" t="s">
        <v>3684</v>
      </c>
      <c r="AO578" s="3" t="s">
        <v>3685</v>
      </c>
      <c r="AP578" s="3">
        <f>IF(AND(G578&lt;&gt;"LIBSETS_SETTYPE_BATTLEGROUND",G578&lt;&gt;"LIBSETS_SETTYPE_SPECIAL"),IF(AQ578&lt;&gt;"",VLOOKUP(AQ578,'ESO zone constants'!$D$3:$H$4953,5,FALSE),""),"")</f>
        <v>726</v>
      </c>
      <c r="AQ578" t="s">
        <v>80</v>
      </c>
      <c r="AR578" s="43" t="s">
        <v>3289</v>
      </c>
      <c r="AS578" s="3" t="s">
        <v>3614</v>
      </c>
      <c r="AT578" s="3" t="s">
        <v>3615</v>
      </c>
      <c r="AU578" s="3" t="str">
        <f>IF(AND(G578&lt;&gt;"LIBSETS_SETTYPE_BATTLEGROUND",G578&lt;&gt;"LIBSETS_SETTYPE_SPECIAL"),IF(AV578&lt;&gt;"",VLOOKUP(AV578,'ESO zone constants'!$D$3:$H$4953,5,FALSE),""),"")</f>
        <v/>
      </c>
      <c r="BA578" s="102" t="s">
        <v>3596</v>
      </c>
      <c r="BB578" s="102" t="s">
        <v>3596</v>
      </c>
      <c r="BC578" s="21" t="str">
        <f t="shared" si="54"/>
        <v>[658] = {wayshrines={518,18,100,}, dlcId=DLC_HIGH_ISLE</v>
      </c>
      <c r="BD578" s="21" t="str">
        <f t="shared" si="55"/>
        <v>, zoneIds={1318,19,58,3,726}, veteran=false</v>
      </c>
      <c r="BE578" s="21" t="str">
        <f t="shared" si="56"/>
        <v>, setType=LIBSETS_SETTYPE_MYTHIC</v>
      </c>
      <c r="BF578" s="21" t="str">
        <f t="shared" si="57"/>
        <v>, dropMechanic={LIBSETS_DROP_MECHANIC_DOLMEN_HARROWSTORM_MAGICAL_ANOMALIES,LIBSETS_DROP_MECHANIC_OVERLAND_WORLDBOSS,LIBSETS_DROP_MECHANIC_MOB_TYPE,LIBSETS_DROP_MECHANIC_HARVEST_NODES,LIBSETS_DROP_MECHANIC_OVERLAND_LOOT}, dropMechanicDropLocationNames={['en']={'Volcanic Vent','Dreugh Waters','Any monster','Blacksmithing','Safeboxes &amp; Thieves Troves','',},['de']={'Vulkanischer Schlot','Dreugh Gewässer','Jedes Monster','Schmied','Wertkasetten &amp; Diebesgut','',},}</v>
      </c>
      <c r="BG578" s="21" t="str">
        <f t="shared" si="58"/>
        <v>, addTooltip={['en']='https://en.uesp.net/wiki/Online:Oakensoul_Ring',},}, --Oakensoul Ring / Eichenseelenring   [High Isle, Stormhaven, Malabal Tor, Glenumbra, Murkmire]</v>
      </c>
    </row>
    <row r="579" spans="1:59" x14ac:dyDescent="0.25">
      <c r="A579" s="5">
        <v>660</v>
      </c>
      <c r="B579" t="s">
        <v>3471</v>
      </c>
      <c r="C579" t="s">
        <v>3462</v>
      </c>
      <c r="D579" s="3">
        <f t="shared" ref="D579:D589" si="59">A579</f>
        <v>660</v>
      </c>
      <c r="G579" s="8" t="s">
        <v>1477</v>
      </c>
      <c r="I579" t="s">
        <v>91</v>
      </c>
      <c r="J579" t="s">
        <v>91</v>
      </c>
      <c r="K579" s="99">
        <v>520</v>
      </c>
      <c r="L579" s="99">
        <v>520</v>
      </c>
      <c r="M579" s="99">
        <v>520</v>
      </c>
      <c r="O579" s="64" t="s">
        <v>3458</v>
      </c>
      <c r="Q579" s="3">
        <f>IF(AND(G579&lt;&gt;"LIBSETS_SETTYPE_BATTLEGROUND",G579&lt;&gt;"LIBSETS_SETTYPE_SPECIAL"), IF(R579&lt;&gt;"",VLOOKUP(R579,'ESO zone constants'!$D$3:$H$10001,5,FALSE),""),"")</f>
        <v>1360</v>
      </c>
      <c r="R579" t="str">
        <f>IF(AND(O579&lt;&gt;"",NOT(ISERROR(O579))),O579,
IF(AND(P579&lt;&gt;"",ISNUMBER(P579),P579&gt;0,NOT(ISNA(P579))),VLOOKUP(P579,'ESO zone constants'!$A$3:$D$9999,4,FALSE),
IF(AND(K579&lt;&gt;"",K579&gt;0,NOT(ISERROR(K579))),VLOOKUP(K579,'ESO dumped WayshrineInfo'!$K$3:$N$9994,4,FALSE),"")))</f>
        <v>Earthen Root Enclave</v>
      </c>
      <c r="T579" s="19" t="str">
        <f>IF(AND(S579&lt;&gt;"",NOT(ISERROR(S579))),S579,IF(Q579&lt;&gt;"",IF(NOT(ISERROR(VLOOKUP(Q579,'ESO Dungeon constants'!$D$3:$H$9999,5,FALSE))),VLOOKUP(Q579,'ESO Dungeon constants'!$D$3:$I$9999,6,FALSE),VLOOKUP(Q579,'ESO zone constants'!$H$3:$K$9987,4,FALSE)),""))</f>
        <v>DLC_LOST_DEPTHS</v>
      </c>
      <c r="U579" s="3" t="str">
        <f>IF(T579&lt;&gt;"",VLOOKUP(T579,'LibSets constants'!$B$4:$C$1012,2,FALSE),"")</f>
        <v>Lost Depths</v>
      </c>
      <c r="V579" s="94" t="s">
        <v>3354</v>
      </c>
      <c r="Z579" s="3">
        <f>IF(AND(G579&lt;&gt;"LIBSETS_SETTYPE_BATTLEGROUND",G579&lt;&gt;"LIBSETS_SETTYPE_SPECIAL"),
IF(AND(Y579&lt;&gt;"",ISNUMBER(Y579),NOT(ISNA(Y579))),Y579,
   IF(AND(L579&lt;&gt;"",ISNUMBER(L579),L579&gt;0,NOT(ISNA(L579))),VLOOKUP(L579,'ESO dumped WayshrineInfo'!$K$3:$L$9994,2,FALSE),"")
),"")</f>
        <v>1318</v>
      </c>
      <c r="AA579" t="str">
        <f>IF(AND(Z579&lt;&gt;"",ISNUMBER(Z579),NOT(ISNA(Z579))),VLOOKUP(Z579,'ESO zone constants'!$A$3:$D$9999,4,FALSE),"")</f>
        <v>High Isle</v>
      </c>
      <c r="AF579" s="3">
        <f>IF(AND(G579&lt;&gt;"LIBSETS_SETTYPE_BATTLEGROUND",G579&lt;&gt;"LIBSETS_SETTYPE_SPECIAL"),
IF(AND(AE579&lt;&gt;"",ISNUMBER(AE579),NOT(ISNA(AE579))),AE579,
   IF(AND(M579&lt;&gt;"",ISNUMBER(M579),M579&gt;0,NOT(ISNA(M579))),VLOOKUP(M579,'ESO dumped WayshrineInfo'!$K$3:$L$9994,2,FALSE),"")
),"")</f>
        <v>1318</v>
      </c>
      <c r="AG579" t="str">
        <f>IF(AND(AF579&lt;&gt;"",ISNUMBER(AF579),NOT(ISNA(AF579))),VLOOKUP(AF579,'ESO zone constants'!$A$3:$D$9999,4,FALSE),"")</f>
        <v>High Isle</v>
      </c>
      <c r="AH579" s="43"/>
      <c r="AK579" s="3" t="str">
        <f>IF(AND(G579&lt;&gt;"LIBSETS_SETTYPE_BATTLEGROUND",G579&lt;&gt;"LIBSETS_SETTYPE_SPECIAL"),IF(AL579&lt;&gt;"",VLOOKUP(AL579,'ESO zone constants'!$D$3:$H$4953,5,FALSE),""),"")</f>
        <v/>
      </c>
      <c r="AM579" s="43"/>
      <c r="AP579" s="3" t="str">
        <f>IF(AND(G579&lt;&gt;"LIBSETS_SETTYPE_BATTLEGROUND",G579&lt;&gt;"LIBSETS_SETTYPE_SPECIAL"),IF(AQ579&lt;&gt;"",VLOOKUP(AQ579,'ESO zone constants'!$D$3:$H$4953,5,FALSE),""),"")</f>
        <v/>
      </c>
      <c r="AR579" s="43"/>
      <c r="AU579" s="3" t="str">
        <f>IF(AND(G579&lt;&gt;"LIBSETS_SETTYPE_BATTLEGROUND",G579&lt;&gt;"LIBSETS_SETTYPE_SPECIAL"),IF(AV579&lt;&gt;"",VLOOKUP(AV579,'ESO zone constants'!$D$3:$H$4953,5,FALSE),""),"")</f>
        <v/>
      </c>
      <c r="BC579" s="21" t="str">
        <f t="shared" si="54"/>
        <v>[660] = {wayshrines={520,520,520,}, dlcId=DLC_LOST_DEPTHS</v>
      </c>
      <c r="BD579" s="21" t="str">
        <f t="shared" si="55"/>
        <v>, zoneIds={1360,1318,1318}, veteran=false</v>
      </c>
      <c r="BE579" s="21" t="str">
        <f t="shared" si="56"/>
        <v>, setType=LIBSETS_SETTYPE_DUNGEON</v>
      </c>
      <c r="BF579" s="21" t="str">
        <f t="shared" si="57"/>
        <v>, dropMechanic={LIBSETS_DROP_MECHANIC_GROUP_DUNGEON_BOSS}</v>
      </c>
      <c r="BG579" s="21" t="str">
        <f t="shared" si="58"/>
        <v>}, --Deeproot Zeal / Tiefwurz-Eifer   [Earthen Root Enclave, High Isle, High Isle]</v>
      </c>
    </row>
    <row r="580" spans="1:59" x14ac:dyDescent="0.25">
      <c r="A580" s="5">
        <v>661</v>
      </c>
      <c r="B580" t="s">
        <v>3472</v>
      </c>
      <c r="C580" t="s">
        <v>3460</v>
      </c>
      <c r="D580" s="3">
        <f t="shared" si="59"/>
        <v>661</v>
      </c>
      <c r="G580" s="8" t="s">
        <v>1477</v>
      </c>
      <c r="I580" t="s">
        <v>91</v>
      </c>
      <c r="J580" t="s">
        <v>91</v>
      </c>
      <c r="K580" s="99">
        <v>520</v>
      </c>
      <c r="L580" s="99">
        <v>520</v>
      </c>
      <c r="M580" s="99">
        <v>520</v>
      </c>
      <c r="O580" s="64" t="s">
        <v>3458</v>
      </c>
      <c r="Q580" s="3">
        <f>IF(AND(G580&lt;&gt;"LIBSETS_SETTYPE_BATTLEGROUND",G580&lt;&gt;"LIBSETS_SETTYPE_SPECIAL"), IF(R580&lt;&gt;"",VLOOKUP(R580,'ESO zone constants'!$D$3:$H$10001,5,FALSE),""),"")</f>
        <v>1360</v>
      </c>
      <c r="R580" t="str">
        <f>IF(AND(O580&lt;&gt;"",NOT(ISERROR(O580))),O580,
IF(AND(P580&lt;&gt;"",ISNUMBER(P580),P580&gt;0,NOT(ISNA(P580))),VLOOKUP(P580,'ESO zone constants'!$A$3:$D$9999,4,FALSE),
IF(AND(K580&lt;&gt;"",K580&gt;0,NOT(ISERROR(K580))),VLOOKUP(K580,'ESO dumped WayshrineInfo'!$K$3:$N$9994,4,FALSE),"")))</f>
        <v>Earthen Root Enclave</v>
      </c>
      <c r="T580" s="19" t="str">
        <f>IF(AND(S580&lt;&gt;"",NOT(ISERROR(S580))),S580,IF(Q580&lt;&gt;"",IF(NOT(ISERROR(VLOOKUP(Q580,'ESO Dungeon constants'!$D$3:$H$9999,5,FALSE))),VLOOKUP(Q580,'ESO Dungeon constants'!$D$3:$I$9999,6,FALSE),VLOOKUP(Q580,'ESO zone constants'!$H$3:$K$9987,4,FALSE)),""))</f>
        <v>DLC_LOST_DEPTHS</v>
      </c>
      <c r="U580" s="3" t="str">
        <f>IF(T580&lt;&gt;"",VLOOKUP(T580,'LibSets constants'!$B$4:$C$1012,2,FALSE),"")</f>
        <v>Lost Depths</v>
      </c>
      <c r="V580" s="94" t="s">
        <v>3354</v>
      </c>
      <c r="Z580" s="3">
        <f>IF(AND(G580&lt;&gt;"LIBSETS_SETTYPE_BATTLEGROUND",G580&lt;&gt;"LIBSETS_SETTYPE_SPECIAL"),
IF(AND(Y580&lt;&gt;"",ISNUMBER(Y580),NOT(ISNA(Y580))),Y580,
   IF(AND(L580&lt;&gt;"",ISNUMBER(L580),L580&gt;0,NOT(ISNA(L580))),VLOOKUP(L580,'ESO dumped WayshrineInfo'!$K$3:$L$9994,2,FALSE),"")
),"")</f>
        <v>1318</v>
      </c>
      <c r="AA580" t="str">
        <f>IF(AND(Z580&lt;&gt;"",ISNUMBER(Z580),NOT(ISNA(Z580))),VLOOKUP(Z580,'ESO zone constants'!$A$3:$D$9999,4,FALSE),"")</f>
        <v>High Isle</v>
      </c>
      <c r="AF580" s="3">
        <f>IF(AND(G580&lt;&gt;"LIBSETS_SETTYPE_BATTLEGROUND",G580&lt;&gt;"LIBSETS_SETTYPE_SPECIAL"),
IF(AND(AE580&lt;&gt;"",ISNUMBER(AE580),NOT(ISNA(AE580))),AE580,
   IF(AND(M580&lt;&gt;"",ISNUMBER(M580),M580&gt;0,NOT(ISNA(M580))),VLOOKUP(M580,'ESO dumped WayshrineInfo'!$K$3:$L$9994,2,FALSE),"")
),"")</f>
        <v>1318</v>
      </c>
      <c r="AG580" t="str">
        <f>IF(AND(AF580&lt;&gt;"",ISNUMBER(AF580),NOT(ISNA(AF580))),VLOOKUP(AF580,'ESO zone constants'!$A$3:$D$9999,4,FALSE),"")</f>
        <v>High Isle</v>
      </c>
      <c r="AH580" s="43"/>
      <c r="AK580" s="3" t="str">
        <f>IF(AND(G580&lt;&gt;"LIBSETS_SETTYPE_BATTLEGROUND",G580&lt;&gt;"LIBSETS_SETTYPE_SPECIAL"),IF(AL580&lt;&gt;"",VLOOKUP(AL580,'ESO zone constants'!$D$3:$H$4953,5,FALSE),""),"")</f>
        <v/>
      </c>
      <c r="AM580" s="43"/>
      <c r="AP580" s="3" t="str">
        <f>IF(AND(G580&lt;&gt;"LIBSETS_SETTYPE_BATTLEGROUND",G580&lt;&gt;"LIBSETS_SETTYPE_SPECIAL"),IF(AQ580&lt;&gt;"",VLOOKUP(AQ580,'ESO zone constants'!$D$3:$H$4953,5,FALSE),""),"")</f>
        <v/>
      </c>
      <c r="AR580" s="43"/>
      <c r="AU580" s="3" t="str">
        <f>IF(AND(G580&lt;&gt;"LIBSETS_SETTYPE_BATTLEGROUND",G580&lt;&gt;"LIBSETS_SETTYPE_SPECIAL"),IF(AV580&lt;&gt;"",VLOOKUP(AV580,'ESO zone constants'!$D$3:$H$4953,5,FALSE),""),"")</f>
        <v/>
      </c>
      <c r="BC580" s="21" t="str">
        <f t="shared" ref="BC580:BC629"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D580" s="21" t="str">
        <f t="shared" ref="BD580:BD629"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E580" s="21" t="str">
        <f t="shared" ref="BE580:BE629" si="62">IF(A580&lt;&gt;"",IF(F580&lt;&gt;"Not in the game (anymore)",IF(A580&lt;&gt;"",", setType="&amp;G580,"")&amp;IF(J580="true",", multiTrialSet=true",""),"")
&amp; IF(AND(H580&lt;&gt;"",ISNUMBER(H580)),", undauntedChestId=" &amp; H580,""),"")</f>
        <v>, setType=LIBSETS_SETTYPE_DUNGEON</v>
      </c>
      <c r="BF580" s="21" t="str">
        <f t="shared" ref="BF580:BF629" si="63">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G580" s="21" t="str">
        <f t="shared" ref="BG580:BG629" si="64">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59" x14ac:dyDescent="0.25">
      <c r="A581" s="5">
        <v>662</v>
      </c>
      <c r="B581" t="s">
        <v>3473</v>
      </c>
      <c r="C581" t="s">
        <v>3461</v>
      </c>
      <c r="D581" s="3">
        <f t="shared" si="59"/>
        <v>662</v>
      </c>
      <c r="G581" s="8" t="s">
        <v>1477</v>
      </c>
      <c r="I581" t="s">
        <v>91</v>
      </c>
      <c r="J581" t="s">
        <v>91</v>
      </c>
      <c r="K581" s="99">
        <v>520</v>
      </c>
      <c r="L581" s="99">
        <v>520</v>
      </c>
      <c r="M581" s="99">
        <v>520</v>
      </c>
      <c r="O581" s="64" t="s">
        <v>3458</v>
      </c>
      <c r="Q581" s="3">
        <f>IF(AND(G581&lt;&gt;"LIBSETS_SETTYPE_BATTLEGROUND",G581&lt;&gt;"LIBSETS_SETTYPE_SPECIAL"), IF(R581&lt;&gt;"",VLOOKUP(R581,'ESO zone constants'!$D$3:$H$10001,5,FALSE),""),"")</f>
        <v>1360</v>
      </c>
      <c r="R581" t="str">
        <f>IF(AND(O581&lt;&gt;"",NOT(ISERROR(O581))),O581,
IF(AND(P581&lt;&gt;"",ISNUMBER(P581),P581&gt;0,NOT(ISNA(P581))),VLOOKUP(P581,'ESO zone constants'!$A$3:$D$9999,4,FALSE),
IF(AND(K581&lt;&gt;"",K581&gt;0,NOT(ISERROR(K581))),VLOOKUP(K581,'ESO dumped WayshrineInfo'!$K$3:$N$9994,4,FALSE),"")))</f>
        <v>Earthen Root Enclave</v>
      </c>
      <c r="T581" s="19" t="str">
        <f>IF(AND(S581&lt;&gt;"",NOT(ISERROR(S581))),S581,IF(Q581&lt;&gt;"",IF(NOT(ISERROR(VLOOKUP(Q581,'ESO Dungeon constants'!$D$3:$H$9999,5,FALSE))),VLOOKUP(Q581,'ESO Dungeon constants'!$D$3:$I$9999,6,FALSE),VLOOKUP(Q581,'ESO zone constants'!$H$3:$K$9987,4,FALSE)),""))</f>
        <v>DLC_LOST_DEPTHS</v>
      </c>
      <c r="U581" s="3" t="str">
        <f>IF(T581&lt;&gt;"",VLOOKUP(T581,'LibSets constants'!$B$4:$C$1012,2,FALSE),"")</f>
        <v>Lost Depths</v>
      </c>
      <c r="V581" s="94" t="s">
        <v>3354</v>
      </c>
      <c r="Z581" s="3">
        <f>IF(AND(G581&lt;&gt;"LIBSETS_SETTYPE_BATTLEGROUND",G581&lt;&gt;"LIBSETS_SETTYPE_SPECIAL"),
IF(AND(Y581&lt;&gt;"",ISNUMBER(Y581),NOT(ISNA(Y581))),Y581,
   IF(AND(L581&lt;&gt;"",ISNUMBER(L581),L581&gt;0,NOT(ISNA(L581))),VLOOKUP(L581,'ESO dumped WayshrineInfo'!$K$3:$L$9994,2,FALSE),"")
),"")</f>
        <v>1318</v>
      </c>
      <c r="AA581" t="str">
        <f>IF(AND(Z581&lt;&gt;"",ISNUMBER(Z581),NOT(ISNA(Z581))),VLOOKUP(Z581,'ESO zone constants'!$A$3:$D$9999,4,FALSE),"")</f>
        <v>High Isle</v>
      </c>
      <c r="AF581" s="3">
        <f>IF(AND(G581&lt;&gt;"LIBSETS_SETTYPE_BATTLEGROUND",G581&lt;&gt;"LIBSETS_SETTYPE_SPECIAL"),
IF(AND(AE581&lt;&gt;"",ISNUMBER(AE581),NOT(ISNA(AE581))),AE581,
   IF(AND(M581&lt;&gt;"",ISNUMBER(M581),M581&gt;0,NOT(ISNA(M581))),VLOOKUP(M581,'ESO dumped WayshrineInfo'!$K$3:$L$9994,2,FALSE),"")
),"")</f>
        <v>1318</v>
      </c>
      <c r="AG581" t="str">
        <f>IF(AND(AF581&lt;&gt;"",ISNUMBER(AF581),NOT(ISNA(AF581))),VLOOKUP(AF581,'ESO zone constants'!$A$3:$D$9999,4,FALSE),"")</f>
        <v>High Isle</v>
      </c>
      <c r="AH581" s="43"/>
      <c r="AK581" s="3" t="str">
        <f>IF(AND(G581&lt;&gt;"LIBSETS_SETTYPE_BATTLEGROUND",G581&lt;&gt;"LIBSETS_SETTYPE_SPECIAL"),IF(AL581&lt;&gt;"",VLOOKUP(AL581,'ESO zone constants'!$D$3:$H$4953,5,FALSE),""),"")</f>
        <v/>
      </c>
      <c r="AM581" s="43"/>
      <c r="AP581" s="3" t="str">
        <f>IF(AND(G581&lt;&gt;"LIBSETS_SETTYPE_BATTLEGROUND",G581&lt;&gt;"LIBSETS_SETTYPE_SPECIAL"),IF(AQ581&lt;&gt;"",VLOOKUP(AQ581,'ESO zone constants'!$D$3:$H$4953,5,FALSE),""),"")</f>
        <v/>
      </c>
      <c r="AR581" s="43"/>
      <c r="AU581" s="3" t="str">
        <f>IF(AND(G581&lt;&gt;"LIBSETS_SETTYPE_BATTLEGROUND",G581&lt;&gt;"LIBSETS_SETTYPE_SPECIAL"),IF(AV581&lt;&gt;"",VLOOKUP(AV581,'ESO zone constants'!$D$3:$H$4953,5,FALSE),""),"")</f>
        <v/>
      </c>
      <c r="BC581" s="21" t="str">
        <f t="shared" si="60"/>
        <v>[662] = {wayshrines={520,520,520,}, dlcId=DLC_LOST_DEPTHS</v>
      </c>
      <c r="BD581" s="21" t="str">
        <f t="shared" si="61"/>
        <v>, zoneIds={1360,1318,1318}, veteran=false</v>
      </c>
      <c r="BE581" s="21" t="str">
        <f t="shared" si="62"/>
        <v>, setType=LIBSETS_SETTYPE_DUNGEON</v>
      </c>
      <c r="BF581" s="21" t="str">
        <f t="shared" si="63"/>
        <v>, dropMechanic={LIBSETS_DROP_MECHANIC_GROUP_DUNGEON_BOSS}</v>
      </c>
      <c r="BG581" s="21" t="str">
        <f t="shared" si="64"/>
        <v>}, --Rage of the Ursauk  / Zorns des Ursauk   [Earthen Root Enclave, High Isle, High Isle]</v>
      </c>
    </row>
    <row r="582" spans="1:59" x14ac:dyDescent="0.25">
      <c r="A582" s="5">
        <v>663</v>
      </c>
      <c r="B582" t="s">
        <v>3474</v>
      </c>
      <c r="C582" t="s">
        <v>3466</v>
      </c>
      <c r="D582" s="3">
        <f t="shared" si="59"/>
        <v>663</v>
      </c>
      <c r="G582" s="8" t="s">
        <v>1477</v>
      </c>
      <c r="I582" t="s">
        <v>91</v>
      </c>
      <c r="J582" t="s">
        <v>91</v>
      </c>
      <c r="K582">
        <v>521</v>
      </c>
      <c r="L582">
        <v>521</v>
      </c>
      <c r="M582">
        <v>521</v>
      </c>
      <c r="O582" s="64" t="s">
        <v>3459</v>
      </c>
      <c r="Q582" s="3">
        <f>IF(AND(G582&lt;&gt;"LIBSETS_SETTYPE_BATTLEGROUND",G582&lt;&gt;"LIBSETS_SETTYPE_SPECIAL"), IF(R582&lt;&gt;"",VLOOKUP(R582,'ESO zone constants'!$D$3:$H$10001,5,FALSE),""),"")</f>
        <v>1361</v>
      </c>
      <c r="R582" t="str">
        <f>IF(AND(O582&lt;&gt;"",NOT(ISERROR(O582))),O582,
IF(AND(P582&lt;&gt;"",ISNUMBER(P582),P582&gt;0,NOT(ISNA(P582))),VLOOKUP(P582,'ESO zone constants'!$A$3:$D$9999,4,FALSE),
IF(AND(K582&lt;&gt;"",K582&gt;0,NOT(ISERROR(K582))),VLOOKUP(K582,'ESO dumped WayshrineInfo'!$K$3:$N$9994,4,FALSE),"")))</f>
        <v>Graven Deep</v>
      </c>
      <c r="T582" s="19" t="str">
        <f>IF(AND(S582&lt;&gt;"",NOT(ISERROR(S582))),S582,IF(Q582&lt;&gt;"",IF(NOT(ISERROR(VLOOKUP(Q582,'ESO Dungeon constants'!$D$3:$H$9999,5,FALSE))),VLOOKUP(Q582,'ESO Dungeon constants'!$D$3:$I$9999,6,FALSE),VLOOKUP(Q582,'ESO zone constants'!$H$3:$K$9987,4,FALSE)),""))</f>
        <v>DLC_LOST_DEPTHS</v>
      </c>
      <c r="U582" s="3" t="str">
        <f>IF(T582&lt;&gt;"",VLOOKUP(T582,'LibSets constants'!$B$4:$C$1012,2,FALSE),"")</f>
        <v>Lost Depths</v>
      </c>
      <c r="V582" s="94" t="s">
        <v>3354</v>
      </c>
      <c r="Z582" s="3">
        <f>IF(AND(G582&lt;&gt;"LIBSETS_SETTYPE_BATTLEGROUND",G582&lt;&gt;"LIBSETS_SETTYPE_SPECIAL"),
IF(AND(Y582&lt;&gt;"",ISNUMBER(Y582),NOT(ISNA(Y582))),Y582,
   IF(AND(L582&lt;&gt;"",ISNUMBER(L582),L582&gt;0,NOT(ISNA(L582))),VLOOKUP(L582,'ESO dumped WayshrineInfo'!$K$3:$L$9994,2,FALSE),"")
),"")</f>
        <v>1318</v>
      </c>
      <c r="AA582" t="str">
        <f>IF(AND(Z582&lt;&gt;"",ISNUMBER(Z582),NOT(ISNA(Z582))),VLOOKUP(Z582,'ESO zone constants'!$A$3:$D$9999,4,FALSE),"")</f>
        <v>High Isle</v>
      </c>
      <c r="AF582" s="3">
        <f>IF(AND(G582&lt;&gt;"LIBSETS_SETTYPE_BATTLEGROUND",G582&lt;&gt;"LIBSETS_SETTYPE_SPECIAL"),
IF(AND(AE582&lt;&gt;"",ISNUMBER(AE582),NOT(ISNA(AE582))),AE582,
   IF(AND(M582&lt;&gt;"",ISNUMBER(M582),M582&gt;0,NOT(ISNA(M582))),VLOOKUP(M582,'ESO dumped WayshrineInfo'!$K$3:$L$9994,2,FALSE),"")
),"")</f>
        <v>1318</v>
      </c>
      <c r="AG582" t="str">
        <f>IF(AND(AF582&lt;&gt;"",ISNUMBER(AF582),NOT(ISNA(AF582))),VLOOKUP(AF582,'ESO zone constants'!$A$3:$D$9999,4,FALSE),"")</f>
        <v>High Isle</v>
      </c>
      <c r="AH582" s="43"/>
      <c r="AK582" s="3" t="str">
        <f>IF(AND(G582&lt;&gt;"LIBSETS_SETTYPE_BATTLEGROUND",G582&lt;&gt;"LIBSETS_SETTYPE_SPECIAL"),IF(AL582&lt;&gt;"",VLOOKUP(AL582,'ESO zone constants'!$D$3:$H$4953,5,FALSE),""),"")</f>
        <v/>
      </c>
      <c r="AM582" s="43"/>
      <c r="AP582" s="3" t="str">
        <f>IF(AND(G582&lt;&gt;"LIBSETS_SETTYPE_BATTLEGROUND",G582&lt;&gt;"LIBSETS_SETTYPE_SPECIAL"),IF(AQ582&lt;&gt;"",VLOOKUP(AQ582,'ESO zone constants'!$D$3:$H$4953,5,FALSE),""),"")</f>
        <v/>
      </c>
      <c r="AR582" s="43"/>
      <c r="AU582" s="3" t="str">
        <f>IF(AND(G582&lt;&gt;"LIBSETS_SETTYPE_BATTLEGROUND",G582&lt;&gt;"LIBSETS_SETTYPE_SPECIAL"),IF(AV582&lt;&gt;"",VLOOKUP(AV582,'ESO zone constants'!$D$3:$H$4953,5,FALSE),""),"")</f>
        <v/>
      </c>
      <c r="BC582" s="21" t="str">
        <f t="shared" si="60"/>
        <v>[663] = {wayshrines={521,521,521,}, dlcId=DLC_LOST_DEPTHS</v>
      </c>
      <c r="BD582" s="21" t="str">
        <f t="shared" si="61"/>
        <v>, zoneIds={1361,1318,1318}, veteran=false</v>
      </c>
      <c r="BE582" s="21" t="str">
        <f t="shared" si="62"/>
        <v>, setType=LIBSETS_SETTYPE_DUNGEON</v>
      </c>
      <c r="BF582" s="21" t="str">
        <f t="shared" si="63"/>
        <v>, dropMechanic={LIBSETS_DROP_MECHANIC_GROUP_DUNGEON_BOSS}</v>
      </c>
      <c r="BG582" s="21" t="str">
        <f t="shared" si="64"/>
        <v>}, --Pangrit Denmother / Pangrit-Baumutter   [Graven Deep, High Isle, High Isle]</v>
      </c>
    </row>
    <row r="583" spans="1:59" x14ac:dyDescent="0.25">
      <c r="A583" s="5">
        <v>664</v>
      </c>
      <c r="B583" t="s">
        <v>3481</v>
      </c>
      <c r="C583" t="s">
        <v>3464</v>
      </c>
      <c r="D583" s="3">
        <f t="shared" si="59"/>
        <v>664</v>
      </c>
      <c r="G583" s="8" t="s">
        <v>1477</v>
      </c>
      <c r="I583" t="s">
        <v>91</v>
      </c>
      <c r="J583" t="s">
        <v>91</v>
      </c>
      <c r="K583">
        <v>521</v>
      </c>
      <c r="L583">
        <v>521</v>
      </c>
      <c r="M583">
        <v>521</v>
      </c>
      <c r="O583" s="64" t="s">
        <v>3459</v>
      </c>
      <c r="Q583" s="3">
        <f>IF(AND(G583&lt;&gt;"LIBSETS_SETTYPE_BATTLEGROUND",G583&lt;&gt;"LIBSETS_SETTYPE_SPECIAL"), IF(R583&lt;&gt;"",VLOOKUP(R583,'ESO zone constants'!$D$3:$H$10001,5,FALSE),""),"")</f>
        <v>1361</v>
      </c>
      <c r="R583" t="str">
        <f>IF(AND(O583&lt;&gt;"",NOT(ISERROR(O583))),O583,
IF(AND(P583&lt;&gt;"",ISNUMBER(P583),P583&gt;0,NOT(ISNA(P583))),VLOOKUP(P583,'ESO zone constants'!$A$3:$D$9999,4,FALSE),
IF(AND(K583&lt;&gt;"",K583&gt;0,NOT(ISERROR(K583))),VLOOKUP(K583,'ESO dumped WayshrineInfo'!$K$3:$N$9994,4,FALSE),"")))</f>
        <v>Graven Deep</v>
      </c>
      <c r="T583" s="19" t="str">
        <f>IF(AND(S583&lt;&gt;"",NOT(ISERROR(S583))),S583,IF(Q583&lt;&gt;"",IF(NOT(ISERROR(VLOOKUP(Q583,'ESO Dungeon constants'!$D$3:$H$9999,5,FALSE))),VLOOKUP(Q583,'ESO Dungeon constants'!$D$3:$I$9999,6,FALSE),VLOOKUP(Q583,'ESO zone constants'!$H$3:$K$9987,4,FALSE)),""))</f>
        <v>DLC_LOST_DEPTHS</v>
      </c>
      <c r="U583" s="3" t="str">
        <f>IF(T583&lt;&gt;"",VLOOKUP(T583,'LibSets constants'!$B$4:$C$1012,2,FALSE),"")</f>
        <v>Lost Depths</v>
      </c>
      <c r="V583" s="94" t="s">
        <v>3354</v>
      </c>
      <c r="Z583" s="3">
        <f>IF(AND(G583&lt;&gt;"LIBSETS_SETTYPE_BATTLEGROUND",G583&lt;&gt;"LIBSETS_SETTYPE_SPECIAL"),
IF(AND(Y583&lt;&gt;"",ISNUMBER(Y583),NOT(ISNA(Y583))),Y583,
   IF(AND(L583&lt;&gt;"",ISNUMBER(L583),L583&gt;0,NOT(ISNA(L583))),VLOOKUP(L583,'ESO dumped WayshrineInfo'!$K$3:$L$9994,2,FALSE),"")
),"")</f>
        <v>1318</v>
      </c>
      <c r="AA583" t="str">
        <f>IF(AND(Z583&lt;&gt;"",ISNUMBER(Z583),NOT(ISNA(Z583))),VLOOKUP(Z583,'ESO zone constants'!$A$3:$D$9999,4,FALSE),"")</f>
        <v>High Isle</v>
      </c>
      <c r="AF583" s="3">
        <f>IF(AND(G583&lt;&gt;"LIBSETS_SETTYPE_BATTLEGROUND",G583&lt;&gt;"LIBSETS_SETTYPE_SPECIAL"),
IF(AND(AE583&lt;&gt;"",ISNUMBER(AE583),NOT(ISNA(AE583))),AE583,
   IF(AND(M583&lt;&gt;"",ISNUMBER(M583),M583&gt;0,NOT(ISNA(M583))),VLOOKUP(M583,'ESO dumped WayshrineInfo'!$K$3:$L$9994,2,FALSE),"")
),"")</f>
        <v>1318</v>
      </c>
      <c r="AG583" t="str">
        <f>IF(AND(AF583&lt;&gt;"",ISNUMBER(AF583),NOT(ISNA(AF583))),VLOOKUP(AF583,'ESO zone constants'!$A$3:$D$9999,4,FALSE),"")</f>
        <v>High Isle</v>
      </c>
      <c r="AH583" s="43"/>
      <c r="AK583" s="3" t="str">
        <f>IF(AND(G583&lt;&gt;"LIBSETS_SETTYPE_BATTLEGROUND",G583&lt;&gt;"LIBSETS_SETTYPE_SPECIAL"),IF(AL583&lt;&gt;"",VLOOKUP(AL583,'ESO zone constants'!$D$3:$H$4953,5,FALSE),""),"")</f>
        <v/>
      </c>
      <c r="AM583" s="43"/>
      <c r="AP583" s="3" t="str">
        <f>IF(AND(G583&lt;&gt;"LIBSETS_SETTYPE_BATTLEGROUND",G583&lt;&gt;"LIBSETS_SETTYPE_SPECIAL"),IF(AQ583&lt;&gt;"",VLOOKUP(AQ583,'ESO zone constants'!$D$3:$H$4953,5,FALSE),""),"")</f>
        <v/>
      </c>
      <c r="AR583" s="43"/>
      <c r="AU583" s="3" t="str">
        <f>IF(AND(G583&lt;&gt;"LIBSETS_SETTYPE_BATTLEGROUND",G583&lt;&gt;"LIBSETS_SETTYPE_SPECIAL"),IF(AV583&lt;&gt;"",VLOOKUP(AV583,'ESO zone constants'!$D$3:$H$4953,5,FALSE),""),"")</f>
        <v/>
      </c>
      <c r="BC583" s="21" t="str">
        <f t="shared" si="60"/>
        <v>[664] = {wayshrines={521,521,521,}, dlcId=DLC_LOST_DEPTHS</v>
      </c>
      <c r="BD583" s="21" t="str">
        <f t="shared" si="61"/>
        <v>, zoneIds={1361,1318,1318}, veteran=false</v>
      </c>
      <c r="BE583" s="21" t="str">
        <f t="shared" si="62"/>
        <v>, setType=LIBSETS_SETTYPE_DUNGEON</v>
      </c>
      <c r="BF583" s="21" t="str">
        <f t="shared" si="63"/>
        <v>, dropMechanic={LIBSETS_DROP_MECHANIC_GROUP_DUNGEON_BOSS}</v>
      </c>
      <c r="BG583" s="21" t="str">
        <f t="shared" si="64"/>
        <v>}, --Grave Inevitability / Unvermeidlichkeit des Grabs   [Graven Deep, High Isle, High Isle]</v>
      </c>
    </row>
    <row r="584" spans="1:59" x14ac:dyDescent="0.25">
      <c r="A584" s="5">
        <v>665</v>
      </c>
      <c r="B584" t="s">
        <v>3480</v>
      </c>
      <c r="C584" t="s">
        <v>3465</v>
      </c>
      <c r="D584" s="3">
        <f t="shared" si="59"/>
        <v>665</v>
      </c>
      <c r="G584" s="8" t="s">
        <v>1477</v>
      </c>
      <c r="I584" t="s">
        <v>91</v>
      </c>
      <c r="J584" t="s">
        <v>91</v>
      </c>
      <c r="K584">
        <v>521</v>
      </c>
      <c r="L584">
        <v>521</v>
      </c>
      <c r="M584">
        <v>521</v>
      </c>
      <c r="O584" s="64" t="s">
        <v>3459</v>
      </c>
      <c r="Q584" s="3">
        <f>IF(AND(G584&lt;&gt;"LIBSETS_SETTYPE_BATTLEGROUND",G584&lt;&gt;"LIBSETS_SETTYPE_SPECIAL"), IF(R584&lt;&gt;"",VLOOKUP(R584,'ESO zone constants'!$D$3:$H$10001,5,FALSE),""),"")</f>
        <v>1361</v>
      </c>
      <c r="R584" t="str">
        <f>IF(AND(O584&lt;&gt;"",NOT(ISERROR(O584))),O584,
IF(AND(P584&lt;&gt;"",ISNUMBER(P584),P584&gt;0,NOT(ISNA(P584))),VLOOKUP(P584,'ESO zone constants'!$A$3:$D$9999,4,FALSE),
IF(AND(K584&lt;&gt;"",K584&gt;0,NOT(ISERROR(K584))),VLOOKUP(K584,'ESO dumped WayshrineInfo'!$K$3:$N$9994,4,FALSE),"")))</f>
        <v>Graven Deep</v>
      </c>
      <c r="T584" s="19" t="str">
        <f>IF(AND(S584&lt;&gt;"",NOT(ISERROR(S584))),S584,IF(Q584&lt;&gt;"",IF(NOT(ISERROR(VLOOKUP(Q584,'ESO Dungeon constants'!$D$3:$H$9999,5,FALSE))),VLOOKUP(Q584,'ESO Dungeon constants'!$D$3:$I$9999,6,FALSE),VLOOKUP(Q584,'ESO zone constants'!$H$3:$K$9987,4,FALSE)),""))</f>
        <v>DLC_LOST_DEPTHS</v>
      </c>
      <c r="U584" s="3" t="str">
        <f>IF(T584&lt;&gt;"",VLOOKUP(T584,'LibSets constants'!$B$4:$C$1012,2,FALSE),"")</f>
        <v>Lost Depths</v>
      </c>
      <c r="V584" s="94" t="s">
        <v>3354</v>
      </c>
      <c r="Z584" s="3">
        <f>IF(AND(G584&lt;&gt;"LIBSETS_SETTYPE_BATTLEGROUND",G584&lt;&gt;"LIBSETS_SETTYPE_SPECIAL"),
IF(AND(Y584&lt;&gt;"",ISNUMBER(Y584),NOT(ISNA(Y584))),Y584,
   IF(AND(L584&lt;&gt;"",ISNUMBER(L584),L584&gt;0,NOT(ISNA(L584))),VLOOKUP(L584,'ESO dumped WayshrineInfo'!$K$3:$L$9994,2,FALSE),"")
),"")</f>
        <v>1318</v>
      </c>
      <c r="AA584" t="str">
        <f>IF(AND(Z584&lt;&gt;"",ISNUMBER(Z584),NOT(ISNA(Z584))),VLOOKUP(Z584,'ESO zone constants'!$A$3:$D$9999,4,FALSE),"")</f>
        <v>High Isle</v>
      </c>
      <c r="AF584" s="3">
        <f>IF(AND(G584&lt;&gt;"LIBSETS_SETTYPE_BATTLEGROUND",G584&lt;&gt;"LIBSETS_SETTYPE_SPECIAL"),
IF(AND(AE584&lt;&gt;"",ISNUMBER(AE584),NOT(ISNA(AE584))),AE584,
   IF(AND(M584&lt;&gt;"",ISNUMBER(M584),M584&gt;0,NOT(ISNA(M584))),VLOOKUP(M584,'ESO dumped WayshrineInfo'!$K$3:$L$9994,2,FALSE),"")
),"")</f>
        <v>1318</v>
      </c>
      <c r="AG584" t="str">
        <f>IF(AND(AF584&lt;&gt;"",ISNUMBER(AF584),NOT(ISNA(AF584))),VLOOKUP(AF584,'ESO zone constants'!$A$3:$D$9999,4,FALSE),"")</f>
        <v>High Isle</v>
      </c>
      <c r="AH584" s="43"/>
      <c r="AK584" s="3" t="str">
        <f>IF(AND(G584&lt;&gt;"LIBSETS_SETTYPE_BATTLEGROUND",G584&lt;&gt;"LIBSETS_SETTYPE_SPECIAL"),IF(AL584&lt;&gt;"",VLOOKUP(AL584,'ESO zone constants'!$D$3:$H$4953,5,FALSE),""),"")</f>
        <v/>
      </c>
      <c r="AM584" s="43"/>
      <c r="AP584" s="3" t="str">
        <f>IF(AND(G584&lt;&gt;"LIBSETS_SETTYPE_BATTLEGROUND",G584&lt;&gt;"LIBSETS_SETTYPE_SPECIAL"),IF(AQ584&lt;&gt;"",VLOOKUP(AQ584,'ESO zone constants'!$D$3:$H$4953,5,FALSE),""),"")</f>
        <v/>
      </c>
      <c r="AR584" s="43"/>
      <c r="AU584" s="3" t="str">
        <f>IF(AND(G584&lt;&gt;"LIBSETS_SETTYPE_BATTLEGROUND",G584&lt;&gt;"LIBSETS_SETTYPE_SPECIAL"),IF(AV584&lt;&gt;"",VLOOKUP(AV584,'ESO zone constants'!$D$3:$H$4953,5,FALSE),""),"")</f>
        <v/>
      </c>
      <c r="BC584" s="21" t="str">
        <f t="shared" si="60"/>
        <v>[665] = {wayshrines={521,521,521,}, dlcId=DLC_LOST_DEPTHS</v>
      </c>
      <c r="BD584" s="21" t="str">
        <f t="shared" si="61"/>
        <v>, zoneIds={1361,1318,1318}, veteran=false</v>
      </c>
      <c r="BE584" s="21" t="str">
        <f t="shared" si="62"/>
        <v>, setType=LIBSETS_SETTYPE_DUNGEON</v>
      </c>
      <c r="BF584" s="21" t="str">
        <f t="shared" si="63"/>
        <v>, dropMechanic={LIBSETS_DROP_MECHANIC_GROUP_DUNGEON_BOSS}</v>
      </c>
      <c r="BG584" s="21" t="str">
        <f t="shared" si="64"/>
        <v>}, --Phylactery\’s Grasp / Phylakteriumsgriff   [Graven Deep, High Isle, High Isle]</v>
      </c>
    </row>
    <row r="585" spans="1:59" x14ac:dyDescent="0.25">
      <c r="A585" s="5">
        <v>666</v>
      </c>
      <c r="B585" t="s">
        <v>3476</v>
      </c>
      <c r="C585" t="s">
        <v>3463</v>
      </c>
      <c r="D585" s="3">
        <f t="shared" si="59"/>
        <v>666</v>
      </c>
      <c r="G585" s="8" t="s">
        <v>1479</v>
      </c>
      <c r="H585">
        <v>3</v>
      </c>
      <c r="I585" t="s">
        <v>1466</v>
      </c>
      <c r="J585" t="s">
        <v>91</v>
      </c>
      <c r="K585">
        <v>520</v>
      </c>
      <c r="L585">
        <v>520</v>
      </c>
      <c r="M585">
        <v>520</v>
      </c>
      <c r="O585" s="64" t="s">
        <v>3458</v>
      </c>
      <c r="Q585" s="3">
        <f>IF(AND(G585&lt;&gt;"LIBSETS_SETTYPE_BATTLEGROUND",G585&lt;&gt;"LIBSETS_SETTYPE_SPECIAL"), IF(R585&lt;&gt;"",VLOOKUP(R585,'ESO zone constants'!$D$3:$H$10001,5,FALSE),""),"")</f>
        <v>1360</v>
      </c>
      <c r="R585" t="str">
        <f>IF(AND(O585&lt;&gt;"",NOT(ISERROR(O585))),O585,
IF(AND(P585&lt;&gt;"",ISNUMBER(P585),P585&gt;0,NOT(ISNA(P585))),VLOOKUP(P585,'ESO zone constants'!$A$3:$D$9999,4,FALSE),
IF(AND(K585&lt;&gt;"",K585&gt;0,NOT(ISERROR(K585))),VLOOKUP(K585,'ESO dumped WayshrineInfo'!$K$3:$N$9994,4,FALSE),"")))</f>
        <v>Earthen Root Enclave</v>
      </c>
      <c r="S585" s="64" t="s">
        <v>3456</v>
      </c>
      <c r="T585" s="19" t="str">
        <f>IF(AND(S585&lt;&gt;"",NOT(ISERROR(S585))),S585,IF(Q585&lt;&gt;"",IF(NOT(ISERROR(VLOOKUP(Q585,'ESO Dungeon constants'!$D$3:$H$9999,5,FALSE))),VLOOKUP(Q585,'ESO Dungeon constants'!$D$3:$I$9999,6,FALSE),VLOOKUP(Q585,'ESO zone constants'!$H$3:$K$9987,4,FALSE)),""))</f>
        <v>DLC_LOST_DEPTHS</v>
      </c>
      <c r="U585" s="3" t="str">
        <f>IF(T585&lt;&gt;"",VLOOKUP(T585,'LibSets constants'!$B$4:$C$1012,2,FALSE),"")</f>
        <v>Lost Depths</v>
      </c>
      <c r="V585" s="33" t="s">
        <v>1544</v>
      </c>
      <c r="W585" s="3" t="s">
        <v>3463</v>
      </c>
      <c r="X585" s="3" t="s">
        <v>3476</v>
      </c>
      <c r="Z585" s="3">
        <f>IF(AND(G585&lt;&gt;"LIBSETS_SETTYPE_BATTLEGROUND",G585&lt;&gt;"LIBSETS_SETTYPE_SPECIAL"),
IF(AND(Y585&lt;&gt;"",ISNUMBER(Y585),NOT(ISNA(Y585))),Y585,
   IF(AND(L585&lt;&gt;"",ISNUMBER(L585),L585&gt;0,NOT(ISNA(L585))),VLOOKUP(L585,'ESO dumped WayshrineInfo'!$K$3:$L$9994,2,FALSE),"")
),"")</f>
        <v>1318</v>
      </c>
      <c r="AA585" t="str">
        <f>IF(AND(Z585&lt;&gt;"",ISNUMBER(Z585),NOT(ISNA(Z585))),VLOOKUP(Z585,'ESO zone constants'!$A$3:$D$9999,4,FALSE),"")</f>
        <v>High Isle</v>
      </c>
      <c r="AF585" s="3">
        <f>IF(AND(G585&lt;&gt;"LIBSETS_SETTYPE_BATTLEGROUND",G585&lt;&gt;"LIBSETS_SETTYPE_SPECIAL"),
IF(AND(AE585&lt;&gt;"",ISNUMBER(AE585),NOT(ISNA(AE585))),AE585,
   IF(AND(M585&lt;&gt;"",ISNUMBER(M585),M585&gt;0,NOT(ISNA(M585))),VLOOKUP(M585,'ESO dumped WayshrineInfo'!$K$3:$L$9994,2,FALSE),"")
),"")</f>
        <v>1318</v>
      </c>
      <c r="AG585" t="str">
        <f>IF(AND(AF585&lt;&gt;"",ISNUMBER(AF585),NOT(ISNA(AF585))),VLOOKUP(AF585,'ESO zone constants'!$A$3:$D$9999,4,FALSE),"")</f>
        <v>High Isle</v>
      </c>
      <c r="AH585" s="43"/>
      <c r="AK585" s="3" t="str">
        <f>IF(AND(G585&lt;&gt;"LIBSETS_SETTYPE_BATTLEGROUND",G585&lt;&gt;"LIBSETS_SETTYPE_SPECIAL"),IF(AL585&lt;&gt;"",VLOOKUP(AL585,'ESO zone constants'!$D$3:$H$4953,5,FALSE),""),"")</f>
        <v/>
      </c>
      <c r="AM585" s="43"/>
      <c r="AP585" s="3" t="str">
        <f>IF(AND(G585&lt;&gt;"LIBSETS_SETTYPE_BATTLEGROUND",G585&lt;&gt;"LIBSETS_SETTYPE_SPECIAL"),IF(AQ585&lt;&gt;"",VLOOKUP(AQ585,'ESO zone constants'!$D$3:$H$4953,5,FALSE),""),"")</f>
        <v/>
      </c>
      <c r="AR585" s="43"/>
      <c r="AU585" s="3" t="str">
        <f>IF(AND(G585&lt;&gt;"LIBSETS_SETTYPE_BATTLEGROUND",G585&lt;&gt;"LIBSETS_SETTYPE_SPECIAL"),IF(AV585&lt;&gt;"",VLOOKUP(AV585,'ESO zone constants'!$D$3:$H$4953,5,FALSE),""),"")</f>
        <v/>
      </c>
      <c r="BC585" s="21" t="str">
        <f t="shared" si="60"/>
        <v>[666] = {wayshrines={520,520,520,}, dlcId=DLC_LOST_DEPTHS</v>
      </c>
      <c r="BD585" s="21" t="str">
        <f t="shared" si="61"/>
        <v>, zoneIds={1360,1318,1318}, veteran={[EQUIP_TYPE_HEAD]=true, [EQUIP_TYPE_SHOULDERS]=false}</v>
      </c>
      <c r="BE585" s="21" t="str">
        <f t="shared" si="62"/>
        <v>, setType=LIBSETS_SETTYPE_MONSTER, undauntedChestId=3</v>
      </c>
      <c r="BF585" s="21" t="str">
        <f t="shared" si="63"/>
        <v>, dropMechanic={LIBSETS_DROP_MECHANIC_MONSTER_NAME}, dropMechanicDropLocationNames={['en']={'Archdruid Devyric','','','','','',},['de']={'Erzdruide Devyric','','','','','',},}</v>
      </c>
      <c r="BG585" s="21" t="str">
        <f t="shared" si="64"/>
        <v>}, --Archdruid Devyric / Erzdruide Devyric   [Earthen Root Enclave, High Isle, High Isle]</v>
      </c>
    </row>
    <row r="586" spans="1:59" x14ac:dyDescent="0.25">
      <c r="A586" s="5">
        <v>667</v>
      </c>
      <c r="B586" t="s">
        <v>3475</v>
      </c>
      <c r="C586" t="s">
        <v>3467</v>
      </c>
      <c r="D586" s="3">
        <f t="shared" si="59"/>
        <v>667</v>
      </c>
      <c r="G586" s="8" t="s">
        <v>1479</v>
      </c>
      <c r="H586">
        <v>3</v>
      </c>
      <c r="I586" t="s">
        <v>1466</v>
      </c>
      <c r="J586" t="s">
        <v>91</v>
      </c>
      <c r="K586">
        <v>521</v>
      </c>
      <c r="L586">
        <v>521</v>
      </c>
      <c r="M586">
        <v>521</v>
      </c>
      <c r="O586" s="64" t="s">
        <v>3459</v>
      </c>
      <c r="Q586" s="3">
        <f>IF(AND(G586&lt;&gt;"LIBSETS_SETTYPE_BATTLEGROUND",G586&lt;&gt;"LIBSETS_SETTYPE_SPECIAL"), IF(R586&lt;&gt;"",VLOOKUP(R586,'ESO zone constants'!$D$3:$H$10001,5,FALSE),""),"")</f>
        <v>1361</v>
      </c>
      <c r="R586" t="str">
        <f>IF(AND(O586&lt;&gt;"",NOT(ISERROR(O586))),O586,
IF(AND(P586&lt;&gt;"",ISNUMBER(P586),P586&gt;0,NOT(ISNA(P586))),VLOOKUP(P586,'ESO zone constants'!$A$3:$D$9999,4,FALSE),
IF(AND(K586&lt;&gt;"",K586&gt;0,NOT(ISERROR(K586))),VLOOKUP(K586,'ESO dumped WayshrineInfo'!$K$3:$N$9994,4,FALSE),"")))</f>
        <v>Graven Deep</v>
      </c>
      <c r="S586" s="64" t="s">
        <v>3456</v>
      </c>
      <c r="T586" s="19" t="str">
        <f>IF(AND(S586&lt;&gt;"",NOT(ISERROR(S586))),S586,IF(Q586&lt;&gt;"",IF(NOT(ISERROR(VLOOKUP(Q586,'ESO Dungeon constants'!$D$3:$H$9999,5,FALSE))),VLOOKUP(Q586,'ESO Dungeon constants'!$D$3:$I$9999,6,FALSE),VLOOKUP(Q586,'ESO zone constants'!$H$3:$K$9987,4,FALSE)),""))</f>
        <v>DLC_LOST_DEPTHS</v>
      </c>
      <c r="U586" s="3" t="str">
        <f>IF(T586&lt;&gt;"",VLOOKUP(T586,'LibSets constants'!$B$4:$C$1012,2,FALSE),"")</f>
        <v>Lost Depths</v>
      </c>
      <c r="V586" s="33" t="s">
        <v>1544</v>
      </c>
      <c r="W586" s="3" t="s">
        <v>3467</v>
      </c>
      <c r="X586" s="3" t="s">
        <v>3475</v>
      </c>
      <c r="Z586" s="3">
        <f>IF(AND(G586&lt;&gt;"LIBSETS_SETTYPE_BATTLEGROUND",G586&lt;&gt;"LIBSETS_SETTYPE_SPECIAL"),
IF(AND(Y586&lt;&gt;"",ISNUMBER(Y586),NOT(ISNA(Y586))),Y586,
   IF(AND(L586&lt;&gt;"",ISNUMBER(L586),L586&gt;0,NOT(ISNA(L586))),VLOOKUP(L586,'ESO dumped WayshrineInfo'!$K$3:$L$9994,2,FALSE),"")
),"")</f>
        <v>1318</v>
      </c>
      <c r="AA586" t="str">
        <f>IF(AND(Z586&lt;&gt;"",ISNUMBER(Z586),NOT(ISNA(Z586))),VLOOKUP(Z586,'ESO zone constants'!$A$3:$D$9999,4,FALSE),"")</f>
        <v>High Isle</v>
      </c>
      <c r="AF586" s="3">
        <f>IF(AND(G586&lt;&gt;"LIBSETS_SETTYPE_BATTLEGROUND",G586&lt;&gt;"LIBSETS_SETTYPE_SPECIAL"),
IF(AND(AE586&lt;&gt;"",ISNUMBER(AE586),NOT(ISNA(AE586))),AE586,
   IF(AND(M586&lt;&gt;"",ISNUMBER(M586),M586&gt;0,NOT(ISNA(M586))),VLOOKUP(M586,'ESO dumped WayshrineInfo'!$K$3:$L$9994,2,FALSE),"")
),"")</f>
        <v>1318</v>
      </c>
      <c r="AG586" t="str">
        <f>IF(AND(AF586&lt;&gt;"",ISNUMBER(AF586),NOT(ISNA(AF586))),VLOOKUP(AF586,'ESO zone constants'!$A$3:$D$9999,4,FALSE),"")</f>
        <v>High Isle</v>
      </c>
      <c r="AH586" s="43"/>
      <c r="AK586" s="3" t="str">
        <f>IF(AND(G586&lt;&gt;"LIBSETS_SETTYPE_BATTLEGROUND",G586&lt;&gt;"LIBSETS_SETTYPE_SPECIAL"),IF(AL586&lt;&gt;"",VLOOKUP(AL586,'ESO zone constants'!$D$3:$H$4953,5,FALSE),""),"")</f>
        <v/>
      </c>
      <c r="AM586" s="43"/>
      <c r="AP586" s="3" t="str">
        <f>IF(AND(G586&lt;&gt;"LIBSETS_SETTYPE_BATTLEGROUND",G586&lt;&gt;"LIBSETS_SETTYPE_SPECIAL"),IF(AQ586&lt;&gt;"",VLOOKUP(AQ586,'ESO zone constants'!$D$3:$H$4953,5,FALSE),""),"")</f>
        <v/>
      </c>
      <c r="AR586" s="43"/>
      <c r="AU586" s="3" t="str">
        <f>IF(AND(G586&lt;&gt;"LIBSETS_SETTYPE_BATTLEGROUND",G586&lt;&gt;"LIBSETS_SETTYPE_SPECIAL"),IF(AV586&lt;&gt;"",VLOOKUP(AV586,'ESO zone constants'!$D$3:$H$4953,5,FALSE),""),"")</f>
        <v/>
      </c>
      <c r="BC586" s="21" t="str">
        <f t="shared" si="60"/>
        <v>[667] = {wayshrines={521,521,521,}, dlcId=DLC_LOST_DEPTHS</v>
      </c>
      <c r="BD586" s="21" t="str">
        <f t="shared" si="61"/>
        <v>, zoneIds={1361,1318,1318}, veteran={[EQUIP_TYPE_HEAD]=true, [EQUIP_TYPE_SHOULDERS]=false}</v>
      </c>
      <c r="BE586" s="21" t="str">
        <f t="shared" si="62"/>
        <v>, setType=LIBSETS_SETTYPE_MONSTER, undauntedChestId=3</v>
      </c>
      <c r="BF586" s="21" t="str">
        <f t="shared" si="63"/>
        <v>, dropMechanic={LIBSETS_DROP_MECHANIC_MONSTER_NAME}, dropMechanicDropLocationNames={['en']={'Euphotic Gatekeeper','','','','','',},['de']={'Euphotischer Torhüter','','','','','',},}</v>
      </c>
      <c r="BG586" s="21" t="str">
        <f t="shared" si="64"/>
        <v>}, --Euphotic Gatekeeper / Euphotischer Torhüter   [Graven Deep, High Isle, High Isle]</v>
      </c>
    </row>
    <row r="587" spans="1:59" x14ac:dyDescent="0.25">
      <c r="A587" s="5">
        <v>668</v>
      </c>
      <c r="B587" t="s">
        <v>3479</v>
      </c>
      <c r="C587" t="s">
        <v>3468</v>
      </c>
      <c r="D587" s="3">
        <f t="shared" si="59"/>
        <v>668</v>
      </c>
      <c r="G587" s="3" t="s">
        <v>1475</v>
      </c>
      <c r="I587" t="s">
        <v>91</v>
      </c>
      <c r="J587" t="s">
        <v>91</v>
      </c>
      <c r="K587">
        <v>-1</v>
      </c>
      <c r="L587">
        <v>-1</v>
      </c>
      <c r="M587">
        <v>-1</v>
      </c>
      <c r="O587" s="64" t="s">
        <v>125</v>
      </c>
      <c r="Q587" s="3">
        <f>IF(AND(G587&lt;&gt;"LIBSETS_SETTYPE_BATTLEGROUND",G587&lt;&gt;"LIBSETS_SETTYPE_SPECIAL"), IF(R587&lt;&gt;"",VLOOKUP(R587,'ESO zone constants'!$D$3:$H$10001,5,FALSE),""),"")</f>
        <v>181</v>
      </c>
      <c r="R587" t="str">
        <f>IF(AND(O587&lt;&gt;"",NOT(ISERROR(O587))),O587,
IF(AND(P587&lt;&gt;"",ISNUMBER(P587),P587&gt;0,NOT(ISNA(P587))),VLOOKUP(P587,'ESO zone constants'!$A$3:$D$9999,4,FALSE),
IF(AND(K587&lt;&gt;"",K587&gt;0,NOT(ISERROR(K587))),VLOOKUP(K587,'ESO dumped WayshrineInfo'!$K$3:$N$9994,4,FALSE),"")))</f>
        <v>Cyrodiil</v>
      </c>
      <c r="S587" s="64" t="s">
        <v>3456</v>
      </c>
      <c r="T587" s="19" t="str">
        <f>IF(AND(S587&lt;&gt;"",NOT(ISERROR(S587))),S587,IF(Q587&lt;&gt;"",IF(NOT(ISERROR(VLOOKUP(Q587,'ESO Dungeon constants'!$D$3:$H$9999,5,FALSE))),VLOOKUP(Q587,'ESO Dungeon constants'!$D$3:$I$9999,6,FALSE),VLOOKUP(Q587,'ESO zone constants'!$H$3:$K$9987,4,FALSE)),""))</f>
        <v>DLC_LOST_DEPTHS</v>
      </c>
      <c r="U587" s="3" t="str">
        <f>IF(T587&lt;&gt;"",VLOOKUP(T587,'LibSets constants'!$B$4:$C$1012,2,FALSE),"")</f>
        <v>Lost Depths</v>
      </c>
      <c r="V587" s="33" t="s">
        <v>1541</v>
      </c>
      <c r="Z587" s="3" t="str">
        <f>IF(AND(G587&lt;&gt;"LIBSETS_SETTYPE_BATTLEGROUND",G587&lt;&gt;"LIBSETS_SETTYPE_SPECIAL"),
IF(AND(Y587&lt;&gt;"",ISNUMBER(Y587),NOT(ISNA(Y587))),Y587,
   IF(AND(L587&lt;&gt;"",ISNUMBER(L587),L587&gt;0,NOT(ISNA(L587))),VLOOKUP(L587,'ESO dumped WayshrineInfo'!$K$3:$L$9994,2,FALSE),"")
),"")</f>
        <v/>
      </c>
      <c r="AA587" t="str">
        <f>IF(AND(Z587&lt;&gt;"",ISNUMBER(Z587),NOT(ISNA(Z587))),VLOOKUP(Z587,'ESO zone constants'!$A$3:$D$9999,4,FALSE),"")</f>
        <v/>
      </c>
      <c r="AF587" s="3" t="str">
        <f>IF(AND(G587&lt;&gt;"LIBSETS_SETTYPE_BATTLEGROUND",G587&lt;&gt;"LIBSETS_SETTYPE_SPECIAL"),
IF(AND(AE587&lt;&gt;"",ISNUMBER(AE587),NOT(ISNA(AE587))),AE587,
   IF(AND(M587&lt;&gt;"",ISNUMBER(M587),M587&gt;0,NOT(ISNA(M587))),VLOOKUP(M587,'ESO dumped WayshrineInfo'!$K$3:$L$9994,2,FALSE),"")
),"")</f>
        <v/>
      </c>
      <c r="AG587" t="str">
        <f>IF(AND(AF587&lt;&gt;"",ISNUMBER(AF587),NOT(ISNA(AF587))),VLOOKUP(AF587,'ESO zone constants'!$A$3:$D$9999,4,FALSE),"")</f>
        <v/>
      </c>
      <c r="AH587" s="43"/>
      <c r="AK587" s="3" t="str">
        <f>IF(AND(G587&lt;&gt;"LIBSETS_SETTYPE_BATTLEGROUND",G587&lt;&gt;"LIBSETS_SETTYPE_SPECIAL"),IF(AL587&lt;&gt;"",VLOOKUP(AL587,'ESO zone constants'!$D$3:$H$4953,5,FALSE),""),"")</f>
        <v/>
      </c>
      <c r="AM587" s="43"/>
      <c r="AP587" s="3" t="str">
        <f>IF(AND(G587&lt;&gt;"LIBSETS_SETTYPE_BATTLEGROUND",G587&lt;&gt;"LIBSETS_SETTYPE_SPECIAL"),IF(AQ587&lt;&gt;"",VLOOKUP(AQ587,'ESO zone constants'!$D$3:$H$4953,5,FALSE),""),"")</f>
        <v/>
      </c>
      <c r="AR587" s="43"/>
      <c r="AU587" s="3" t="str">
        <f>IF(AND(G587&lt;&gt;"LIBSETS_SETTYPE_BATTLEGROUND",G587&lt;&gt;"LIBSETS_SETTYPE_SPECIAL"),IF(AV587&lt;&gt;"",VLOOKUP(AV587,'ESO zone constants'!$D$3:$H$4953,5,FALSE),""),"")</f>
        <v/>
      </c>
      <c r="BC587" s="21" t="str">
        <f t="shared" si="60"/>
        <v>[668] = {wayshrines={-1,-1,-1,}, dlcId=DLC_LOST_DEPTHS</v>
      </c>
      <c r="BD587" s="21" t="str">
        <f t="shared" si="61"/>
        <v>, zoneIds={181}, veteran=false</v>
      </c>
      <c r="BE587" s="21" t="str">
        <f t="shared" si="62"/>
        <v>, setType=LIBSETS_SETTYPE_CYRODIIL</v>
      </c>
      <c r="BF587" s="21" t="str">
        <f t="shared" si="63"/>
        <v>, dropMechanic={LIBSETS_DROP_MECHANIC_MAIL_PVP_REWARDS_FOR_THE_WORTHY}</v>
      </c>
      <c r="BG587" s="21" t="str">
        <f t="shared" si="64"/>
        <v>}, --Langour of Peryite / Peryites Entkräftung   [Cyrodiil]</v>
      </c>
    </row>
    <row r="588" spans="1:59" x14ac:dyDescent="0.25">
      <c r="A588" s="5">
        <v>669</v>
      </c>
      <c r="B588" t="s">
        <v>3477</v>
      </c>
      <c r="C588" t="s">
        <v>3469</v>
      </c>
      <c r="D588" s="3">
        <f t="shared" si="59"/>
        <v>669</v>
      </c>
      <c r="G588" s="3" t="s">
        <v>1475</v>
      </c>
      <c r="I588" t="s">
        <v>91</v>
      </c>
      <c r="J588" t="s">
        <v>91</v>
      </c>
      <c r="K588">
        <v>-1</v>
      </c>
      <c r="L588">
        <v>-1</v>
      </c>
      <c r="M588">
        <v>-1</v>
      </c>
      <c r="O588" s="64" t="s">
        <v>125</v>
      </c>
      <c r="Q588" s="3">
        <f>IF(AND(G588&lt;&gt;"LIBSETS_SETTYPE_BATTLEGROUND",G588&lt;&gt;"LIBSETS_SETTYPE_SPECIAL"), IF(R588&lt;&gt;"",VLOOKUP(R588,'ESO zone constants'!$D$3:$H$10001,5,FALSE),""),"")</f>
        <v>181</v>
      </c>
      <c r="R588" t="str">
        <f>IF(AND(O588&lt;&gt;"",NOT(ISERROR(O588))),O588,
IF(AND(P588&lt;&gt;"",ISNUMBER(P588),P588&gt;0,NOT(ISNA(P588))),VLOOKUP(P588,'ESO zone constants'!$A$3:$D$9999,4,FALSE),
IF(AND(K588&lt;&gt;"",K588&gt;0,NOT(ISERROR(K588))),VLOOKUP(K588,'ESO dumped WayshrineInfo'!$K$3:$N$9994,4,FALSE),"")))</f>
        <v>Cyrodiil</v>
      </c>
      <c r="S588" s="64" t="s">
        <v>3456</v>
      </c>
      <c r="T588" s="19" t="str">
        <f>IF(AND(S588&lt;&gt;"",NOT(ISERROR(S588))),S588,IF(Q588&lt;&gt;"",IF(NOT(ISERROR(VLOOKUP(Q588,'ESO Dungeon constants'!$D$3:$H$9999,5,FALSE))),VLOOKUP(Q588,'ESO Dungeon constants'!$D$3:$I$9999,6,FALSE),VLOOKUP(Q588,'ESO zone constants'!$H$3:$K$9987,4,FALSE)),""))</f>
        <v>DLC_LOST_DEPTHS</v>
      </c>
      <c r="U588" s="3" t="str">
        <f>IF(T588&lt;&gt;"",VLOOKUP(T588,'LibSets constants'!$B$4:$C$1012,2,FALSE),"")</f>
        <v>Lost Depths</v>
      </c>
      <c r="V588" s="33" t="s">
        <v>1541</v>
      </c>
      <c r="Z588" s="3" t="str">
        <f>IF(AND(G588&lt;&gt;"LIBSETS_SETTYPE_BATTLEGROUND",G588&lt;&gt;"LIBSETS_SETTYPE_SPECIAL"),
IF(AND(Y588&lt;&gt;"",ISNUMBER(Y588),NOT(ISNA(Y588))),Y588,
   IF(AND(L588&lt;&gt;"",ISNUMBER(L588),L588&gt;0,NOT(ISNA(L588))),VLOOKUP(L588,'ESO dumped WayshrineInfo'!$K$3:$L$9994,2,FALSE),"")
),"")</f>
        <v/>
      </c>
      <c r="AA588" t="str">
        <f>IF(AND(Z588&lt;&gt;"",ISNUMBER(Z588),NOT(ISNA(Z588))),VLOOKUP(Z588,'ESO zone constants'!$A$3:$D$9999,4,FALSE),"")</f>
        <v/>
      </c>
      <c r="AF588" s="3" t="str">
        <f>IF(AND(G588&lt;&gt;"LIBSETS_SETTYPE_BATTLEGROUND",G588&lt;&gt;"LIBSETS_SETTYPE_SPECIAL"),
IF(AND(AE588&lt;&gt;"",ISNUMBER(AE588),NOT(ISNA(AE588))),AE588,
   IF(AND(M588&lt;&gt;"",ISNUMBER(M588),M588&gt;0,NOT(ISNA(M588))),VLOOKUP(M588,'ESO dumped WayshrineInfo'!$K$3:$L$9994,2,FALSE),"")
),"")</f>
        <v/>
      </c>
      <c r="AG588" t="str">
        <f>IF(AND(AF588&lt;&gt;"",ISNUMBER(AF588),NOT(ISNA(AF588))),VLOOKUP(AF588,'ESO zone constants'!$A$3:$D$9999,4,FALSE),"")</f>
        <v/>
      </c>
      <c r="AH588" s="43"/>
      <c r="AK588" s="3" t="str">
        <f>IF(AND(G588&lt;&gt;"LIBSETS_SETTYPE_BATTLEGROUND",G588&lt;&gt;"LIBSETS_SETTYPE_SPECIAL"),IF(AL588&lt;&gt;"",VLOOKUP(AL588,'ESO zone constants'!$D$3:$H$4953,5,FALSE),""),"")</f>
        <v/>
      </c>
      <c r="AM588" s="43"/>
      <c r="AP588" s="3" t="str">
        <f>IF(AND(G588&lt;&gt;"LIBSETS_SETTYPE_BATTLEGROUND",G588&lt;&gt;"LIBSETS_SETTYPE_SPECIAL"),IF(AQ588&lt;&gt;"",VLOOKUP(AQ588,'ESO zone constants'!$D$3:$H$4953,5,FALSE),""),"")</f>
        <v/>
      </c>
      <c r="AR588" s="43"/>
      <c r="AU588" s="3" t="str">
        <f>IF(AND(G588&lt;&gt;"LIBSETS_SETTYPE_BATTLEGROUND",G588&lt;&gt;"LIBSETS_SETTYPE_SPECIAL"),IF(AV588&lt;&gt;"",VLOOKUP(AV588,'ESO zone constants'!$D$3:$H$4953,5,FALSE),""),"")</f>
        <v/>
      </c>
      <c r="BC588" s="21" t="str">
        <f t="shared" si="60"/>
        <v>[669] = {wayshrines={-1,-1,-1,}, dlcId=DLC_LOST_DEPTHS</v>
      </c>
      <c r="BD588" s="21" t="str">
        <f t="shared" si="61"/>
        <v>, zoneIds={181}, veteran=false</v>
      </c>
      <c r="BE588" s="21" t="str">
        <f t="shared" si="62"/>
        <v>, setType=LIBSETS_SETTYPE_CYRODIIL</v>
      </c>
      <c r="BF588" s="21" t="str">
        <f t="shared" si="63"/>
        <v>, dropMechanic={LIBSETS_DROP_MECHANIC_MAIL_PVP_REWARDS_FOR_THE_WORTHY}</v>
      </c>
      <c r="BG588" s="21" t="str">
        <f t="shared" si="64"/>
        <v>}, --Nocturnal\’s Ploy  / Nocturnals List   [Cyrodiil]</v>
      </c>
    </row>
    <row r="589" spans="1:59" x14ac:dyDescent="0.25">
      <c r="A589" s="5">
        <v>670</v>
      </c>
      <c r="B589" t="s">
        <v>3478</v>
      </c>
      <c r="C589" t="s">
        <v>3470</v>
      </c>
      <c r="D589" s="3">
        <f t="shared" si="59"/>
        <v>670</v>
      </c>
      <c r="G589" s="3" t="s">
        <v>1475</v>
      </c>
      <c r="I589" t="s">
        <v>91</v>
      </c>
      <c r="J589" t="s">
        <v>91</v>
      </c>
      <c r="K589">
        <v>-1</v>
      </c>
      <c r="L589">
        <v>-1</v>
      </c>
      <c r="M589">
        <v>-1</v>
      </c>
      <c r="O589" s="64" t="s">
        <v>125</v>
      </c>
      <c r="Q589" s="3">
        <f>IF(AND(G589&lt;&gt;"LIBSETS_SETTYPE_BATTLEGROUND",G589&lt;&gt;"LIBSETS_SETTYPE_SPECIAL"), IF(R589&lt;&gt;"",VLOOKUP(R589,'ESO zone constants'!$D$3:$H$10001,5,FALSE),""),"")</f>
        <v>181</v>
      </c>
      <c r="R589" t="str">
        <f>IF(AND(O589&lt;&gt;"",NOT(ISERROR(O589))),O589,
IF(AND(P589&lt;&gt;"",ISNUMBER(P589),P589&gt;0,NOT(ISNA(P589))),VLOOKUP(P589,'ESO zone constants'!$A$3:$D$9999,4,FALSE),
IF(AND(K589&lt;&gt;"",K589&gt;0,NOT(ISERROR(K589))),VLOOKUP(K589,'ESO dumped WayshrineInfo'!$K$3:$N$9994,4,FALSE),"")))</f>
        <v>Cyrodiil</v>
      </c>
      <c r="S589" s="64" t="s">
        <v>3456</v>
      </c>
      <c r="T589" s="19" t="str">
        <f>IF(AND(S589&lt;&gt;"",NOT(ISERROR(S589))),S589,IF(Q589&lt;&gt;"",IF(NOT(ISERROR(VLOOKUP(Q589,'ESO Dungeon constants'!$D$3:$H$9999,5,FALSE))),VLOOKUP(Q589,'ESO Dungeon constants'!$D$3:$I$9999,6,FALSE),VLOOKUP(Q589,'ESO zone constants'!$H$3:$K$9987,4,FALSE)),""))</f>
        <v>DLC_LOST_DEPTHS</v>
      </c>
      <c r="U589" s="3" t="str">
        <f>IF(T589&lt;&gt;"",VLOOKUP(T589,'LibSets constants'!$B$4:$C$1012,2,FALSE),"")</f>
        <v>Lost Depths</v>
      </c>
      <c r="V589" s="33" t="s">
        <v>1541</v>
      </c>
      <c r="Z589" s="3" t="str">
        <f>IF(AND(G589&lt;&gt;"LIBSETS_SETTYPE_BATTLEGROUND",G589&lt;&gt;"LIBSETS_SETTYPE_SPECIAL"),
IF(AND(Y589&lt;&gt;"",ISNUMBER(Y589),NOT(ISNA(Y589))),Y589,
   IF(AND(L589&lt;&gt;"",ISNUMBER(L589),L589&gt;0,NOT(ISNA(L589))),VLOOKUP(L589,'ESO dumped WayshrineInfo'!$K$3:$L$9994,2,FALSE),"")
),"")</f>
        <v/>
      </c>
      <c r="AA589" t="str">
        <f>IF(AND(Z589&lt;&gt;"",ISNUMBER(Z589),NOT(ISNA(Z589))),VLOOKUP(Z589,'ESO zone constants'!$A$3:$D$9999,4,FALSE),"")</f>
        <v/>
      </c>
      <c r="AF589" s="3" t="str">
        <f>IF(AND(G589&lt;&gt;"LIBSETS_SETTYPE_BATTLEGROUND",G589&lt;&gt;"LIBSETS_SETTYPE_SPECIAL"),
IF(AND(AE589&lt;&gt;"",ISNUMBER(AE589),NOT(ISNA(AE589))),AE589,
   IF(AND(M589&lt;&gt;"",ISNUMBER(M589),M589&gt;0,NOT(ISNA(M589))),VLOOKUP(M589,'ESO dumped WayshrineInfo'!$K$3:$L$9994,2,FALSE),"")
),"")</f>
        <v/>
      </c>
      <c r="AG589" t="str">
        <f>IF(AND(AF589&lt;&gt;"",ISNUMBER(AF589),NOT(ISNA(AF589))),VLOOKUP(AF589,'ESO zone constants'!$A$3:$D$9999,4,FALSE),"")</f>
        <v/>
      </c>
      <c r="AH589" s="43"/>
      <c r="AK589" s="3" t="str">
        <f>IF(AND(G589&lt;&gt;"LIBSETS_SETTYPE_BATTLEGROUND",G589&lt;&gt;"LIBSETS_SETTYPE_SPECIAL"),IF(AL589&lt;&gt;"",VLOOKUP(AL589,'ESO zone constants'!$D$3:$H$4953,5,FALSE),""),"")</f>
        <v/>
      </c>
      <c r="AM589" s="43"/>
      <c r="AP589" s="3" t="str">
        <f>IF(AND(G589&lt;&gt;"LIBSETS_SETTYPE_BATTLEGROUND",G589&lt;&gt;"LIBSETS_SETTYPE_SPECIAL"),IF(AQ589&lt;&gt;"",VLOOKUP(AQ589,'ESO zone constants'!$D$3:$H$4953,5,FALSE),""),"")</f>
        <v/>
      </c>
      <c r="AR589" s="43"/>
      <c r="AU589" s="3" t="str">
        <f>IF(AND(G589&lt;&gt;"LIBSETS_SETTYPE_BATTLEGROUND",G589&lt;&gt;"LIBSETS_SETTYPE_SPECIAL"),IF(AV589&lt;&gt;"",VLOOKUP(AV589,'ESO zone constants'!$D$3:$H$4953,5,FALSE),""),"")</f>
        <v/>
      </c>
      <c r="BC589" s="21" t="str">
        <f t="shared" si="60"/>
        <v>[670] = {wayshrines={-1,-1,-1,}, dlcId=DLC_LOST_DEPTHS</v>
      </c>
      <c r="BD589" s="21" t="str">
        <f t="shared" si="61"/>
        <v>, zoneIds={181}, veteran=false</v>
      </c>
      <c r="BE589" s="21" t="str">
        <f t="shared" si="62"/>
        <v>, setType=LIBSETS_SETTYPE_CYRODIIL</v>
      </c>
      <c r="BF589" s="21" t="str">
        <f t="shared" si="63"/>
        <v>, dropMechanic={LIBSETS_DROP_MECHANIC_MAIL_PVP_REWARDS_FOR_THE_WORTHY}</v>
      </c>
      <c r="BG589" s="21" t="str">
        <f t="shared" si="64"/>
        <v>}, --Mara\’s Balm / Maras Trost   [Cyrodiil]</v>
      </c>
    </row>
    <row r="590" spans="1:59" x14ac:dyDescent="0.25">
      <c r="A590" s="5">
        <v>671</v>
      </c>
      <c r="B590" t="s">
        <v>3520</v>
      </c>
      <c r="C590" t="s">
        <v>3490</v>
      </c>
      <c r="D590" s="3">
        <f t="shared" ref="D590:D629" si="65">A590</f>
        <v>671</v>
      </c>
      <c r="G590" s="3" t="s">
        <v>1480</v>
      </c>
      <c r="I590" t="s">
        <v>91</v>
      </c>
      <c r="J590" t="s">
        <v>91</v>
      </c>
      <c r="K590">
        <v>524</v>
      </c>
      <c r="L590">
        <v>524</v>
      </c>
      <c r="M590">
        <v>524</v>
      </c>
      <c r="Q590" s="3">
        <f>IF(AND(G590&lt;&gt;"LIBSETS_SETTYPE_BATTLEGROUND",G590&lt;&gt;"LIBSETS_SETTYPE_SPECIAL"), IF(R590&lt;&gt;"",VLOOKUP(R590,'ESO zone constants'!$D$3:$H$10001,5,FALSE),""),"")</f>
        <v>1383</v>
      </c>
      <c r="R590" t="str">
        <f>IF(AND(O590&lt;&gt;"",NOT(ISERROR(O590))),O590,
IF(AND(P590&lt;&gt;"",ISNUMBER(P590),P590&gt;0,NOT(ISNA(P590))),VLOOKUP(P590,'ESO zone constants'!$A$3:$D$9999,4,FALSE),
IF(AND(K590&lt;&gt;"",K590&gt;0,NOT(ISERROR(K590))),VLOOKUP(K590,'ESO dumped WayshrineInfo'!$K$3:$N$9994,4,FALSE),"")))</f>
        <v>Galen</v>
      </c>
      <c r="T590" s="19" t="str">
        <f>IF(AND(S590&lt;&gt;"",NOT(ISERROR(S590))),S590,IF(Q590&lt;&gt;"",IF(NOT(ISERROR(VLOOKUP(Q590,'ESO Dungeon constants'!$D$3:$H$9999,5,FALSE))),VLOOKUP(Q590,'ESO Dungeon constants'!$D$3:$I$9999,6,FALSE),VLOOKUP(Q590,'ESO zone constants'!$H$3:$K$9987,4,FALSE)),""))</f>
        <v>DLC_FIRESONG</v>
      </c>
      <c r="U590" s="3" t="str">
        <f>IF(T590&lt;&gt;"",VLOOKUP(T590,'LibSets constants'!$B$4:$C$1012,2,FALSE),"")</f>
        <v>Firesong</v>
      </c>
      <c r="V590" s="33" t="s">
        <v>1561</v>
      </c>
      <c r="Z590" s="3">
        <f>IF(AND(G590&lt;&gt;"LIBSETS_SETTYPE_BATTLEGROUND",G590&lt;&gt;"LIBSETS_SETTYPE_SPECIAL"),
IF(AND(Y590&lt;&gt;"",ISNUMBER(Y590),NOT(ISNA(Y590))),Y590,
   IF(AND(L590&lt;&gt;"",ISNUMBER(L590),L590&gt;0,NOT(ISNA(L590))),VLOOKUP(L590,'ESO dumped WayshrineInfo'!$K$3:$L$9994,2,FALSE),"")
),"")</f>
        <v>1383</v>
      </c>
      <c r="AA590" t="str">
        <f>IF(AND(Z590&lt;&gt;"",ISNUMBER(Z590),NOT(ISNA(Z590))),VLOOKUP(Z590,'ESO zone constants'!$A$3:$D$9999,4,FALSE),"")</f>
        <v>Galen</v>
      </c>
      <c r="AB590" s="33" t="s">
        <v>1560</v>
      </c>
      <c r="AF590" s="3">
        <f>IF(AND(G590&lt;&gt;"LIBSETS_SETTYPE_BATTLEGROUND",G590&lt;&gt;"LIBSETS_SETTYPE_SPECIAL"),
IF(AND(AE590&lt;&gt;"",ISNUMBER(AE590),NOT(ISNA(AE590))),AE590,
   IF(AND(M590&lt;&gt;"",ISNUMBER(M590),M590&gt;0,NOT(ISNA(M590))),VLOOKUP(M590,'ESO dumped WayshrineInfo'!$K$3:$L$9994,2,FALSE),"")
),"")</f>
        <v>1383</v>
      </c>
      <c r="AG590" t="str">
        <f>IF(AND(AF590&lt;&gt;"",ISNUMBER(AF590),NOT(ISNA(AF590))),VLOOKUP(AF590,'ESO zone constants'!$A$3:$D$9999,4,FALSE),"")</f>
        <v>Galen</v>
      </c>
      <c r="AH590" s="43" t="s">
        <v>1563</v>
      </c>
      <c r="AK590" s="3" t="str">
        <f>IF(AND(G590&lt;&gt;"LIBSETS_SETTYPE_BATTLEGROUND",G590&lt;&gt;"LIBSETS_SETTYPE_SPECIAL"),IF(AL590&lt;&gt;"",VLOOKUP(AL590,'ESO zone constants'!$D$3:$H$4953,5,FALSE),""),"")</f>
        <v/>
      </c>
      <c r="AM590" s="43" t="s">
        <v>1562</v>
      </c>
      <c r="AP590" s="3" t="str">
        <f>IF(AND(G590&lt;&gt;"LIBSETS_SETTYPE_BATTLEGROUND",G590&lt;&gt;"LIBSETS_SETTYPE_SPECIAL"),IF(AQ590&lt;&gt;"",VLOOKUP(AQ590,'ESO zone constants'!$D$3:$H$4953,5,FALSE),""),"")</f>
        <v/>
      </c>
      <c r="AR590" s="43" t="s">
        <v>3289</v>
      </c>
      <c r="AU590" s="3" t="str">
        <f>IF(AND(G590&lt;&gt;"LIBSETS_SETTYPE_BATTLEGROUND",G590&lt;&gt;"LIBSETS_SETTYPE_SPECIAL"),IF(AV590&lt;&gt;"",VLOOKUP(AV590,'ESO zone constants'!$D$3:$H$4953,5,FALSE),""),"")</f>
        <v/>
      </c>
      <c r="BC590" s="21" t="str">
        <f t="shared" si="60"/>
        <v>[671] = {wayshrines={524,524,524,}, dlcId=DLC_FIRESONG</v>
      </c>
      <c r="BD590" s="21" t="str">
        <f t="shared" si="61"/>
        <v>, zoneIds={1383,1383,1383}, veteran=false</v>
      </c>
      <c r="BE590" s="21" t="str">
        <f t="shared" si="62"/>
        <v>, setType=LIBSETS_SETTYPE_OVERLAND</v>
      </c>
      <c r="BF590" s="21" t="str">
        <f t="shared" si="63"/>
        <v>, dropMechanic={LIBSETS_DROP_MECHANIC_OVERLAND_WORLDBOSS,LIBSETS_DROP_MECHANIC_OVERLAND_BOSS_DELVE,LIBSETS_DROP_MECHANIC_OVERLAND_CHEST,LIBSETS_DROP_MECHANIC_OVERLAND_BOSS_PUBLIC_DUNGEON,LIBSETS_DROP_MECHANIC_OVERLAND_LOOT}</v>
      </c>
      <c r="BG590" s="21" t="str">
        <f t="shared" si="64"/>
        <v>}, --Back-Alley Gourmand / Hinterhof-Gourmet   [Galen, Galen, Galen]</v>
      </c>
    </row>
    <row r="591" spans="1:59" x14ac:dyDescent="0.25">
      <c r="A591" s="5">
        <v>672</v>
      </c>
      <c r="B591" t="s">
        <v>3521</v>
      </c>
      <c r="C591" t="s">
        <v>3491</v>
      </c>
      <c r="D591" s="3">
        <f t="shared" si="65"/>
        <v>672</v>
      </c>
      <c r="G591" s="3" t="s">
        <v>1480</v>
      </c>
      <c r="I591" t="s">
        <v>91</v>
      </c>
      <c r="J591" t="s">
        <v>91</v>
      </c>
      <c r="K591">
        <v>524</v>
      </c>
      <c r="L591">
        <v>524</v>
      </c>
      <c r="M591">
        <v>524</v>
      </c>
      <c r="Q591" s="3">
        <f>IF(AND(G591&lt;&gt;"LIBSETS_SETTYPE_BATTLEGROUND",G591&lt;&gt;"LIBSETS_SETTYPE_SPECIAL"), IF(R591&lt;&gt;"",VLOOKUP(R591,'ESO zone constants'!$D$3:$H$10001,5,FALSE),""),"")</f>
        <v>1383</v>
      </c>
      <c r="R591" t="str">
        <f>IF(AND(O591&lt;&gt;"",NOT(ISERROR(O591))),O591,
IF(AND(P591&lt;&gt;"",ISNUMBER(P591),P591&gt;0,NOT(ISNA(P591))),VLOOKUP(P591,'ESO zone constants'!$A$3:$D$9999,4,FALSE),
IF(AND(K591&lt;&gt;"",K591&gt;0,NOT(ISERROR(K591))),VLOOKUP(K591,'ESO dumped WayshrineInfo'!$K$3:$N$9994,4,FALSE),"")))</f>
        <v>Galen</v>
      </c>
      <c r="T591" s="19" t="str">
        <f>IF(AND(S591&lt;&gt;"",NOT(ISERROR(S591))),S591,IF(Q591&lt;&gt;"",IF(NOT(ISERROR(VLOOKUP(Q591,'ESO Dungeon constants'!$D$3:$H$9999,5,FALSE))),VLOOKUP(Q591,'ESO Dungeon constants'!$D$3:$I$9999,6,FALSE),VLOOKUP(Q591,'ESO zone constants'!$H$3:$K$9987,4,FALSE)),""))</f>
        <v>DLC_FIRESONG</v>
      </c>
      <c r="U591" s="3" t="str">
        <f>IF(T591&lt;&gt;"",VLOOKUP(T591,'LibSets constants'!$B$4:$C$1012,2,FALSE),"")</f>
        <v>Firesong</v>
      </c>
      <c r="V591" s="33" t="s">
        <v>1561</v>
      </c>
      <c r="Z591" s="3">
        <f>IF(AND(G591&lt;&gt;"LIBSETS_SETTYPE_BATTLEGROUND",G591&lt;&gt;"LIBSETS_SETTYPE_SPECIAL"),
IF(AND(Y591&lt;&gt;"",ISNUMBER(Y591),NOT(ISNA(Y591))),Y591,
   IF(AND(L591&lt;&gt;"",ISNUMBER(L591),L591&gt;0,NOT(ISNA(L591))),VLOOKUP(L591,'ESO dumped WayshrineInfo'!$K$3:$L$9994,2,FALSE),"")
),"")</f>
        <v>1383</v>
      </c>
      <c r="AA591" t="str">
        <f>IF(AND(Z591&lt;&gt;"",ISNUMBER(Z591),NOT(ISNA(Z591))),VLOOKUP(Z591,'ESO zone constants'!$A$3:$D$9999,4,FALSE),"")</f>
        <v>Galen</v>
      </c>
      <c r="AB591" s="33" t="s">
        <v>1560</v>
      </c>
      <c r="AF591" s="3">
        <f>IF(AND(G591&lt;&gt;"LIBSETS_SETTYPE_BATTLEGROUND",G591&lt;&gt;"LIBSETS_SETTYPE_SPECIAL"),
IF(AND(AE591&lt;&gt;"",ISNUMBER(AE591),NOT(ISNA(AE591))),AE591,
   IF(AND(M591&lt;&gt;"",ISNUMBER(M591),M591&gt;0,NOT(ISNA(M591))),VLOOKUP(M591,'ESO dumped WayshrineInfo'!$K$3:$L$9994,2,FALSE),"")
),"")</f>
        <v>1383</v>
      </c>
      <c r="AG591" t="str">
        <f>IF(AND(AF591&lt;&gt;"",ISNUMBER(AF591),NOT(ISNA(AF591))),VLOOKUP(AF591,'ESO zone constants'!$A$3:$D$9999,4,FALSE),"")</f>
        <v>Galen</v>
      </c>
      <c r="AH591" s="43" t="s">
        <v>1563</v>
      </c>
      <c r="AK591" s="3" t="str">
        <f>IF(AND(G591&lt;&gt;"LIBSETS_SETTYPE_BATTLEGROUND",G591&lt;&gt;"LIBSETS_SETTYPE_SPECIAL"),IF(AL591&lt;&gt;"",VLOOKUP(AL591,'ESO zone constants'!$D$3:$H$4953,5,FALSE),""),"")</f>
        <v/>
      </c>
      <c r="AM591" s="43" t="s">
        <v>1562</v>
      </c>
      <c r="AP591" s="3" t="str">
        <f>IF(AND(G591&lt;&gt;"LIBSETS_SETTYPE_BATTLEGROUND",G591&lt;&gt;"LIBSETS_SETTYPE_SPECIAL"),IF(AQ591&lt;&gt;"",VLOOKUP(AQ591,'ESO zone constants'!$D$3:$H$4953,5,FALSE),""),"")</f>
        <v/>
      </c>
      <c r="AR591" s="43" t="s">
        <v>3289</v>
      </c>
      <c r="AU591" s="3" t="str">
        <f>IF(AND(G591&lt;&gt;"LIBSETS_SETTYPE_BATTLEGROUND",G591&lt;&gt;"LIBSETS_SETTYPE_SPECIAL"),IF(AV591&lt;&gt;"",VLOOKUP(AV591,'ESO zone constants'!$D$3:$H$4953,5,FALSE),""),"")</f>
        <v/>
      </c>
      <c r="BC591" s="21" t="str">
        <f t="shared" si="60"/>
        <v>[672] = {wayshrines={524,524,524,}, dlcId=DLC_FIRESONG</v>
      </c>
      <c r="BD591" s="21" t="str">
        <f t="shared" si="61"/>
        <v>, zoneIds={1383,1383,1383}, veteran=false</v>
      </c>
      <c r="BE591" s="21" t="str">
        <f t="shared" si="62"/>
        <v>, setType=LIBSETS_SETTYPE_OVERLAND</v>
      </c>
      <c r="BF591" s="21" t="str">
        <f t="shared" si="63"/>
        <v>, dropMechanic={LIBSETS_DROP_MECHANIC_OVERLAND_WORLDBOSS,LIBSETS_DROP_MECHANIC_OVERLAND_BOSS_DELVE,LIBSETS_DROP_MECHANIC_OVERLAND_CHEST,LIBSETS_DROP_MECHANIC_OVERLAND_BOSS_PUBLIC_DUNGEON,LIBSETS_DROP_MECHANIC_OVERLAND_LOOT}</v>
      </c>
      <c r="BG591" s="21" t="str">
        <f t="shared" si="64"/>
        <v>}, --Phoenix Moth Theurge / Phönixmotten-Theurg   [Galen, Galen, Galen]</v>
      </c>
    </row>
    <row r="592" spans="1:59" x14ac:dyDescent="0.25">
      <c r="A592" s="5">
        <v>673</v>
      </c>
      <c r="B592" t="s">
        <v>3522</v>
      </c>
      <c r="C592" t="s">
        <v>3492</v>
      </c>
      <c r="D592" s="3">
        <f t="shared" si="65"/>
        <v>673</v>
      </c>
      <c r="G592" s="3" t="s">
        <v>1480</v>
      </c>
      <c r="I592" t="s">
        <v>91</v>
      </c>
      <c r="J592" t="s">
        <v>91</v>
      </c>
      <c r="K592">
        <v>524</v>
      </c>
      <c r="L592">
        <v>524</v>
      </c>
      <c r="M592">
        <v>524</v>
      </c>
      <c r="Q592" s="3">
        <f>IF(AND(G592&lt;&gt;"LIBSETS_SETTYPE_BATTLEGROUND",G592&lt;&gt;"LIBSETS_SETTYPE_SPECIAL"), IF(R592&lt;&gt;"",VLOOKUP(R592,'ESO zone constants'!$D$3:$H$10001,5,FALSE),""),"")</f>
        <v>1383</v>
      </c>
      <c r="R592" t="str">
        <f>IF(AND(O592&lt;&gt;"",NOT(ISERROR(O592))),O592,
IF(AND(P592&lt;&gt;"",ISNUMBER(P592),P592&gt;0,NOT(ISNA(P592))),VLOOKUP(P592,'ESO zone constants'!$A$3:$D$9999,4,FALSE),
IF(AND(K592&lt;&gt;"",K592&gt;0,NOT(ISERROR(K592))),VLOOKUP(K592,'ESO dumped WayshrineInfo'!$K$3:$N$9994,4,FALSE),"")))</f>
        <v>Galen</v>
      </c>
      <c r="T592" s="19" t="str">
        <f>IF(AND(S592&lt;&gt;"",NOT(ISERROR(S592))),S592,IF(Q592&lt;&gt;"",IF(NOT(ISERROR(VLOOKUP(Q592,'ESO Dungeon constants'!$D$3:$H$9999,5,FALSE))),VLOOKUP(Q592,'ESO Dungeon constants'!$D$3:$I$9999,6,FALSE),VLOOKUP(Q592,'ESO zone constants'!$H$3:$K$9987,4,FALSE)),""))</f>
        <v>DLC_FIRESONG</v>
      </c>
      <c r="U592" s="3" t="str">
        <f>IF(T592&lt;&gt;"",VLOOKUP(T592,'LibSets constants'!$B$4:$C$1012,2,FALSE),"")</f>
        <v>Firesong</v>
      </c>
      <c r="V592" s="33" t="s">
        <v>1561</v>
      </c>
      <c r="Z592" s="3">
        <f>IF(AND(G592&lt;&gt;"LIBSETS_SETTYPE_BATTLEGROUND",G592&lt;&gt;"LIBSETS_SETTYPE_SPECIAL"),
IF(AND(Y592&lt;&gt;"",ISNUMBER(Y592),NOT(ISNA(Y592))),Y592,
   IF(AND(L592&lt;&gt;"",ISNUMBER(L592),L592&gt;0,NOT(ISNA(L592))),VLOOKUP(L592,'ESO dumped WayshrineInfo'!$K$3:$L$9994,2,FALSE),"")
),"")</f>
        <v>1383</v>
      </c>
      <c r="AA592" t="str">
        <f>IF(AND(Z592&lt;&gt;"",ISNUMBER(Z592),NOT(ISNA(Z592))),VLOOKUP(Z592,'ESO zone constants'!$A$3:$D$9999,4,FALSE),"")</f>
        <v>Galen</v>
      </c>
      <c r="AB592" s="33" t="s">
        <v>1560</v>
      </c>
      <c r="AF592" s="3">
        <f>IF(AND(G592&lt;&gt;"LIBSETS_SETTYPE_BATTLEGROUND",G592&lt;&gt;"LIBSETS_SETTYPE_SPECIAL"),
IF(AND(AE592&lt;&gt;"",ISNUMBER(AE592),NOT(ISNA(AE592))),AE592,
   IF(AND(M592&lt;&gt;"",ISNUMBER(M592),M592&gt;0,NOT(ISNA(M592))),VLOOKUP(M592,'ESO dumped WayshrineInfo'!$K$3:$L$9994,2,FALSE),"")
),"")</f>
        <v>1383</v>
      </c>
      <c r="AG592" t="str">
        <f>IF(AND(AF592&lt;&gt;"",ISNUMBER(AF592),NOT(ISNA(AF592))),VLOOKUP(AF592,'ESO zone constants'!$A$3:$D$9999,4,FALSE),"")</f>
        <v>Galen</v>
      </c>
      <c r="AH592" s="43" t="s">
        <v>1563</v>
      </c>
      <c r="AK592" s="3" t="str">
        <f>IF(AND(G592&lt;&gt;"LIBSETS_SETTYPE_BATTLEGROUND",G592&lt;&gt;"LIBSETS_SETTYPE_SPECIAL"),IF(AL592&lt;&gt;"",VLOOKUP(AL592,'ESO zone constants'!$D$3:$H$4953,5,FALSE),""),"")</f>
        <v/>
      </c>
      <c r="AM592" s="43" t="s">
        <v>1562</v>
      </c>
      <c r="AP592" s="3" t="str">
        <f>IF(AND(G592&lt;&gt;"LIBSETS_SETTYPE_BATTLEGROUND",G592&lt;&gt;"LIBSETS_SETTYPE_SPECIAL"),IF(AQ592&lt;&gt;"",VLOOKUP(AQ592,'ESO zone constants'!$D$3:$H$4953,5,FALSE),""),"")</f>
        <v/>
      </c>
      <c r="AR592" s="43" t="s">
        <v>3289</v>
      </c>
      <c r="AU592" s="3" t="str">
        <f>IF(AND(G592&lt;&gt;"LIBSETS_SETTYPE_BATTLEGROUND",G592&lt;&gt;"LIBSETS_SETTYPE_SPECIAL"),IF(AV592&lt;&gt;"",VLOOKUP(AV592,'ESO zone constants'!$D$3:$H$4953,5,FALSE),""),"")</f>
        <v/>
      </c>
      <c r="BC592" s="21" t="str">
        <f t="shared" si="60"/>
        <v>[673] = {wayshrines={524,524,524,}, dlcId=DLC_FIRESONG</v>
      </c>
      <c r="BD592" s="21" t="str">
        <f t="shared" si="61"/>
        <v>, zoneIds={1383,1383,1383}, veteran=false</v>
      </c>
      <c r="BE592" s="21" t="str">
        <f t="shared" si="62"/>
        <v>, setType=LIBSETS_SETTYPE_OVERLAND</v>
      </c>
      <c r="BF592" s="21" t="str">
        <f t="shared" si="63"/>
        <v>, dropMechanic={LIBSETS_DROP_MECHANIC_OVERLAND_WORLDBOSS,LIBSETS_DROP_MECHANIC_OVERLAND_BOSS_DELVE,LIBSETS_DROP_MECHANIC_OVERLAND_CHEST,LIBSETS_DROP_MECHANIC_OVERLAND_BOSS_PUBLIC_DUNGEON,LIBSETS_DROP_MECHANIC_OVERLAND_LOOT}</v>
      </c>
      <c r="BG592" s="21" t="str">
        <f t="shared" si="64"/>
        <v>}, --Bastion of Draoife / Bastion des Draoife   [Galen, Galen, Galen]</v>
      </c>
    </row>
    <row r="593" spans="1:59" x14ac:dyDescent="0.25">
      <c r="A593" s="5">
        <v>674</v>
      </c>
      <c r="B593" t="s">
        <v>3523</v>
      </c>
      <c r="C593" t="s">
        <v>3498</v>
      </c>
      <c r="D593" s="3">
        <f t="shared" si="65"/>
        <v>674</v>
      </c>
      <c r="G593" s="101" t="s">
        <v>1686</v>
      </c>
      <c r="I593" t="s">
        <v>91</v>
      </c>
      <c r="J593" t="s">
        <v>91</v>
      </c>
      <c r="K593" s="36">
        <v>529</v>
      </c>
      <c r="L593" s="36">
        <v>505</v>
      </c>
      <c r="M593" s="36">
        <v>529</v>
      </c>
      <c r="Q593" s="3">
        <f>IF(AND(G593&lt;&gt;"LIBSETS_SETTYPE_BATTLEGROUND",G593&lt;&gt;"LIBSETS_SETTYPE_SPECIAL"), IF(R593&lt;&gt;"",VLOOKUP(R593,'ESO zone constants'!$D$3:$H$10001,5,FALSE),""),"")</f>
        <v>1318</v>
      </c>
      <c r="R593" t="str">
        <f>IF(AND(O593&lt;&gt;"",NOT(ISERROR(O593))),O593,
IF(AND(P593&lt;&gt;"",ISNUMBER(P593),P593&gt;0,NOT(ISNA(P593))),VLOOKUP(P593,'ESO zone constants'!$A$3:$D$9999,4,FALSE),
IF(AND(L593&lt;&gt;"",L593&gt;0,NOT(ISERROR(L593))),VLOOKUP(L593,'ESO dumped WayshrineInfo'!$K$3:$N$9994,4,FALSE),"")))</f>
        <v>High Isle</v>
      </c>
      <c r="S593" s="64" t="s">
        <v>3493</v>
      </c>
      <c r="T593" s="19" t="str">
        <f>IF(AND(S593&lt;&gt;"",NOT(ISERROR(S593))),S593,IF(Q593&lt;&gt;"",IF(NOT(ISERROR(VLOOKUP(Q593,'ESO Dungeon constants'!$D$3:$H$9999,5,FALSE))),VLOOKUP(Q593,'ESO Dungeon constants'!$D$3:$I$9999,6,FALSE),VLOOKUP(Q593,'ESO zone constants'!$H$3:$K$9987,4,FALSE)),""))</f>
        <v>DLC_FIRESONG</v>
      </c>
      <c r="U593" s="3" t="str">
        <f>IF(T593&lt;&gt;"",VLOOKUP(T593,'LibSets constants'!$B$4:$C$1012,2,FALSE),"")</f>
        <v>Firesong</v>
      </c>
      <c r="V593" s="43" t="s">
        <v>3289</v>
      </c>
      <c r="W593" s="3" t="s">
        <v>3614</v>
      </c>
      <c r="X593" s="3" t="s">
        <v>3615</v>
      </c>
      <c r="Z593" s="3">
        <f>IF(AND(G593&lt;&gt;"LIBSETS_SETTYPE_BATTLEGROUND",G593&lt;&gt;"LIBSETS_SETTYPE_SPECIAL"),
IF(AND(Y593&lt;&gt;"",ISNUMBER(Y593),NOT(ISNA(Y593))),Y593,
   IF(AND(L593&lt;&gt;"",ISNUMBER(L593),L593&gt;0,NOT(ISNA(L593))),VLOOKUP(L593,'ESO dumped WayshrineInfo'!$K$3:$L$9994,2,FALSE),"")
),"")</f>
        <v>1318</v>
      </c>
      <c r="AA593" t="str">
        <f>IF(AND(Z593&lt;&gt;"",ISNUMBER(Z593),NOT(ISNA(Z593))),VLOOKUP(Z593,'ESO zone constants'!$A$3:$D$9999,4,FALSE),"")</f>
        <v>High Isle</v>
      </c>
      <c r="AB593" s="33" t="s">
        <v>1561</v>
      </c>
      <c r="AC593" s="3" t="s">
        <v>3674</v>
      </c>
      <c r="AD593" s="3" t="s">
        <v>3675</v>
      </c>
      <c r="AF593" s="3">
        <v>1318</v>
      </c>
      <c r="AG593" t="str">
        <f>IF(AND(AF593&lt;&gt;"",ISNUMBER(AF593),NOT(ISNA(AF593))),VLOOKUP(AF593,'ESO zone constants'!$A$3:$D$9999,4,FALSE),"")</f>
        <v>High Isle</v>
      </c>
      <c r="AH593" s="33" t="s">
        <v>3676</v>
      </c>
      <c r="AI593" s="3" t="s">
        <v>3680</v>
      </c>
      <c r="AJ593" s="3" t="s">
        <v>3681</v>
      </c>
      <c r="AK593" s="3">
        <f>IF(AND(G593&lt;&gt;"LIBSETS_SETTYPE_BATTLEGROUND",G593&lt;&gt;"LIBSETS_SETTYPE_SPECIAL"),IF(AL593&lt;&gt;"",VLOOKUP(AL593,'ESO zone constants'!$D$3:$H$4953,5,FALSE),""),"")</f>
        <v>1318</v>
      </c>
      <c r="AL593" t="s">
        <v>3397</v>
      </c>
      <c r="AM593" s="43" t="s">
        <v>3338</v>
      </c>
      <c r="AN593" s="3" t="s">
        <v>3686</v>
      </c>
      <c r="AO593" s="3" t="s">
        <v>3687</v>
      </c>
      <c r="AP593" s="3">
        <f>IF(AND(G593&lt;&gt;"LIBSETS_SETTYPE_BATTLEGROUND",G593&lt;&gt;"LIBSETS_SETTYPE_SPECIAL"),IF(AQ593&lt;&gt;"",VLOOKUP(AQ593,'ESO zone constants'!$D$3:$H$4953,5,FALSE),""),"")</f>
        <v>1334</v>
      </c>
      <c r="AQ593" t="s">
        <v>3433</v>
      </c>
      <c r="AR593" s="43" t="s">
        <v>1560</v>
      </c>
      <c r="AS593" s="3" t="s">
        <v>3688</v>
      </c>
      <c r="AT593" s="3" t="s">
        <v>3688</v>
      </c>
      <c r="AU593" s="3">
        <f>IF(AND(G593&lt;&gt;"LIBSETS_SETTYPE_BATTLEGROUND",G593&lt;&gt;"LIBSETS_SETTYPE_SPECIAL"),IF(AV593&lt;&gt;"",VLOOKUP(AV593,'ESO zone constants'!$D$3:$H$4953,5,FALSE),""),"")</f>
        <v>162</v>
      </c>
      <c r="AV593" t="s">
        <v>121</v>
      </c>
      <c r="AW593" s="43" t="s">
        <v>1562</v>
      </c>
      <c r="AX593" s="3" t="s">
        <v>3689</v>
      </c>
      <c r="AY593" s="3" t="s">
        <v>3690</v>
      </c>
      <c r="BA593" s="102" t="s">
        <v>3671</v>
      </c>
      <c r="BB593" s="102" t="s">
        <v>3671</v>
      </c>
      <c r="BC593" s="21" t="str">
        <f t="shared" si="60"/>
        <v>[674] = {wayshrines={529,505,529,}, dlcId=DLC_FIRESONG</v>
      </c>
      <c r="BD593" s="21" t="str">
        <f t="shared" si="61"/>
        <v>, zoneIds={1318,1318,1318,1318,1334,162}, veteran=false</v>
      </c>
      <c r="BE593" s="21" t="str">
        <f t="shared" si="62"/>
        <v>, setType=LIBSETS_SETTYPE_MYTHIC</v>
      </c>
      <c r="BF593" s="21" t="str">
        <f t="shared" si="63"/>
        <v>, dropMechanic={LIBSETS_DROP_MECHANIC_OVERLAND_LOOT,LIBSETS_DROP_MECHANIC_OVERLAND_WORLDBOSS,LIBSETS_DROP_MECHANIC_HARVEST_NODES,LIBSETS_DROP_MECHANIC_MOB_TYPE,LIBSETS_DROP_MECHANIC_OVERLAND_BOSS_DELVE,LIBSETS_DROP_MECHANIC_OVERLAND_BOSS_PUBLIC_DUNGEON}, dropMechanicDropLocationNames={['en']={'Safeboxes &amp; Thieves Troves','Faun Falls','Wood','Hunter','Boss','All bosses',},['de']={'Wertkasetten &amp; Diebesgut','Faunfälle','Holz','Jäger','Boss','Alle Bosse',},}</v>
      </c>
      <c r="BG593" s="21" t="str">
        <f t="shared" si="64"/>
        <v>, addTooltip={['en']='https://en.uesp.net/wiki/Online:Mythic_Items#Faun.27s_Lark_Cladding',},}, --Faun\'s Lark Cladding / Faunstreich   [High Isle, High Isle, High Isle, High Isle, Whalefall, Obsidian Scar]</v>
      </c>
    </row>
    <row r="594" spans="1:59" x14ac:dyDescent="0.25">
      <c r="A594" s="5">
        <v>675</v>
      </c>
      <c r="B594" t="s">
        <v>3524</v>
      </c>
      <c r="C594" t="s">
        <v>3499</v>
      </c>
      <c r="D594" s="3">
        <f t="shared" si="65"/>
        <v>675</v>
      </c>
      <c r="G594" s="101" t="s">
        <v>1686</v>
      </c>
      <c r="I594" t="s">
        <v>91</v>
      </c>
      <c r="J594" t="s">
        <v>91</v>
      </c>
      <c r="K594" s="36">
        <v>176</v>
      </c>
      <c r="L594" s="36">
        <v>527</v>
      </c>
      <c r="M594" s="36">
        <v>527</v>
      </c>
      <c r="Q594" s="3">
        <f>IF(AND(G594&lt;&gt;"LIBSETS_SETTYPE_BATTLEGROUND",G594&lt;&gt;"LIBSETS_SETTYPE_SPECIAL"), IF(R594&lt;&gt;"",VLOOKUP(R594,'ESO zone constants'!$D$3:$H$10001,5,FALSE),""),"")</f>
        <v>381</v>
      </c>
      <c r="R594" t="str">
        <f>IF(AND(O594&lt;&gt;"",NOT(ISERROR(O594))),O594,
IF(AND(P594&lt;&gt;"",ISNUMBER(P594),P594&gt;0,NOT(ISNA(P594))),VLOOKUP(P594,'ESO zone constants'!$A$3:$D$9999,4,FALSE),
IF(AND(K594&lt;&gt;"",K594&gt;0,NOT(ISERROR(K594))),VLOOKUP(K594,'ESO dumped WayshrineInfo'!$K$3:$N$9994,4,FALSE),"")))</f>
        <v>Auridon</v>
      </c>
      <c r="S594" s="64" t="s">
        <v>3493</v>
      </c>
      <c r="T594" s="19" t="str">
        <f>IF(AND(S594&lt;&gt;"",NOT(ISERROR(S594))),S594,IF(Q594&lt;&gt;"",IF(NOT(ISERROR(VLOOKUP(Q594,'ESO Dungeon constants'!$D$3:$H$9999,5,FALSE))),VLOOKUP(Q594,'ESO Dungeon constants'!$D$3:$I$9999,6,FALSE),VLOOKUP(Q594,'ESO zone constants'!$H$3:$K$9987,4,FALSE)),""))</f>
        <v>DLC_FIRESONG</v>
      </c>
      <c r="U594" s="3" t="str">
        <f>IF(T594&lt;&gt;"",VLOOKUP(T594,'LibSets constants'!$B$4:$C$1012,2,FALSE),"")</f>
        <v>Firesong</v>
      </c>
      <c r="V594" s="33" t="s">
        <v>1562</v>
      </c>
      <c r="W594" s="3" t="s">
        <v>3691</v>
      </c>
      <c r="X594" s="3" t="s">
        <v>3692</v>
      </c>
      <c r="Z594" s="3">
        <f>IF(AND(G594&lt;&gt;"LIBSETS_SETTYPE_BATTLEGROUND",G594&lt;&gt;"LIBSETS_SETTYPE_SPECIAL"),
IF(AND(Y594&lt;&gt;"",ISNUMBER(Y594),NOT(ISNA(Y594))),Y594,
   IF(AND(L594&lt;&gt;"",ISNUMBER(L594),L594&gt;0,NOT(ISNA(L594))),VLOOKUP(L594,'ESO dumped WayshrineInfo'!$K$3:$L$9994,2,FALSE),"")
),"")</f>
        <v>1383</v>
      </c>
      <c r="AA594" t="str">
        <f>IF(AND(Z594&lt;&gt;"",ISNUMBER(Z594),NOT(ISNA(Z594))),VLOOKUP(Z594,'ESO zone constants'!$A$3:$D$9999,4,FALSE),"")</f>
        <v>Galen</v>
      </c>
      <c r="AB594" s="33" t="s">
        <v>1561</v>
      </c>
      <c r="AC594" s="3" t="s">
        <v>3693</v>
      </c>
      <c r="AD594" s="3" t="s">
        <v>3694</v>
      </c>
      <c r="AF594" s="3">
        <f>IF(AND(G594&lt;&gt;"LIBSETS_SETTYPE_BATTLEGROUND",G594&lt;&gt;"LIBSETS_SETTYPE_SPECIAL"),
IF(AND(AE594&lt;&gt;"",ISNUMBER(AE594),NOT(ISNA(AE594))),AE594,
   IF(AND(M594&lt;&gt;"",ISNUMBER(M594),M594&gt;0,NOT(ISNA(M594))),VLOOKUP(M594,'ESO dumped WayshrineInfo'!$K$3:$L$9994,2,FALSE),"")
),"")</f>
        <v>1383</v>
      </c>
      <c r="AG594" t="str">
        <f>IF(AND(AF594&lt;&gt;"",ISNUMBER(AF594),NOT(ISNA(AF594))),VLOOKUP(AF594,'ESO zone constants'!$A$3:$D$9999,4,FALSE),"")</f>
        <v>Galen</v>
      </c>
      <c r="AH594" s="33" t="s">
        <v>3278</v>
      </c>
      <c r="AI594" s="3" t="s">
        <v>3697</v>
      </c>
      <c r="AJ594" s="3" t="s">
        <v>3698</v>
      </c>
      <c r="AK594" s="3">
        <f>IF(AND(G595&lt;&gt;"LIBSETS_SETTYPE_BATTLEGROUND",G595&lt;&gt;"LIBSETS_SETTYPE_SPECIAL"),IF(AL594&lt;&gt;"",VLOOKUP(AL594,'ESO zone constants'!$D$3:$H$4953,5,FALSE),""),"")</f>
        <v>1383</v>
      </c>
      <c r="AL594" t="s">
        <v>3544</v>
      </c>
      <c r="AM594" s="43" t="s">
        <v>3304</v>
      </c>
      <c r="AN594" s="3" t="s">
        <v>3695</v>
      </c>
      <c r="AO594" s="3" t="s">
        <v>3696</v>
      </c>
      <c r="AP594" s="3">
        <f>IF(AND(G595&lt;&gt;"LIBSETS_SETTYPE_BATTLEGROUND",G595&lt;&gt;"LIBSETS_SETTYPE_SPECIAL"),IF(AQ594&lt;&gt;"",VLOOKUP(AQ594,'ESO zone constants'!$D$3:$H$4953,5,FALSE),""),"")</f>
        <v>1383</v>
      </c>
      <c r="AQ594" t="s">
        <v>3544</v>
      </c>
      <c r="AR594" s="33" t="s">
        <v>3676</v>
      </c>
      <c r="AS594" s="3" t="s">
        <v>3682</v>
      </c>
      <c r="AT594" s="3" t="s">
        <v>3683</v>
      </c>
      <c r="AU594" s="3" t="str">
        <f>IF(AND(G594&lt;&gt;"LIBSETS_SETTYPE_BATTLEGROUND",G594&lt;&gt;"LIBSETS_SETTYPE_SPECIAL"),IF(AV594&lt;&gt;"",VLOOKUP(AV594,'ESO zone constants'!$D$3:$H$4953,5,FALSE),""),"")</f>
        <v/>
      </c>
      <c r="BA594" s="102" t="s">
        <v>3672</v>
      </c>
      <c r="BB594" s="102" t="s">
        <v>3672</v>
      </c>
      <c r="BC594" s="21" t="str">
        <f t="shared" si="60"/>
        <v>[675] = {wayshrines={176,527,527,}, dlcId=DLC_FIRESONG</v>
      </c>
      <c r="BD594" s="21" t="str">
        <f t="shared" si="61"/>
        <v>, zoneIds={381,1383,1383,1383,1383}, veteran=false</v>
      </c>
      <c r="BE594" s="21" t="str">
        <f t="shared" si="62"/>
        <v>, setType=LIBSETS_SETTYPE_MYTHIC</v>
      </c>
      <c r="BF594" s="21" t="str">
        <f t="shared" si="63"/>
        <v>, dropMechanic={LIBSETS_DROP_MECHANIC_OVERLAND_BOSS_PUBLIC_DUNGEON,LIBSETS_DROP_MECHANIC_OVERLAND_WORLDBOSS,LIBSETS_DROP_MECHANIC_DAILY_QUEST_REWARD_COFFER,LIBSETS_DROP_MECHANIC_DOLMEN_HARROWSTORM_MAGICAL_ANOMALIES,LIBSETS_DROP_MECHANIC_HARVEST_NODES}, dropMechanicDropLocationNames={['en']={'Group event boss','Valley of the Watcher','Daily delve quest coffer','Volcanic vent','Clothing','',},['de']={'Gruppen Event Boss','Tal des Wächters','Tägliche Verlies Quest Belehnung','Vulkanische Ventile','Schneider','',},}</v>
      </c>
      <c r="BG594" s="21" t="str">
        <f t="shared" si="64"/>
        <v>, addTooltip={['en']='https://en.uesp.net/wiki/Online:Mythic_Items#Stormweaver.27s_Cavort',},}, --Stormweaver\'s Cavort / Sturmwebertollen   [Auridon, Galen, Galen, Galen, Galen]</v>
      </c>
    </row>
    <row r="595" spans="1:59" x14ac:dyDescent="0.25">
      <c r="A595" s="5">
        <v>676</v>
      </c>
      <c r="B595" t="s">
        <v>3525</v>
      </c>
      <c r="C595" t="s">
        <v>3500</v>
      </c>
      <c r="D595" s="3">
        <f t="shared" si="65"/>
        <v>676</v>
      </c>
      <c r="G595" s="101" t="s">
        <v>1686</v>
      </c>
      <c r="I595" t="s">
        <v>91</v>
      </c>
      <c r="J595" t="s">
        <v>91</v>
      </c>
      <c r="K595" s="36">
        <v>529</v>
      </c>
      <c r="L595" s="36">
        <v>350</v>
      </c>
      <c r="M595" s="36">
        <v>529</v>
      </c>
      <c r="Q595" s="3">
        <f>IF(AND(G595&lt;&gt;"LIBSETS_SETTYPE_BATTLEGROUND",G595&lt;&gt;"LIBSETS_SETTYPE_SPECIAL"), IF(R595&lt;&gt;"",VLOOKUP(R595,'ESO zone constants'!$D$3:$H$10001,5,FALSE),""),"")</f>
        <v>1383</v>
      </c>
      <c r="R595" t="str">
        <f>IF(AND(O595&lt;&gt;"",NOT(ISERROR(O595))),O595,
IF(AND(P595&lt;&gt;"",ISNUMBER(P595),P595&gt;0,NOT(ISNA(P595))),VLOOKUP(P595,'ESO zone constants'!$A$3:$D$9999,4,FALSE),
IF(AND(K595&lt;&gt;"",K595&gt;0,NOT(ISERROR(K595))),VLOOKUP(K595,'ESO dumped WayshrineInfo'!$K$3:$N$9994,4,FALSE),"")))</f>
        <v>Galen</v>
      </c>
      <c r="S595" s="64" t="s">
        <v>3493</v>
      </c>
      <c r="T595" s="19" t="str">
        <f>IF(AND(S595&lt;&gt;"",NOT(ISERROR(S595))),S595,IF(Q595&lt;&gt;"",IF(NOT(ISERROR(VLOOKUP(Q595,'ESO Dungeon constants'!$D$3:$H$9999,5,FALSE))),VLOOKUP(Q595,'ESO Dungeon constants'!$D$3:$I$9999,6,FALSE),VLOOKUP(Q595,'ESO zone constants'!$H$3:$K$9987,4,FALSE)),""))</f>
        <v>DLC_FIRESONG</v>
      </c>
      <c r="U595" s="3" t="str">
        <f>IF(T595&lt;&gt;"",VLOOKUP(T595,'LibSets constants'!$B$4:$C$1012,2,FALSE),"")</f>
        <v>Firesong</v>
      </c>
      <c r="V595" s="43" t="s">
        <v>3289</v>
      </c>
      <c r="W595" s="3" t="s">
        <v>3699</v>
      </c>
      <c r="X595" s="3" t="s">
        <v>3700</v>
      </c>
      <c r="Z595" s="3">
        <f>IF(AND(G595&lt;&gt;"LIBSETS_SETTYPE_BATTLEGROUND",G595&lt;&gt;"LIBSETS_SETTYPE_SPECIAL"),
IF(AND(Y595&lt;&gt;"",ISNUMBER(Y595),NOT(ISNA(Y595))),Y595,
   IF(AND(L595&lt;&gt;"",ISNUMBER(L595),L595&gt;0,NOT(ISNA(L595))),VLOOKUP(L595,'ESO dumped WayshrineInfo'!$K$3:$L$9994,2,FALSE),"")
),"")</f>
        <v>1011</v>
      </c>
      <c r="AA595" t="str">
        <f>IF(AND(Z595&lt;&gt;"",ISNUMBER(Z595),NOT(ISNA(Z595))),VLOOKUP(Z595,'ESO zone constants'!$A$3:$D$9999,4,FALSE),"")</f>
        <v>Summerset</v>
      </c>
      <c r="AB595" s="33" t="s">
        <v>1561</v>
      </c>
      <c r="AC595" s="3" t="s">
        <v>3702</v>
      </c>
      <c r="AD595" s="3" t="s">
        <v>3701</v>
      </c>
      <c r="AF595" s="3">
        <f>IF(AND(G595&lt;&gt;"LIBSETS_SETTYPE_BATTLEGROUND",G595&lt;&gt;"LIBSETS_SETTYPE_SPECIAL"),
IF(AND(AE595&lt;&gt;"",ISNUMBER(AE595),NOT(ISNA(AE595))),AE595,
   IF(AND(M595&lt;&gt;"",ISNUMBER(M595),M595&gt;0,NOT(ISNA(M595))),VLOOKUP(M595,'ESO dumped WayshrineInfo'!$K$3:$L$9994,2,FALSE),"")
),"")</f>
        <v>1383</v>
      </c>
      <c r="AG595" t="str">
        <f>IF(AND(AF595&lt;&gt;"",ISNUMBER(AF595),NOT(ISNA(AF595))),VLOOKUP(AF595,'ESO zone constants'!$A$3:$D$9999,4,FALSE),"")</f>
        <v>Galen</v>
      </c>
      <c r="AH595" s="33" t="s">
        <v>3283</v>
      </c>
      <c r="AI595" s="3" t="s">
        <v>3703</v>
      </c>
      <c r="AJ595" s="3" t="s">
        <v>3704</v>
      </c>
      <c r="AK595" s="3">
        <f>IF(AND(G596&lt;&gt;"LIBSETS_SETTYPE_BATTLEGROUND",G596&lt;&gt;"LIBSETS_SETTYPE_SPECIAL"),IF(AL595&lt;&gt;"",VLOOKUP(AL595,'ESO zone constants'!$D$3:$H$4953,5,FALSE),""),"")</f>
        <v>1302</v>
      </c>
      <c r="AL595" t="s">
        <v>2738</v>
      </c>
      <c r="AM595" s="43" t="s">
        <v>1544</v>
      </c>
      <c r="AN595" s="3" t="s">
        <v>3705</v>
      </c>
      <c r="AO595" s="3" t="s">
        <v>3706</v>
      </c>
      <c r="AP595" s="3">
        <f>IF(AND(G596&lt;&gt;"LIBSETS_SETTYPE_BATTLEGROUND",G596&lt;&gt;"LIBSETS_SETTYPE_SPECIAL"),IF(AQ595&lt;&gt;"",VLOOKUP(AQ595,'ESO zone constants'!$D$3:$H$4953,5,FALSE),""),"")</f>
        <v>935</v>
      </c>
      <c r="AQ595" t="s">
        <v>97</v>
      </c>
      <c r="AR595" s="43" t="s">
        <v>1544</v>
      </c>
      <c r="AS595" s="3" t="s">
        <v>1362</v>
      </c>
      <c r="AT595" s="3" t="s">
        <v>1640</v>
      </c>
      <c r="AU595" s="3" t="str">
        <f>IF(AND(G595&lt;&gt;"LIBSETS_SETTYPE_BATTLEGROUND",G595&lt;&gt;"LIBSETS_SETTYPE_SPECIAL"),IF(AV595&lt;&gt;"",VLOOKUP(AV595,'ESO zone constants'!$D$3:$H$4953,5,FALSE),""),"")</f>
        <v/>
      </c>
      <c r="BA595" s="102" t="s">
        <v>3673</v>
      </c>
      <c r="BB595" s="102" t="s">
        <v>3673</v>
      </c>
      <c r="BC595" s="21" t="str">
        <f t="shared" si="60"/>
        <v>[676] = {wayshrines={529,350,529,}, dlcId=DLC_FIRESONG</v>
      </c>
      <c r="BD595" s="21" t="str">
        <f t="shared" si="61"/>
        <v>, zoneIds={1383,1011,1383,1302,935}, veteran=false</v>
      </c>
      <c r="BE595" s="21" t="str">
        <f t="shared" si="62"/>
        <v>, setType=LIBSETS_SETTYPE_MYTHIC</v>
      </c>
      <c r="BF595" s="21" t="str">
        <f t="shared" si="63"/>
        <v>, dropMechanic={LIBSETS_DROP_MECHANIC_OVERLAND_LOOT,LIBSETS_DROP_MECHANIC_OVERLAND_WORLDBOSS,LIBSETS_DROP_MECHANIC_FISHING_HOLE,LIBSETS_DROP_MECHANIC_MONSTER_NAME,LIBSETS_DROP_MECHANIC_MONSTER_NAME}, dropMechanicDropLocationNames={['en']={'Inside Blacksmithing Crate from Blacksmithing Writ Dailies','Indric Frolic','Any','Captain Numirril','High Kinlord Rilis','',},['de']={'In Schmiede-Truhen von Schmied Handwerksschrieben','Indriktollerei','Alle','Kapitän Numirril','Sippenhochfürst Rilis','',},}</v>
      </c>
      <c r="BG595" s="21" t="str">
        <f t="shared" si="64"/>
        <v>, addTooltip={['en']='https://en.uesp.net/wiki/Online:Mythic_Items#Syrabane.27s_Ward',},}, --Syrabane\'s Ward / Syrabanns Schutz   [Galen, Summerset, Galen, Shipwright's Regret, The Banished Cells II]</v>
      </c>
    </row>
    <row r="596" spans="1:59" x14ac:dyDescent="0.25">
      <c r="A596" s="5">
        <v>677</v>
      </c>
      <c r="B596" t="s">
        <v>3526</v>
      </c>
      <c r="C596" s="91" t="s">
        <v>3497</v>
      </c>
      <c r="D596" s="3">
        <f t="shared" si="65"/>
        <v>677</v>
      </c>
      <c r="G596" s="101" t="s">
        <v>1474</v>
      </c>
      <c r="I596" t="s">
        <v>91</v>
      </c>
      <c r="J596" t="s">
        <v>91</v>
      </c>
      <c r="K596">
        <v>528</v>
      </c>
      <c r="L596">
        <v>528</v>
      </c>
      <c r="M596">
        <v>528</v>
      </c>
      <c r="N596">
        <v>3</v>
      </c>
      <c r="Q596" s="3">
        <f>IF(AND(G596&lt;&gt;"LIBSETS_SETTYPE_BATTLEGROUND",G596&lt;&gt;"LIBSETS_SETTYPE_SPECIAL"), IF(R596&lt;&gt;"",VLOOKUP(R596,'ESO zone constants'!$D$3:$H$10001,5,FALSE),""),"")</f>
        <v>1383</v>
      </c>
      <c r="R596" t="str">
        <f>IF(AND(O596&lt;&gt;"",NOT(ISERROR(O596))),O596,
IF(AND(P596&lt;&gt;"",ISNUMBER(P596),P596&gt;0,NOT(ISNA(P596))),VLOOKUP(P596,'ESO zone constants'!$A$3:$D$9999,4,FALSE),
IF(AND(K596&lt;&gt;"",K596&gt;0,NOT(ISERROR(K596))),VLOOKUP(K596,'ESO dumped WayshrineInfo'!$K$3:$N$9994,4,FALSE),"")))</f>
        <v>Galen</v>
      </c>
      <c r="T596" s="19" t="str">
        <f>IF(AND(S596&lt;&gt;"",NOT(ISERROR(S596))),S596,IF(Q596&lt;&gt;"",IF(NOT(ISERROR(VLOOKUP(Q596,'ESO Dungeon constants'!$D$3:$H$9999,5,FALSE))),VLOOKUP(Q596,'ESO Dungeon constants'!$D$3:$I$9999,6,FALSE),VLOOKUP(Q596,'ESO zone constants'!$H$3:$K$9987,4,FALSE)),""))</f>
        <v>DLC_FIRESONG</v>
      </c>
      <c r="U596" s="3" t="str">
        <f>IF(T596&lt;&gt;"",VLOOKUP(T596,'LibSets constants'!$B$4:$C$1012,2,FALSE),"")</f>
        <v>Firesong</v>
      </c>
      <c r="V596" s="33" t="s">
        <v>3357</v>
      </c>
      <c r="Z596" s="3">
        <f>IF(AND(G596&lt;&gt;"LIBSETS_SETTYPE_BATTLEGROUND",G596&lt;&gt;"LIBSETS_SETTYPE_SPECIAL"),
IF(AND(Y596&lt;&gt;"",ISNUMBER(Y596),NOT(ISNA(Y596))),Y596,
   IF(AND(L596&lt;&gt;"",ISNUMBER(L596),L596&gt;0,NOT(ISNA(L596))),VLOOKUP(L596,'ESO dumped WayshrineInfo'!$K$3:$L$9994,2,FALSE),"")
),"")</f>
        <v>1383</v>
      </c>
      <c r="AA596" t="str">
        <f>IF(AND(Z596&lt;&gt;"",ISNUMBER(Z596),NOT(ISNA(Z596))),VLOOKUP(Z596,'ESO zone constants'!$A$3:$D$9999,4,FALSE),"")</f>
        <v>Galen</v>
      </c>
      <c r="AF596" s="3">
        <f>IF(AND(G596&lt;&gt;"LIBSETS_SETTYPE_BATTLEGROUND",G596&lt;&gt;"LIBSETS_SETTYPE_SPECIAL"),
IF(AND(AE596&lt;&gt;"",ISNUMBER(AE596),NOT(ISNA(AE596))),AE596,
   IF(AND(M596&lt;&gt;"",ISNUMBER(M596),M596&gt;0,NOT(ISNA(M596))),VLOOKUP(M596,'ESO dumped WayshrineInfo'!$K$3:$L$9994,2,FALSE),"")
),"")</f>
        <v>1383</v>
      </c>
      <c r="AG596" t="str">
        <f>IF(AND(AF596&lt;&gt;"",ISNUMBER(AF596),NOT(ISNA(AF596))),VLOOKUP(AF596,'ESO zone constants'!$A$3:$D$9999,4,FALSE),"")</f>
        <v>Galen</v>
      </c>
      <c r="AH596" s="43"/>
      <c r="AK596" s="3" t="str">
        <f>IF(AND(G596&lt;&gt;"LIBSETS_SETTYPE_BATTLEGROUND",G596&lt;&gt;"LIBSETS_SETTYPE_SPECIAL"),IF(AL596&lt;&gt;"",VLOOKUP(AL596,'ESO zone constants'!$D$3:$H$4953,5,FALSE),""),"")</f>
        <v/>
      </c>
      <c r="AM596" s="43"/>
      <c r="AP596" s="3" t="str">
        <f>IF(AND(G596&lt;&gt;"LIBSETS_SETTYPE_BATTLEGROUND",G596&lt;&gt;"LIBSETS_SETTYPE_SPECIAL"),IF(AQ596&lt;&gt;"",VLOOKUP(AQ596,'ESO zone constants'!$D$3:$H$4953,5,FALSE),""),"")</f>
        <v/>
      </c>
      <c r="AR596" s="43"/>
      <c r="AU596" s="3" t="str">
        <f>IF(AND(G596&lt;&gt;"LIBSETS_SETTYPE_BATTLEGROUND",G596&lt;&gt;"LIBSETS_SETTYPE_SPECIAL"),IF(AV596&lt;&gt;"",VLOOKUP(AV596,'ESO zone constants'!$D$3:$H$4953,5,FALSE),""),"")</f>
        <v/>
      </c>
      <c r="BC596" s="21" t="str">
        <f t="shared" si="60"/>
        <v>[677] = {wayshrines={528,528,528,}, traitsNeeded=3, dlcId=DLC_FIRESONG</v>
      </c>
      <c r="BD596" s="21" t="str">
        <f t="shared" si="61"/>
        <v>, zoneIds={1383,1383,1383}, veteran=false</v>
      </c>
      <c r="BE596" s="21" t="str">
        <f t="shared" si="62"/>
        <v>, setType=LIBSETS_SETTYPE_CRAFTED</v>
      </c>
      <c r="BF596" s="21" t="str">
        <f t="shared" si="63"/>
        <v>, dropMechanic={LIBSETS_DROP_MECHANIC_CRAFTED}</v>
      </c>
      <c r="BG596" s="21" t="str">
        <f t="shared" si="64"/>
        <v>}, --Chimera\'s Rebuke / Zurechtweisung der Schimäre   [Galen, Galen, Galen]</v>
      </c>
    </row>
    <row r="597" spans="1:59" x14ac:dyDescent="0.25">
      <c r="A597" s="5">
        <v>678</v>
      </c>
      <c r="B597" t="s">
        <v>3527</v>
      </c>
      <c r="C597" s="91" t="s">
        <v>3495</v>
      </c>
      <c r="D597" s="3">
        <f t="shared" si="65"/>
        <v>678</v>
      </c>
      <c r="G597" s="101" t="s">
        <v>1474</v>
      </c>
      <c r="I597" t="s">
        <v>91</v>
      </c>
      <c r="J597" t="s">
        <v>91</v>
      </c>
      <c r="K597">
        <v>530</v>
      </c>
      <c r="L597">
        <v>530</v>
      </c>
      <c r="M597">
        <v>530</v>
      </c>
      <c r="N597">
        <v>3</v>
      </c>
      <c r="Q597" s="3">
        <f>IF(AND(G597&lt;&gt;"LIBSETS_SETTYPE_BATTLEGROUND",G597&lt;&gt;"LIBSETS_SETTYPE_SPECIAL"), IF(R597&lt;&gt;"",VLOOKUP(R597,'ESO zone constants'!$D$3:$H$10001,5,FALSE),""),"")</f>
        <v>1383</v>
      </c>
      <c r="R597" t="str">
        <f>IF(AND(O597&lt;&gt;"",NOT(ISERROR(O597))),O597,
IF(AND(P597&lt;&gt;"",ISNUMBER(P597),P597&gt;0,NOT(ISNA(P597))),VLOOKUP(P597,'ESO zone constants'!$A$3:$D$9999,4,FALSE),
IF(AND(K597&lt;&gt;"",K597&gt;0,NOT(ISERROR(K597))),VLOOKUP(K597,'ESO dumped WayshrineInfo'!$K$3:$N$9994,4,FALSE),"")))</f>
        <v>Galen</v>
      </c>
      <c r="T597" s="19" t="str">
        <f>IF(AND(S597&lt;&gt;"",NOT(ISERROR(S597))),S597,IF(Q597&lt;&gt;"",IF(NOT(ISERROR(VLOOKUP(Q597,'ESO Dungeon constants'!$D$3:$H$9999,5,FALSE))),VLOOKUP(Q597,'ESO Dungeon constants'!$D$3:$I$9999,6,FALSE),VLOOKUP(Q597,'ESO zone constants'!$H$3:$K$9987,4,FALSE)),""))</f>
        <v>DLC_FIRESONG</v>
      </c>
      <c r="U597" s="3" t="str">
        <f>IF(T597&lt;&gt;"",VLOOKUP(T597,'LibSets constants'!$B$4:$C$1012,2,FALSE),"")</f>
        <v>Firesong</v>
      </c>
      <c r="V597" s="33" t="s">
        <v>3357</v>
      </c>
      <c r="Z597" s="3">
        <f>IF(AND(G597&lt;&gt;"LIBSETS_SETTYPE_BATTLEGROUND",G597&lt;&gt;"LIBSETS_SETTYPE_SPECIAL"),
IF(AND(Y597&lt;&gt;"",ISNUMBER(Y597),NOT(ISNA(Y597))),Y597,
   IF(AND(L597&lt;&gt;"",ISNUMBER(L597),L597&gt;0,NOT(ISNA(L597))),VLOOKUP(L597,'ESO dumped WayshrineInfo'!$K$3:$L$9994,2,FALSE),"")
),"")</f>
        <v>1383</v>
      </c>
      <c r="AA597" t="str">
        <f>IF(AND(Z597&lt;&gt;"",ISNUMBER(Z597),NOT(ISNA(Z597))),VLOOKUP(Z597,'ESO zone constants'!$A$3:$D$9999,4,FALSE),"")</f>
        <v>Galen</v>
      </c>
      <c r="AF597" s="3">
        <f>IF(AND(G597&lt;&gt;"LIBSETS_SETTYPE_BATTLEGROUND",G597&lt;&gt;"LIBSETS_SETTYPE_SPECIAL"),
IF(AND(AE597&lt;&gt;"",ISNUMBER(AE597),NOT(ISNA(AE597))),AE597,
   IF(AND(M597&lt;&gt;"",ISNUMBER(M597),M597&gt;0,NOT(ISNA(M597))),VLOOKUP(M597,'ESO dumped WayshrineInfo'!$K$3:$L$9994,2,FALSE),"")
),"")</f>
        <v>1383</v>
      </c>
      <c r="AG597" t="str">
        <f>IF(AND(AF597&lt;&gt;"",ISNUMBER(AF597),NOT(ISNA(AF597))),VLOOKUP(AF597,'ESO zone constants'!$A$3:$D$9999,4,FALSE),"")</f>
        <v>Galen</v>
      </c>
      <c r="AH597" s="43"/>
      <c r="AK597" s="3" t="str">
        <f>IF(AND(G597&lt;&gt;"LIBSETS_SETTYPE_BATTLEGROUND",G597&lt;&gt;"LIBSETS_SETTYPE_SPECIAL"),IF(AL597&lt;&gt;"",VLOOKUP(AL597,'ESO zone constants'!$D$3:$H$4953,5,FALSE),""),"")</f>
        <v/>
      </c>
      <c r="AM597" s="43"/>
      <c r="AP597" s="3" t="str">
        <f>IF(AND(G597&lt;&gt;"LIBSETS_SETTYPE_BATTLEGROUND",G597&lt;&gt;"LIBSETS_SETTYPE_SPECIAL"),IF(AQ597&lt;&gt;"",VLOOKUP(AQ597,'ESO zone constants'!$D$3:$H$4953,5,FALSE),""),"")</f>
        <v/>
      </c>
      <c r="AR597" s="43"/>
      <c r="AU597" s="3" t="str">
        <f>IF(AND(G597&lt;&gt;"LIBSETS_SETTYPE_BATTLEGROUND",G597&lt;&gt;"LIBSETS_SETTYPE_SPECIAL"),IF(AV597&lt;&gt;"",VLOOKUP(AV597,'ESO zone constants'!$D$3:$H$4953,5,FALSE),""),"")</f>
        <v/>
      </c>
      <c r="BC597" s="21" t="str">
        <f t="shared" si="60"/>
        <v>[678] = {wayshrines={530,530,530,}, traitsNeeded=3, dlcId=DLC_FIRESONG</v>
      </c>
      <c r="BD597" s="21" t="str">
        <f t="shared" si="61"/>
        <v>, zoneIds={1383,1383,1383}, veteran=false</v>
      </c>
      <c r="BE597" s="21" t="str">
        <f t="shared" si="62"/>
        <v>, setType=LIBSETS_SETTYPE_CRAFTED</v>
      </c>
      <c r="BF597" s="21" t="str">
        <f t="shared" si="63"/>
        <v>, dropMechanic={LIBSETS_DROP_MECHANIC_CRAFTED}</v>
      </c>
      <c r="BG597" s="21" t="str">
        <f t="shared" si="64"/>
        <v>}, --Old Growth Brewer / Altwuchs-Brauer   [Galen, Galen, Galen]</v>
      </c>
    </row>
    <row r="598" spans="1:59" x14ac:dyDescent="0.25">
      <c r="A598" s="5">
        <v>679</v>
      </c>
      <c r="B598" t="s">
        <v>3528</v>
      </c>
      <c r="C598" s="91" t="s">
        <v>3496</v>
      </c>
      <c r="D598" s="3">
        <f t="shared" si="65"/>
        <v>679</v>
      </c>
      <c r="G598" s="101" t="s">
        <v>1474</v>
      </c>
      <c r="I598" t="s">
        <v>91</v>
      </c>
      <c r="J598" t="s">
        <v>91</v>
      </c>
      <c r="K598">
        <v>527</v>
      </c>
      <c r="L598">
        <v>527</v>
      </c>
      <c r="M598">
        <v>527</v>
      </c>
      <c r="N598">
        <v>3</v>
      </c>
      <c r="Q598" s="3">
        <f>IF(AND(G598&lt;&gt;"LIBSETS_SETTYPE_BATTLEGROUND",G598&lt;&gt;"LIBSETS_SETTYPE_SPECIAL"), IF(R598&lt;&gt;"",VLOOKUP(R598,'ESO zone constants'!$D$3:$H$10001,5,FALSE),""),"")</f>
        <v>1383</v>
      </c>
      <c r="R598" t="str">
        <f>IF(AND(O598&lt;&gt;"",NOT(ISERROR(O598))),O598,
IF(AND(P598&lt;&gt;"",ISNUMBER(P598),P598&gt;0,NOT(ISNA(P598))),VLOOKUP(P598,'ESO zone constants'!$A$3:$D$9999,4,FALSE),
IF(AND(K598&lt;&gt;"",K598&gt;0,NOT(ISERROR(K598))),VLOOKUP(K598,'ESO dumped WayshrineInfo'!$K$3:$N$9994,4,FALSE),"")))</f>
        <v>Galen</v>
      </c>
      <c r="T598" s="19" t="str">
        <f>IF(AND(S598&lt;&gt;"",NOT(ISERROR(S598))),S598,IF(Q598&lt;&gt;"",IF(NOT(ISERROR(VLOOKUP(Q598,'ESO Dungeon constants'!$D$3:$H$9999,5,FALSE))),VLOOKUP(Q598,'ESO Dungeon constants'!$D$3:$I$9999,6,FALSE),VLOOKUP(Q598,'ESO zone constants'!$H$3:$K$9987,4,FALSE)),""))</f>
        <v>DLC_FIRESONG</v>
      </c>
      <c r="U598" s="3" t="str">
        <f>IF(T598&lt;&gt;"",VLOOKUP(T598,'LibSets constants'!$B$4:$C$1012,2,FALSE),"")</f>
        <v>Firesong</v>
      </c>
      <c r="V598" s="33" t="s">
        <v>3357</v>
      </c>
      <c r="Z598" s="3">
        <f>IF(AND(G598&lt;&gt;"LIBSETS_SETTYPE_BATTLEGROUND",G598&lt;&gt;"LIBSETS_SETTYPE_SPECIAL"),
IF(AND(Y598&lt;&gt;"",ISNUMBER(Y598),NOT(ISNA(Y598))),Y598,
   IF(AND(L598&lt;&gt;"",ISNUMBER(L598),L598&gt;0,NOT(ISNA(L598))),VLOOKUP(L598,'ESO dumped WayshrineInfo'!$K$3:$L$9994,2,FALSE),"")
),"")</f>
        <v>1383</v>
      </c>
      <c r="AA598" t="str">
        <f>IF(AND(Z598&lt;&gt;"",ISNUMBER(Z598),NOT(ISNA(Z598))),VLOOKUP(Z598,'ESO zone constants'!$A$3:$D$9999,4,FALSE),"")</f>
        <v>Galen</v>
      </c>
      <c r="AF598" s="3">
        <f>IF(AND(G598&lt;&gt;"LIBSETS_SETTYPE_BATTLEGROUND",G598&lt;&gt;"LIBSETS_SETTYPE_SPECIAL"),
IF(AND(AE598&lt;&gt;"",ISNUMBER(AE598),NOT(ISNA(AE598))),AE598,
   IF(AND(M598&lt;&gt;"",ISNUMBER(M598),M598&gt;0,NOT(ISNA(M598))),VLOOKUP(M598,'ESO dumped WayshrineInfo'!$K$3:$L$9994,2,FALSE),"")
),"")</f>
        <v>1383</v>
      </c>
      <c r="AG598" t="str">
        <f>IF(AND(AF598&lt;&gt;"",ISNUMBER(AF598),NOT(ISNA(AF598))),VLOOKUP(AF598,'ESO zone constants'!$A$3:$D$9999,4,FALSE),"")</f>
        <v>Galen</v>
      </c>
      <c r="AH598" s="43"/>
      <c r="AK598" s="3" t="str">
        <f>IF(AND(G598&lt;&gt;"LIBSETS_SETTYPE_BATTLEGROUND",G598&lt;&gt;"LIBSETS_SETTYPE_SPECIAL"),IF(AL598&lt;&gt;"",VLOOKUP(AL598,'ESO zone constants'!$D$3:$H$4953,5,FALSE),""),"")</f>
        <v/>
      </c>
      <c r="AM598" s="43"/>
      <c r="AP598" s="3" t="str">
        <f>IF(AND(G598&lt;&gt;"LIBSETS_SETTYPE_BATTLEGROUND",G598&lt;&gt;"LIBSETS_SETTYPE_SPECIAL"),IF(AQ598&lt;&gt;"",VLOOKUP(AQ598,'ESO zone constants'!$D$3:$H$4953,5,FALSE),""),"")</f>
        <v/>
      </c>
      <c r="AR598" s="43"/>
      <c r="AU598" s="3" t="str">
        <f>IF(AND(G598&lt;&gt;"LIBSETS_SETTYPE_BATTLEGROUND",G598&lt;&gt;"LIBSETS_SETTYPE_SPECIAL"),IF(AV598&lt;&gt;"",VLOOKUP(AV598,'ESO zone constants'!$D$3:$H$4953,5,FALSE),""),"")</f>
        <v/>
      </c>
      <c r="BC598" s="21" t="str">
        <f t="shared" si="60"/>
        <v>[679] = {wayshrines={527,527,527,}, traitsNeeded=3, dlcId=DLC_FIRESONG</v>
      </c>
      <c r="BD598" s="21" t="str">
        <f t="shared" si="61"/>
        <v>, zoneIds={1383,1383,1383}, veteran=false</v>
      </c>
      <c r="BE598" s="21" t="str">
        <f t="shared" si="62"/>
        <v>, setType=LIBSETS_SETTYPE_CRAFTED</v>
      </c>
      <c r="BF598" s="21" t="str">
        <f t="shared" si="63"/>
        <v>, dropMechanic={LIBSETS_DROP_MECHANIC_CRAFTED}</v>
      </c>
      <c r="BG598" s="21" t="str">
        <f t="shared" si="64"/>
        <v>}, --Claw of the Forest Wraith / Kralle des Waldgespensts   [Galen, Galen, Galen]</v>
      </c>
    </row>
    <row r="599" spans="1:59" x14ac:dyDescent="0.25">
      <c r="A599" s="5">
        <v>680</v>
      </c>
      <c r="B599" t="s">
        <v>3649</v>
      </c>
      <c r="C599" s="91" t="s">
        <v>3639</v>
      </c>
      <c r="D599" s="3">
        <f t="shared" si="65"/>
        <v>680</v>
      </c>
      <c r="G599" s="8" t="s">
        <v>1477</v>
      </c>
      <c r="I599" t="s">
        <v>91</v>
      </c>
      <c r="J599" t="s">
        <v>91</v>
      </c>
      <c r="K599">
        <v>531</v>
      </c>
      <c r="L599">
        <v>531</v>
      </c>
      <c r="M599">
        <v>531</v>
      </c>
      <c r="O599" s="64" t="s">
        <v>3633</v>
      </c>
      <c r="Q599" s="3">
        <f>IF(AND(G599&lt;&gt;"LIBSETS_SETTYPE_BATTLEGROUND",G599&lt;&gt;"LIBSETS_SETTYPE_SPECIAL"), IF(R599&lt;&gt;"",VLOOKUP(R599,'ESO zone constants'!$D$3:$H$10001,5,FALSE),""),"")</f>
        <v>1389</v>
      </c>
      <c r="R599" t="str">
        <f>IF(AND(O599&lt;&gt;"",NOT(ISERROR(O599))),O599,
IF(AND(P599&lt;&gt;"",ISNUMBER(P599),P599&gt;0,NOT(ISNA(P599))),VLOOKUP(P599,'ESO zone constants'!$A$3:$D$9999,4,FALSE),
IF(AND(K599&lt;&gt;"",K599&gt;0,NOT(ISERROR(K599))),VLOOKUP(K599,'ESO dumped WayshrineInfo'!$K$3:$N$9994,4,FALSE),"")))</f>
        <v>Bal Sunnar</v>
      </c>
      <c r="T599" s="19" t="str">
        <f>IF(AND(S599&lt;&gt;"",NOT(ISERROR(S599))),S599,IF(Q599&lt;&gt;"",IF(NOT(ISERROR(VLOOKUP(Q599,'ESO Dungeon constants'!$D$3:$H$9999,5,FALSE))),VLOOKUP(Q599,'ESO Dungeon constants'!$D$3:$I$9999,6,FALSE),VLOOKUP(Q599,'ESO zone constants'!$H$3:$K$9987,4,FALSE)),""))</f>
        <v>DLC_SCRIBES_OF_FATE</v>
      </c>
      <c r="U599" s="3" t="str">
        <f>IF(T599&lt;&gt;"",VLOOKUP(T599,'LibSets constants'!$B$4:$C$1012,2,FALSE),"")</f>
        <v>Scribes of Fate</v>
      </c>
      <c r="V599" s="94" t="s">
        <v>3354</v>
      </c>
      <c r="Z599" s="3">
        <f>IF(AND(G599&lt;&gt;"LIBSETS_SETTYPE_BATTLEGROUND",G599&lt;&gt;"LIBSETS_SETTYPE_SPECIAL"),
IF(AND(Y599&lt;&gt;"",ISNUMBER(Y599),NOT(ISNA(Y599))),Y599,
   IF(AND(L599&lt;&gt;"",ISNUMBER(L599),L599&gt;0,NOT(ISNA(L599))),VLOOKUP(L599,'ESO dumped WayshrineInfo'!$K$3:$L$9994,2,FALSE),"")
),"")</f>
        <v>41</v>
      </c>
      <c r="AA599" t="str">
        <f>IF(AND(Z599&lt;&gt;"",ISNUMBER(Z599),NOT(ISNA(Z599))),VLOOKUP(Z599,'ESO zone constants'!$A$3:$D$9999,4,FALSE),"")</f>
        <v>Stonefalls</v>
      </c>
      <c r="AF599" s="3">
        <f>IF(AND(G599&lt;&gt;"LIBSETS_SETTYPE_BATTLEGROUND",G599&lt;&gt;"LIBSETS_SETTYPE_SPECIAL"),
IF(AND(AE599&lt;&gt;"",ISNUMBER(AE599),NOT(ISNA(AE599))),AE599,
   IF(AND(M599&lt;&gt;"",ISNUMBER(M599),M599&gt;0,NOT(ISNA(M599))),VLOOKUP(M599,'ESO dumped WayshrineInfo'!$K$3:$L$9994,2,FALSE),"")
),"")</f>
        <v>41</v>
      </c>
      <c r="AG599" t="str">
        <f>IF(AND(AF599&lt;&gt;"",ISNUMBER(AF599),NOT(ISNA(AF599))),VLOOKUP(AF599,'ESO zone constants'!$A$3:$D$9999,4,FALSE),"")</f>
        <v>Stonefalls</v>
      </c>
      <c r="AH599" s="43"/>
      <c r="AK599" s="3" t="str">
        <f>IF(AND(G599&lt;&gt;"LIBSETS_SETTYPE_BATTLEGROUND",G599&lt;&gt;"LIBSETS_SETTYPE_SPECIAL"),IF(AL599&lt;&gt;"",VLOOKUP(AL599,'ESO zone constants'!$D$3:$H$4953,5,FALSE),""),"")</f>
        <v/>
      </c>
      <c r="AM599" s="43"/>
      <c r="AP599" s="3" t="str">
        <f>IF(AND(G599&lt;&gt;"LIBSETS_SETTYPE_BATTLEGROUND",G599&lt;&gt;"LIBSETS_SETTYPE_SPECIAL"),IF(AQ599&lt;&gt;"",VLOOKUP(AQ599,'ESO zone constants'!$D$3:$H$4953,5,FALSE),""),"")</f>
        <v/>
      </c>
      <c r="AR599" s="43"/>
      <c r="AU599" s="3" t="str">
        <f>IF(AND(G599&lt;&gt;"LIBSETS_SETTYPE_BATTLEGROUND",G599&lt;&gt;"LIBSETS_SETTYPE_SPECIAL"),IF(AV599&lt;&gt;"",VLOOKUP(AV599,'ESO zone constants'!$D$3:$H$4953,5,FALSE),""),"")</f>
        <v/>
      </c>
      <c r="BC599" s="21" t="str">
        <f t="shared" si="60"/>
        <v>[680] = {wayshrines={531,531,531,}, dlcId=DLC_SCRIBES_OF_FATE</v>
      </c>
      <c r="BD599" s="21" t="str">
        <f t="shared" si="61"/>
        <v>, zoneIds={1389,41,41}, veteran=false</v>
      </c>
      <c r="BE599" s="21" t="str">
        <f t="shared" si="62"/>
        <v>, setType=LIBSETS_SETTYPE_DUNGEON</v>
      </c>
      <c r="BF599" s="21" t="str">
        <f t="shared" si="63"/>
        <v>, dropMechanic={LIBSETS_DROP_MECHANIC_GROUP_DUNGEON_BOSS}</v>
      </c>
      <c r="BG599" s="21" t="str">
        <f t="shared" si="64"/>
        <v>}, --Ritemaster\’s Bond / Bindung des Ritenmeisters   [Bal Sunnar, Stonefalls, Stonefalls]</v>
      </c>
    </row>
    <row r="600" spans="1:59" x14ac:dyDescent="0.25">
      <c r="A600" s="5">
        <v>681</v>
      </c>
      <c r="B600" t="s">
        <v>3650</v>
      </c>
      <c r="C600" s="91" t="s">
        <v>3640</v>
      </c>
      <c r="D600" s="3">
        <f t="shared" si="65"/>
        <v>681</v>
      </c>
      <c r="G600" s="8" t="s">
        <v>1477</v>
      </c>
      <c r="I600" t="s">
        <v>91</v>
      </c>
      <c r="J600" t="s">
        <v>91</v>
      </c>
      <c r="K600">
        <v>531</v>
      </c>
      <c r="L600">
        <v>531</v>
      </c>
      <c r="M600">
        <v>531</v>
      </c>
      <c r="O600" s="64" t="s">
        <v>3633</v>
      </c>
      <c r="Q600" s="3">
        <f>IF(AND(G600&lt;&gt;"LIBSETS_SETTYPE_BATTLEGROUND",G600&lt;&gt;"LIBSETS_SETTYPE_SPECIAL"), IF(R600&lt;&gt;"",VLOOKUP(R600,'ESO zone constants'!$D$3:$H$10001,5,FALSE),""),"")</f>
        <v>1389</v>
      </c>
      <c r="R600" t="str">
        <f>IF(AND(O600&lt;&gt;"",NOT(ISERROR(O600))),O600,
IF(AND(P600&lt;&gt;"",ISNUMBER(P600),P600&gt;0,NOT(ISNA(P600))),VLOOKUP(P600,'ESO zone constants'!$A$3:$D$9999,4,FALSE),
IF(AND(K600&lt;&gt;"",K600&gt;0,NOT(ISERROR(K600))),VLOOKUP(K600,'ESO dumped WayshrineInfo'!$K$3:$N$9994,4,FALSE),"")))</f>
        <v>Bal Sunnar</v>
      </c>
      <c r="T600" s="19" t="str">
        <f>IF(AND(S600&lt;&gt;"",NOT(ISERROR(S600))),S600,IF(Q600&lt;&gt;"",IF(NOT(ISERROR(VLOOKUP(Q600,'ESO Dungeon constants'!$D$3:$H$9999,5,FALSE))),VLOOKUP(Q600,'ESO Dungeon constants'!$D$3:$I$9999,6,FALSE),VLOOKUP(Q600,'ESO zone constants'!$H$3:$K$9987,4,FALSE)),""))</f>
        <v>DLC_SCRIBES_OF_FATE</v>
      </c>
      <c r="U600" s="3" t="str">
        <f>IF(T600&lt;&gt;"",VLOOKUP(T600,'LibSets constants'!$B$4:$C$1012,2,FALSE),"")</f>
        <v>Scribes of Fate</v>
      </c>
      <c r="V600" s="94" t="s">
        <v>3354</v>
      </c>
      <c r="Z600" s="3">
        <f>IF(AND(G600&lt;&gt;"LIBSETS_SETTYPE_BATTLEGROUND",G600&lt;&gt;"LIBSETS_SETTYPE_SPECIAL"),
IF(AND(Y600&lt;&gt;"",ISNUMBER(Y600),NOT(ISNA(Y600))),Y600,
   IF(AND(L600&lt;&gt;"",ISNUMBER(L600),L600&gt;0,NOT(ISNA(L600))),VLOOKUP(L600,'ESO dumped WayshrineInfo'!$K$3:$L$9994,2,FALSE),"")
),"")</f>
        <v>41</v>
      </c>
      <c r="AA600" t="str">
        <f>IF(AND(Z600&lt;&gt;"",ISNUMBER(Z600),NOT(ISNA(Z600))),VLOOKUP(Z600,'ESO zone constants'!$A$3:$D$9999,4,FALSE),"")</f>
        <v>Stonefalls</v>
      </c>
      <c r="AF600" s="3">
        <f>IF(AND(G600&lt;&gt;"LIBSETS_SETTYPE_BATTLEGROUND",G600&lt;&gt;"LIBSETS_SETTYPE_SPECIAL"),
IF(AND(AE600&lt;&gt;"",ISNUMBER(AE600),NOT(ISNA(AE600))),AE600,
   IF(AND(M600&lt;&gt;"",ISNUMBER(M600),M600&gt;0,NOT(ISNA(M600))),VLOOKUP(M600,'ESO dumped WayshrineInfo'!$K$3:$L$9994,2,FALSE),"")
),"")</f>
        <v>41</v>
      </c>
      <c r="AG600" t="str">
        <f>IF(AND(AF600&lt;&gt;"",ISNUMBER(AF600),NOT(ISNA(AF600))),VLOOKUP(AF600,'ESO zone constants'!$A$3:$D$9999,4,FALSE),"")</f>
        <v>Stonefalls</v>
      </c>
      <c r="AH600" s="43"/>
      <c r="AK600" s="3" t="str">
        <f>IF(AND(G600&lt;&gt;"LIBSETS_SETTYPE_BATTLEGROUND",G600&lt;&gt;"LIBSETS_SETTYPE_SPECIAL"),IF(AL600&lt;&gt;"",VLOOKUP(AL600,'ESO zone constants'!$D$3:$H$4953,5,FALSE),""),"")</f>
        <v/>
      </c>
      <c r="AM600" s="43"/>
      <c r="AP600" s="3" t="str">
        <f>IF(AND(G600&lt;&gt;"LIBSETS_SETTYPE_BATTLEGROUND",G600&lt;&gt;"LIBSETS_SETTYPE_SPECIAL"),IF(AQ600&lt;&gt;"",VLOOKUP(AQ600,'ESO zone constants'!$D$3:$H$4953,5,FALSE),""),"")</f>
        <v/>
      </c>
      <c r="AR600" s="43"/>
      <c r="AU600" s="3" t="str">
        <f>IF(AND(G600&lt;&gt;"LIBSETS_SETTYPE_BATTLEGROUND",G600&lt;&gt;"LIBSETS_SETTYPE_SPECIAL"),IF(AV600&lt;&gt;"",VLOOKUP(AV600,'ESO zone constants'!$D$3:$H$4953,5,FALSE),""),"")</f>
        <v/>
      </c>
      <c r="BC600" s="21" t="str">
        <f t="shared" si="60"/>
        <v>[681] = {wayshrines={531,531,531,}, dlcId=DLC_SCRIBES_OF_FATE</v>
      </c>
      <c r="BD600" s="21" t="str">
        <f t="shared" si="61"/>
        <v>, zoneIds={1389,41,41}, veteran=false</v>
      </c>
      <c r="BE600" s="21" t="str">
        <f t="shared" si="62"/>
        <v>, setType=LIBSETS_SETTYPE_DUNGEON</v>
      </c>
      <c r="BF600" s="21" t="str">
        <f t="shared" si="63"/>
        <v>, dropMechanic={LIBSETS_DROP_MECHANIC_GROUP_DUNGEON_BOSS}</v>
      </c>
      <c r="BG600" s="21" t="str">
        <f t="shared" si="64"/>
        <v>}, --Nix-Hound\’s Howl / Nixhund-Heulen   [Bal Sunnar, Stonefalls, Stonefalls]</v>
      </c>
    </row>
    <row r="601" spans="1:59" x14ac:dyDescent="0.25">
      <c r="A601" s="5">
        <v>682</v>
      </c>
      <c r="B601" t="s">
        <v>3651</v>
      </c>
      <c r="C601" s="91" t="s">
        <v>3634</v>
      </c>
      <c r="D601" s="3">
        <f t="shared" si="65"/>
        <v>682</v>
      </c>
      <c r="G601" s="8" t="s">
        <v>1477</v>
      </c>
      <c r="I601" t="s">
        <v>91</v>
      </c>
      <c r="J601" t="s">
        <v>91</v>
      </c>
      <c r="K601">
        <v>531</v>
      </c>
      <c r="L601">
        <v>531</v>
      </c>
      <c r="M601">
        <v>531</v>
      </c>
      <c r="O601" s="64" t="s">
        <v>3633</v>
      </c>
      <c r="Q601" s="3">
        <f>IF(AND(G601&lt;&gt;"LIBSETS_SETTYPE_BATTLEGROUND",G601&lt;&gt;"LIBSETS_SETTYPE_SPECIAL"), IF(R601&lt;&gt;"",VLOOKUP(R601,'ESO zone constants'!$D$3:$H$10001,5,FALSE),""),"")</f>
        <v>1389</v>
      </c>
      <c r="R601" t="str">
        <f>IF(AND(O601&lt;&gt;"",NOT(ISERROR(O601))),O601,
IF(AND(P601&lt;&gt;"",ISNUMBER(P601),P601&gt;0,NOT(ISNA(P601))),VLOOKUP(P601,'ESO zone constants'!$A$3:$D$9999,4,FALSE),
IF(AND(K601&lt;&gt;"",K601&gt;0,NOT(ISERROR(K601))),VLOOKUP(K601,'ESO dumped WayshrineInfo'!$K$3:$N$9994,4,FALSE),"")))</f>
        <v>Bal Sunnar</v>
      </c>
      <c r="T601" s="19" t="str">
        <f>IF(AND(S601&lt;&gt;"",NOT(ISERROR(S601))),S601,IF(Q601&lt;&gt;"",IF(NOT(ISERROR(VLOOKUP(Q601,'ESO Dungeon constants'!$D$3:$H$9999,5,FALSE))),VLOOKUP(Q601,'ESO Dungeon constants'!$D$3:$I$9999,6,FALSE),VLOOKUP(Q601,'ESO zone constants'!$H$3:$K$9987,4,FALSE)),""))</f>
        <v>DLC_SCRIBES_OF_FATE</v>
      </c>
      <c r="U601" s="3" t="str">
        <f>IF(T601&lt;&gt;"",VLOOKUP(T601,'LibSets constants'!$B$4:$C$1012,2,FALSE),"")</f>
        <v>Scribes of Fate</v>
      </c>
      <c r="V601" s="94" t="s">
        <v>3354</v>
      </c>
      <c r="Z601" s="3">
        <f>IF(AND(G601&lt;&gt;"LIBSETS_SETTYPE_BATTLEGROUND",G601&lt;&gt;"LIBSETS_SETTYPE_SPECIAL"),
IF(AND(Y601&lt;&gt;"",ISNUMBER(Y601),NOT(ISNA(Y601))),Y601,
   IF(AND(L601&lt;&gt;"",ISNUMBER(L601),L601&gt;0,NOT(ISNA(L601))),VLOOKUP(L601,'ESO dumped WayshrineInfo'!$K$3:$L$9994,2,FALSE),"")
),"")</f>
        <v>41</v>
      </c>
      <c r="AA601" t="str">
        <f>IF(AND(Z601&lt;&gt;"",ISNUMBER(Z601),NOT(ISNA(Z601))),VLOOKUP(Z601,'ESO zone constants'!$A$3:$D$9999,4,FALSE),"")</f>
        <v>Stonefalls</v>
      </c>
      <c r="AF601" s="3">
        <f>IF(AND(G601&lt;&gt;"LIBSETS_SETTYPE_BATTLEGROUND",G601&lt;&gt;"LIBSETS_SETTYPE_SPECIAL"),
IF(AND(AE601&lt;&gt;"",ISNUMBER(AE601),NOT(ISNA(AE601))),AE601,
   IF(AND(M601&lt;&gt;"",ISNUMBER(M601),M601&gt;0,NOT(ISNA(M601))),VLOOKUP(M601,'ESO dumped WayshrineInfo'!$K$3:$L$9994,2,FALSE),"")
),"")</f>
        <v>41</v>
      </c>
      <c r="AG601" t="str">
        <f>IF(AND(AF601&lt;&gt;"",ISNUMBER(AF601),NOT(ISNA(AF601))),VLOOKUP(AF601,'ESO zone constants'!$A$3:$D$9999,4,FALSE),"")</f>
        <v>Stonefalls</v>
      </c>
      <c r="AH601" s="43"/>
      <c r="AK601" s="3" t="str">
        <f>IF(AND(G601&lt;&gt;"LIBSETS_SETTYPE_BATTLEGROUND",G601&lt;&gt;"LIBSETS_SETTYPE_SPECIAL"),IF(AL601&lt;&gt;"",VLOOKUP(AL601,'ESO zone constants'!$D$3:$H$4953,5,FALSE),""),"")</f>
        <v/>
      </c>
      <c r="AM601" s="43"/>
      <c r="AP601" s="3" t="str">
        <f>IF(AND(G601&lt;&gt;"LIBSETS_SETTYPE_BATTLEGROUND",G601&lt;&gt;"LIBSETS_SETTYPE_SPECIAL"),IF(AQ601&lt;&gt;"",VLOOKUP(AQ601,'ESO zone constants'!$D$3:$H$4953,5,FALSE),""),"")</f>
        <v/>
      </c>
      <c r="AR601" s="43"/>
      <c r="AU601" s="3" t="str">
        <f>IF(AND(G601&lt;&gt;"LIBSETS_SETTYPE_BATTLEGROUND",G601&lt;&gt;"LIBSETS_SETTYPE_SPECIAL"),IF(AV601&lt;&gt;"",VLOOKUP(AV601,'ESO zone constants'!$D$3:$H$4953,5,FALSE),""),"")</f>
        <v/>
      </c>
      <c r="BC601" s="21" t="str">
        <f t="shared" si="60"/>
        <v>[682] = {wayshrines={531,531,531,}, dlcId=DLC_SCRIBES_OF_FATE</v>
      </c>
      <c r="BD601" s="21" t="str">
        <f t="shared" si="61"/>
        <v>, zoneIds={1389,41,41}, veteran=false</v>
      </c>
      <c r="BE601" s="21" t="str">
        <f t="shared" si="62"/>
        <v>, setType=LIBSETS_SETTYPE_DUNGEON</v>
      </c>
      <c r="BF601" s="21" t="str">
        <f t="shared" si="63"/>
        <v>, dropMechanic={LIBSETS_DROP_MECHANIC_GROUP_DUNGEON_BOSS}</v>
      </c>
      <c r="BG601" s="21" t="str">
        <f t="shared" si="64"/>
        <v>}, --Telvanni Enforcer / Telvanni-Vollstrecker   [Bal Sunnar, Stonefalls, Stonefalls]</v>
      </c>
    </row>
    <row r="602" spans="1:59" x14ac:dyDescent="0.25">
      <c r="A602" s="5">
        <v>683</v>
      </c>
      <c r="B602" t="s">
        <v>3652</v>
      </c>
      <c r="C602" s="91" t="s">
        <v>3635</v>
      </c>
      <c r="D602" s="3">
        <f t="shared" si="65"/>
        <v>683</v>
      </c>
      <c r="G602" s="8" t="s">
        <v>1479</v>
      </c>
      <c r="H602">
        <v>3</v>
      </c>
      <c r="I602" t="s">
        <v>1466</v>
      </c>
      <c r="K602">
        <v>531</v>
      </c>
      <c r="L602">
        <v>531</v>
      </c>
      <c r="M602">
        <v>531</v>
      </c>
      <c r="O602" s="64" t="s">
        <v>3633</v>
      </c>
      <c r="Q602" s="3">
        <f>IF(AND(G602&lt;&gt;"LIBSETS_SETTYPE_BATTLEGROUND",G602&lt;&gt;"LIBSETS_SETTYPE_SPECIAL"), IF(R602&lt;&gt;"",VLOOKUP(R602,'ESO zone constants'!$D$3:$H$10001,5,FALSE),""),"")</f>
        <v>1389</v>
      </c>
      <c r="R602" t="str">
        <f>IF(AND(O602&lt;&gt;"",NOT(ISERROR(O602))),O602,
IF(AND(P602&lt;&gt;"",ISNUMBER(P602),P602&gt;0,NOT(ISNA(P602))),VLOOKUP(P602,'ESO zone constants'!$A$3:$D$9999,4,FALSE),
IF(AND(K602&lt;&gt;"",K602&gt;0,NOT(ISERROR(K602))),VLOOKUP(K602,'ESO dumped WayshrineInfo'!$K$3:$N$9994,4,FALSE),"")))</f>
        <v>Bal Sunnar</v>
      </c>
      <c r="T602" s="19" t="str">
        <f>IF(AND(S602&lt;&gt;"",NOT(ISERROR(S602))),S602,IF(Q602&lt;&gt;"",IF(NOT(ISERROR(VLOOKUP(Q602,'ESO Dungeon constants'!$D$3:$H$9999,5,FALSE))),VLOOKUP(Q602,'ESO Dungeon constants'!$D$3:$I$9999,6,FALSE),VLOOKUP(Q602,'ESO zone constants'!$H$3:$K$9987,4,FALSE)),""))</f>
        <v>DLC_SCRIBES_OF_FATE</v>
      </c>
      <c r="U602" s="3" t="str">
        <f>IF(T602&lt;&gt;"",VLOOKUP(T602,'LibSets constants'!$B$4:$C$1012,2,FALSE),"")</f>
        <v>Scribes of Fate</v>
      </c>
      <c r="V602" s="33" t="s">
        <v>1544</v>
      </c>
      <c r="W602" s="3" t="s">
        <v>3635</v>
      </c>
      <c r="X602" s="3" t="s">
        <v>3670</v>
      </c>
      <c r="Z602" s="3">
        <f>IF(AND(G602&lt;&gt;"LIBSETS_SETTYPE_BATTLEGROUND",G602&lt;&gt;"LIBSETS_SETTYPE_SPECIAL"),
IF(AND(Y602&lt;&gt;"",ISNUMBER(Y602),NOT(ISNA(Y602))),Y602,
   IF(AND(L602&lt;&gt;"",ISNUMBER(L602),L602&gt;0,NOT(ISNA(L602))),VLOOKUP(L602,'ESO dumped WayshrineInfo'!$K$3:$L$9994,2,FALSE),"")
),"")</f>
        <v>41</v>
      </c>
      <c r="AA602" t="str">
        <f>IF(AND(Z602&lt;&gt;"",ISNUMBER(Z602),NOT(ISNA(Z602))),VLOOKUP(Z602,'ESO zone constants'!$A$3:$D$9999,4,FALSE),"")</f>
        <v>Stonefalls</v>
      </c>
      <c r="AF602" s="3">
        <f>IF(AND(G602&lt;&gt;"LIBSETS_SETTYPE_BATTLEGROUND",G602&lt;&gt;"LIBSETS_SETTYPE_SPECIAL"),
IF(AND(AE602&lt;&gt;"",ISNUMBER(AE602),NOT(ISNA(AE602))),AE602,
   IF(AND(M602&lt;&gt;"",ISNUMBER(M602),M602&gt;0,NOT(ISNA(M602))),VLOOKUP(M602,'ESO dumped WayshrineInfo'!$K$3:$L$9994,2,FALSE),"")
),"")</f>
        <v>41</v>
      </c>
      <c r="AG602" t="str">
        <f>IF(AND(AF602&lt;&gt;"",ISNUMBER(AF602),NOT(ISNA(AF602))),VLOOKUP(AF602,'ESO zone constants'!$A$3:$D$9999,4,FALSE),"")</f>
        <v>Stonefalls</v>
      </c>
      <c r="AH602" s="43"/>
      <c r="AK602" s="3" t="str">
        <f>IF(AND(G602&lt;&gt;"LIBSETS_SETTYPE_BATTLEGROUND",G602&lt;&gt;"LIBSETS_SETTYPE_SPECIAL"),IF(AL602&lt;&gt;"",VLOOKUP(AL602,'ESO zone constants'!$D$3:$H$4953,5,FALSE),""),"")</f>
        <v/>
      </c>
      <c r="AM602" s="43"/>
      <c r="AP602" s="3" t="str">
        <f>IF(AND(G602&lt;&gt;"LIBSETS_SETTYPE_BATTLEGROUND",G602&lt;&gt;"LIBSETS_SETTYPE_SPECIAL"),IF(AQ602&lt;&gt;"",VLOOKUP(AQ602,'ESO zone constants'!$D$3:$H$4953,5,FALSE),""),"")</f>
        <v/>
      </c>
      <c r="AR602" s="43"/>
      <c r="AU602" s="3" t="str">
        <f>IF(AND(G602&lt;&gt;"LIBSETS_SETTYPE_BATTLEGROUND",G602&lt;&gt;"LIBSETS_SETTYPE_SPECIAL"),IF(AV602&lt;&gt;"",VLOOKUP(AV602,'ESO zone constants'!$D$3:$H$4953,5,FALSE),""),"")</f>
        <v/>
      </c>
      <c r="BC602" s="21" t="str">
        <f t="shared" si="60"/>
        <v>[683] = {wayshrines={531,531,531,}, dlcId=DLC_SCRIBES_OF_FATE</v>
      </c>
      <c r="BD602" s="21" t="str">
        <f t="shared" si="61"/>
        <v>, zoneIds={1389,41,41}, veteran={[EQUIP_TYPE_HEAD]=true, [EQUIP_TYPE_SHOULDERS]=false}</v>
      </c>
      <c r="BE602" s="21" t="str">
        <f t="shared" si="62"/>
        <v>, setType=LIBSETS_SETTYPE_MONSTER, undauntedChestId=3</v>
      </c>
      <c r="BF602" s="21" t="str">
        <f t="shared" si="63"/>
        <v>, dropMechanic={LIBSETS_DROP_MECHANIC_MONSTER_NAME}, dropMechanicDropLocationNames={['en']={'Roksa the Warped','','','','','',},['de']={'Roksa die Verzerrte','','','','','',},}</v>
      </c>
      <c r="BG602" s="21" t="str">
        <f t="shared" si="64"/>
        <v>}, --Roksa the Warped / Roksa die Verkrümmte   [Bal Sunnar, Stonefalls, Stonefalls]</v>
      </c>
    </row>
    <row r="603" spans="1:59" x14ac:dyDescent="0.25">
      <c r="A603" s="5">
        <v>684</v>
      </c>
      <c r="B603" t="s">
        <v>3653</v>
      </c>
      <c r="C603" s="91" t="s">
        <v>3641</v>
      </c>
      <c r="D603" s="3">
        <f t="shared" si="65"/>
        <v>684</v>
      </c>
      <c r="G603" s="8" t="s">
        <v>1477</v>
      </c>
      <c r="I603" t="s">
        <v>91</v>
      </c>
      <c r="J603" t="s">
        <v>91</v>
      </c>
      <c r="K603">
        <v>532</v>
      </c>
      <c r="L603">
        <v>532</v>
      </c>
      <c r="M603">
        <v>532</v>
      </c>
      <c r="O603" s="64" t="s">
        <v>3663</v>
      </c>
      <c r="Q603" s="3">
        <f>IF(AND(G603&lt;&gt;"LIBSETS_SETTYPE_BATTLEGROUND",G603&lt;&gt;"LIBSETS_SETTYPE_SPECIAL"), IF(R603&lt;&gt;"",VLOOKUP(R603,'ESO zone constants'!$D$3:$H$10001,5,FALSE),""),"")</f>
        <v>1390</v>
      </c>
      <c r="R603" t="str">
        <f>IF(AND(O603&lt;&gt;"",NOT(ISERROR(O603))),O603,
IF(AND(P603&lt;&gt;"",ISNUMBER(P603),P603&gt;0,NOT(ISNA(P603))),VLOOKUP(P603,'ESO zone constants'!$A$3:$D$9999,4,FALSE),
IF(AND(K603&lt;&gt;"",K603&gt;0,NOT(ISERROR(K603))),VLOOKUP(K603,'ESO dumped WayshrineInfo'!$K$3:$N$9994,4,FALSE),"")))</f>
        <v>Scrivener's Hall</v>
      </c>
      <c r="T603" s="19" t="str">
        <f>IF(AND(S603&lt;&gt;"",NOT(ISERROR(S603))),S603,IF(Q603&lt;&gt;"",IF(NOT(ISERROR(VLOOKUP(Q603,'ESO Dungeon constants'!$D$3:$H$9999,5,FALSE))),VLOOKUP(Q603,'ESO Dungeon constants'!$D$3:$I$9999,6,FALSE),VLOOKUP(Q603,'ESO zone constants'!$H$3:$K$9987,4,FALSE)),""))</f>
        <v>DLC_SCRIBES_OF_FATE</v>
      </c>
      <c r="U603" s="3" t="str">
        <f>IF(T603&lt;&gt;"",VLOOKUP(T603,'LibSets constants'!$B$4:$C$1012,2,FALSE),"")</f>
        <v>Scribes of Fate</v>
      </c>
      <c r="V603" s="94" t="s">
        <v>3354</v>
      </c>
      <c r="Z603" s="3">
        <f>IF(AND(G603&lt;&gt;"LIBSETS_SETTYPE_BATTLEGROUND",G603&lt;&gt;"LIBSETS_SETTYPE_SPECIAL"),
IF(AND(Y603&lt;&gt;"",ISNUMBER(Y603),NOT(ISNA(Y603))),Y603,
   IF(AND(L603&lt;&gt;"",ISNUMBER(L603),L603&gt;0,NOT(ISNA(L603))),VLOOKUP(L603,'ESO dumped WayshrineInfo'!$K$3:$L$9994,2,FALSE),"")
),"")</f>
        <v>103</v>
      </c>
      <c r="AA603" t="str">
        <f>IF(AND(Z603&lt;&gt;"",ISNUMBER(Z603),NOT(ISNA(Z603))),VLOOKUP(Z603,'ESO zone constants'!$A$3:$D$9999,4,FALSE),"")</f>
        <v>The Rift</v>
      </c>
      <c r="AF603" s="3">
        <f>IF(AND(G603&lt;&gt;"LIBSETS_SETTYPE_BATTLEGROUND",G603&lt;&gt;"LIBSETS_SETTYPE_SPECIAL"),
IF(AND(AE603&lt;&gt;"",ISNUMBER(AE603),NOT(ISNA(AE603))),AE603,
   IF(AND(M603&lt;&gt;"",ISNUMBER(M603),M603&gt;0,NOT(ISNA(M603))),VLOOKUP(M603,'ESO dumped WayshrineInfo'!$K$3:$L$9994,2,FALSE),"")
),"")</f>
        <v>103</v>
      </c>
      <c r="AG603" t="str">
        <f>IF(AND(AF603&lt;&gt;"",ISNUMBER(AF603),NOT(ISNA(AF603))),VLOOKUP(AF603,'ESO zone constants'!$A$3:$D$9999,4,FALSE),"")</f>
        <v>The Rift</v>
      </c>
      <c r="AH603" s="43"/>
      <c r="AK603" s="3" t="str">
        <f>IF(AND(G603&lt;&gt;"LIBSETS_SETTYPE_BATTLEGROUND",G603&lt;&gt;"LIBSETS_SETTYPE_SPECIAL"),IF(AL603&lt;&gt;"",VLOOKUP(AL603,'ESO zone constants'!$D$3:$H$4953,5,FALSE),""),"")</f>
        <v/>
      </c>
      <c r="AM603" s="43"/>
      <c r="AP603" s="3" t="str">
        <f>IF(AND(G603&lt;&gt;"LIBSETS_SETTYPE_BATTLEGROUND",G603&lt;&gt;"LIBSETS_SETTYPE_SPECIAL"),IF(AQ603&lt;&gt;"",VLOOKUP(AQ603,'ESO zone constants'!$D$3:$H$4953,5,FALSE),""),"")</f>
        <v/>
      </c>
      <c r="AR603" s="43"/>
      <c r="AU603" s="3" t="str">
        <f>IF(AND(G603&lt;&gt;"LIBSETS_SETTYPE_BATTLEGROUND",G603&lt;&gt;"LIBSETS_SETTYPE_SPECIAL"),IF(AV603&lt;&gt;"",VLOOKUP(AV603,'ESO zone constants'!$D$3:$H$4953,5,FALSE),""),"")</f>
        <v/>
      </c>
      <c r="BC603" s="21" t="str">
        <f t="shared" si="60"/>
        <v>[684] = {wayshrines={532,532,532,}, dlcId=DLC_SCRIBES_OF_FATE</v>
      </c>
      <c r="BD603" s="21" t="str">
        <f t="shared" si="61"/>
        <v>, zoneIds={1390,103,103}, veteran=false</v>
      </c>
      <c r="BE603" s="21" t="str">
        <f t="shared" si="62"/>
        <v>, setType=LIBSETS_SETTYPE_DUNGEON</v>
      </c>
      <c r="BF603" s="21" t="str">
        <f t="shared" si="63"/>
        <v>, dropMechanic={LIBSETS_DROP_MECHANIC_GROUP_DUNGEON_BOSS}</v>
      </c>
      <c r="BG603" s="21" t="str">
        <f t="shared" si="64"/>
        <v>}, --Runecarver\’s Blaze / Lodern des Runenschnitzers   [Scrivener's Hall, The Rift, The Rift]</v>
      </c>
    </row>
    <row r="604" spans="1:59" x14ac:dyDescent="0.25">
      <c r="A604" s="5">
        <v>685</v>
      </c>
      <c r="B604" t="s">
        <v>3654</v>
      </c>
      <c r="C604" s="91" t="s">
        <v>3642</v>
      </c>
      <c r="D604" s="3">
        <f t="shared" si="65"/>
        <v>685</v>
      </c>
      <c r="G604" s="8" t="s">
        <v>1477</v>
      </c>
      <c r="I604" t="s">
        <v>91</v>
      </c>
      <c r="J604" t="s">
        <v>91</v>
      </c>
      <c r="K604">
        <v>532</v>
      </c>
      <c r="L604">
        <v>532</v>
      </c>
      <c r="M604">
        <v>532</v>
      </c>
      <c r="O604" s="64" t="s">
        <v>3663</v>
      </c>
      <c r="Q604" s="3">
        <f>IF(AND(G604&lt;&gt;"LIBSETS_SETTYPE_BATTLEGROUND",G604&lt;&gt;"LIBSETS_SETTYPE_SPECIAL"), IF(R604&lt;&gt;"",VLOOKUP(R604,'ESO zone constants'!$D$3:$H$10001,5,FALSE),""),"")</f>
        <v>1390</v>
      </c>
      <c r="R604" t="str">
        <f>IF(AND(O604&lt;&gt;"",NOT(ISERROR(O604))),O604,
IF(AND(P604&lt;&gt;"",ISNUMBER(P604),P604&gt;0,NOT(ISNA(P604))),VLOOKUP(P604,'ESO zone constants'!$A$3:$D$9999,4,FALSE),
IF(AND(K604&lt;&gt;"",K604&gt;0,NOT(ISERROR(K604))),VLOOKUP(K604,'ESO dumped WayshrineInfo'!$K$3:$N$9994,4,FALSE),"")))</f>
        <v>Scrivener's Hall</v>
      </c>
      <c r="T604" s="19" t="str">
        <f>IF(AND(S604&lt;&gt;"",NOT(ISERROR(S604))),S604,IF(Q604&lt;&gt;"",IF(NOT(ISERROR(VLOOKUP(Q604,'ESO Dungeon constants'!$D$3:$H$9999,5,FALSE))),VLOOKUP(Q604,'ESO Dungeon constants'!$D$3:$I$9999,6,FALSE),VLOOKUP(Q604,'ESO zone constants'!$H$3:$K$9987,4,FALSE)),""))</f>
        <v>DLC_SCRIBES_OF_FATE</v>
      </c>
      <c r="U604" s="3" t="str">
        <f>IF(T604&lt;&gt;"",VLOOKUP(T604,'LibSets constants'!$B$4:$C$1012,2,FALSE),"")</f>
        <v>Scribes of Fate</v>
      </c>
      <c r="V604" s="94" t="s">
        <v>3354</v>
      </c>
      <c r="Z604" s="3">
        <f>IF(AND(G604&lt;&gt;"LIBSETS_SETTYPE_BATTLEGROUND",G604&lt;&gt;"LIBSETS_SETTYPE_SPECIAL"),
IF(AND(Y604&lt;&gt;"",ISNUMBER(Y604),NOT(ISNA(Y604))),Y604,
   IF(AND(L604&lt;&gt;"",ISNUMBER(L604),L604&gt;0,NOT(ISNA(L604))),VLOOKUP(L604,'ESO dumped WayshrineInfo'!$K$3:$L$9994,2,FALSE),"")
),"")</f>
        <v>103</v>
      </c>
      <c r="AA604" t="str">
        <f>IF(AND(Z604&lt;&gt;"",ISNUMBER(Z604),NOT(ISNA(Z604))),VLOOKUP(Z604,'ESO zone constants'!$A$3:$D$9999,4,FALSE),"")</f>
        <v>The Rift</v>
      </c>
      <c r="AF604" s="3">
        <f>IF(AND(G604&lt;&gt;"LIBSETS_SETTYPE_BATTLEGROUND",G604&lt;&gt;"LIBSETS_SETTYPE_SPECIAL"),
IF(AND(AE604&lt;&gt;"",ISNUMBER(AE604),NOT(ISNA(AE604))),AE604,
   IF(AND(M604&lt;&gt;"",ISNUMBER(M604),M604&gt;0,NOT(ISNA(M604))),VLOOKUP(M604,'ESO dumped WayshrineInfo'!$K$3:$L$9994,2,FALSE),"")
),"")</f>
        <v>103</v>
      </c>
      <c r="AG604" t="str">
        <f>IF(AND(AF604&lt;&gt;"",ISNUMBER(AF604),NOT(ISNA(AF604))),VLOOKUP(AF604,'ESO zone constants'!$A$3:$D$9999,4,FALSE),"")</f>
        <v>The Rift</v>
      </c>
      <c r="AH604" s="43"/>
      <c r="AK604" s="3" t="str">
        <f>IF(AND(G604&lt;&gt;"LIBSETS_SETTYPE_BATTLEGROUND",G604&lt;&gt;"LIBSETS_SETTYPE_SPECIAL"),IF(AL604&lt;&gt;"",VLOOKUP(AL604,'ESO zone constants'!$D$3:$H$4953,5,FALSE),""),"")</f>
        <v/>
      </c>
      <c r="AM604" s="43"/>
      <c r="AP604" s="3" t="str">
        <f>IF(AND(G604&lt;&gt;"LIBSETS_SETTYPE_BATTLEGROUND",G604&lt;&gt;"LIBSETS_SETTYPE_SPECIAL"),IF(AQ604&lt;&gt;"",VLOOKUP(AQ604,'ESO zone constants'!$D$3:$H$4953,5,FALSE),""),"")</f>
        <v/>
      </c>
      <c r="AR604" s="43"/>
      <c r="AU604" s="3" t="str">
        <f>IF(AND(G604&lt;&gt;"LIBSETS_SETTYPE_BATTLEGROUND",G604&lt;&gt;"LIBSETS_SETTYPE_SPECIAL"),IF(AV604&lt;&gt;"",VLOOKUP(AV604,'ESO zone constants'!$D$3:$H$4953,5,FALSE),""),"")</f>
        <v/>
      </c>
      <c r="BC604" s="21" t="str">
        <f t="shared" si="60"/>
        <v>[685] = {wayshrines={532,532,532,}, dlcId=DLC_SCRIBES_OF_FATE</v>
      </c>
      <c r="BD604" s="21" t="str">
        <f t="shared" si="61"/>
        <v>, zoneIds={1390,103,103}, veteran=false</v>
      </c>
      <c r="BE604" s="21" t="str">
        <f t="shared" si="62"/>
        <v>, setType=LIBSETS_SETTYPE_DUNGEON</v>
      </c>
      <c r="BF604" s="21" t="str">
        <f t="shared" si="63"/>
        <v>, dropMechanic={LIBSETS_DROP_MECHANIC_GROUP_DUNGEON_BOSS}</v>
      </c>
      <c r="BG604" s="21" t="str">
        <f t="shared" si="64"/>
        <v>}, --Apocryphal Inspiration / Apocryphische Inspiration   [Scrivener's Hall, The Rift, The Rift]</v>
      </c>
    </row>
    <row r="605" spans="1:59" x14ac:dyDescent="0.25">
      <c r="A605" s="5">
        <v>686</v>
      </c>
      <c r="B605" t="s">
        <v>3655</v>
      </c>
      <c r="C605" s="91" t="s">
        <v>3637</v>
      </c>
      <c r="D605" s="3">
        <f t="shared" si="65"/>
        <v>686</v>
      </c>
      <c r="G605" s="8" t="s">
        <v>1477</v>
      </c>
      <c r="I605" t="s">
        <v>91</v>
      </c>
      <c r="J605" t="s">
        <v>91</v>
      </c>
      <c r="K605">
        <v>532</v>
      </c>
      <c r="L605">
        <v>532</v>
      </c>
      <c r="M605">
        <v>532</v>
      </c>
      <c r="O605" s="64" t="s">
        <v>3663</v>
      </c>
      <c r="Q605" s="3">
        <f>IF(AND(G605&lt;&gt;"LIBSETS_SETTYPE_BATTLEGROUND",G605&lt;&gt;"LIBSETS_SETTYPE_SPECIAL"), IF(R605&lt;&gt;"",VLOOKUP(R605,'ESO zone constants'!$D$3:$H$10001,5,FALSE),""),"")</f>
        <v>1390</v>
      </c>
      <c r="R605" t="str">
        <f>IF(AND(O605&lt;&gt;"",NOT(ISERROR(O605))),O605,
IF(AND(P605&lt;&gt;"",ISNUMBER(P605),P605&gt;0,NOT(ISNA(P605))),VLOOKUP(P605,'ESO zone constants'!$A$3:$D$9999,4,FALSE),
IF(AND(K605&lt;&gt;"",K605&gt;0,NOT(ISERROR(K605))),VLOOKUP(K605,'ESO dumped WayshrineInfo'!$K$3:$N$9994,4,FALSE),"")))</f>
        <v>Scrivener's Hall</v>
      </c>
      <c r="T605" s="19" t="str">
        <f>IF(AND(S605&lt;&gt;"",NOT(ISERROR(S605))),S605,IF(Q605&lt;&gt;"",IF(NOT(ISERROR(VLOOKUP(Q605,'ESO Dungeon constants'!$D$3:$H$9999,5,FALSE))),VLOOKUP(Q605,'ESO Dungeon constants'!$D$3:$I$9999,6,FALSE),VLOOKUP(Q605,'ESO zone constants'!$H$3:$K$9987,4,FALSE)),""))</f>
        <v>DLC_SCRIBES_OF_FATE</v>
      </c>
      <c r="U605" s="3" t="str">
        <f>IF(T605&lt;&gt;"",VLOOKUP(T605,'LibSets constants'!$B$4:$C$1012,2,FALSE),"")</f>
        <v>Scribes of Fate</v>
      </c>
      <c r="V605" s="94" t="s">
        <v>3354</v>
      </c>
      <c r="Z605" s="3">
        <f>IF(AND(G605&lt;&gt;"LIBSETS_SETTYPE_BATTLEGROUND",G605&lt;&gt;"LIBSETS_SETTYPE_SPECIAL"),
IF(AND(Y605&lt;&gt;"",ISNUMBER(Y605),NOT(ISNA(Y605))),Y605,
   IF(AND(L605&lt;&gt;"",ISNUMBER(L605),L605&gt;0,NOT(ISNA(L605))),VLOOKUP(L605,'ESO dumped WayshrineInfo'!$K$3:$L$9994,2,FALSE),"")
),"")</f>
        <v>103</v>
      </c>
      <c r="AA605" t="str">
        <f>IF(AND(Z605&lt;&gt;"",ISNUMBER(Z605),NOT(ISNA(Z605))),VLOOKUP(Z605,'ESO zone constants'!$A$3:$D$9999,4,FALSE),"")</f>
        <v>The Rift</v>
      </c>
      <c r="AF605" s="3">
        <f>IF(AND(G605&lt;&gt;"LIBSETS_SETTYPE_BATTLEGROUND",G605&lt;&gt;"LIBSETS_SETTYPE_SPECIAL"),
IF(AND(AE605&lt;&gt;"",ISNUMBER(AE605),NOT(ISNA(AE605))),AE605,
   IF(AND(M605&lt;&gt;"",ISNUMBER(M605),M605&gt;0,NOT(ISNA(M605))),VLOOKUP(M605,'ESO dumped WayshrineInfo'!$K$3:$L$9994,2,FALSE),"")
),"")</f>
        <v>103</v>
      </c>
      <c r="AG605" t="str">
        <f>IF(AND(AF605&lt;&gt;"",ISNUMBER(AF605),NOT(ISNA(AF605))),VLOOKUP(AF605,'ESO zone constants'!$A$3:$D$9999,4,FALSE),"")</f>
        <v>The Rift</v>
      </c>
      <c r="AH605" s="43"/>
      <c r="AK605" s="3" t="str">
        <f>IF(AND(G605&lt;&gt;"LIBSETS_SETTYPE_BATTLEGROUND",G605&lt;&gt;"LIBSETS_SETTYPE_SPECIAL"),IF(AL605&lt;&gt;"",VLOOKUP(AL605,'ESO zone constants'!$D$3:$H$4953,5,FALSE),""),"")</f>
        <v/>
      </c>
      <c r="AM605" s="43"/>
      <c r="AP605" s="3" t="str">
        <f>IF(AND(G605&lt;&gt;"LIBSETS_SETTYPE_BATTLEGROUND",G605&lt;&gt;"LIBSETS_SETTYPE_SPECIAL"),IF(AQ605&lt;&gt;"",VLOOKUP(AQ605,'ESO zone constants'!$D$3:$H$4953,5,FALSE),""),"")</f>
        <v/>
      </c>
      <c r="AR605" s="43"/>
      <c r="AU605" s="3" t="str">
        <f>IF(AND(G605&lt;&gt;"LIBSETS_SETTYPE_BATTLEGROUND",G605&lt;&gt;"LIBSETS_SETTYPE_SPECIAL"),IF(AV605&lt;&gt;"",VLOOKUP(AV605,'ESO zone constants'!$D$3:$H$4953,5,FALSE),""),"")</f>
        <v/>
      </c>
      <c r="BC605" s="21" t="str">
        <f t="shared" si="60"/>
        <v>[686] = {wayshrines={532,532,532,}, dlcId=DLC_SCRIBES_OF_FATE</v>
      </c>
      <c r="BD605" s="21" t="str">
        <f t="shared" si="61"/>
        <v>, zoneIds={1390,103,103}, veteran=false</v>
      </c>
      <c r="BE605" s="21" t="str">
        <f t="shared" si="62"/>
        <v>, setType=LIBSETS_SETTYPE_DUNGEON</v>
      </c>
      <c r="BF605" s="21" t="str">
        <f t="shared" si="63"/>
        <v>, dropMechanic={LIBSETS_DROP_MECHANIC_GROUP_DUNGEON_BOSS}</v>
      </c>
      <c r="BG605" s="21" t="str">
        <f t="shared" si="64"/>
        <v>}, --Abyssal Brace / Abgründiges Wappnen   [Scrivener's Hall, The Rift, The Rift]</v>
      </c>
    </row>
    <row r="606" spans="1:59" x14ac:dyDescent="0.25">
      <c r="A606" s="5">
        <v>687</v>
      </c>
      <c r="B606" t="s">
        <v>3656</v>
      </c>
      <c r="C606" s="91" t="s">
        <v>3638</v>
      </c>
      <c r="D606" s="3">
        <f t="shared" si="65"/>
        <v>687</v>
      </c>
      <c r="G606" s="8" t="s">
        <v>1479</v>
      </c>
      <c r="H606">
        <v>3</v>
      </c>
      <c r="I606" t="s">
        <v>1466</v>
      </c>
      <c r="K606">
        <v>532</v>
      </c>
      <c r="L606">
        <v>532</v>
      </c>
      <c r="M606">
        <v>532</v>
      </c>
      <c r="O606" s="64" t="s">
        <v>3663</v>
      </c>
      <c r="Q606" s="3">
        <f>IF(AND(G606&lt;&gt;"LIBSETS_SETTYPE_BATTLEGROUND",G606&lt;&gt;"LIBSETS_SETTYPE_SPECIAL"), IF(R606&lt;&gt;"",VLOOKUP(R606,'ESO zone constants'!$D$3:$H$10001,5,FALSE),""),"")</f>
        <v>1390</v>
      </c>
      <c r="R606" t="str">
        <f>IF(AND(O606&lt;&gt;"",NOT(ISERROR(O606))),O606,
IF(AND(P606&lt;&gt;"",ISNUMBER(P606),P606&gt;0,NOT(ISNA(P606))),VLOOKUP(P606,'ESO zone constants'!$A$3:$D$9999,4,FALSE),
IF(AND(K606&lt;&gt;"",K606&gt;0,NOT(ISERROR(K606))),VLOOKUP(K606,'ESO dumped WayshrineInfo'!$K$3:$N$9994,4,FALSE),"")))</f>
        <v>Scrivener's Hall</v>
      </c>
      <c r="T606" s="19" t="str">
        <f>IF(AND(S606&lt;&gt;"",NOT(ISERROR(S606))),S606,IF(Q606&lt;&gt;"",IF(NOT(ISERROR(VLOOKUP(Q606,'ESO Dungeon constants'!$D$3:$H$9999,5,FALSE))),VLOOKUP(Q606,'ESO Dungeon constants'!$D$3:$I$9999,6,FALSE),VLOOKUP(Q606,'ESO zone constants'!$H$3:$K$9987,4,FALSE)),""))</f>
        <v>DLC_SCRIBES_OF_FATE</v>
      </c>
      <c r="U606" s="3" t="str">
        <f>IF(T606&lt;&gt;"",VLOOKUP(T606,'LibSets constants'!$B$4:$C$1012,2,FALSE),"")</f>
        <v>Scribes of Fate</v>
      </c>
      <c r="V606" s="33" t="s">
        <v>1544</v>
      </c>
      <c r="W606" s="3" t="s">
        <v>3638</v>
      </c>
      <c r="X606" s="3" t="s">
        <v>3656</v>
      </c>
      <c r="Z606" s="3">
        <f>IF(AND(G606&lt;&gt;"LIBSETS_SETTYPE_BATTLEGROUND",G606&lt;&gt;"LIBSETS_SETTYPE_SPECIAL"),
IF(AND(Y606&lt;&gt;"",ISNUMBER(Y606),NOT(ISNA(Y606))),Y606,
   IF(AND(L606&lt;&gt;"",ISNUMBER(L606),L606&gt;0,NOT(ISNA(L606))),VLOOKUP(L606,'ESO dumped WayshrineInfo'!$K$3:$L$9994,2,FALSE),"")
),"")</f>
        <v>103</v>
      </c>
      <c r="AA606" t="str">
        <f>IF(AND(Z606&lt;&gt;"",ISNUMBER(Z606),NOT(ISNA(Z606))),VLOOKUP(Z606,'ESO zone constants'!$A$3:$D$9999,4,FALSE),"")</f>
        <v>The Rift</v>
      </c>
      <c r="AF606" s="3">
        <f>IF(AND(G606&lt;&gt;"LIBSETS_SETTYPE_BATTLEGROUND",G606&lt;&gt;"LIBSETS_SETTYPE_SPECIAL"),
IF(AND(AE606&lt;&gt;"",ISNUMBER(AE606),NOT(ISNA(AE606))),AE606,
   IF(AND(M606&lt;&gt;"",ISNUMBER(M606),M606&gt;0,NOT(ISNA(M606))),VLOOKUP(M606,'ESO dumped WayshrineInfo'!$K$3:$L$9994,2,FALSE),"")
),"")</f>
        <v>103</v>
      </c>
      <c r="AG606" t="str">
        <f>IF(AND(AF606&lt;&gt;"",ISNUMBER(AF606),NOT(ISNA(AF606))),VLOOKUP(AF606,'ESO zone constants'!$A$3:$D$9999,4,FALSE),"")</f>
        <v>The Rift</v>
      </c>
      <c r="AH606" s="43"/>
      <c r="AK606" s="3" t="str">
        <f>IF(AND(G606&lt;&gt;"LIBSETS_SETTYPE_BATTLEGROUND",G606&lt;&gt;"LIBSETS_SETTYPE_SPECIAL"),IF(AL606&lt;&gt;"",VLOOKUP(AL606,'ESO zone constants'!$D$3:$H$4953,5,FALSE),""),"")</f>
        <v/>
      </c>
      <c r="AM606" s="43"/>
      <c r="AP606" s="3" t="str">
        <f>IF(AND(G606&lt;&gt;"LIBSETS_SETTYPE_BATTLEGROUND",G606&lt;&gt;"LIBSETS_SETTYPE_SPECIAL"),IF(AQ606&lt;&gt;"",VLOOKUP(AQ606,'ESO zone constants'!$D$3:$H$4953,5,FALSE),""),"")</f>
        <v/>
      </c>
      <c r="AR606" s="43"/>
      <c r="AU606" s="3" t="str">
        <f>IF(AND(G606&lt;&gt;"LIBSETS_SETTYPE_BATTLEGROUND",G606&lt;&gt;"LIBSETS_SETTYPE_SPECIAL"),IF(AV606&lt;&gt;"",VLOOKUP(AV606,'ESO zone constants'!$D$3:$H$4953,5,FALSE),""),"")</f>
        <v/>
      </c>
      <c r="BC606" s="21" t="str">
        <f t="shared" si="60"/>
        <v>[687] = {wayshrines={532,532,532,}, dlcId=DLC_SCRIBES_OF_FATE</v>
      </c>
      <c r="BD606" s="21" t="str">
        <f t="shared" si="61"/>
        <v>, zoneIds={1390,103,103}, veteran={[EQUIP_TYPE_HEAD]=true, [EQUIP_TYPE_SHOULDERS]=false}</v>
      </c>
      <c r="BE606" s="21" t="str">
        <f t="shared" si="62"/>
        <v>, setType=LIBSETS_SETTYPE_MONSTER, undauntedChestId=3</v>
      </c>
      <c r="BF606" s="21" t="str">
        <f t="shared" si="63"/>
        <v>, dropMechanic={LIBSETS_DROP_MECHANIC_MONSTER_NAME}, dropMechanicDropLocationNames={['en']={'Ozezan the Inferno','','','','','',},['de']={'Ozezan das Inferno','','','','','',},}</v>
      </c>
      <c r="BG606" s="21" t="str">
        <f t="shared" si="64"/>
        <v>}, --Ozezan the Inferno / Ozezan das Inferno   [Scrivener's Hall, The Rift, The Rift]</v>
      </c>
    </row>
    <row r="607" spans="1:59" x14ac:dyDescent="0.25">
      <c r="A607" s="5">
        <v>688</v>
      </c>
      <c r="B607" t="s">
        <v>3657</v>
      </c>
      <c r="C607" t="s">
        <v>3667</v>
      </c>
      <c r="D607" s="3">
        <f t="shared" si="65"/>
        <v>688</v>
      </c>
      <c r="G607" s="8" t="s">
        <v>1475</v>
      </c>
      <c r="I607" t="s">
        <v>91</v>
      </c>
      <c r="J607" t="s">
        <v>91</v>
      </c>
      <c r="K607">
        <v>-1</v>
      </c>
      <c r="L607">
        <v>-1</v>
      </c>
      <c r="M607">
        <v>-1</v>
      </c>
      <c r="O607" s="64" t="s">
        <v>125</v>
      </c>
      <c r="Q607" s="3">
        <f>IF(AND(G607&lt;&gt;"LIBSETS_SETTYPE_BATTLEGROUND",G607&lt;&gt;"LIBSETS_SETTYPE_SPECIAL"), IF(R607&lt;&gt;"",VLOOKUP(R607,'ESO zone constants'!$D$3:$H$10001,5,FALSE),""),"")</f>
        <v>181</v>
      </c>
      <c r="R607" t="str">
        <f>IF(AND(O607&lt;&gt;"",NOT(ISERROR(O607))),O607,
IF(AND(P607&lt;&gt;"",ISNUMBER(P607),P607&gt;0,NOT(ISNA(P607))),VLOOKUP(P607,'ESO zone constants'!$A$3:$D$9999,4,FALSE),
IF(AND(K607&lt;&gt;"",K607&gt;0,NOT(ISERROR(K607))),VLOOKUP(K607,'ESO dumped WayshrineInfo'!$K$3:$N$9994,4,FALSE),"")))</f>
        <v>Cyrodiil</v>
      </c>
      <c r="S607" s="64" t="s">
        <v>3643</v>
      </c>
      <c r="T607" s="19" t="str">
        <f>IF(AND(S607&lt;&gt;"",NOT(ISERROR(S607))),S607,IF(Q607&lt;&gt;"",IF(NOT(ISERROR(VLOOKUP(Q607,'ESO Dungeon constants'!$D$3:$H$9999,5,FALSE))),VLOOKUP(Q607,'ESO Dungeon constants'!$D$3:$I$9999,6,FALSE),VLOOKUP(Q607,'ESO zone constants'!$H$3:$K$9987,4,FALSE)),""))</f>
        <v>DLC_SCRIBES_OF_FATE</v>
      </c>
      <c r="U607" s="3" t="str">
        <f>IF(T607&lt;&gt;"",VLOOKUP(T607,'LibSets constants'!$B$4:$C$1012,2,FALSE),"")</f>
        <v>Scribes of Fate</v>
      </c>
      <c r="V607" s="33" t="s">
        <v>1541</v>
      </c>
      <c r="Z607" s="3" t="str">
        <f>IF(AND(G607&lt;&gt;"LIBSETS_SETTYPE_BATTLEGROUND",G607&lt;&gt;"LIBSETS_SETTYPE_SPECIAL"),
IF(AND(Y607&lt;&gt;"",ISNUMBER(Y607),NOT(ISNA(Y607))),Y607,
   IF(AND(L607&lt;&gt;"",ISNUMBER(L607),L607&gt;0,NOT(ISNA(L607))),VLOOKUP(L607,'ESO dumped WayshrineInfo'!$K$3:$L$9994,2,FALSE),"")
),"")</f>
        <v/>
      </c>
      <c r="AA607" t="str">
        <f>IF(AND(Z607&lt;&gt;"",ISNUMBER(Z607),NOT(ISNA(Z607))),VLOOKUP(Z607,'ESO zone constants'!$A$3:$D$9999,4,FALSE),"")</f>
        <v/>
      </c>
      <c r="AF607" s="3" t="str">
        <f>IF(AND(G607&lt;&gt;"LIBSETS_SETTYPE_BATTLEGROUND",G607&lt;&gt;"LIBSETS_SETTYPE_SPECIAL"),
IF(AND(AE607&lt;&gt;"",ISNUMBER(AE607),NOT(ISNA(AE607))),AE607,
   IF(AND(M607&lt;&gt;"",ISNUMBER(M607),M607&gt;0,NOT(ISNA(M607))),VLOOKUP(M607,'ESO dumped WayshrineInfo'!$K$3:$L$9994,2,FALSE),"")
),"")</f>
        <v/>
      </c>
      <c r="AG607" t="str">
        <f>IF(AND(AF607&lt;&gt;"",ISNUMBER(AF607),NOT(ISNA(AF607))),VLOOKUP(AF607,'ESO zone constants'!$A$3:$D$9999,4,FALSE),"")</f>
        <v/>
      </c>
      <c r="AH607" s="43"/>
      <c r="AK607" s="3" t="str">
        <f>IF(AND(G607&lt;&gt;"LIBSETS_SETTYPE_BATTLEGROUND",G607&lt;&gt;"LIBSETS_SETTYPE_SPECIAL"),IF(AL607&lt;&gt;"",VLOOKUP(AL607,'ESO zone constants'!$D$3:$H$4953,5,FALSE),""),"")</f>
        <v/>
      </c>
      <c r="AM607" s="43"/>
      <c r="AP607" s="3" t="str">
        <f>IF(AND(G607&lt;&gt;"LIBSETS_SETTYPE_BATTLEGROUND",G607&lt;&gt;"LIBSETS_SETTYPE_SPECIAL"),IF(AQ607&lt;&gt;"",VLOOKUP(AQ607,'ESO zone constants'!$D$3:$H$4953,5,FALSE),""),"")</f>
        <v/>
      </c>
      <c r="AR607" s="43"/>
      <c r="AU607" s="3" t="str">
        <f>IF(AND(G607&lt;&gt;"LIBSETS_SETTYPE_BATTLEGROUND",G607&lt;&gt;"LIBSETS_SETTYPE_SPECIAL"),IF(AV607&lt;&gt;"",VLOOKUP(AV607,'ESO zone constants'!$D$3:$H$4953,5,FALSE),""),"")</f>
        <v/>
      </c>
      <c r="BC607" s="21" t="str">
        <f t="shared" si="60"/>
        <v>[688] = {wayshrines={-1,-1,-1,}, dlcId=DLC_SCRIBES_OF_FATE</v>
      </c>
      <c r="BD607" s="21" t="str">
        <f t="shared" si="61"/>
        <v>, zoneIds={181}, veteran=false</v>
      </c>
      <c r="BE607" s="21" t="str">
        <f t="shared" si="62"/>
        <v>, setType=LIBSETS_SETTYPE_CYRODIIL</v>
      </c>
      <c r="BF607" s="21" t="str">
        <f t="shared" si="63"/>
        <v>, dropMechanic={LIBSETS_DROP_MECHANIC_MAIL_PVP_REWARDS_FOR_THE_WORTHY}</v>
      </c>
      <c r="BG607" s="21" t="str">
        <f t="shared" si="64"/>
        <v>}, --Snake in the Stars / Schlange inmitten der Sterne   [Cyrodiil]</v>
      </c>
    </row>
    <row r="608" spans="1:59" x14ac:dyDescent="0.25">
      <c r="A608" s="5">
        <v>689</v>
      </c>
      <c r="B608" t="s">
        <v>3658</v>
      </c>
      <c r="C608" t="s">
        <v>3668</v>
      </c>
      <c r="D608" s="3">
        <f t="shared" si="65"/>
        <v>689</v>
      </c>
      <c r="G608" s="8" t="s">
        <v>1475</v>
      </c>
      <c r="I608" t="s">
        <v>91</v>
      </c>
      <c r="J608" t="s">
        <v>91</v>
      </c>
      <c r="K608">
        <v>-1</v>
      </c>
      <c r="L608">
        <v>-1</v>
      </c>
      <c r="M608">
        <v>-1</v>
      </c>
      <c r="O608" s="64" t="s">
        <v>125</v>
      </c>
      <c r="Q608" s="3">
        <f>IF(AND(G608&lt;&gt;"LIBSETS_SETTYPE_BATTLEGROUND",G608&lt;&gt;"LIBSETS_SETTYPE_SPECIAL"), IF(R608&lt;&gt;"",VLOOKUP(R608,'ESO zone constants'!$D$3:$H$10001,5,FALSE),""),"")</f>
        <v>181</v>
      </c>
      <c r="R608" t="str">
        <f>IF(AND(O608&lt;&gt;"",NOT(ISERROR(O608))),O608,
IF(AND(P608&lt;&gt;"",ISNUMBER(P608),P608&gt;0,NOT(ISNA(P608))),VLOOKUP(P608,'ESO zone constants'!$A$3:$D$9999,4,FALSE),
IF(AND(K608&lt;&gt;"",K608&gt;0,NOT(ISERROR(K608))),VLOOKUP(K608,'ESO dumped WayshrineInfo'!$K$3:$N$9994,4,FALSE),"")))</f>
        <v>Cyrodiil</v>
      </c>
      <c r="S608" s="64" t="s">
        <v>3643</v>
      </c>
      <c r="T608" s="19" t="str">
        <f>IF(AND(S608&lt;&gt;"",NOT(ISERROR(S608))),S608,IF(Q608&lt;&gt;"",IF(NOT(ISERROR(VLOOKUP(Q608,'ESO Dungeon constants'!$D$3:$H$9999,5,FALSE))),VLOOKUP(Q608,'ESO Dungeon constants'!$D$3:$I$9999,6,FALSE),VLOOKUP(Q608,'ESO zone constants'!$H$3:$K$9987,4,FALSE)),""))</f>
        <v>DLC_SCRIBES_OF_FATE</v>
      </c>
      <c r="U608" s="3" t="str">
        <f>IF(T608&lt;&gt;"",VLOOKUP(T608,'LibSets constants'!$B$4:$C$1012,2,FALSE),"")</f>
        <v>Scribes of Fate</v>
      </c>
      <c r="V608" s="33" t="s">
        <v>1541</v>
      </c>
      <c r="Z608" s="3" t="str">
        <f>IF(AND(G608&lt;&gt;"LIBSETS_SETTYPE_BATTLEGROUND",G608&lt;&gt;"LIBSETS_SETTYPE_SPECIAL"),
IF(AND(Y608&lt;&gt;"",ISNUMBER(Y608),NOT(ISNA(Y608))),Y608,
   IF(AND(L608&lt;&gt;"",ISNUMBER(L608),L608&gt;0,NOT(ISNA(L608))),VLOOKUP(L608,'ESO dumped WayshrineInfo'!$K$3:$L$9994,2,FALSE),"")
),"")</f>
        <v/>
      </c>
      <c r="AA608" t="str">
        <f>IF(AND(Z608&lt;&gt;"",ISNUMBER(Z608),NOT(ISNA(Z608))),VLOOKUP(Z608,'ESO zone constants'!$A$3:$D$9999,4,FALSE),"")</f>
        <v/>
      </c>
      <c r="AF608" s="3" t="str">
        <f>IF(AND(G608&lt;&gt;"LIBSETS_SETTYPE_BATTLEGROUND",G608&lt;&gt;"LIBSETS_SETTYPE_SPECIAL"),
IF(AND(AE608&lt;&gt;"",ISNUMBER(AE608),NOT(ISNA(AE608))),AE608,
   IF(AND(M608&lt;&gt;"",ISNUMBER(M608),M608&gt;0,NOT(ISNA(M608))),VLOOKUP(M608,'ESO dumped WayshrineInfo'!$K$3:$L$9994,2,FALSE),"")
),"")</f>
        <v/>
      </c>
      <c r="AG608" t="str">
        <f>IF(AND(AF608&lt;&gt;"",ISNUMBER(AF608),NOT(ISNA(AF608))),VLOOKUP(AF608,'ESO zone constants'!$A$3:$D$9999,4,FALSE),"")</f>
        <v/>
      </c>
      <c r="AH608" s="43"/>
      <c r="AK608" s="3" t="str">
        <f>IF(AND(G608&lt;&gt;"LIBSETS_SETTYPE_BATTLEGROUND",G608&lt;&gt;"LIBSETS_SETTYPE_SPECIAL"),IF(AL608&lt;&gt;"",VLOOKUP(AL608,'ESO zone constants'!$D$3:$H$4953,5,FALSE),""),"")</f>
        <v/>
      </c>
      <c r="AM608" s="43"/>
      <c r="AP608" s="3" t="str">
        <f>IF(AND(G608&lt;&gt;"LIBSETS_SETTYPE_BATTLEGROUND",G608&lt;&gt;"LIBSETS_SETTYPE_SPECIAL"),IF(AQ608&lt;&gt;"",VLOOKUP(AQ608,'ESO zone constants'!$D$3:$H$4953,5,FALSE),""),"")</f>
        <v/>
      </c>
      <c r="AR608" s="43"/>
      <c r="AU608" s="3" t="str">
        <f>IF(AND(G608&lt;&gt;"LIBSETS_SETTYPE_BATTLEGROUND",G608&lt;&gt;"LIBSETS_SETTYPE_SPECIAL"),IF(AV608&lt;&gt;"",VLOOKUP(AV608,'ESO zone constants'!$D$3:$H$4953,5,FALSE),""),"")</f>
        <v/>
      </c>
      <c r="BC608" s="21" t="str">
        <f t="shared" si="60"/>
        <v>[689] = {wayshrines={-1,-1,-1,}, dlcId=DLC_SCRIBES_OF_FATE</v>
      </c>
      <c r="BD608" s="21" t="str">
        <f t="shared" si="61"/>
        <v>, zoneIds={181}, veteran=false</v>
      </c>
      <c r="BE608" s="21" t="str">
        <f t="shared" si="62"/>
        <v>, setType=LIBSETS_SETTYPE_CYRODIIL</v>
      </c>
      <c r="BF608" s="21" t="str">
        <f t="shared" si="63"/>
        <v>, dropMechanic={LIBSETS_DROP_MECHANIC_MAIL_PVP_REWARDS_FOR_THE_WORTHY}</v>
      </c>
      <c r="BG608" s="21" t="str">
        <f t="shared" si="64"/>
        <v>}, --Shell Splitter / Panzerspalten   [Cyrodiil]</v>
      </c>
    </row>
    <row r="609" spans="1:59" x14ac:dyDescent="0.25">
      <c r="A609" s="5">
        <v>690</v>
      </c>
      <c r="B609" t="s">
        <v>3659</v>
      </c>
      <c r="C609" t="s">
        <v>3669</v>
      </c>
      <c r="D609" s="3">
        <f t="shared" si="65"/>
        <v>690</v>
      </c>
      <c r="G609" s="8" t="s">
        <v>1475</v>
      </c>
      <c r="I609" t="s">
        <v>91</v>
      </c>
      <c r="J609" t="s">
        <v>91</v>
      </c>
      <c r="K609">
        <v>-1</v>
      </c>
      <c r="L609">
        <v>-1</v>
      </c>
      <c r="M609">
        <v>-1</v>
      </c>
      <c r="O609" s="64" t="s">
        <v>125</v>
      </c>
      <c r="Q609" s="3">
        <f>IF(AND(G609&lt;&gt;"LIBSETS_SETTYPE_BATTLEGROUND",G609&lt;&gt;"LIBSETS_SETTYPE_SPECIAL"), IF(R609&lt;&gt;"",VLOOKUP(R609,'ESO zone constants'!$D$3:$H$10001,5,FALSE),""),"")</f>
        <v>181</v>
      </c>
      <c r="R609" t="str">
        <f>IF(AND(O609&lt;&gt;"",NOT(ISERROR(O609))),O609,
IF(AND(P609&lt;&gt;"",ISNUMBER(P609),P609&gt;0,NOT(ISNA(P609))),VLOOKUP(P609,'ESO zone constants'!$A$3:$D$9999,4,FALSE),
IF(AND(K609&lt;&gt;"",K609&gt;0,NOT(ISERROR(K609))),VLOOKUP(K609,'ESO dumped WayshrineInfo'!$K$3:$N$9994,4,FALSE),"")))</f>
        <v>Cyrodiil</v>
      </c>
      <c r="S609" s="64" t="s">
        <v>3643</v>
      </c>
      <c r="T609" s="19" t="str">
        <f>IF(AND(S609&lt;&gt;"",NOT(ISERROR(S609))),S609,IF(Q609&lt;&gt;"",IF(NOT(ISERROR(VLOOKUP(Q609,'ESO Dungeon constants'!$D$3:$H$9999,5,FALSE))),VLOOKUP(Q609,'ESO Dungeon constants'!$D$3:$I$9999,6,FALSE),VLOOKUP(Q609,'ESO zone constants'!$H$3:$K$9987,4,FALSE)),""))</f>
        <v>DLC_SCRIBES_OF_FATE</v>
      </c>
      <c r="U609" s="3" t="str">
        <f>IF(T609&lt;&gt;"",VLOOKUP(T609,'LibSets constants'!$B$4:$C$1012,2,FALSE),"")</f>
        <v>Scribes of Fate</v>
      </c>
      <c r="V609" s="33" t="s">
        <v>1541</v>
      </c>
      <c r="Z609" s="3" t="str">
        <f>IF(AND(G609&lt;&gt;"LIBSETS_SETTYPE_BATTLEGROUND",G609&lt;&gt;"LIBSETS_SETTYPE_SPECIAL"),
IF(AND(Y609&lt;&gt;"",ISNUMBER(Y609),NOT(ISNA(Y609))),Y609,
   IF(AND(L609&lt;&gt;"",ISNUMBER(L609),L609&gt;0,NOT(ISNA(L609))),VLOOKUP(L609,'ESO dumped WayshrineInfo'!$K$3:$L$9994,2,FALSE),"")
),"")</f>
        <v/>
      </c>
      <c r="AA609" t="str">
        <f>IF(AND(Z609&lt;&gt;"",ISNUMBER(Z609),NOT(ISNA(Z609))),VLOOKUP(Z609,'ESO zone constants'!$A$3:$D$9999,4,FALSE),"")</f>
        <v/>
      </c>
      <c r="AF609" s="3" t="str">
        <f>IF(AND(G609&lt;&gt;"LIBSETS_SETTYPE_BATTLEGROUND",G609&lt;&gt;"LIBSETS_SETTYPE_SPECIAL"),
IF(AND(AE609&lt;&gt;"",ISNUMBER(AE609),NOT(ISNA(AE609))),AE609,
   IF(AND(M609&lt;&gt;"",ISNUMBER(M609),M609&gt;0,NOT(ISNA(M609))),VLOOKUP(M609,'ESO dumped WayshrineInfo'!$K$3:$L$9994,2,FALSE),"")
),"")</f>
        <v/>
      </c>
      <c r="AG609" t="str">
        <f>IF(AND(AF609&lt;&gt;"",ISNUMBER(AF609),NOT(ISNA(AF609))),VLOOKUP(AF609,'ESO zone constants'!$A$3:$D$9999,4,FALSE),"")</f>
        <v/>
      </c>
      <c r="AH609" s="43"/>
      <c r="AK609" s="3" t="str">
        <f>IF(AND(G609&lt;&gt;"LIBSETS_SETTYPE_BATTLEGROUND",G609&lt;&gt;"LIBSETS_SETTYPE_SPECIAL"),IF(AL609&lt;&gt;"",VLOOKUP(AL609,'ESO zone constants'!$D$3:$H$4953,5,FALSE),""),"")</f>
        <v/>
      </c>
      <c r="AM609" s="43"/>
      <c r="AP609" s="3" t="str">
        <f>IF(AND(G609&lt;&gt;"LIBSETS_SETTYPE_BATTLEGROUND",G609&lt;&gt;"LIBSETS_SETTYPE_SPECIAL"),IF(AQ609&lt;&gt;"",VLOOKUP(AQ609,'ESO zone constants'!$D$3:$H$4953,5,FALSE),""),"")</f>
        <v/>
      </c>
      <c r="AR609" s="43"/>
      <c r="AU609" s="3" t="str">
        <f>IF(AND(G609&lt;&gt;"LIBSETS_SETTYPE_BATTLEGROUND",G609&lt;&gt;"LIBSETS_SETTYPE_SPECIAL"),IF(AV609&lt;&gt;"",VLOOKUP(AV609,'ESO zone constants'!$D$3:$H$4953,5,FALSE),""),"")</f>
        <v/>
      </c>
      <c r="BC609" s="21" t="str">
        <f t="shared" si="60"/>
        <v>[690] = {wayshrines={-1,-1,-1,}, dlcId=DLC_SCRIBES_OF_FATE</v>
      </c>
      <c r="BD609" s="21" t="str">
        <f t="shared" si="61"/>
        <v>, zoneIds={181}, veteran=false</v>
      </c>
      <c r="BE609" s="21" t="str">
        <f t="shared" si="62"/>
        <v>, setType=LIBSETS_SETTYPE_CYRODIIL</v>
      </c>
      <c r="BF609" s="21" t="str">
        <f t="shared" si="63"/>
        <v>, dropMechanic={LIBSETS_DROP_MECHANIC_MAIL_PVP_REWARDS_FOR_THE_WORTHY}</v>
      </c>
      <c r="BG609" s="21" t="str">
        <f t="shared" si="64"/>
        <v>}, --Judgement of Akatosh  / Urteil von Akatosh   [Cyrodiil]</v>
      </c>
    </row>
    <row r="610" spans="1:59" x14ac:dyDescent="0.25">
      <c r="A610" s="5">
        <v>691</v>
      </c>
      <c r="B610" s="36" t="s">
        <v>3733</v>
      </c>
      <c r="C610" s="36" t="s">
        <v>3733</v>
      </c>
      <c r="D610" s="3">
        <f t="shared" si="65"/>
        <v>691</v>
      </c>
      <c r="G610" s="108" t="s">
        <v>1686</v>
      </c>
      <c r="I610" t="s">
        <v>91</v>
      </c>
      <c r="J610" t="s">
        <v>91</v>
      </c>
      <c r="K610" s="56">
        <v>-1</v>
      </c>
      <c r="L610" s="56">
        <v>-1</v>
      </c>
      <c r="M610" s="56">
        <v>-1</v>
      </c>
      <c r="P610" s="64">
        <v>1414</v>
      </c>
      <c r="Q610" s="3">
        <f>IF(AND(G610&lt;&gt;"LIBSETS_SETTYPE_BATTLEGROUND",G610&lt;&gt;"LIBSETS_SETTYPE_SPECIAL"), IF(R610&lt;&gt;"",VLOOKUP(R610,'ESO zone constants'!$D$3:$H$10001,5,FALSE),""),"")</f>
        <v>1414</v>
      </c>
      <c r="R610" t="str">
        <f>IF(AND(O610&lt;&gt;"",NOT(ISERROR(O610))),O610,
IF(AND(P610&lt;&gt;"",ISNUMBER(P610),P610&gt;0,NOT(ISNA(P610))),VLOOKUP(P610,'ESO zone constants'!$A$3:$D$9999,4,FALSE),
IF(AND(K610&lt;&gt;"",K610&gt;0,NOT(ISERROR(K610))),VLOOKUP(K610,'ESO dumped WayshrineInfo'!$K$3:$N$9994,4,FALSE),"")))</f>
        <v>Telvanni Peninsula</v>
      </c>
      <c r="S610" s="64" t="s">
        <v>3731</v>
      </c>
      <c r="T610" s="19" t="str">
        <f>IF(AND(S610&lt;&gt;"",NOT(ISERROR(S610))),S610,IF(Q610&lt;&gt;"",IF(NOT(ISERROR(VLOOKUP(Q610,'ESO Dungeon constants'!$D$3:$H$9999,5,FALSE))),VLOOKUP(Q610,'ESO Dungeon constants'!$D$3:$I$9999,6,FALSE),VLOOKUP(Q610,'ESO zone constants'!$H$3:$K$9987,4,FALSE)),""))</f>
        <v>DLC_NECROM</v>
      </c>
      <c r="U610" s="3" t="str">
        <f>IF(T610&lt;&gt;"",VLOOKUP(T610,'LibSets constants'!$B$4:$C$1012,2,FALSE),"")</f>
        <v>Necrom</v>
      </c>
      <c r="V610" s="43" t="s">
        <v>3289</v>
      </c>
      <c r="W610" s="3" t="s">
        <v>3810</v>
      </c>
      <c r="X610" s="3" t="s">
        <v>3810</v>
      </c>
      <c r="Z610" s="3">
        <v>1414</v>
      </c>
      <c r="AA610" t="str">
        <f>IF(AND(Z610&lt;&gt;"",ISNUMBER(Z610),NOT(ISNA(Z610))),VLOOKUP(Z610,'ESO zone constants'!$A$3:$D$9999,4,FALSE),"")</f>
        <v>Telvanni Peninsula</v>
      </c>
      <c r="AB610" s="33" t="s">
        <v>3289</v>
      </c>
      <c r="AC610" s="3" t="s">
        <v>3811</v>
      </c>
      <c r="AD610" s="3" t="s">
        <v>3811</v>
      </c>
      <c r="AF610" s="3">
        <v>1414</v>
      </c>
      <c r="AG610" t="str">
        <f>IF(AND(AF610&lt;&gt;"",ISNUMBER(AF610),NOT(ISNA(AF610))),VLOOKUP(AF610,'ESO zone constants'!$A$3:$D$9999,4,FALSE),"")</f>
        <v>Telvanni Peninsula</v>
      </c>
      <c r="AH610" s="33" t="s">
        <v>3289</v>
      </c>
      <c r="AI610" s="3" t="s">
        <v>3812</v>
      </c>
      <c r="AJ610" s="3" t="s">
        <v>3812</v>
      </c>
      <c r="AK610" s="3">
        <v>1414</v>
      </c>
      <c r="AM610" s="33" t="s">
        <v>3289</v>
      </c>
      <c r="AN610" s="3" t="s">
        <v>3813</v>
      </c>
      <c r="AO610" s="3" t="s">
        <v>3813</v>
      </c>
      <c r="AP610" s="3">
        <v>1414</v>
      </c>
      <c r="AR610" s="33" t="s">
        <v>3289</v>
      </c>
      <c r="AS610" s="3" t="s">
        <v>3814</v>
      </c>
      <c r="AT610" s="3" t="s">
        <v>3814</v>
      </c>
      <c r="AU610" s="3" t="str">
        <f>IF(AND(G610&lt;&gt;"LIBSETS_SETTYPE_BATTLEGROUND",G610&lt;&gt;"LIBSETS_SETTYPE_SPECIAL"),IF(AV610&lt;&gt;"",VLOOKUP(AV610,'ESO zone constants'!$D$3:$H$4953,5,FALSE),""),"")</f>
        <v/>
      </c>
      <c r="BC610" s="21" t="str">
        <f t="shared" si="60"/>
        <v>[691] = {wayshrines={-1,-1,-1,}, dlcId=DLC_NECROM</v>
      </c>
      <c r="BD610" s="21" t="str">
        <f t="shared" si="61"/>
        <v>, zoneIds={1414,1414,1414,1414,1414}, veteran=false</v>
      </c>
      <c r="BE610" s="21" t="str">
        <f t="shared" si="62"/>
        <v>, setType=LIBSETS_SETTYPE_MYTHIC</v>
      </c>
      <c r="BF610" s="21" t="str">
        <f t="shared" si="63"/>
        <v>, dropMechanic={LIBSETS_DROP_MECHANIC_OVERLAND_LOOT,LIBSETS_DROP_MECHANIC_OVERLAND_LOOT,LIBSETS_DROP_MECHANIC_OVERLAND_LOOT,LIBSETS_DROP_MECHANIC_OVERLAND_LOOT,LIBSETS_DROP_MECHANIC_OVERLAND_LOOT}, dropMechanicDropLocationNames={['en']={'Ancestor Samite Sash','Ancestor Samite Stole','Ancestor Samite Undershirt','Netchbeak Clasps','Scrib Chitin Padding','',},['de']={'Ancestor Samite Sash','Ancestor Samite Stole','Ancestor Samite Undershirt','Netchbeak Clasps','Scrib Chitin Padding','',},}</v>
      </c>
      <c r="BG610" s="21" t="str">
        <f t="shared" si="64"/>
        <v>}, -- Cryptcanon Vestments /  Cryptcanon Vestments   [Telvanni Peninsula, Telvanni Peninsula, Telvanni Peninsula]</v>
      </c>
    </row>
    <row r="611" spans="1:59" x14ac:dyDescent="0.25">
      <c r="A611" s="5">
        <v>692</v>
      </c>
      <c r="B611" s="36" t="s">
        <v>3734</v>
      </c>
      <c r="C611" s="36" t="s">
        <v>3734</v>
      </c>
      <c r="D611" s="3">
        <f t="shared" si="65"/>
        <v>692</v>
      </c>
      <c r="G611" s="108" t="s">
        <v>1686</v>
      </c>
      <c r="I611" t="s">
        <v>91</v>
      </c>
      <c r="J611" t="s">
        <v>91</v>
      </c>
      <c r="K611" s="56">
        <v>-1</v>
      </c>
      <c r="L611" s="56">
        <v>-1</v>
      </c>
      <c r="M611" s="56">
        <v>-1</v>
      </c>
      <c r="P611" s="64">
        <v>1415</v>
      </c>
      <c r="Q611" s="3">
        <f>IF(AND(G611&lt;&gt;"LIBSETS_SETTYPE_BATTLEGROUND",G611&lt;&gt;"LIBSETS_SETTYPE_SPECIAL"), IF(R611&lt;&gt;"",VLOOKUP(R611,'ESO zone constants'!$D$3:$H$10001,5,FALSE),""),"")</f>
        <v>1415</v>
      </c>
      <c r="R611" t="str">
        <f>IF(AND(O611&lt;&gt;"",NOT(ISERROR(O611))),O611,
IF(AND(P611&lt;&gt;"",ISNUMBER(P611),P611&gt;0,NOT(ISNA(P611))),VLOOKUP(P611,'ESO zone constants'!$A$3:$D$9999,4,FALSE),
IF(AND(K611&lt;&gt;"",K611&gt;0,NOT(ISERROR(K611))),VLOOKUP(K611,'ESO dumped WayshrineInfo'!$K$3:$N$9994,4,FALSE),"")))</f>
        <v>Gorne</v>
      </c>
      <c r="S611" s="64" t="s">
        <v>3731</v>
      </c>
      <c r="T611" s="19" t="str">
        <f>IF(AND(S611&lt;&gt;"",NOT(ISERROR(S611))),S611,IF(Q611&lt;&gt;"",IF(NOT(ISERROR(VLOOKUP(Q611,'ESO Dungeon constants'!$D$3:$H$9999,5,FALSE))),VLOOKUP(Q611,'ESO Dungeon constants'!$D$3:$I$9999,6,FALSE),VLOOKUP(Q611,'ESO zone constants'!$H$3:$K$9987,4,FALSE)),""))</f>
        <v>DLC_NECROM</v>
      </c>
      <c r="U611" s="3" t="str">
        <f>IF(T611&lt;&gt;"",VLOOKUP(T611,'LibSets constants'!$B$4:$C$1012,2,FALSE),"")</f>
        <v>Necrom</v>
      </c>
      <c r="V611" s="43" t="s">
        <v>1562</v>
      </c>
      <c r="W611" s="3" t="s">
        <v>3820</v>
      </c>
      <c r="X611" s="3" t="s">
        <v>3821</v>
      </c>
      <c r="Z611" s="3">
        <v>1414</v>
      </c>
      <c r="AA611" t="str">
        <f>IF(AND(Z611&lt;&gt;"",ISNUMBER(Z611),NOT(ISNA(Z611))),VLOOKUP(Z611,'ESO zone constants'!$A$3:$D$9999,4,FALSE),"")</f>
        <v>Telvanni Peninsula</v>
      </c>
      <c r="AB611" s="33" t="s">
        <v>3289</v>
      </c>
      <c r="AC611" s="3" t="s">
        <v>3815</v>
      </c>
      <c r="AD611" s="3" t="s">
        <v>3815</v>
      </c>
      <c r="AF611" s="3">
        <v>1414</v>
      </c>
      <c r="AG611" t="str">
        <f>IF(AND(AF611&lt;&gt;"",ISNUMBER(AF611),NOT(ISNA(AF611))),VLOOKUP(AF611,'ESO zone constants'!$A$3:$D$9999,4,FALSE),"")</f>
        <v>Telvanni Peninsula</v>
      </c>
      <c r="AH611" s="33" t="s">
        <v>3289</v>
      </c>
      <c r="AI611" s="3" t="s">
        <v>3816</v>
      </c>
      <c r="AJ611" s="3" t="s">
        <v>3816</v>
      </c>
      <c r="AK611" s="3">
        <v>1414</v>
      </c>
      <c r="AM611" s="33" t="s">
        <v>3289</v>
      </c>
      <c r="AN611" s="3" t="s">
        <v>3817</v>
      </c>
      <c r="AO611" s="3" t="s">
        <v>3817</v>
      </c>
      <c r="AP611" s="3">
        <v>1414</v>
      </c>
      <c r="AR611" s="33" t="s">
        <v>3289</v>
      </c>
      <c r="AS611" s="3" t="s">
        <v>3818</v>
      </c>
      <c r="AT611" s="3" t="s">
        <v>3818</v>
      </c>
      <c r="AU611" s="3" t="str">
        <f>IF(AND(G611&lt;&gt;"LIBSETS_SETTYPE_BATTLEGROUND",G611&lt;&gt;"LIBSETS_SETTYPE_SPECIAL"),IF(AV611&lt;&gt;"",VLOOKUP(AV611,'ESO zone constants'!$D$3:$H$4953,5,FALSE),""),"")</f>
        <v/>
      </c>
      <c r="BC611" s="21" t="str">
        <f t="shared" si="60"/>
        <v>[692] = {wayshrines={-1,-1,-1,}, dlcId=DLC_NECROM</v>
      </c>
      <c r="BD611" s="21" t="str">
        <f t="shared" si="61"/>
        <v>, zoneIds={1415,1414,1414,1414,1414}, veteran=false</v>
      </c>
      <c r="BE611" s="21" t="str">
        <f t="shared" si="62"/>
        <v>, setType=LIBSETS_SETTYPE_MYTHIC</v>
      </c>
      <c r="BF611" s="21" t="str">
        <f t="shared" si="63"/>
        <v>, dropMechanic={LIBSETS_DROP_MECHANIC_OVERLAND_BOSS_PUBLIC_DUNGEON,LIBSETS_DROP_MECHANIC_OVERLAND_LOOT,LIBSETS_DROP_MECHANIC_OVERLAND_LOOT,LIBSETS_DROP_MECHANIC_OVERLAND_LOOT,LIBSETS_DROP_MECHANIC_OVERLAND_LOOT}, dropMechanicDropLocationNames={['en']={'Public Dungeon bosses','Biome-Proof Plating','Nonreactive Cincture','Thras-Crafted Breeches','Tonal Pivot Joints','',},['de']={'Öffentliches Gruppen-Verließ Bosse','Biome-Proof Plating','Nonreactive Cincture','Thras-Crafted Breeches','Tonal Pivot Joints','',},}</v>
      </c>
      <c r="BG611" s="21" t="str">
        <f t="shared" si="64"/>
        <v>}, -- Esoteric Environment Greaves /  Esoteric Environment Greaves   [Gorne, Telvanni Peninsula, Telvanni Peninsula]</v>
      </c>
    </row>
    <row r="612" spans="1:59" x14ac:dyDescent="0.25">
      <c r="A612" s="5">
        <v>694</v>
      </c>
      <c r="B612" s="36" t="s">
        <v>3746</v>
      </c>
      <c r="C612" s="36" t="s">
        <v>3746</v>
      </c>
      <c r="D612" s="3">
        <f t="shared" si="65"/>
        <v>694</v>
      </c>
      <c r="G612" s="108" t="s">
        <v>1686</v>
      </c>
      <c r="I612" t="s">
        <v>91</v>
      </c>
      <c r="J612" t="s">
        <v>91</v>
      </c>
      <c r="K612" s="56">
        <v>-1</v>
      </c>
      <c r="L612" s="56">
        <v>-1</v>
      </c>
      <c r="M612" s="56">
        <v>-1</v>
      </c>
      <c r="P612" s="64">
        <v>1414</v>
      </c>
      <c r="Q612" s="3">
        <f>IF(AND(G612&lt;&gt;"LIBSETS_SETTYPE_BATTLEGROUND",G612&lt;&gt;"LIBSETS_SETTYPE_SPECIAL"), IF(R612&lt;&gt;"",VLOOKUP(R612,'ESO zone constants'!$D$3:$H$10001,5,FALSE),""),"")</f>
        <v>1414</v>
      </c>
      <c r="R612" t="str">
        <f>IF(AND(O612&lt;&gt;"",NOT(ISERROR(O612))),O612,
IF(AND(P612&lt;&gt;"",ISNUMBER(P612),P612&gt;0,NOT(ISNA(P612))),VLOOKUP(P612,'ESO zone constants'!$A$3:$D$9999,4,FALSE),
IF(AND(K612&lt;&gt;"",K612&gt;0,NOT(ISERROR(K612))),VLOOKUP(K612,'ESO dumped WayshrineInfo'!$K$3:$N$9994,4,FALSE),"")))</f>
        <v>Telvanni Peninsula</v>
      </c>
      <c r="S612" s="64" t="s">
        <v>3731</v>
      </c>
      <c r="T612" s="19" t="str">
        <f>IF(AND(S612&lt;&gt;"",NOT(ISERROR(S612))),S612,IF(Q612&lt;&gt;"",IF(NOT(ISERROR(VLOOKUP(Q612,'ESO Dungeon constants'!$D$3:$H$9999,5,FALSE))),VLOOKUP(Q612,'ESO Dungeon constants'!$D$3:$I$9999,6,FALSE),VLOOKUP(Q612,'ESO zone constants'!$H$3:$K$9987,4,FALSE)),""))</f>
        <v>DLC_NECROM</v>
      </c>
      <c r="U612" s="3" t="str">
        <f>IF(T612&lt;&gt;"",VLOOKUP(T612,'LibSets constants'!$B$4:$C$1012,2,FALSE),"")</f>
        <v>Necrom</v>
      </c>
      <c r="V612" s="43" t="s">
        <v>3289</v>
      </c>
      <c r="W612" s="3" t="s">
        <v>3819</v>
      </c>
      <c r="X612" s="3" t="s">
        <v>3819</v>
      </c>
      <c r="Z612" s="3">
        <v>1416</v>
      </c>
      <c r="AA612" t="str">
        <f>IF(AND(Z612&lt;&gt;"",ISNUMBER(Z612),NOT(ISNA(Z612))),VLOOKUP(Z612,'ESO zone constants'!$A$3:$D$9999,4,FALSE),"")</f>
        <v>The Underweave</v>
      </c>
      <c r="AB612" s="43" t="s">
        <v>1562</v>
      </c>
      <c r="AC612" s="3" t="s">
        <v>3820</v>
      </c>
      <c r="AD612" s="3" t="s">
        <v>3821</v>
      </c>
      <c r="AF612" s="3">
        <v>1414</v>
      </c>
      <c r="AG612" t="str">
        <f>IF(AND(AF612&lt;&gt;"",ISNUMBER(AF612),NOT(ISNA(AF612))),VLOOKUP(AF612,'ESO zone constants'!$A$3:$D$9999,4,FALSE),"")</f>
        <v>Telvanni Peninsula</v>
      </c>
      <c r="AH612" s="33" t="s">
        <v>1561</v>
      </c>
      <c r="AI612" s="3" t="s">
        <v>3822</v>
      </c>
      <c r="AJ612" s="3" t="s">
        <v>3822</v>
      </c>
      <c r="AK612" s="3">
        <v>1414</v>
      </c>
      <c r="AM612" s="33" t="s">
        <v>1560</v>
      </c>
      <c r="AN612" s="3" t="s">
        <v>3823</v>
      </c>
      <c r="AO612" s="3" t="s">
        <v>3823</v>
      </c>
      <c r="AP612" s="3">
        <v>1414</v>
      </c>
      <c r="AR612" s="33" t="s">
        <v>3289</v>
      </c>
      <c r="AS612" s="3" t="s">
        <v>3824</v>
      </c>
      <c r="AT612" s="3" t="s">
        <v>3824</v>
      </c>
      <c r="AU612" s="3" t="str">
        <f>IF(AND(G612&lt;&gt;"LIBSETS_SETTYPE_BATTLEGROUND",G612&lt;&gt;"LIBSETS_SETTYPE_SPECIAL"),IF(AV612&lt;&gt;"",VLOOKUP(AV612,'ESO zone constants'!$D$3:$H$4953,5,FALSE),""),"")</f>
        <v/>
      </c>
      <c r="BC612" s="21" t="str">
        <f t="shared" si="60"/>
        <v>[694] = {wayshrines={-1,-1,-1,}, dlcId=DLC_NECROM</v>
      </c>
      <c r="BD612" s="21" t="str">
        <f t="shared" si="61"/>
        <v>, zoneIds={1414,1416,1414,1414,1414}, veteran=false</v>
      </c>
      <c r="BE612" s="21" t="str">
        <f t="shared" si="62"/>
        <v>, setType=LIBSETS_SETTYPE_MYTHIC</v>
      </c>
      <c r="BF612" s="21" t="str">
        <f t="shared" si="63"/>
        <v>, dropMechanic={LIBSETS_DROP_MECHANIC_OVERLAND_LOOT,LIBSETS_DROP_MECHANIC_OVERLAND_BOSS_PUBLIC_DUNGEON,LIBSETS_DROP_MECHANIC_OVERLAND_WORLDBOSS,LIBSETS_DROP_MECHANIC_OVERLAND_BOSS_DELVE,LIBSETS_DROP_MECHANIC_OVERLAND_LOOT}, dropMechanicDropLocationNames={['en']={'Ebony Crossed-Sword Chain','Public Dungeon bosses','Runemaster\'s Acropolis world boss','Cammonaruhn','Gold Shalk Clasp','',},['de']={'Ebony Crossed-Sword Chain','Öffentliches Gruppen-Verließ Bosse','Runemaster\'s Acropolis world boss','Cammonaruhn','Gold Shalk Clasp','',},}</v>
      </c>
      <c r="BG612" s="21" t="str">
        <f t="shared" si="64"/>
        <v>}, -- Velothi Ur-Mage\'s Amulet /  Velothi Ur-Mage\'s Amulet   [Telvanni Peninsula, The Underweave, Telvanni Peninsula]</v>
      </c>
    </row>
    <row r="613" spans="1:59" x14ac:dyDescent="0.25">
      <c r="A613" s="5">
        <v>695</v>
      </c>
      <c r="B613" s="36" t="s">
        <v>3735</v>
      </c>
      <c r="C613" s="36" t="s">
        <v>3735</v>
      </c>
      <c r="D613" s="3">
        <f t="shared" si="65"/>
        <v>695</v>
      </c>
      <c r="G613" s="8" t="s">
        <v>1474</v>
      </c>
      <c r="I613" t="s">
        <v>91</v>
      </c>
      <c r="J613" t="s">
        <v>91</v>
      </c>
      <c r="K613">
        <v>542</v>
      </c>
      <c r="L613">
        <v>542</v>
      </c>
      <c r="M613">
        <v>542</v>
      </c>
      <c r="N613">
        <v>5</v>
      </c>
      <c r="Q613" s="3">
        <f>IF(AND(G613&lt;&gt;"LIBSETS_SETTYPE_BATTLEGROUND",G613&lt;&gt;"LIBSETS_SETTYPE_SPECIAL"), IF(R613&lt;&gt;"",VLOOKUP(R613,'ESO zone constants'!$D$3:$H$10001,5,FALSE),""),"")</f>
        <v>1413</v>
      </c>
      <c r="R613" t="str">
        <f>IF(AND(O613&lt;&gt;"",NOT(ISERROR(O613))),O613,
IF(AND(P613&lt;&gt;"",ISNUMBER(P613),P613&gt;0,NOT(ISNA(P613))),VLOOKUP(P613,'ESO zone constants'!$A$3:$D$9999,4,FALSE),
IF(AND(K613&lt;&gt;"",K613&gt;0,NOT(ISERROR(K613))),VLOOKUP(K613,'ESO dumped WayshrineInfo'!$K$3:$N$9994,4,FALSE),"")))</f>
        <v>Apocrypha</v>
      </c>
      <c r="S613" s="64" t="s">
        <v>3731</v>
      </c>
      <c r="T613" s="19" t="str">
        <f>IF(AND(S613&lt;&gt;"",NOT(ISERROR(S613))),S613,IF(Q613&lt;&gt;"",IF(NOT(ISERROR(VLOOKUP(Q613,'ESO Dungeon constants'!$D$3:$H$9999,5,FALSE))),VLOOKUP(Q613,'ESO Dungeon constants'!$D$3:$I$9999,6,FALSE),VLOOKUP(Q613,'ESO zone constants'!$H$3:$K$9987,4,FALSE)),""))</f>
        <v>DLC_NECROM</v>
      </c>
      <c r="U613" s="3" t="str">
        <f>IF(T613&lt;&gt;"",VLOOKUP(T613,'LibSets constants'!$B$4:$C$1012,2,FALSE),"")</f>
        <v>Necrom</v>
      </c>
      <c r="Z613" s="3">
        <f>IF(AND(G613&lt;&gt;"LIBSETS_SETTYPE_BATTLEGROUND",G613&lt;&gt;"LIBSETS_SETTYPE_SPECIAL"),
IF(AND(Y613&lt;&gt;"",ISNUMBER(Y613),NOT(ISNA(Y613))),Y613,
   IF(AND(L613&lt;&gt;"",ISNUMBER(L613),L613&gt;0,NOT(ISNA(L613))),VLOOKUP(L613,'ESO dumped WayshrineInfo'!$K$3:$L$9994,2,FALSE),"")
),"")</f>
        <v>1413</v>
      </c>
      <c r="AA613" t="str">
        <f>IF(AND(Z613&lt;&gt;"",ISNUMBER(Z613),NOT(ISNA(Z613))),VLOOKUP(Z613,'ESO zone constants'!$A$3:$D$9999,4,FALSE),"")</f>
        <v>Apocrypha</v>
      </c>
      <c r="AF613" s="3">
        <f>IF(AND(G613&lt;&gt;"LIBSETS_SETTYPE_BATTLEGROUND",G613&lt;&gt;"LIBSETS_SETTYPE_SPECIAL"),
IF(AND(AE613&lt;&gt;"",ISNUMBER(AE613),NOT(ISNA(AE613))),AE613,
   IF(AND(M613&lt;&gt;"",ISNUMBER(M613),M613&gt;0,NOT(ISNA(M613))),VLOOKUP(M613,'ESO dumped WayshrineInfo'!$K$3:$L$9994,2,FALSE),"")
),"")</f>
        <v>1413</v>
      </c>
      <c r="AG613" t="str">
        <f>IF(AND(AF613&lt;&gt;"",ISNUMBER(AF613),NOT(ISNA(AF613))),VLOOKUP(AF613,'ESO zone constants'!$A$3:$D$9999,4,FALSE),"")</f>
        <v>Apocrypha</v>
      </c>
      <c r="AH613" s="43"/>
      <c r="AK613" s="3" t="str">
        <f>IF(AND(G613&lt;&gt;"LIBSETS_SETTYPE_BATTLEGROUND",G613&lt;&gt;"LIBSETS_SETTYPE_SPECIAL"),IF(AL613&lt;&gt;"",VLOOKUP(AL613,'ESO zone constants'!$D$3:$H$4953,5,FALSE),""),"")</f>
        <v/>
      </c>
      <c r="AM613" s="43"/>
      <c r="AP613" s="3" t="str">
        <f>IF(AND(G613&lt;&gt;"LIBSETS_SETTYPE_BATTLEGROUND",G613&lt;&gt;"LIBSETS_SETTYPE_SPECIAL"),IF(AQ613&lt;&gt;"",VLOOKUP(AQ613,'ESO zone constants'!$D$3:$H$4953,5,FALSE),""),"")</f>
        <v/>
      </c>
      <c r="AR613" s="43"/>
      <c r="AU613" s="3" t="str">
        <f>IF(AND(G613&lt;&gt;"LIBSETS_SETTYPE_BATTLEGROUND",G613&lt;&gt;"LIBSETS_SETTYPE_SPECIAL"),IF(AV613&lt;&gt;"",VLOOKUP(AV613,'ESO zone constants'!$D$3:$H$4953,5,FALSE),""),"")</f>
        <v/>
      </c>
      <c r="BC613" s="21" t="str">
        <f t="shared" si="60"/>
        <v>[695] = {wayshrines={542,542,542,}, traitsNeeded=5, dlcId=DLC_NECROM</v>
      </c>
      <c r="BD613" s="21" t="str">
        <f t="shared" si="61"/>
        <v>, zoneIds={1413,1413,1413}, veteran=false</v>
      </c>
      <c r="BE613" s="21" t="str">
        <f t="shared" si="62"/>
        <v>, setType=LIBSETS_SETTYPE_CRAFTED</v>
      </c>
      <c r="BF613" s="21" t="str">
        <f t="shared" si="63"/>
        <v/>
      </c>
      <c r="BG613" s="21" t="str">
        <f t="shared" si="64"/>
        <v>}, -- Shattered Fate /  Shattered Fate   [Apocrypha, Apocrypha, Apocrypha]</v>
      </c>
    </row>
    <row r="614" spans="1:59" x14ac:dyDescent="0.25">
      <c r="A614" s="5">
        <v>696</v>
      </c>
      <c r="B614" s="36" t="s">
        <v>3736</v>
      </c>
      <c r="C614" s="36" t="s">
        <v>3736</v>
      </c>
      <c r="D614" s="3">
        <f t="shared" si="65"/>
        <v>696</v>
      </c>
      <c r="G614" s="8" t="s">
        <v>1474</v>
      </c>
      <c r="I614" t="s">
        <v>91</v>
      </c>
      <c r="J614" t="s">
        <v>91</v>
      </c>
      <c r="K614">
        <v>535</v>
      </c>
      <c r="L614">
        <v>535</v>
      </c>
      <c r="M614">
        <v>535</v>
      </c>
      <c r="N614">
        <v>3</v>
      </c>
      <c r="Q614" s="3">
        <f>IF(AND(G614&lt;&gt;"LIBSETS_SETTYPE_BATTLEGROUND",G614&lt;&gt;"LIBSETS_SETTYPE_SPECIAL"), IF(R614&lt;&gt;"",VLOOKUP(R614,'ESO zone constants'!$D$3:$H$10001,5,FALSE),""),"")</f>
        <v>1414</v>
      </c>
      <c r="R614" t="str">
        <f>IF(AND(O614&lt;&gt;"",NOT(ISERROR(O614))),O614,
IF(AND(P614&lt;&gt;"",ISNUMBER(P614),P614&gt;0,NOT(ISNA(P614))),VLOOKUP(P614,'ESO zone constants'!$A$3:$D$9999,4,FALSE),
IF(AND(K614&lt;&gt;"",K614&gt;0,NOT(ISERROR(K614))),VLOOKUP(K614,'ESO dumped WayshrineInfo'!$K$3:$N$9994,4,FALSE),"")))</f>
        <v>Telvanni Peninsula</v>
      </c>
      <c r="S614" s="64" t="s">
        <v>3731</v>
      </c>
      <c r="T614" s="19" t="str">
        <f>IF(AND(S614&lt;&gt;"",NOT(ISERROR(S614))),S614,IF(Q614&lt;&gt;"",IF(NOT(ISERROR(VLOOKUP(Q614,'ESO Dungeon constants'!$D$3:$H$9999,5,FALSE))),VLOOKUP(Q614,'ESO Dungeon constants'!$D$3:$I$9999,6,FALSE),VLOOKUP(Q614,'ESO zone constants'!$H$3:$K$9987,4,FALSE)),""))</f>
        <v>DLC_NECROM</v>
      </c>
      <c r="U614" s="3" t="str">
        <f>IF(T614&lt;&gt;"",VLOOKUP(T614,'LibSets constants'!$B$4:$C$1012,2,FALSE),"")</f>
        <v>Necrom</v>
      </c>
      <c r="V614" s="94" t="s">
        <v>3357</v>
      </c>
      <c r="Z614" s="3">
        <f>IF(AND(G614&lt;&gt;"LIBSETS_SETTYPE_BATTLEGROUND",G614&lt;&gt;"LIBSETS_SETTYPE_SPECIAL"),
IF(AND(Y614&lt;&gt;"",ISNUMBER(Y614),NOT(ISNA(Y614))),Y614,
   IF(AND(L614&lt;&gt;"",ISNUMBER(L614),L614&gt;0,NOT(ISNA(L614))),VLOOKUP(L614,'ESO dumped WayshrineInfo'!$K$3:$L$9994,2,FALSE),"")
),"")</f>
        <v>1414</v>
      </c>
      <c r="AA614" t="str">
        <f>IF(AND(Z614&lt;&gt;"",ISNUMBER(Z614),NOT(ISNA(Z614))),VLOOKUP(Z614,'ESO zone constants'!$A$3:$D$9999,4,FALSE),"")</f>
        <v>Telvanni Peninsula</v>
      </c>
      <c r="AF614" s="3">
        <f>IF(AND(G614&lt;&gt;"LIBSETS_SETTYPE_BATTLEGROUND",G614&lt;&gt;"LIBSETS_SETTYPE_SPECIAL"),
IF(AND(AE614&lt;&gt;"",ISNUMBER(AE614),NOT(ISNA(AE614))),AE614,
   IF(AND(M614&lt;&gt;"",ISNUMBER(M614),M614&gt;0,NOT(ISNA(M614))),VLOOKUP(M614,'ESO dumped WayshrineInfo'!$K$3:$L$9994,2,FALSE),"")
),"")</f>
        <v>1414</v>
      </c>
      <c r="AG614" t="str">
        <f>IF(AND(AF614&lt;&gt;"",ISNUMBER(AF614),NOT(ISNA(AF614))),VLOOKUP(AF614,'ESO zone constants'!$A$3:$D$9999,4,FALSE),"")</f>
        <v>Telvanni Peninsula</v>
      </c>
      <c r="AH614" s="43"/>
      <c r="AK614" s="3" t="str">
        <f>IF(AND(G614&lt;&gt;"LIBSETS_SETTYPE_BATTLEGROUND",G614&lt;&gt;"LIBSETS_SETTYPE_SPECIAL"),IF(AL614&lt;&gt;"",VLOOKUP(AL614,'ESO zone constants'!$D$3:$H$4953,5,FALSE),""),"")</f>
        <v/>
      </c>
      <c r="AM614" s="43"/>
      <c r="AP614" s="3" t="str">
        <f>IF(AND(G614&lt;&gt;"LIBSETS_SETTYPE_BATTLEGROUND",G614&lt;&gt;"LIBSETS_SETTYPE_SPECIAL"),IF(AQ614&lt;&gt;"",VLOOKUP(AQ614,'ESO zone constants'!$D$3:$H$4953,5,FALSE),""),"")</f>
        <v/>
      </c>
      <c r="AR614" s="43"/>
      <c r="AU614" s="3" t="str">
        <f>IF(AND(G614&lt;&gt;"LIBSETS_SETTYPE_BATTLEGROUND",G614&lt;&gt;"LIBSETS_SETTYPE_SPECIAL"),IF(AV614&lt;&gt;"",VLOOKUP(AV614,'ESO zone constants'!$D$3:$H$4953,5,FALSE),""),"")</f>
        <v/>
      </c>
      <c r="BC614" s="21" t="str">
        <f t="shared" si="60"/>
        <v>[696] = {wayshrines={535,535,535,}, traitsNeeded=3, dlcId=DLC_NECROM</v>
      </c>
      <c r="BD614" s="21" t="str">
        <f t="shared" si="61"/>
        <v>, zoneIds={1414,1414,1414}, veteran=false</v>
      </c>
      <c r="BE614" s="21" t="str">
        <f t="shared" si="62"/>
        <v>, setType=LIBSETS_SETTYPE_CRAFTED</v>
      </c>
      <c r="BF614" s="21" t="str">
        <f t="shared" si="63"/>
        <v>, dropMechanic={LIBSETS_DROP_MECHANIC_CRAFTED}</v>
      </c>
      <c r="BG614" s="21" t="str">
        <f t="shared" si="64"/>
        <v>}, -- Telvanni Efficiency /  Telvanni Efficiency   [Telvanni Peninsula, Telvanni Peninsula, Telvanni Peninsula]</v>
      </c>
    </row>
    <row r="615" spans="1:59" x14ac:dyDescent="0.25">
      <c r="A615" s="5">
        <v>697</v>
      </c>
      <c r="B615" s="36" t="s">
        <v>3737</v>
      </c>
      <c r="C615" s="36" t="s">
        <v>3737</v>
      </c>
      <c r="D615" s="3">
        <f t="shared" si="65"/>
        <v>697</v>
      </c>
      <c r="G615" s="8" t="s">
        <v>1474</v>
      </c>
      <c r="I615" t="s">
        <v>91</v>
      </c>
      <c r="J615" t="s">
        <v>91</v>
      </c>
      <c r="K615">
        <v>546</v>
      </c>
      <c r="L615">
        <v>546</v>
      </c>
      <c r="M615">
        <v>546</v>
      </c>
      <c r="N615">
        <v>7</v>
      </c>
      <c r="Q615" s="3">
        <f>IF(AND(G615&lt;&gt;"LIBSETS_SETTYPE_BATTLEGROUND",G615&lt;&gt;"LIBSETS_SETTYPE_SPECIAL"), IF(R615&lt;&gt;"",VLOOKUP(R615,'ESO zone constants'!$D$3:$H$10001,5,FALSE),""),"")</f>
        <v>1413</v>
      </c>
      <c r="R615" t="str">
        <f>IF(AND(O615&lt;&gt;"",NOT(ISERROR(O615))),O615,
IF(AND(P615&lt;&gt;"",ISNUMBER(P615),P615&gt;0,NOT(ISNA(P615))),VLOOKUP(P615,'ESO zone constants'!$A$3:$D$9999,4,FALSE),
IF(AND(K615&lt;&gt;"",K615&gt;0,NOT(ISERROR(K615))),VLOOKUP(K615,'ESO dumped WayshrineInfo'!$K$3:$N$9994,4,FALSE),"")))</f>
        <v>Apocrypha</v>
      </c>
      <c r="S615" s="64" t="s">
        <v>3731</v>
      </c>
      <c r="T615" s="19" t="str">
        <f>IF(AND(S615&lt;&gt;"",NOT(ISERROR(S615))),S615,IF(Q615&lt;&gt;"",IF(NOT(ISERROR(VLOOKUP(Q615,'ESO Dungeon constants'!$D$3:$H$9999,5,FALSE))),VLOOKUP(Q615,'ESO Dungeon constants'!$D$3:$I$9999,6,FALSE),VLOOKUP(Q615,'ESO zone constants'!$H$3:$K$9987,4,FALSE)),""))</f>
        <v>DLC_NECROM</v>
      </c>
      <c r="U615" s="3" t="str">
        <f>IF(T615&lt;&gt;"",VLOOKUP(T615,'LibSets constants'!$B$4:$C$1012,2,FALSE),"")</f>
        <v>Necrom</v>
      </c>
      <c r="V615" s="94" t="s">
        <v>3357</v>
      </c>
      <c r="Z615" s="3">
        <f>IF(AND(G615&lt;&gt;"LIBSETS_SETTYPE_BATTLEGROUND",G615&lt;&gt;"LIBSETS_SETTYPE_SPECIAL"),
IF(AND(Y615&lt;&gt;"",ISNUMBER(Y615),NOT(ISNA(Y615))),Y615,
   IF(AND(L615&lt;&gt;"",ISNUMBER(L615),L615&gt;0,NOT(ISNA(L615))),VLOOKUP(L615,'ESO dumped WayshrineInfo'!$K$3:$L$9994,2,FALSE),"")
),"")</f>
        <v>1413</v>
      </c>
      <c r="AA615" t="str">
        <f>IF(AND(Z615&lt;&gt;"",ISNUMBER(Z615),NOT(ISNA(Z615))),VLOOKUP(Z615,'ESO zone constants'!$A$3:$D$9999,4,FALSE),"")</f>
        <v>Apocrypha</v>
      </c>
      <c r="AF615" s="3">
        <f>IF(AND(G615&lt;&gt;"LIBSETS_SETTYPE_BATTLEGROUND",G615&lt;&gt;"LIBSETS_SETTYPE_SPECIAL"),
IF(AND(AE615&lt;&gt;"",ISNUMBER(AE615),NOT(ISNA(AE615))),AE615,
   IF(AND(M615&lt;&gt;"",ISNUMBER(M615),M615&gt;0,NOT(ISNA(M615))),VLOOKUP(M615,'ESO dumped WayshrineInfo'!$K$3:$L$9994,2,FALSE),"")
),"")</f>
        <v>1413</v>
      </c>
      <c r="AG615" t="str">
        <f>IF(AND(AF615&lt;&gt;"",ISNUMBER(AF615),NOT(ISNA(AF615))),VLOOKUP(AF615,'ESO zone constants'!$A$3:$D$9999,4,FALSE),"")</f>
        <v>Apocrypha</v>
      </c>
      <c r="AH615" s="43"/>
      <c r="AK615" s="3" t="str">
        <f>IF(AND(G615&lt;&gt;"LIBSETS_SETTYPE_BATTLEGROUND",G615&lt;&gt;"LIBSETS_SETTYPE_SPECIAL"),IF(AL615&lt;&gt;"",VLOOKUP(AL615,'ESO zone constants'!$D$3:$H$4953,5,FALSE),""),"")</f>
        <v/>
      </c>
      <c r="AM615" s="43"/>
      <c r="AP615" s="3" t="str">
        <f>IF(AND(G615&lt;&gt;"LIBSETS_SETTYPE_BATTLEGROUND",G615&lt;&gt;"LIBSETS_SETTYPE_SPECIAL"),IF(AQ615&lt;&gt;"",VLOOKUP(AQ615,'ESO zone constants'!$D$3:$H$4953,5,FALSE),""),"")</f>
        <v/>
      </c>
      <c r="AR615" s="43"/>
      <c r="AU615" s="3" t="str">
        <f>IF(AND(G615&lt;&gt;"LIBSETS_SETTYPE_BATTLEGROUND",G615&lt;&gt;"LIBSETS_SETTYPE_SPECIAL"),IF(AV615&lt;&gt;"",VLOOKUP(AV615,'ESO zone constants'!$D$3:$H$4953,5,FALSE),""),"")</f>
        <v/>
      </c>
      <c r="BC615" s="21" t="str">
        <f t="shared" si="60"/>
        <v>[697] = {wayshrines={546,546,546,}, traitsNeeded=7, dlcId=DLC_NECROM</v>
      </c>
      <c r="BD615" s="21" t="str">
        <f t="shared" si="61"/>
        <v>, zoneIds={1413,1413,1413}, veteran=false</v>
      </c>
      <c r="BE615" s="21" t="str">
        <f t="shared" si="62"/>
        <v>, setType=LIBSETS_SETTYPE_CRAFTED</v>
      </c>
      <c r="BF615" s="21" t="str">
        <f t="shared" si="63"/>
        <v>, dropMechanic={LIBSETS_DROP_MECHANIC_CRAFTED}</v>
      </c>
      <c r="BG615" s="21" t="str">
        <f t="shared" si="64"/>
        <v>}, -- Seeker Synthesis /  Seeker Synthesis   [Apocrypha, Apocrypha, Apocrypha]</v>
      </c>
    </row>
    <row r="616" spans="1:59" x14ac:dyDescent="0.25">
      <c r="A616" s="5">
        <v>698</v>
      </c>
      <c r="B616" s="36" t="s">
        <v>3748</v>
      </c>
      <c r="C616" s="36" t="s">
        <v>3748</v>
      </c>
      <c r="D616" s="3">
        <f t="shared" si="65"/>
        <v>698</v>
      </c>
      <c r="G616" s="8" t="s">
        <v>1480</v>
      </c>
      <c r="I616" t="s">
        <v>91</v>
      </c>
      <c r="J616" t="s">
        <v>91</v>
      </c>
      <c r="K616">
        <v>541</v>
      </c>
      <c r="L616">
        <v>540</v>
      </c>
      <c r="M616">
        <v>535</v>
      </c>
      <c r="Q616" s="3">
        <f>IF(AND(G616&lt;&gt;"LIBSETS_SETTYPE_BATTLEGROUND",G616&lt;&gt;"LIBSETS_SETTYPE_SPECIAL"), IF(R616&lt;&gt;"",VLOOKUP(R616,'ESO zone constants'!$D$3:$H$10001,5,FALSE),""),"")</f>
        <v>1413</v>
      </c>
      <c r="R616" t="str">
        <f>IF(AND(O616&lt;&gt;"",NOT(ISERROR(O616))),O616,
IF(AND(P616&lt;&gt;"",ISNUMBER(P616),P616&gt;0,NOT(ISNA(P616))),VLOOKUP(P616,'ESO zone constants'!$A$3:$D$9999,4,FALSE),
IF(AND(K616&lt;&gt;"",K616&gt;0,NOT(ISERROR(K616))),VLOOKUP(K616,'ESO dumped WayshrineInfo'!$K$3:$N$9994,4,FALSE),"")))</f>
        <v>Apocrypha</v>
      </c>
      <c r="S616" s="64" t="s">
        <v>3731</v>
      </c>
      <c r="T616" s="19" t="str">
        <f>IF(AND(S616&lt;&gt;"",NOT(ISERROR(S616))),S616,IF(Q616&lt;&gt;"",IF(NOT(ISERROR(VLOOKUP(Q616,'ESO Dungeon constants'!$D$3:$H$9999,5,FALSE))),VLOOKUP(Q616,'ESO Dungeon constants'!$D$3:$I$9999,6,FALSE),VLOOKUP(Q616,'ESO zone constants'!$H$3:$K$9987,4,FALSE)),""))</f>
        <v>DLC_NECROM</v>
      </c>
      <c r="U616" s="3" t="str">
        <f>IF(T616&lt;&gt;"",VLOOKUP(T616,'LibSets constants'!$B$4:$C$1012,2,FALSE),"")</f>
        <v>Necrom</v>
      </c>
      <c r="V616" s="94" t="s">
        <v>3357</v>
      </c>
      <c r="Z616" s="3">
        <f>IF(AND(G616&lt;&gt;"LIBSETS_SETTYPE_BATTLEGROUND",G616&lt;&gt;"LIBSETS_SETTYPE_SPECIAL"),
IF(AND(Y616&lt;&gt;"",ISNUMBER(Y616),NOT(ISNA(Y616))),Y616,
   IF(AND(L616&lt;&gt;"",ISNUMBER(L616),L616&gt;0,NOT(ISNA(L616))),VLOOKUP(L616,'ESO dumped WayshrineInfo'!$K$3:$L$9994,2,FALSE),"")
),"")</f>
        <v>1413</v>
      </c>
      <c r="AA616" t="str">
        <f>IF(AND(Z616&lt;&gt;"",ISNUMBER(Z616),NOT(ISNA(Z616))),VLOOKUP(Z616,'ESO zone constants'!$A$3:$D$9999,4,FALSE),"")</f>
        <v>Apocrypha</v>
      </c>
      <c r="AB616" s="33" t="s">
        <v>1560</v>
      </c>
      <c r="AF616" s="3">
        <f>IF(AND(G616&lt;&gt;"LIBSETS_SETTYPE_BATTLEGROUND",G616&lt;&gt;"LIBSETS_SETTYPE_SPECIAL"),
IF(AND(AE616&lt;&gt;"",ISNUMBER(AE616),NOT(ISNA(AE616))),AE616,
   IF(AND(M616&lt;&gt;"",ISNUMBER(M616),M616&gt;0,NOT(ISNA(M616))),VLOOKUP(M616,'ESO dumped WayshrineInfo'!$K$3:$L$9994,2,FALSE),"")
),"")</f>
        <v>1414</v>
      </c>
      <c r="AG616" t="str">
        <f>IF(AND(AF616&lt;&gt;"",ISNUMBER(AF616),NOT(ISNA(AF616))),VLOOKUP(AF616,'ESO zone constants'!$A$3:$D$9999,4,FALSE),"")</f>
        <v>Telvanni Peninsula</v>
      </c>
      <c r="AH616" s="43" t="s">
        <v>1563</v>
      </c>
      <c r="AK616" s="3" t="str">
        <f>IF(AND(G616&lt;&gt;"LIBSETS_SETTYPE_BATTLEGROUND",G616&lt;&gt;"LIBSETS_SETTYPE_SPECIAL"),IF(AL616&lt;&gt;"",VLOOKUP(AL616,'ESO zone constants'!$D$3:$H$4953,5,FALSE),""),"")</f>
        <v/>
      </c>
      <c r="AM616" s="43" t="s">
        <v>1562</v>
      </c>
      <c r="AP616" s="3" t="str">
        <f>IF(AND(G616&lt;&gt;"LIBSETS_SETTYPE_BATTLEGROUND",G616&lt;&gt;"LIBSETS_SETTYPE_SPECIAL"),IF(AQ616&lt;&gt;"",VLOOKUP(AQ616,'ESO zone constants'!$D$3:$H$4953,5,FALSE),""),"")</f>
        <v/>
      </c>
      <c r="AR616" s="43" t="s">
        <v>3289</v>
      </c>
      <c r="AU616" s="3" t="str">
        <f>IF(AND(G616&lt;&gt;"LIBSETS_SETTYPE_BATTLEGROUND",G616&lt;&gt;"LIBSETS_SETTYPE_SPECIAL"),IF(AV616&lt;&gt;"",VLOOKUP(AV616,'ESO zone constants'!$D$3:$H$4953,5,FALSE),""),"")</f>
        <v/>
      </c>
      <c r="AW616" s="33" t="s">
        <v>1561</v>
      </c>
      <c r="BC616" s="21" t="str">
        <f t="shared" si="60"/>
        <v>[698] = {wayshrines={541,540,535,}, dlcId=DLC_NECROM</v>
      </c>
      <c r="BD616" s="21" t="str">
        <f t="shared" si="61"/>
        <v>, zoneIds={1413,1413,1414}, veteran=false</v>
      </c>
      <c r="BE616" s="21" t="str">
        <f t="shared" si="62"/>
        <v>, setType=LIBSETS_SETTYPE_OVERLAND</v>
      </c>
      <c r="BF616" s="21" t="str">
        <f t="shared" si="63"/>
        <v>, dropMechanic={LIBSETS_DROP_MECHANIC_CRAFTED,LIBSETS_DROP_MECHANIC_OVERLAND_BOSS_DELVE,LIBSETS_DROP_MECHANIC_OVERLAND_CHEST,LIBSETS_DROP_MECHANIC_OVERLAND_BOSS_PUBLIC_DUNGEON,LIBSETS_DROP_MECHANIC_OVERLAND_LOOT,LIBSETS_DROP_MECHANIC_OVERLAND_WORLDBOSS}</v>
      </c>
      <c r="BG616" s="21" t="str">
        <f t="shared" si="64"/>
        <v>}, -- Vivec\'s Duality /  Vivec\'s Duality   [Apocrypha, Apocrypha, Telvanni Peninsula]</v>
      </c>
    </row>
    <row r="617" spans="1:59" x14ac:dyDescent="0.25">
      <c r="A617" s="5">
        <v>699</v>
      </c>
      <c r="B617" s="36" t="s">
        <v>3738</v>
      </c>
      <c r="C617" s="36" t="s">
        <v>3738</v>
      </c>
      <c r="D617" s="3">
        <f t="shared" si="65"/>
        <v>699</v>
      </c>
      <c r="G617" s="8" t="s">
        <v>1480</v>
      </c>
      <c r="I617" t="s">
        <v>91</v>
      </c>
      <c r="J617" t="s">
        <v>91</v>
      </c>
      <c r="K617">
        <v>541</v>
      </c>
      <c r="L617">
        <v>540</v>
      </c>
      <c r="M617">
        <v>535</v>
      </c>
      <c r="Q617" s="3">
        <f>IF(AND(G617&lt;&gt;"LIBSETS_SETTYPE_BATTLEGROUND",G617&lt;&gt;"LIBSETS_SETTYPE_SPECIAL"), IF(R617&lt;&gt;"",VLOOKUP(R617,'ESO zone constants'!$D$3:$H$10001,5,FALSE),""),"")</f>
        <v>1413</v>
      </c>
      <c r="R617" t="str">
        <f>IF(AND(O617&lt;&gt;"",NOT(ISERROR(O617))),O617,
IF(AND(P617&lt;&gt;"",ISNUMBER(P617),P617&gt;0,NOT(ISNA(P617))),VLOOKUP(P617,'ESO zone constants'!$A$3:$D$9999,4,FALSE),
IF(AND(K617&lt;&gt;"",K617&gt;0,NOT(ISERROR(K617))),VLOOKUP(K617,'ESO dumped WayshrineInfo'!$K$3:$N$9994,4,FALSE),"")))</f>
        <v>Apocrypha</v>
      </c>
      <c r="S617" s="64" t="s">
        <v>3731</v>
      </c>
      <c r="T617" s="19" t="str">
        <f>IF(AND(S617&lt;&gt;"",NOT(ISERROR(S617))),S617,IF(Q617&lt;&gt;"",IF(NOT(ISERROR(VLOOKUP(Q617,'ESO Dungeon constants'!$D$3:$H$9999,5,FALSE))),VLOOKUP(Q617,'ESO Dungeon constants'!$D$3:$I$9999,6,FALSE),VLOOKUP(Q617,'ESO zone constants'!$H$3:$K$9987,4,FALSE)),""))</f>
        <v>DLC_NECROM</v>
      </c>
      <c r="U617" s="3" t="str">
        <f>IF(T617&lt;&gt;"",VLOOKUP(T617,'LibSets constants'!$B$4:$C$1012,2,FALSE),"")</f>
        <v>Necrom</v>
      </c>
      <c r="V617" s="33" t="s">
        <v>1561</v>
      </c>
      <c r="Z617" s="3">
        <f>IF(AND(G617&lt;&gt;"LIBSETS_SETTYPE_BATTLEGROUND",G617&lt;&gt;"LIBSETS_SETTYPE_SPECIAL"),
IF(AND(Y617&lt;&gt;"",ISNUMBER(Y617),NOT(ISNA(Y617))),Y617,
   IF(AND(L617&lt;&gt;"",ISNUMBER(L617),L617&gt;0,NOT(ISNA(L617))),VLOOKUP(L617,'ESO dumped WayshrineInfo'!$K$3:$L$9994,2,FALSE),"")
),"")</f>
        <v>1413</v>
      </c>
      <c r="AA617" t="str">
        <f>IF(AND(Z617&lt;&gt;"",ISNUMBER(Z617),NOT(ISNA(Z617))),VLOOKUP(Z617,'ESO zone constants'!$A$3:$D$9999,4,FALSE),"")</f>
        <v>Apocrypha</v>
      </c>
      <c r="AB617" s="33" t="s">
        <v>1560</v>
      </c>
      <c r="AF617" s="3">
        <f>IF(AND(G617&lt;&gt;"LIBSETS_SETTYPE_BATTLEGROUND",G617&lt;&gt;"LIBSETS_SETTYPE_SPECIAL"),
IF(AND(AE617&lt;&gt;"",ISNUMBER(AE617),NOT(ISNA(AE617))),AE617,
   IF(AND(M617&lt;&gt;"",ISNUMBER(M617),M617&gt;0,NOT(ISNA(M617))),VLOOKUP(M617,'ESO dumped WayshrineInfo'!$K$3:$L$9994,2,FALSE),"")
),"")</f>
        <v>1414</v>
      </c>
      <c r="AG617" t="str">
        <f>IF(AND(AF617&lt;&gt;"",ISNUMBER(AF617),NOT(ISNA(AF617))),VLOOKUP(AF617,'ESO zone constants'!$A$3:$D$9999,4,FALSE),"")</f>
        <v>Telvanni Peninsula</v>
      </c>
      <c r="AH617" s="43" t="s">
        <v>1563</v>
      </c>
      <c r="AK617" s="3" t="str">
        <f>IF(AND(G617&lt;&gt;"LIBSETS_SETTYPE_BATTLEGROUND",G617&lt;&gt;"LIBSETS_SETTYPE_SPECIAL"),IF(AL617&lt;&gt;"",VLOOKUP(AL617,'ESO zone constants'!$D$3:$H$4953,5,FALSE),""),"")</f>
        <v/>
      </c>
      <c r="AM617" s="43" t="s">
        <v>1562</v>
      </c>
      <c r="AP617" s="3" t="str">
        <f>IF(AND(G617&lt;&gt;"LIBSETS_SETTYPE_BATTLEGROUND",G617&lt;&gt;"LIBSETS_SETTYPE_SPECIAL"),IF(AQ617&lt;&gt;"",VLOOKUP(AQ617,'ESO zone constants'!$D$3:$H$4953,5,FALSE),""),"")</f>
        <v/>
      </c>
      <c r="AR617" s="43" t="s">
        <v>3289</v>
      </c>
      <c r="AU617" s="3" t="str">
        <f>IF(AND(G617&lt;&gt;"LIBSETS_SETTYPE_BATTLEGROUND",G617&lt;&gt;"LIBSETS_SETTYPE_SPECIAL"),IF(AV617&lt;&gt;"",VLOOKUP(AV617,'ESO zone constants'!$D$3:$H$4953,5,FALSE),""),"")</f>
        <v/>
      </c>
      <c r="AW617" s="33" t="s">
        <v>1561</v>
      </c>
      <c r="BC617" s="21" t="str">
        <f t="shared" si="60"/>
        <v>[699] = {wayshrines={541,540,535,}, dlcId=DLC_NECROM</v>
      </c>
      <c r="BD617" s="21" t="str">
        <f t="shared" si="61"/>
        <v>, zoneIds={1413,1413,1414}, veteran=false</v>
      </c>
      <c r="BE617" s="21" t="str">
        <f t="shared" si="62"/>
        <v>, setType=LIBSETS_SETTYPE_OVERLAND</v>
      </c>
      <c r="BF617" s="21" t="str">
        <f t="shared" si="63"/>
        <v>, dropMechanic={LIBSETS_DROP_MECHANIC_OVERLAND_WORLDBOSS,LIBSETS_DROP_MECHANIC_OVERLAND_BOSS_DELVE,LIBSETS_DROP_MECHANIC_OVERLAND_CHEST,LIBSETS_DROP_MECHANIC_OVERLAND_BOSS_PUBLIC_DUNGEON,LIBSETS_DROP_MECHANIC_OVERLAND_LOOT,LIBSETS_DROP_MECHANIC_OVERLAND_WORLDBOSS}</v>
      </c>
      <c r="BG617" s="21" t="str">
        <f t="shared" si="64"/>
        <v>}, -- Camonna Tong /  Camonna Tong   [Apocrypha, Apocrypha, Telvanni Peninsula]</v>
      </c>
    </row>
    <row r="618" spans="1:59" x14ac:dyDescent="0.25">
      <c r="A618" s="5">
        <v>700</v>
      </c>
      <c r="B618" s="36" t="s">
        <v>3739</v>
      </c>
      <c r="C618" s="36" t="s">
        <v>3739</v>
      </c>
      <c r="D618" s="3">
        <f t="shared" si="65"/>
        <v>700</v>
      </c>
      <c r="G618" s="8" t="s">
        <v>1480</v>
      </c>
      <c r="I618" t="s">
        <v>91</v>
      </c>
      <c r="J618" t="s">
        <v>91</v>
      </c>
      <c r="K618">
        <v>541</v>
      </c>
      <c r="L618">
        <v>540</v>
      </c>
      <c r="M618">
        <v>535</v>
      </c>
      <c r="Q618" s="3">
        <f>IF(AND(G618&lt;&gt;"LIBSETS_SETTYPE_BATTLEGROUND",G618&lt;&gt;"LIBSETS_SETTYPE_SPECIAL"), IF(R618&lt;&gt;"",VLOOKUP(R618,'ESO zone constants'!$D$3:$H$10001,5,FALSE),""),"")</f>
        <v>1413</v>
      </c>
      <c r="R618" t="str">
        <f>IF(AND(O618&lt;&gt;"",NOT(ISERROR(O618))),O618,
IF(AND(P618&lt;&gt;"",ISNUMBER(P618),P618&gt;0,NOT(ISNA(P618))),VLOOKUP(P618,'ESO zone constants'!$A$3:$D$9999,4,FALSE),
IF(AND(K618&lt;&gt;"",K618&gt;0,NOT(ISERROR(K618))),VLOOKUP(K618,'ESO dumped WayshrineInfo'!$K$3:$N$9994,4,FALSE),"")))</f>
        <v>Apocrypha</v>
      </c>
      <c r="S618" s="64" t="s">
        <v>3731</v>
      </c>
      <c r="T618" s="19" t="str">
        <f>IF(AND(S618&lt;&gt;"",NOT(ISERROR(S618))),S618,IF(Q618&lt;&gt;"",IF(NOT(ISERROR(VLOOKUP(Q618,'ESO Dungeon constants'!$D$3:$H$9999,5,FALSE))),VLOOKUP(Q618,'ESO Dungeon constants'!$D$3:$I$9999,6,FALSE),VLOOKUP(Q618,'ESO zone constants'!$H$3:$K$9987,4,FALSE)),""))</f>
        <v>DLC_NECROM</v>
      </c>
      <c r="U618" s="3" t="str">
        <f>IF(T618&lt;&gt;"",VLOOKUP(T618,'LibSets constants'!$B$4:$C$1012,2,FALSE),"")</f>
        <v>Necrom</v>
      </c>
      <c r="V618" s="33" t="s">
        <v>1561</v>
      </c>
      <c r="Z618" s="3">
        <f>IF(AND(G618&lt;&gt;"LIBSETS_SETTYPE_BATTLEGROUND",G618&lt;&gt;"LIBSETS_SETTYPE_SPECIAL"),
IF(AND(Y618&lt;&gt;"",ISNUMBER(Y618),NOT(ISNA(Y618))),Y618,
   IF(AND(L618&lt;&gt;"",ISNUMBER(L618),L618&gt;0,NOT(ISNA(L618))),VLOOKUP(L618,'ESO dumped WayshrineInfo'!$K$3:$L$9994,2,FALSE),"")
),"")</f>
        <v>1413</v>
      </c>
      <c r="AA618" t="str">
        <f>IF(AND(Z618&lt;&gt;"",ISNUMBER(Z618),NOT(ISNA(Z618))),VLOOKUP(Z618,'ESO zone constants'!$A$3:$D$9999,4,FALSE),"")</f>
        <v>Apocrypha</v>
      </c>
      <c r="AB618" s="33" t="s">
        <v>1560</v>
      </c>
      <c r="AF618" s="3">
        <f>IF(AND(G618&lt;&gt;"LIBSETS_SETTYPE_BATTLEGROUND",G618&lt;&gt;"LIBSETS_SETTYPE_SPECIAL"),
IF(AND(AE618&lt;&gt;"",ISNUMBER(AE618),NOT(ISNA(AE618))),AE618,
   IF(AND(M618&lt;&gt;"",ISNUMBER(M618),M618&gt;0,NOT(ISNA(M618))),VLOOKUP(M618,'ESO dumped WayshrineInfo'!$K$3:$L$9994,2,FALSE),"")
),"")</f>
        <v>1414</v>
      </c>
      <c r="AG618" t="str">
        <f>IF(AND(AF618&lt;&gt;"",ISNUMBER(AF618),NOT(ISNA(AF618))),VLOOKUP(AF618,'ESO zone constants'!$A$3:$D$9999,4,FALSE),"")</f>
        <v>Telvanni Peninsula</v>
      </c>
      <c r="AH618" s="43" t="s">
        <v>1563</v>
      </c>
      <c r="AK618" s="3" t="str">
        <f>IF(AND(G618&lt;&gt;"LIBSETS_SETTYPE_BATTLEGROUND",G618&lt;&gt;"LIBSETS_SETTYPE_SPECIAL"),IF(AL618&lt;&gt;"",VLOOKUP(AL618,'ESO zone constants'!$D$3:$H$4953,5,FALSE),""),"")</f>
        <v/>
      </c>
      <c r="AM618" s="43" t="s">
        <v>1562</v>
      </c>
      <c r="AP618" s="3" t="str">
        <f>IF(AND(G618&lt;&gt;"LIBSETS_SETTYPE_BATTLEGROUND",G618&lt;&gt;"LIBSETS_SETTYPE_SPECIAL"),IF(AQ618&lt;&gt;"",VLOOKUP(AQ618,'ESO zone constants'!$D$3:$H$4953,5,FALSE),""),"")</f>
        <v/>
      </c>
      <c r="AR618" s="43" t="s">
        <v>3289</v>
      </c>
      <c r="AU618" s="3" t="str">
        <f>IF(AND(G618&lt;&gt;"LIBSETS_SETTYPE_BATTLEGROUND",G618&lt;&gt;"LIBSETS_SETTYPE_SPECIAL"),IF(AV618&lt;&gt;"",VLOOKUP(AV618,'ESO zone constants'!$D$3:$H$4953,5,FALSE),""),"")</f>
        <v/>
      </c>
      <c r="AW618" s="33" t="s">
        <v>1561</v>
      </c>
      <c r="BC618" s="21" t="str">
        <f t="shared" si="60"/>
        <v>[700] = {wayshrines={541,540,535,}, dlcId=DLC_NECROM</v>
      </c>
      <c r="BD618" s="21" t="str">
        <f t="shared" si="61"/>
        <v>, zoneIds={1413,1413,1414}, veteran=false</v>
      </c>
      <c r="BE618" s="21" t="str">
        <f t="shared" si="62"/>
        <v>, setType=LIBSETS_SETTYPE_OVERLAND</v>
      </c>
      <c r="BF618" s="21" t="str">
        <f t="shared" si="63"/>
        <v>, dropMechanic={LIBSETS_DROP_MECHANIC_OVERLAND_WORLDBOSS,LIBSETS_DROP_MECHANIC_OVERLAND_BOSS_DELVE,LIBSETS_DROP_MECHANIC_OVERLAND_CHEST,LIBSETS_DROP_MECHANIC_OVERLAND_BOSS_PUBLIC_DUNGEON,LIBSETS_DROP_MECHANIC_OVERLAND_LOOT,LIBSETS_DROP_MECHANIC_OVERLAND_WORLDBOSS}</v>
      </c>
      <c r="BG618" s="21" t="str">
        <f t="shared" si="64"/>
        <v>}, -- Adamant Lurker /  Adamant Lurker   [Apocrypha, Apocrypha, Telvanni Peninsula]</v>
      </c>
    </row>
    <row r="619" spans="1:59" x14ac:dyDescent="0.25">
      <c r="A619" s="5">
        <v>701</v>
      </c>
      <c r="B619" s="36" t="s">
        <v>3740</v>
      </c>
      <c r="C619" s="36" t="s">
        <v>3740</v>
      </c>
      <c r="D619" s="3">
        <f t="shared" si="65"/>
        <v>701</v>
      </c>
      <c r="G619" s="8" t="s">
        <v>1481</v>
      </c>
      <c r="I619" t="s">
        <v>91</v>
      </c>
      <c r="J619" t="s">
        <v>91</v>
      </c>
      <c r="K619">
        <v>534</v>
      </c>
      <c r="L619">
        <v>534</v>
      </c>
      <c r="M619">
        <v>534</v>
      </c>
      <c r="O619" s="64" t="s">
        <v>3777</v>
      </c>
      <c r="Q619" s="3">
        <f>IF(AND(G619&lt;&gt;"LIBSETS_SETTYPE_BATTLEGROUND",G619&lt;&gt;"LIBSETS_SETTYPE_SPECIAL"), IF(R619&lt;&gt;"",VLOOKUP(R619,'ESO zone constants'!$D$3:$H$10001,5,FALSE),""),"")</f>
        <v>1427</v>
      </c>
      <c r="R619" t="str">
        <f>IF(AND(O619&lt;&gt;"",NOT(ISERROR(O619))),O619,
IF(AND(P619&lt;&gt;"",ISNUMBER(P619),P619&gt;0,NOT(ISNA(P619))),VLOOKUP(P619,'ESO zone constants'!$A$3:$D$9999,4,FALSE),
IF(AND(K619&lt;&gt;"",K619&gt;0,NOT(ISERROR(K619))),VLOOKUP(K619,'ESO dumped WayshrineInfo'!$K$3:$N$9994,4,FALSE),"")))</f>
        <v>Sanity's Edge</v>
      </c>
      <c r="T619" s="19" t="str">
        <f>IF(AND(S619&lt;&gt;"",NOT(ISERROR(S619))),S619,IF(Q619&lt;&gt;"",IF(NOT(ISERROR(VLOOKUP(Q619,'ESO Dungeon constants'!$D$3:$H$9999,5,FALSE))),VLOOKUP(Q619,'ESO Dungeon constants'!$D$3:$I$9999,6,FALSE),VLOOKUP(Q619,'ESO zone constants'!$H$3:$K$9987,4,FALSE)),""))</f>
        <v>DLC_NECROM</v>
      </c>
      <c r="U619" s="3" t="str">
        <f>IF(T619&lt;&gt;"",VLOOKUP(T619,'LibSets constants'!$B$4:$C$1012,2,FALSE),"")</f>
        <v>Necrom</v>
      </c>
      <c r="V619" s="33" t="s">
        <v>3335</v>
      </c>
      <c r="Z619" s="3">
        <f>IF(AND(G619&lt;&gt;"LIBSETS_SETTYPE_BATTLEGROUND",G619&lt;&gt;"LIBSETS_SETTYPE_SPECIAL"),
IF(AND(Y619&lt;&gt;"",ISNUMBER(Y619),NOT(ISNA(Y619))),Y619,
   IF(AND(L619&lt;&gt;"",ISNUMBER(L619),L619&gt;0,NOT(ISNA(L619))),VLOOKUP(L619,'ESO dumped WayshrineInfo'!$K$3:$L$9994,2,FALSE),"")
),"")</f>
        <v>1414</v>
      </c>
      <c r="AA619" t="str">
        <f>IF(AND(Z619&lt;&gt;"",ISNUMBER(Z619),NOT(ISNA(Z619))),VLOOKUP(Z619,'ESO zone constants'!$A$3:$D$9999,4,FALSE),"")</f>
        <v>Telvanni Peninsula</v>
      </c>
      <c r="AB619" s="33" t="s">
        <v>3335</v>
      </c>
      <c r="AC619" s="42" t="str">
        <f>IF(AB619&lt;&gt;"",IF(AB619&lt;&gt;"LIBSETS_DROP_MECHANIC_MONSTER_NAME",VLOOKUP(AB619,'LibSets constants'!$I$4:$L$1012,3,FALSE),""),"")</f>
        <v>Bosses in trial dungeons</v>
      </c>
      <c r="AD619" s="42" t="str">
        <f>IF(AB619&lt;&gt;"",IF(AB619&lt;&gt;"LIBSETS_DROP_MECHANIC_MONSTER_NAME",VLOOKUP(AB619,'LibSets constants'!$I$4:$L$1012,4,FALSE),""),"")</f>
        <v>Bosse in Prüfungen</v>
      </c>
      <c r="AF619" s="3">
        <f>IF(AND(G619&lt;&gt;"LIBSETS_SETTYPE_BATTLEGROUND",G619&lt;&gt;"LIBSETS_SETTYPE_SPECIAL"),
IF(AND(AE619&lt;&gt;"",ISNUMBER(AE619),NOT(ISNA(AE619))),AE619,
   IF(AND(M619&lt;&gt;"",ISNUMBER(M619),M619&gt;0,NOT(ISNA(M619))),VLOOKUP(M619,'ESO dumped WayshrineInfo'!$K$3:$L$9994,2,FALSE),"")
),"")</f>
        <v>1414</v>
      </c>
      <c r="AG619" t="str">
        <f>IF(AND(AF619&lt;&gt;"",ISNUMBER(AF619),NOT(ISNA(AF619))),VLOOKUP(AF619,'ESO zone constants'!$A$3:$D$9999,4,FALSE),"")</f>
        <v>Telvanni Peninsula</v>
      </c>
      <c r="AH619" s="43"/>
      <c r="AK619" s="3" t="str">
        <f>IF(AND(G619&lt;&gt;"LIBSETS_SETTYPE_BATTLEGROUND",G619&lt;&gt;"LIBSETS_SETTYPE_SPECIAL"),IF(AL619&lt;&gt;"",VLOOKUP(AL619,'ESO zone constants'!$D$3:$H$4953,5,FALSE),""),"")</f>
        <v/>
      </c>
      <c r="AM619" s="43"/>
      <c r="AP619" s="3" t="str">
        <f>IF(AND(G619&lt;&gt;"LIBSETS_SETTYPE_BATTLEGROUND",G619&lt;&gt;"LIBSETS_SETTYPE_SPECIAL"),IF(AQ619&lt;&gt;"",VLOOKUP(AQ619,'ESO zone constants'!$D$3:$H$4953,5,FALSE),""),"")</f>
        <v/>
      </c>
      <c r="AR619" s="43"/>
      <c r="AU619" s="3" t="str">
        <f>IF(AND(G619&lt;&gt;"LIBSETS_SETTYPE_BATTLEGROUND",G619&lt;&gt;"LIBSETS_SETTYPE_SPECIAL"),IF(AV619&lt;&gt;"",VLOOKUP(AV619,'ESO zone constants'!$D$3:$H$4953,5,FALSE),""),"")</f>
        <v/>
      </c>
      <c r="BC619" s="21" t="str">
        <f t="shared" si="60"/>
        <v>[701] = {wayshrines={534,534,534,}, dlcId=DLC_NECROM</v>
      </c>
      <c r="BD619" s="21" t="str">
        <f t="shared" si="61"/>
        <v>, zoneIds={1427,1414,1414}, veteran=false</v>
      </c>
      <c r="BE619" s="21" t="str">
        <f t="shared" si="62"/>
        <v>, setType=LIBSETS_SETTYPE_TRIAL</v>
      </c>
      <c r="BF619" s="21" t="str">
        <f t="shared" si="63"/>
        <v>, dropMechanic={LIBSETS_DROP_MECHANIC_TRIAL_BOSS,LIBSETS_DROP_MECHANIC_TRIAL_BOSS}, dropMechanicDropLocationNames={['en']={'','Bosses in trial dungeons','','','','',},['de']={'','Bosse in Prüfungen','','','','',},}</v>
      </c>
      <c r="BG619" s="21" t="str">
        <f t="shared" si="64"/>
        <v>}, -- Peace and Serenity /  Peace and Serenity   [Sanity's Edge, Telvanni Peninsula, Telvanni Peninsula]</v>
      </c>
    </row>
    <row r="620" spans="1:59" x14ac:dyDescent="0.25">
      <c r="A620" s="5">
        <v>702</v>
      </c>
      <c r="B620" s="36" t="s">
        <v>3747</v>
      </c>
      <c r="C620" s="36" t="s">
        <v>3747</v>
      </c>
      <c r="D620" s="3">
        <f t="shared" si="65"/>
        <v>702</v>
      </c>
      <c r="G620" s="8" t="s">
        <v>1481</v>
      </c>
      <c r="I620" t="s">
        <v>91</v>
      </c>
      <c r="J620" t="s">
        <v>91</v>
      </c>
      <c r="K620">
        <v>534</v>
      </c>
      <c r="L620">
        <v>534</v>
      </c>
      <c r="M620">
        <v>534</v>
      </c>
      <c r="O620" s="64" t="s">
        <v>3777</v>
      </c>
      <c r="Q620" s="3">
        <f>IF(AND(G620&lt;&gt;"LIBSETS_SETTYPE_BATTLEGROUND",G620&lt;&gt;"LIBSETS_SETTYPE_SPECIAL"), IF(R620&lt;&gt;"",VLOOKUP(R620,'ESO zone constants'!$D$3:$H$10001,5,FALSE),""),"")</f>
        <v>1427</v>
      </c>
      <c r="R620" t="str">
        <f>IF(AND(O620&lt;&gt;"",NOT(ISERROR(O620))),O620,
IF(AND(P620&lt;&gt;"",ISNUMBER(P620),P620&gt;0,NOT(ISNA(P620))),VLOOKUP(P620,'ESO zone constants'!$A$3:$D$9999,4,FALSE),
IF(AND(K620&lt;&gt;"",K620&gt;0,NOT(ISERROR(K620))),VLOOKUP(K620,'ESO dumped WayshrineInfo'!$K$3:$N$9994,4,FALSE),"")))</f>
        <v>Sanity's Edge</v>
      </c>
      <c r="T620" s="19" t="str">
        <f>IF(AND(S620&lt;&gt;"",NOT(ISERROR(S620))),S620,IF(Q620&lt;&gt;"",IF(NOT(ISERROR(VLOOKUP(Q620,'ESO Dungeon constants'!$D$3:$H$9999,5,FALSE))),VLOOKUP(Q620,'ESO Dungeon constants'!$D$3:$I$9999,6,FALSE),VLOOKUP(Q620,'ESO zone constants'!$H$3:$K$9987,4,FALSE)),""))</f>
        <v>DLC_NECROM</v>
      </c>
      <c r="U620" s="3" t="str">
        <f>IF(T620&lt;&gt;"",VLOOKUP(T620,'LibSets constants'!$B$4:$C$1012,2,FALSE),"")</f>
        <v>Necrom</v>
      </c>
      <c r="V620" s="33" t="s">
        <v>3335</v>
      </c>
      <c r="Z620" s="3">
        <f>IF(AND(G620&lt;&gt;"LIBSETS_SETTYPE_BATTLEGROUND",G620&lt;&gt;"LIBSETS_SETTYPE_SPECIAL"),
IF(AND(Y620&lt;&gt;"",ISNUMBER(Y620),NOT(ISNA(Y620))),Y620,
   IF(AND(L620&lt;&gt;"",ISNUMBER(L620),L620&gt;0,NOT(ISNA(L620))),VLOOKUP(L620,'ESO dumped WayshrineInfo'!$K$3:$L$9994,2,FALSE),"")
),"")</f>
        <v>1414</v>
      </c>
      <c r="AA620" t="str">
        <f>IF(AND(Z620&lt;&gt;"",ISNUMBER(Z620),NOT(ISNA(Z620))),VLOOKUP(Z620,'ESO zone constants'!$A$3:$D$9999,4,FALSE),"")</f>
        <v>Telvanni Peninsula</v>
      </c>
      <c r="AB620" s="33" t="s">
        <v>3335</v>
      </c>
      <c r="AC620" s="42" t="str">
        <f>IF(AB620&lt;&gt;"",IF(AB620&lt;&gt;"LIBSETS_DROP_MECHANIC_MONSTER_NAME",VLOOKUP(AB620,'LibSets constants'!$I$4:$L$1012,3,FALSE),""),"")</f>
        <v>Bosses in trial dungeons</v>
      </c>
      <c r="AD620" s="42" t="str">
        <f>IF(AB620&lt;&gt;"",IF(AB620&lt;&gt;"LIBSETS_DROP_MECHANIC_MONSTER_NAME",VLOOKUP(AB620,'LibSets constants'!$I$4:$L$1012,4,FALSE),""),"")</f>
        <v>Bosse in Prüfungen</v>
      </c>
      <c r="AF620" s="3">
        <f>IF(AND(G620&lt;&gt;"LIBSETS_SETTYPE_BATTLEGROUND",G620&lt;&gt;"LIBSETS_SETTYPE_SPECIAL"),
IF(AND(AE620&lt;&gt;"",ISNUMBER(AE620),NOT(ISNA(AE620))),AE620,
   IF(AND(M620&lt;&gt;"",ISNUMBER(M620),M620&gt;0,NOT(ISNA(M620))),VLOOKUP(M620,'ESO dumped WayshrineInfo'!$K$3:$L$9994,2,FALSE),"")
),"")</f>
        <v>1414</v>
      </c>
      <c r="AG620" t="str">
        <f>IF(AND(AF620&lt;&gt;"",ISNUMBER(AF620),NOT(ISNA(AF620))),VLOOKUP(AF620,'ESO zone constants'!$A$3:$D$9999,4,FALSE),"")</f>
        <v>Telvanni Peninsula</v>
      </c>
      <c r="AH620" s="43"/>
      <c r="AK620" s="3" t="str">
        <f>IF(AND(G620&lt;&gt;"LIBSETS_SETTYPE_BATTLEGROUND",G620&lt;&gt;"LIBSETS_SETTYPE_SPECIAL"),IF(AL620&lt;&gt;"",VLOOKUP(AL620,'ESO zone constants'!$D$3:$H$4953,5,FALSE),""),"")</f>
        <v/>
      </c>
      <c r="AM620" s="43"/>
      <c r="AP620" s="3" t="str">
        <f>IF(AND(G620&lt;&gt;"LIBSETS_SETTYPE_BATTLEGROUND",G620&lt;&gt;"LIBSETS_SETTYPE_SPECIAL"),IF(AQ620&lt;&gt;"",VLOOKUP(AQ620,'ESO zone constants'!$D$3:$H$4953,5,FALSE),""),"")</f>
        <v/>
      </c>
      <c r="AR620" s="43"/>
      <c r="AU620" s="3" t="str">
        <f>IF(AND(G620&lt;&gt;"LIBSETS_SETTYPE_BATTLEGROUND",G620&lt;&gt;"LIBSETS_SETTYPE_SPECIAL"),IF(AV620&lt;&gt;"",VLOOKUP(AV620,'ESO zone constants'!$D$3:$H$4953,5,FALSE),""),"")</f>
        <v/>
      </c>
      <c r="BC620" s="21" t="str">
        <f t="shared" si="60"/>
        <v>[702] = {wayshrines={534,534,534,}, dlcId=DLC_NECROM</v>
      </c>
      <c r="BD620" s="21" t="str">
        <f t="shared" si="61"/>
        <v>, zoneIds={1427,1414,1414}, veteran=false</v>
      </c>
      <c r="BE620" s="21" t="str">
        <f t="shared" si="62"/>
        <v>, setType=LIBSETS_SETTYPE_TRIAL</v>
      </c>
      <c r="BF620" s="21" t="str">
        <f t="shared" si="63"/>
        <v>, dropMechanic={LIBSETS_DROP_MECHANIC_TRIAL_BOSS,LIBSETS_DROP_MECHANIC_TRIAL_BOSS}, dropMechanicDropLocationNames={['en']={'','Bosses in trial dungeons','','','','',},['de']={'','Bosse in Prüfungen','','','','',},}</v>
      </c>
      <c r="BG620" s="21" t="str">
        <f t="shared" si="64"/>
        <v>}, -- Ansuul\'s Torment /  Ansuul\'s Torment   [Sanity's Edge, Telvanni Peninsula, Telvanni Peninsula]</v>
      </c>
    </row>
    <row r="621" spans="1:59" x14ac:dyDescent="0.25">
      <c r="A621" s="5">
        <v>703</v>
      </c>
      <c r="B621" s="36" t="s">
        <v>3741</v>
      </c>
      <c r="C621" s="36" t="s">
        <v>3741</v>
      </c>
      <c r="D621" s="3">
        <f t="shared" si="65"/>
        <v>703</v>
      </c>
      <c r="G621" s="8" t="s">
        <v>1481</v>
      </c>
      <c r="I621" t="s">
        <v>91</v>
      </c>
      <c r="J621" t="s">
        <v>91</v>
      </c>
      <c r="K621">
        <v>534</v>
      </c>
      <c r="L621">
        <v>534</v>
      </c>
      <c r="M621">
        <v>534</v>
      </c>
      <c r="O621" s="64" t="s">
        <v>3777</v>
      </c>
      <c r="Q621" s="3">
        <f>IF(AND(G621&lt;&gt;"LIBSETS_SETTYPE_BATTLEGROUND",G621&lt;&gt;"LIBSETS_SETTYPE_SPECIAL"), IF(R621&lt;&gt;"",VLOOKUP(R621,'ESO zone constants'!$D$3:$H$10001,5,FALSE),""),"")</f>
        <v>1427</v>
      </c>
      <c r="R621" t="str">
        <f>IF(AND(O621&lt;&gt;"",NOT(ISERROR(O621))),O621,
IF(AND(P621&lt;&gt;"",ISNUMBER(P621),P621&gt;0,NOT(ISNA(P621))),VLOOKUP(P621,'ESO zone constants'!$A$3:$D$9999,4,FALSE),
IF(AND(K621&lt;&gt;"",K621&gt;0,NOT(ISERROR(K621))),VLOOKUP(K621,'ESO dumped WayshrineInfo'!$K$3:$N$9994,4,FALSE),"")))</f>
        <v>Sanity's Edge</v>
      </c>
      <c r="T621" s="19" t="str">
        <f>IF(AND(S621&lt;&gt;"",NOT(ISERROR(S621))),S621,IF(Q621&lt;&gt;"",IF(NOT(ISERROR(VLOOKUP(Q621,'ESO Dungeon constants'!$D$3:$H$9999,5,FALSE))),VLOOKUP(Q621,'ESO Dungeon constants'!$D$3:$I$9999,6,FALSE),VLOOKUP(Q621,'ESO zone constants'!$H$3:$K$9987,4,FALSE)),""))</f>
        <v>DLC_NECROM</v>
      </c>
      <c r="U621" s="3" t="str">
        <f>IF(T621&lt;&gt;"",VLOOKUP(T621,'LibSets constants'!$B$4:$C$1012,2,FALSE),"")</f>
        <v>Necrom</v>
      </c>
      <c r="V621" s="33" t="s">
        <v>3335</v>
      </c>
      <c r="Z621" s="3">
        <f>IF(AND(G621&lt;&gt;"LIBSETS_SETTYPE_BATTLEGROUND",G621&lt;&gt;"LIBSETS_SETTYPE_SPECIAL"),
IF(AND(Y621&lt;&gt;"",ISNUMBER(Y621),NOT(ISNA(Y621))),Y621,
   IF(AND(L621&lt;&gt;"",ISNUMBER(L621),L621&gt;0,NOT(ISNA(L621))),VLOOKUP(L621,'ESO dumped WayshrineInfo'!$K$3:$L$9994,2,FALSE),"")
),"")</f>
        <v>1414</v>
      </c>
      <c r="AA621" t="str">
        <f>IF(AND(Z621&lt;&gt;"",ISNUMBER(Z621),NOT(ISNA(Z621))),VLOOKUP(Z621,'ESO zone constants'!$A$3:$D$9999,4,FALSE),"")</f>
        <v>Telvanni Peninsula</v>
      </c>
      <c r="AB621" s="33" t="s">
        <v>3335</v>
      </c>
      <c r="AC621" s="42" t="str">
        <f>IF(AB621&lt;&gt;"",IF(AB621&lt;&gt;"LIBSETS_DROP_MECHANIC_MONSTER_NAME",VLOOKUP(AB621,'LibSets constants'!$I$4:$L$1012,3,FALSE),""),"")</f>
        <v>Bosses in trial dungeons</v>
      </c>
      <c r="AD621" s="42" t="str">
        <f>IF(AB621&lt;&gt;"",IF(AB621&lt;&gt;"LIBSETS_DROP_MECHANIC_MONSTER_NAME",VLOOKUP(AB621,'LibSets constants'!$I$4:$L$1012,4,FALSE),""),"")</f>
        <v>Bosse in Prüfungen</v>
      </c>
      <c r="AF621" s="3">
        <f>IF(AND(G621&lt;&gt;"LIBSETS_SETTYPE_BATTLEGROUND",G621&lt;&gt;"LIBSETS_SETTYPE_SPECIAL"),
IF(AND(AE621&lt;&gt;"",ISNUMBER(AE621),NOT(ISNA(AE621))),AE621,
   IF(AND(M621&lt;&gt;"",ISNUMBER(M621),M621&gt;0,NOT(ISNA(M621))),VLOOKUP(M621,'ESO dumped WayshrineInfo'!$K$3:$L$9994,2,FALSE),"")
),"")</f>
        <v>1414</v>
      </c>
      <c r="AG621" t="str">
        <f>IF(AND(AF621&lt;&gt;"",ISNUMBER(AF621),NOT(ISNA(AF621))),VLOOKUP(AF621,'ESO zone constants'!$A$3:$D$9999,4,FALSE),"")</f>
        <v>Telvanni Peninsula</v>
      </c>
      <c r="AH621" s="43"/>
      <c r="AK621" s="3" t="str">
        <f>IF(AND(G621&lt;&gt;"LIBSETS_SETTYPE_BATTLEGROUND",G621&lt;&gt;"LIBSETS_SETTYPE_SPECIAL"),IF(AL621&lt;&gt;"",VLOOKUP(AL621,'ESO zone constants'!$D$3:$H$4953,5,FALSE),""),"")</f>
        <v/>
      </c>
      <c r="AM621" s="43"/>
      <c r="AP621" s="3" t="str">
        <f>IF(AND(G621&lt;&gt;"LIBSETS_SETTYPE_BATTLEGROUND",G621&lt;&gt;"LIBSETS_SETTYPE_SPECIAL"),IF(AQ621&lt;&gt;"",VLOOKUP(AQ621,'ESO zone constants'!$D$3:$H$4953,5,FALSE),""),"")</f>
        <v/>
      </c>
      <c r="AR621" s="43"/>
      <c r="AU621" s="3" t="str">
        <f>IF(AND(G621&lt;&gt;"LIBSETS_SETTYPE_BATTLEGROUND",G621&lt;&gt;"LIBSETS_SETTYPE_SPECIAL"),IF(AV621&lt;&gt;"",VLOOKUP(AV621,'ESO zone constants'!$D$3:$H$4953,5,FALSE),""),"")</f>
        <v/>
      </c>
      <c r="BC621" s="21" t="str">
        <f t="shared" si="60"/>
        <v>[703] = {wayshrines={534,534,534,}, dlcId=DLC_NECROM</v>
      </c>
      <c r="BD621" s="21" t="str">
        <f t="shared" si="61"/>
        <v>, zoneIds={1427,1414,1414}, veteran=false</v>
      </c>
      <c r="BE621" s="21" t="str">
        <f t="shared" si="62"/>
        <v>, setType=LIBSETS_SETTYPE_TRIAL</v>
      </c>
      <c r="BF621" s="21" t="str">
        <f t="shared" si="63"/>
        <v>, dropMechanic={LIBSETS_DROP_MECHANIC_TRIAL_BOSS,LIBSETS_DROP_MECHANIC_TRIAL_BOSS}, dropMechanicDropLocationNames={['en']={'','Bosses in trial dungeons','','','','',},['de']={'','Bosse in Prüfungen','','','','',},}</v>
      </c>
      <c r="BG621" s="21" t="str">
        <f t="shared" si="64"/>
        <v>}, -- Test of Resolve /  Test of Resolve   [Sanity's Edge, Telvanni Peninsula, Telvanni Peninsula]</v>
      </c>
    </row>
    <row r="622" spans="1:59" x14ac:dyDescent="0.25">
      <c r="A622" s="5">
        <v>704</v>
      </c>
      <c r="B622" s="36" t="s">
        <v>3742</v>
      </c>
      <c r="C622" s="36" t="s">
        <v>3742</v>
      </c>
      <c r="D622" s="3">
        <f t="shared" si="65"/>
        <v>704</v>
      </c>
      <c r="G622" s="8" t="s">
        <v>1481</v>
      </c>
      <c r="I622" t="s">
        <v>91</v>
      </c>
      <c r="J622" t="s">
        <v>91</v>
      </c>
      <c r="K622">
        <v>534</v>
      </c>
      <c r="L622">
        <v>534</v>
      </c>
      <c r="M622">
        <v>534</v>
      </c>
      <c r="O622" s="64" t="s">
        <v>3777</v>
      </c>
      <c r="Q622" s="3">
        <f>IF(AND(G622&lt;&gt;"LIBSETS_SETTYPE_BATTLEGROUND",G622&lt;&gt;"LIBSETS_SETTYPE_SPECIAL"), IF(R622&lt;&gt;"",VLOOKUP(R622,'ESO zone constants'!$D$3:$H$10001,5,FALSE),""),"")</f>
        <v>1427</v>
      </c>
      <c r="R622" t="str">
        <f>IF(AND(O622&lt;&gt;"",NOT(ISERROR(O622))),O622,
IF(AND(P622&lt;&gt;"",ISNUMBER(P622),P622&gt;0,NOT(ISNA(P622))),VLOOKUP(P622,'ESO zone constants'!$A$3:$D$9999,4,FALSE),
IF(AND(K622&lt;&gt;"",K622&gt;0,NOT(ISERROR(K622))),VLOOKUP(K622,'ESO dumped WayshrineInfo'!$K$3:$N$9994,4,FALSE),"")))</f>
        <v>Sanity's Edge</v>
      </c>
      <c r="T622" s="19" t="str">
        <f>IF(AND(S622&lt;&gt;"",NOT(ISERROR(S622))),S622,IF(Q622&lt;&gt;"",IF(NOT(ISERROR(VLOOKUP(Q622,'ESO Dungeon constants'!$D$3:$H$9999,5,FALSE))),VLOOKUP(Q622,'ESO Dungeon constants'!$D$3:$I$9999,6,FALSE),VLOOKUP(Q622,'ESO zone constants'!$H$3:$K$9987,4,FALSE)),""))</f>
        <v>DLC_NECROM</v>
      </c>
      <c r="U622" s="3" t="str">
        <f>IF(T622&lt;&gt;"",VLOOKUP(T622,'LibSets constants'!$B$4:$C$1012,2,FALSE),"")</f>
        <v>Necrom</v>
      </c>
      <c r="V622" s="33" t="s">
        <v>3335</v>
      </c>
      <c r="Z622" s="3">
        <f>IF(AND(G622&lt;&gt;"LIBSETS_SETTYPE_BATTLEGROUND",G622&lt;&gt;"LIBSETS_SETTYPE_SPECIAL"),
IF(AND(Y622&lt;&gt;"",ISNUMBER(Y622),NOT(ISNA(Y622))),Y622,
   IF(AND(L622&lt;&gt;"",ISNUMBER(L622),L622&gt;0,NOT(ISNA(L622))),VLOOKUP(L622,'ESO dumped WayshrineInfo'!$K$3:$L$9994,2,FALSE),"")
),"")</f>
        <v>1414</v>
      </c>
      <c r="AA622" t="str">
        <f>IF(AND(Z622&lt;&gt;"",ISNUMBER(Z622),NOT(ISNA(Z622))),VLOOKUP(Z622,'ESO zone constants'!$A$3:$D$9999,4,FALSE),"")</f>
        <v>Telvanni Peninsula</v>
      </c>
      <c r="AB622" s="33" t="s">
        <v>3335</v>
      </c>
      <c r="AC622" s="42" t="str">
        <f>IF(AB622&lt;&gt;"",IF(AB622&lt;&gt;"LIBSETS_DROP_MECHANIC_MONSTER_NAME",VLOOKUP(AB622,'LibSets constants'!$I$4:$L$1012,3,FALSE),""),"")</f>
        <v>Bosses in trial dungeons</v>
      </c>
      <c r="AD622" s="42" t="str">
        <f>IF(AB622&lt;&gt;"",IF(AB622&lt;&gt;"LIBSETS_DROP_MECHANIC_MONSTER_NAME",VLOOKUP(AB622,'LibSets constants'!$I$4:$L$1012,4,FALSE),""),"")</f>
        <v>Bosse in Prüfungen</v>
      </c>
      <c r="AF622" s="3">
        <f>IF(AND(G622&lt;&gt;"LIBSETS_SETTYPE_BATTLEGROUND",G622&lt;&gt;"LIBSETS_SETTYPE_SPECIAL"),
IF(AND(AE622&lt;&gt;"",ISNUMBER(AE622),NOT(ISNA(AE622))),AE622,
   IF(AND(M622&lt;&gt;"",ISNUMBER(M622),M622&gt;0,NOT(ISNA(M622))),VLOOKUP(M622,'ESO dumped WayshrineInfo'!$K$3:$L$9994,2,FALSE),"")
),"")</f>
        <v>1414</v>
      </c>
      <c r="AG622" t="str">
        <f>IF(AND(AF622&lt;&gt;"",ISNUMBER(AF622),NOT(ISNA(AF622))),VLOOKUP(AF622,'ESO zone constants'!$A$3:$D$9999,4,FALSE),"")</f>
        <v>Telvanni Peninsula</v>
      </c>
      <c r="AH622" s="43"/>
      <c r="AK622" s="3" t="str">
        <f>IF(AND(G622&lt;&gt;"LIBSETS_SETTYPE_BATTLEGROUND",G622&lt;&gt;"LIBSETS_SETTYPE_SPECIAL"),IF(AL622&lt;&gt;"",VLOOKUP(AL622,'ESO zone constants'!$D$3:$H$4953,5,FALSE),""),"")</f>
        <v/>
      </c>
      <c r="AM622" s="43"/>
      <c r="AP622" s="3" t="str">
        <f>IF(AND(G622&lt;&gt;"LIBSETS_SETTYPE_BATTLEGROUND",G622&lt;&gt;"LIBSETS_SETTYPE_SPECIAL"),IF(AQ622&lt;&gt;"",VLOOKUP(AQ622,'ESO zone constants'!$D$3:$H$4953,5,FALSE),""),"")</f>
        <v/>
      </c>
      <c r="AR622" s="43"/>
      <c r="AU622" s="3" t="str">
        <f>IF(AND(G622&lt;&gt;"LIBSETS_SETTYPE_BATTLEGROUND",G622&lt;&gt;"LIBSETS_SETTYPE_SPECIAL"),IF(AV622&lt;&gt;"",VLOOKUP(AV622,'ESO zone constants'!$D$3:$H$4953,5,FALSE),""),"")</f>
        <v/>
      </c>
      <c r="BC622" s="21" t="str">
        <f t="shared" si="60"/>
        <v>[704] = {wayshrines={534,534,534,}, dlcId=DLC_NECROM</v>
      </c>
      <c r="BD622" s="21" t="str">
        <f t="shared" si="61"/>
        <v>, zoneIds={1427,1414,1414}, veteran=false</v>
      </c>
      <c r="BE622" s="21" t="str">
        <f t="shared" si="62"/>
        <v>, setType=LIBSETS_SETTYPE_TRIAL</v>
      </c>
      <c r="BF622" s="21" t="str">
        <f t="shared" si="63"/>
        <v>, dropMechanic={LIBSETS_DROP_MECHANIC_TRIAL_BOSS,LIBSETS_DROP_MECHANIC_TRIAL_BOSS}, dropMechanicDropLocationNames={['en']={'','Bosses in trial dungeons','','','','',},['de']={'','Bosse in Prüfungen','','','','',},}</v>
      </c>
      <c r="BG622" s="21" t="str">
        <f t="shared" si="64"/>
        <v>}, -- Transformative Hope /  Transformative Hope   [Sanity's Edge, Telvanni Peninsula, Telvanni Peninsula]</v>
      </c>
    </row>
    <row r="623" spans="1:59" x14ac:dyDescent="0.25">
      <c r="A623" s="5">
        <v>705</v>
      </c>
      <c r="B623" s="36" t="s">
        <v>3743</v>
      </c>
      <c r="C623" s="36" t="s">
        <v>3743</v>
      </c>
      <c r="D623" s="3">
        <f t="shared" si="65"/>
        <v>705</v>
      </c>
      <c r="G623" s="8" t="s">
        <v>1481</v>
      </c>
      <c r="I623" t="s">
        <v>92</v>
      </c>
      <c r="J623" t="s">
        <v>91</v>
      </c>
      <c r="K623">
        <v>534</v>
      </c>
      <c r="L623">
        <v>534</v>
      </c>
      <c r="M623">
        <v>534</v>
      </c>
      <c r="O623" s="64" t="s">
        <v>3777</v>
      </c>
      <c r="Q623" s="3">
        <f>IF(AND(G623&lt;&gt;"LIBSETS_SETTYPE_BATTLEGROUND",G623&lt;&gt;"LIBSETS_SETTYPE_SPECIAL"), IF(R623&lt;&gt;"",VLOOKUP(R623,'ESO zone constants'!$D$3:$H$10001,5,FALSE),""),"")</f>
        <v>1427</v>
      </c>
      <c r="R623" t="str">
        <f>IF(AND(O623&lt;&gt;"",NOT(ISERROR(O623))),O623,
IF(AND(P623&lt;&gt;"",ISNUMBER(P623),P623&gt;0,NOT(ISNA(P623))),VLOOKUP(P623,'ESO zone constants'!$A$3:$D$9999,4,FALSE),
IF(AND(K623&lt;&gt;"",K623&gt;0,NOT(ISERROR(K623))),VLOOKUP(K623,'ESO dumped WayshrineInfo'!$K$3:$N$9994,4,FALSE),"")))</f>
        <v>Sanity's Edge</v>
      </c>
      <c r="T623" s="19" t="str">
        <f>IF(AND(S623&lt;&gt;"",NOT(ISERROR(S623))),S623,IF(Q623&lt;&gt;"",IF(NOT(ISERROR(VLOOKUP(Q623,'ESO Dungeon constants'!$D$3:$H$9999,5,FALSE))),VLOOKUP(Q623,'ESO Dungeon constants'!$D$3:$I$9999,6,FALSE),VLOOKUP(Q623,'ESO zone constants'!$H$3:$K$9987,4,FALSE)),""))</f>
        <v>DLC_NECROM</v>
      </c>
      <c r="U623" s="3" t="str">
        <f>IF(T623&lt;&gt;"",VLOOKUP(T623,'LibSets constants'!$B$4:$C$1012,2,FALSE),"")</f>
        <v>Necrom</v>
      </c>
      <c r="V623" s="33" t="s">
        <v>3335</v>
      </c>
      <c r="Z623" s="3">
        <f>IF(AND(G623&lt;&gt;"LIBSETS_SETTYPE_BATTLEGROUND",G623&lt;&gt;"LIBSETS_SETTYPE_SPECIAL"),
IF(AND(Y623&lt;&gt;"",ISNUMBER(Y623),NOT(ISNA(Y623))),Y623,
   IF(AND(L623&lt;&gt;"",ISNUMBER(L623),L623&gt;0,NOT(ISNA(L623))),VLOOKUP(L623,'ESO dumped WayshrineInfo'!$K$3:$L$9994,2,FALSE),"")
),"")</f>
        <v>1414</v>
      </c>
      <c r="AA623" t="str">
        <f>IF(AND(Z623&lt;&gt;"",ISNUMBER(Z623),NOT(ISNA(Z623))),VLOOKUP(Z623,'ESO zone constants'!$A$3:$D$9999,4,FALSE),"")</f>
        <v>Telvanni Peninsula</v>
      </c>
      <c r="AB623" s="33" t="s">
        <v>3335</v>
      </c>
      <c r="AC623" s="42" t="str">
        <f>IF(AB623&lt;&gt;"",IF(AB623&lt;&gt;"LIBSETS_DROP_MECHANIC_MONSTER_NAME",VLOOKUP(AB623,'LibSets constants'!$I$4:$L$1012,3,FALSE),""),"")</f>
        <v>Bosses in trial dungeons</v>
      </c>
      <c r="AD623" s="42" t="str">
        <f>IF(AB623&lt;&gt;"",IF(AB623&lt;&gt;"LIBSETS_DROP_MECHANIC_MONSTER_NAME",VLOOKUP(AB623,'LibSets constants'!$I$4:$L$1012,4,FALSE),""),"")</f>
        <v>Bosse in Prüfungen</v>
      </c>
      <c r="AF623" s="3">
        <f>IF(AND(G623&lt;&gt;"LIBSETS_SETTYPE_BATTLEGROUND",G623&lt;&gt;"LIBSETS_SETTYPE_SPECIAL"),
IF(AND(AE623&lt;&gt;"",ISNUMBER(AE623),NOT(ISNA(AE623))),AE623,
   IF(AND(M623&lt;&gt;"",ISNUMBER(M623),M623&gt;0,NOT(ISNA(M623))),VLOOKUP(M623,'ESO dumped WayshrineInfo'!$K$3:$L$9994,2,FALSE),"")
),"")</f>
        <v>1414</v>
      </c>
      <c r="AG623" t="str">
        <f>IF(AND(AF623&lt;&gt;"",ISNUMBER(AF623),NOT(ISNA(AF623))),VLOOKUP(AF623,'ESO zone constants'!$A$3:$D$9999,4,FALSE),"")</f>
        <v>Telvanni Peninsula</v>
      </c>
      <c r="AH623" s="43"/>
      <c r="AK623" s="3" t="str">
        <f>IF(AND(G623&lt;&gt;"LIBSETS_SETTYPE_BATTLEGROUND",G623&lt;&gt;"LIBSETS_SETTYPE_SPECIAL"),IF(AL623&lt;&gt;"",VLOOKUP(AL623,'ESO zone constants'!$D$3:$H$4953,5,FALSE),""),"")</f>
        <v/>
      </c>
      <c r="AM623" s="43"/>
      <c r="AP623" s="3" t="str">
        <f>IF(AND(G623&lt;&gt;"LIBSETS_SETTYPE_BATTLEGROUND",G623&lt;&gt;"LIBSETS_SETTYPE_SPECIAL"),IF(AQ623&lt;&gt;"",VLOOKUP(AQ623,'ESO zone constants'!$D$3:$H$4953,5,FALSE),""),"")</f>
        <v/>
      </c>
      <c r="AR623" s="43"/>
      <c r="AU623" s="3" t="str">
        <f>IF(AND(G623&lt;&gt;"LIBSETS_SETTYPE_BATTLEGROUND",G623&lt;&gt;"LIBSETS_SETTYPE_SPECIAL"),IF(AV623&lt;&gt;"",VLOOKUP(AV623,'ESO zone constants'!$D$3:$H$4953,5,FALSE),""),"")</f>
        <v/>
      </c>
      <c r="BC623" s="21" t="str">
        <f t="shared" si="60"/>
        <v>[705] = {wayshrines={534,534,534,}, dlcId=DLC_NECROM</v>
      </c>
      <c r="BD623" s="21" t="str">
        <f t="shared" si="61"/>
        <v>, zoneIds={1427,1414,1414}, veteran=true</v>
      </c>
      <c r="BE623" s="21" t="str">
        <f t="shared" si="62"/>
        <v>, setType=LIBSETS_SETTYPE_TRIAL</v>
      </c>
      <c r="BF623" s="21" t="str">
        <f t="shared" si="63"/>
        <v>, dropMechanic={LIBSETS_DROP_MECHANIC_TRIAL_BOSS,LIBSETS_DROP_MECHANIC_TRIAL_BOSS}, dropMechanicDropLocationNames={['en']={'','Bosses in trial dungeons','','','','',},['de']={'','Bosse in Prüfungen','','','','',},}</v>
      </c>
      <c r="BG623" s="21" t="str">
        <f t="shared" si="64"/>
        <v>}, -- Perfected Transformative Hope /  Perfected Transformative Hope   [Sanity's Edge, Telvanni Peninsula, Telvanni Peninsula]</v>
      </c>
    </row>
    <row r="624" spans="1:59" x14ac:dyDescent="0.25">
      <c r="A624" s="5">
        <v>706</v>
      </c>
      <c r="B624" s="36" t="s">
        <v>3744</v>
      </c>
      <c r="C624" s="36" t="s">
        <v>3744</v>
      </c>
      <c r="D624" s="3">
        <f t="shared" si="65"/>
        <v>706</v>
      </c>
      <c r="G624" s="8" t="s">
        <v>1481</v>
      </c>
      <c r="I624" t="s">
        <v>92</v>
      </c>
      <c r="J624" t="s">
        <v>91</v>
      </c>
      <c r="K624">
        <v>534</v>
      </c>
      <c r="L624">
        <v>534</v>
      </c>
      <c r="M624">
        <v>534</v>
      </c>
      <c r="O624" s="64" t="s">
        <v>3777</v>
      </c>
      <c r="Q624" s="3">
        <f>IF(AND(G624&lt;&gt;"LIBSETS_SETTYPE_BATTLEGROUND",G624&lt;&gt;"LIBSETS_SETTYPE_SPECIAL"), IF(R624&lt;&gt;"",VLOOKUP(R624,'ESO zone constants'!$D$3:$H$10001,5,FALSE),""),"")</f>
        <v>1427</v>
      </c>
      <c r="R624" t="str">
        <f>IF(AND(O624&lt;&gt;"",NOT(ISERROR(O624))),O624,
IF(AND(P624&lt;&gt;"",ISNUMBER(P624),P624&gt;0,NOT(ISNA(P624))),VLOOKUP(P624,'ESO zone constants'!$A$3:$D$9999,4,FALSE),
IF(AND(K624&lt;&gt;"",K624&gt;0,NOT(ISERROR(K624))),VLOOKUP(K624,'ESO dumped WayshrineInfo'!$K$3:$N$9994,4,FALSE),"")))</f>
        <v>Sanity's Edge</v>
      </c>
      <c r="T624" s="19" t="str">
        <f>IF(AND(S624&lt;&gt;"",NOT(ISERROR(S624))),S624,IF(Q624&lt;&gt;"",IF(NOT(ISERROR(VLOOKUP(Q624,'ESO Dungeon constants'!$D$3:$H$9999,5,FALSE))),VLOOKUP(Q624,'ESO Dungeon constants'!$D$3:$I$9999,6,FALSE),VLOOKUP(Q624,'ESO zone constants'!$H$3:$K$9987,4,FALSE)),""))</f>
        <v>DLC_NECROM</v>
      </c>
      <c r="U624" s="3" t="str">
        <f>IF(T624&lt;&gt;"",VLOOKUP(T624,'LibSets constants'!$B$4:$C$1012,2,FALSE),"")</f>
        <v>Necrom</v>
      </c>
      <c r="V624" s="33" t="s">
        <v>3335</v>
      </c>
      <c r="Z624" s="3">
        <f>IF(AND(G624&lt;&gt;"LIBSETS_SETTYPE_BATTLEGROUND",G624&lt;&gt;"LIBSETS_SETTYPE_SPECIAL"),
IF(AND(Y624&lt;&gt;"",ISNUMBER(Y624),NOT(ISNA(Y624))),Y624,
   IF(AND(L624&lt;&gt;"",ISNUMBER(L624),L624&gt;0,NOT(ISNA(L624))),VLOOKUP(L624,'ESO dumped WayshrineInfo'!$K$3:$L$9994,2,FALSE),"")
),"")</f>
        <v>1414</v>
      </c>
      <c r="AA624" t="str">
        <f>IF(AND(Z624&lt;&gt;"",ISNUMBER(Z624),NOT(ISNA(Z624))),VLOOKUP(Z624,'ESO zone constants'!$A$3:$D$9999,4,FALSE),"")</f>
        <v>Telvanni Peninsula</v>
      </c>
      <c r="AB624" s="33" t="s">
        <v>3335</v>
      </c>
      <c r="AC624" s="42" t="str">
        <f>IF(AB624&lt;&gt;"",IF(AB624&lt;&gt;"LIBSETS_DROP_MECHANIC_MONSTER_NAME",VLOOKUP(AB624,'LibSets constants'!$I$4:$L$1012,3,FALSE),""),"")</f>
        <v>Bosses in trial dungeons</v>
      </c>
      <c r="AD624" s="42" t="str">
        <f>IF(AB624&lt;&gt;"",IF(AB624&lt;&gt;"LIBSETS_DROP_MECHANIC_MONSTER_NAME",VLOOKUP(AB624,'LibSets constants'!$I$4:$L$1012,4,FALSE),""),"")</f>
        <v>Bosse in Prüfungen</v>
      </c>
      <c r="AF624" s="3">
        <f>IF(AND(G624&lt;&gt;"LIBSETS_SETTYPE_BATTLEGROUND",G624&lt;&gt;"LIBSETS_SETTYPE_SPECIAL"),
IF(AND(AE624&lt;&gt;"",ISNUMBER(AE624),NOT(ISNA(AE624))),AE624,
   IF(AND(M624&lt;&gt;"",ISNUMBER(M624),M624&gt;0,NOT(ISNA(M624))),VLOOKUP(M624,'ESO dumped WayshrineInfo'!$K$3:$L$9994,2,FALSE),"")
),"")</f>
        <v>1414</v>
      </c>
      <c r="AG624" t="str">
        <f>IF(AND(AF624&lt;&gt;"",ISNUMBER(AF624),NOT(ISNA(AF624))),VLOOKUP(AF624,'ESO zone constants'!$A$3:$D$9999,4,FALSE),"")</f>
        <v>Telvanni Peninsula</v>
      </c>
      <c r="AH624" s="43"/>
      <c r="AK624" s="3" t="str">
        <f>IF(AND(G624&lt;&gt;"LIBSETS_SETTYPE_BATTLEGROUND",G624&lt;&gt;"LIBSETS_SETTYPE_SPECIAL"),IF(AL624&lt;&gt;"",VLOOKUP(AL624,'ESO zone constants'!$D$3:$H$4953,5,FALSE),""),"")</f>
        <v/>
      </c>
      <c r="AM624" s="43"/>
      <c r="AP624" s="3" t="str">
        <f>IF(AND(G624&lt;&gt;"LIBSETS_SETTYPE_BATTLEGROUND",G624&lt;&gt;"LIBSETS_SETTYPE_SPECIAL"),IF(AQ624&lt;&gt;"",VLOOKUP(AQ624,'ESO zone constants'!$D$3:$H$4953,5,FALSE),""),"")</f>
        <v/>
      </c>
      <c r="AR624" s="43"/>
      <c r="AU624" s="3" t="str">
        <f>IF(AND(G624&lt;&gt;"LIBSETS_SETTYPE_BATTLEGROUND",G624&lt;&gt;"LIBSETS_SETTYPE_SPECIAL"),IF(AV624&lt;&gt;"",VLOOKUP(AV624,'ESO zone constants'!$D$3:$H$4953,5,FALSE),""),"")</f>
        <v/>
      </c>
      <c r="BC624" s="21" t="str">
        <f t="shared" si="60"/>
        <v>[706] = {wayshrines={534,534,534,}, dlcId=DLC_NECROM</v>
      </c>
      <c r="BD624" s="21" t="str">
        <f t="shared" si="61"/>
        <v>, zoneIds={1427,1414,1414}, veteran=true</v>
      </c>
      <c r="BE624" s="21" t="str">
        <f t="shared" si="62"/>
        <v>, setType=LIBSETS_SETTYPE_TRIAL</v>
      </c>
      <c r="BF624" s="21" t="str">
        <f t="shared" si="63"/>
        <v>, dropMechanic={LIBSETS_DROP_MECHANIC_TRIAL_BOSS,LIBSETS_DROP_MECHANIC_TRIAL_BOSS}, dropMechanicDropLocationNames={['en']={'','Bosses in trial dungeons','','','','',},['de']={'','Bosse in Prüfungen','','','','',},}</v>
      </c>
      <c r="BG624" s="21" t="str">
        <f t="shared" si="64"/>
        <v>}, -- Perfected Test of Resolve /  Perfected Test of Resolve   [Sanity's Edge, Telvanni Peninsula, Telvanni Peninsula]</v>
      </c>
    </row>
    <row r="625" spans="1:59" x14ac:dyDescent="0.25">
      <c r="A625" s="5">
        <v>707</v>
      </c>
      <c r="B625" s="36" t="s">
        <v>3749</v>
      </c>
      <c r="C625" s="36" t="s">
        <v>3749</v>
      </c>
      <c r="D625" s="3">
        <f t="shared" si="65"/>
        <v>707</v>
      </c>
      <c r="G625" s="8" t="s">
        <v>1481</v>
      </c>
      <c r="I625" t="s">
        <v>92</v>
      </c>
      <c r="J625" t="s">
        <v>91</v>
      </c>
      <c r="K625">
        <v>534</v>
      </c>
      <c r="L625">
        <v>534</v>
      </c>
      <c r="M625">
        <v>534</v>
      </c>
      <c r="O625" s="64" t="s">
        <v>3777</v>
      </c>
      <c r="Q625" s="3">
        <f>IF(AND(G625&lt;&gt;"LIBSETS_SETTYPE_BATTLEGROUND",G625&lt;&gt;"LIBSETS_SETTYPE_SPECIAL"), IF(R625&lt;&gt;"",VLOOKUP(R625,'ESO zone constants'!$D$3:$H$10001,5,FALSE),""),"")</f>
        <v>1427</v>
      </c>
      <c r="R625" t="str">
        <f>IF(AND(O625&lt;&gt;"",NOT(ISERROR(O625))),O625,
IF(AND(P625&lt;&gt;"",ISNUMBER(P625),P625&gt;0,NOT(ISNA(P625))),VLOOKUP(P625,'ESO zone constants'!$A$3:$D$9999,4,FALSE),
IF(AND(K625&lt;&gt;"",K625&gt;0,NOT(ISERROR(K625))),VLOOKUP(K625,'ESO dumped WayshrineInfo'!$K$3:$N$9994,4,FALSE),"")))</f>
        <v>Sanity's Edge</v>
      </c>
      <c r="T625" s="19" t="str">
        <f>IF(AND(S625&lt;&gt;"",NOT(ISERROR(S625))),S625,IF(Q625&lt;&gt;"",IF(NOT(ISERROR(VLOOKUP(Q625,'ESO Dungeon constants'!$D$3:$H$9999,5,FALSE))),VLOOKUP(Q625,'ESO Dungeon constants'!$D$3:$I$9999,6,FALSE),VLOOKUP(Q625,'ESO zone constants'!$H$3:$K$9987,4,FALSE)),""))</f>
        <v>DLC_NECROM</v>
      </c>
      <c r="U625" s="3" t="str">
        <f>IF(T625&lt;&gt;"",VLOOKUP(T625,'LibSets constants'!$B$4:$C$1012,2,FALSE),"")</f>
        <v>Necrom</v>
      </c>
      <c r="V625" s="33" t="s">
        <v>3335</v>
      </c>
      <c r="Z625" s="3">
        <f>IF(AND(G625&lt;&gt;"LIBSETS_SETTYPE_BATTLEGROUND",G625&lt;&gt;"LIBSETS_SETTYPE_SPECIAL"),
IF(AND(Y625&lt;&gt;"",ISNUMBER(Y625),NOT(ISNA(Y625))),Y625,
   IF(AND(L625&lt;&gt;"",ISNUMBER(L625),L625&gt;0,NOT(ISNA(L625))),VLOOKUP(L625,'ESO dumped WayshrineInfo'!$K$3:$L$9994,2,FALSE),"")
),"")</f>
        <v>1414</v>
      </c>
      <c r="AA625" t="str">
        <f>IF(AND(Z625&lt;&gt;"",ISNUMBER(Z625),NOT(ISNA(Z625))),VLOOKUP(Z625,'ESO zone constants'!$A$3:$D$9999,4,FALSE),"")</f>
        <v>Telvanni Peninsula</v>
      </c>
      <c r="AB625" s="33" t="s">
        <v>3335</v>
      </c>
      <c r="AC625" s="42" t="str">
        <f>IF(AB625&lt;&gt;"",IF(AB625&lt;&gt;"LIBSETS_DROP_MECHANIC_MONSTER_NAME",VLOOKUP(AB625,'LibSets constants'!$I$4:$L$1012,3,FALSE),""),"")</f>
        <v>Bosses in trial dungeons</v>
      </c>
      <c r="AD625" s="42" t="str">
        <f>IF(AB625&lt;&gt;"",IF(AB625&lt;&gt;"LIBSETS_DROP_MECHANIC_MONSTER_NAME",VLOOKUP(AB625,'LibSets constants'!$I$4:$L$1012,4,FALSE),""),"")</f>
        <v>Bosse in Prüfungen</v>
      </c>
      <c r="AF625" s="3">
        <f>IF(AND(G625&lt;&gt;"LIBSETS_SETTYPE_BATTLEGROUND",G625&lt;&gt;"LIBSETS_SETTYPE_SPECIAL"),
IF(AND(AE625&lt;&gt;"",ISNUMBER(AE625),NOT(ISNA(AE625))),AE625,
   IF(AND(M625&lt;&gt;"",ISNUMBER(M625),M625&gt;0,NOT(ISNA(M625))),VLOOKUP(M625,'ESO dumped WayshrineInfo'!$K$3:$L$9994,2,FALSE),"")
),"")</f>
        <v>1414</v>
      </c>
      <c r="AG625" t="str">
        <f>IF(AND(AF625&lt;&gt;"",ISNUMBER(AF625),NOT(ISNA(AF625))),VLOOKUP(AF625,'ESO zone constants'!$A$3:$D$9999,4,FALSE),"")</f>
        <v>Telvanni Peninsula</v>
      </c>
      <c r="AH625" s="43"/>
      <c r="AK625" s="3" t="str">
        <f>IF(AND(G625&lt;&gt;"LIBSETS_SETTYPE_BATTLEGROUND",G625&lt;&gt;"LIBSETS_SETTYPE_SPECIAL"),IF(AL625&lt;&gt;"",VLOOKUP(AL625,'ESO zone constants'!$D$3:$H$4953,5,FALSE),""),"")</f>
        <v/>
      </c>
      <c r="AM625" s="43"/>
      <c r="AP625" s="3" t="str">
        <f>IF(AND(G625&lt;&gt;"LIBSETS_SETTYPE_BATTLEGROUND",G625&lt;&gt;"LIBSETS_SETTYPE_SPECIAL"),IF(AQ625&lt;&gt;"",VLOOKUP(AQ625,'ESO zone constants'!$D$3:$H$4953,5,FALSE),""),"")</f>
        <v/>
      </c>
      <c r="AR625" s="43"/>
      <c r="AU625" s="3" t="str">
        <f>IF(AND(G625&lt;&gt;"LIBSETS_SETTYPE_BATTLEGROUND",G625&lt;&gt;"LIBSETS_SETTYPE_SPECIAL"),IF(AV625&lt;&gt;"",VLOOKUP(AV625,'ESO zone constants'!$D$3:$H$4953,5,FALSE),""),"")</f>
        <v/>
      </c>
      <c r="BC625" s="21" t="str">
        <f t="shared" si="60"/>
        <v>[707] = {wayshrines={534,534,534,}, dlcId=DLC_NECROM</v>
      </c>
      <c r="BD625" s="21" t="str">
        <f t="shared" si="61"/>
        <v>, zoneIds={1427,1414,1414}, veteran=true</v>
      </c>
      <c r="BE625" s="21" t="str">
        <f t="shared" si="62"/>
        <v>, setType=LIBSETS_SETTYPE_TRIAL</v>
      </c>
      <c r="BF625" s="21" t="str">
        <f t="shared" si="63"/>
        <v>, dropMechanic={LIBSETS_DROP_MECHANIC_TRIAL_BOSS,LIBSETS_DROP_MECHANIC_TRIAL_BOSS}, dropMechanicDropLocationNames={['en']={'','Bosses in trial dungeons','','','','',},['de']={'','Bosse in Prüfungen','','','','',},}</v>
      </c>
      <c r="BG625" s="21" t="str">
        <f t="shared" si="64"/>
        <v>}, -- Perfected Ansuul\'s Torment /  Perfected Ansuul\'s Torment   [Sanity's Edge, Telvanni Peninsula, Telvanni Peninsula]</v>
      </c>
    </row>
    <row r="626" spans="1:59" x14ac:dyDescent="0.25">
      <c r="A626" s="5">
        <v>708</v>
      </c>
      <c r="B626" s="36" t="s">
        <v>3745</v>
      </c>
      <c r="C626" s="36" t="s">
        <v>3745</v>
      </c>
      <c r="D626" s="3">
        <f t="shared" si="65"/>
        <v>708</v>
      </c>
      <c r="G626" s="8" t="s">
        <v>1481</v>
      </c>
      <c r="I626" t="s">
        <v>92</v>
      </c>
      <c r="J626" t="s">
        <v>91</v>
      </c>
      <c r="K626">
        <v>534</v>
      </c>
      <c r="L626">
        <v>534</v>
      </c>
      <c r="M626">
        <v>534</v>
      </c>
      <c r="O626" s="64" t="s">
        <v>3777</v>
      </c>
      <c r="Q626" s="3">
        <f>IF(AND(G626&lt;&gt;"LIBSETS_SETTYPE_BATTLEGROUND",G626&lt;&gt;"LIBSETS_SETTYPE_SPECIAL"), IF(R626&lt;&gt;"",VLOOKUP(R626,'ESO zone constants'!$D$3:$H$10001,5,FALSE),""),"")</f>
        <v>1427</v>
      </c>
      <c r="R626" t="str">
        <f>IF(AND(O626&lt;&gt;"",NOT(ISERROR(O626))),O626,
IF(AND(P626&lt;&gt;"",ISNUMBER(P626),P626&gt;0,NOT(ISNA(P626))),VLOOKUP(P626,'ESO zone constants'!$A$3:$D$9999,4,FALSE),
IF(AND(K626&lt;&gt;"",K626&gt;0,NOT(ISERROR(K626))),VLOOKUP(K626,'ESO dumped WayshrineInfo'!$K$3:$N$9994,4,FALSE),"")))</f>
        <v>Sanity's Edge</v>
      </c>
      <c r="T626" s="19" t="str">
        <f>IF(AND(S626&lt;&gt;"",NOT(ISERROR(S626))),S626,IF(Q626&lt;&gt;"",IF(NOT(ISERROR(VLOOKUP(Q626,'ESO Dungeon constants'!$D$3:$H$9999,5,FALSE))),VLOOKUP(Q626,'ESO Dungeon constants'!$D$3:$I$9999,6,FALSE),VLOOKUP(Q626,'ESO zone constants'!$H$3:$K$9987,4,FALSE)),""))</f>
        <v>DLC_NECROM</v>
      </c>
      <c r="U626" s="3" t="str">
        <f>IF(T626&lt;&gt;"",VLOOKUP(T626,'LibSets constants'!$B$4:$C$1012,2,FALSE),"")</f>
        <v>Necrom</v>
      </c>
      <c r="V626" s="33" t="s">
        <v>3335</v>
      </c>
      <c r="Z626" s="3">
        <f>IF(AND(G626&lt;&gt;"LIBSETS_SETTYPE_BATTLEGROUND",G626&lt;&gt;"LIBSETS_SETTYPE_SPECIAL"),
IF(AND(Y626&lt;&gt;"",ISNUMBER(Y626),NOT(ISNA(Y626))),Y626,
   IF(AND(L626&lt;&gt;"",ISNUMBER(L626),L626&gt;0,NOT(ISNA(L626))),VLOOKUP(L626,'ESO dumped WayshrineInfo'!$K$3:$L$9994,2,FALSE),"")
),"")</f>
        <v>1414</v>
      </c>
      <c r="AA626" t="str">
        <f>IF(AND(Z626&lt;&gt;"",ISNUMBER(Z626),NOT(ISNA(Z626))),VLOOKUP(Z626,'ESO zone constants'!$A$3:$D$9999,4,FALSE),"")</f>
        <v>Telvanni Peninsula</v>
      </c>
      <c r="AB626" s="33" t="s">
        <v>3335</v>
      </c>
      <c r="AC626" s="42" t="str">
        <f>IF(AB626&lt;&gt;"",IF(AB626&lt;&gt;"LIBSETS_DROP_MECHANIC_MONSTER_NAME",VLOOKUP(AB626,'LibSets constants'!$I$4:$L$1012,3,FALSE),""),"")</f>
        <v>Bosses in trial dungeons</v>
      </c>
      <c r="AD626" s="42" t="str">
        <f>IF(AB626&lt;&gt;"",IF(AB626&lt;&gt;"LIBSETS_DROP_MECHANIC_MONSTER_NAME",VLOOKUP(AB626,'LibSets constants'!$I$4:$L$1012,4,FALSE),""),"")</f>
        <v>Bosse in Prüfungen</v>
      </c>
      <c r="AF626" s="3">
        <f>IF(AND(G626&lt;&gt;"LIBSETS_SETTYPE_BATTLEGROUND",G626&lt;&gt;"LIBSETS_SETTYPE_SPECIAL"),
IF(AND(AE626&lt;&gt;"",ISNUMBER(AE626),NOT(ISNA(AE626))),AE626,
   IF(AND(M626&lt;&gt;"",ISNUMBER(M626),M626&gt;0,NOT(ISNA(M626))),VLOOKUP(M626,'ESO dumped WayshrineInfo'!$K$3:$L$9994,2,FALSE),"")
),"")</f>
        <v>1414</v>
      </c>
      <c r="AG626" t="str">
        <f>IF(AND(AF626&lt;&gt;"",ISNUMBER(AF626),NOT(ISNA(AF626))),VLOOKUP(AF626,'ESO zone constants'!$A$3:$D$9999,4,FALSE),"")</f>
        <v>Telvanni Peninsula</v>
      </c>
      <c r="AH626" s="43"/>
      <c r="AK626" s="3" t="str">
        <f>IF(AND(G626&lt;&gt;"LIBSETS_SETTYPE_BATTLEGROUND",G626&lt;&gt;"LIBSETS_SETTYPE_SPECIAL"),IF(AL626&lt;&gt;"",VLOOKUP(AL626,'ESO zone constants'!$D$3:$H$4953,5,FALSE),""),"")</f>
        <v/>
      </c>
      <c r="AM626" s="43"/>
      <c r="AP626" s="3" t="str">
        <f>IF(AND(G626&lt;&gt;"LIBSETS_SETTYPE_BATTLEGROUND",G626&lt;&gt;"LIBSETS_SETTYPE_SPECIAL"),IF(AQ626&lt;&gt;"",VLOOKUP(AQ626,'ESO zone constants'!$D$3:$H$4953,5,FALSE),""),"")</f>
        <v/>
      </c>
      <c r="AR626" s="43"/>
      <c r="AU626" s="3" t="str">
        <f>IF(AND(G626&lt;&gt;"LIBSETS_SETTYPE_BATTLEGROUND",G626&lt;&gt;"LIBSETS_SETTYPE_SPECIAL"),IF(AV626&lt;&gt;"",VLOOKUP(AV626,'ESO zone constants'!$D$3:$H$4953,5,FALSE),""),"")</f>
        <v/>
      </c>
      <c r="BC626" s="21" t="str">
        <f t="shared" si="60"/>
        <v>[708] = {wayshrines={534,534,534,}, dlcId=DLC_NECROM</v>
      </c>
      <c r="BD626" s="21" t="str">
        <f t="shared" si="61"/>
        <v>, zoneIds={1427,1414,1414}, veteran=true</v>
      </c>
      <c r="BE626" s="21" t="str">
        <f t="shared" si="62"/>
        <v>, setType=LIBSETS_SETTYPE_TRIAL</v>
      </c>
      <c r="BF626" s="21" t="str">
        <f t="shared" si="63"/>
        <v>, dropMechanic={LIBSETS_DROP_MECHANIC_TRIAL_BOSS,LIBSETS_DROP_MECHANIC_TRIAL_BOSS}, dropMechanicDropLocationNames={['en']={'','Bosses in trial dungeons','','','','',},['de']={'','Bosse in Prüfungen','','','','',},}</v>
      </c>
      <c r="BG626" s="21" t="str">
        <f t="shared" si="64"/>
        <v>}, -- Perfected Peace and Serenity /  Perfected Peace and Serenity   [Sanity's Edge, Telvanni Peninsula, Telvanni Peninsula]</v>
      </c>
    </row>
    <row r="627" spans="1:59" x14ac:dyDescent="0.25">
      <c r="A627" s="74">
        <v>711</v>
      </c>
      <c r="B627" s="56" t="s">
        <v>3825</v>
      </c>
      <c r="C627" s="56" t="s">
        <v>3825</v>
      </c>
      <c r="D627" s="3">
        <f t="shared" si="65"/>
        <v>711</v>
      </c>
      <c r="F627" t="s">
        <v>3829</v>
      </c>
      <c r="G627" s="8" t="s">
        <v>3828</v>
      </c>
      <c r="I627" t="s">
        <v>3835</v>
      </c>
      <c r="J627" t="s">
        <v>91</v>
      </c>
      <c r="K627">
        <v>-1</v>
      </c>
      <c r="L627">
        <v>-1</v>
      </c>
      <c r="M627">
        <v>-1</v>
      </c>
      <c r="O627" s="64" t="s">
        <v>125</v>
      </c>
      <c r="Q627" s="3">
        <f>IF(AND(G627&lt;&gt;"LIBSETS_SETTYPE_BATTLEGROUND",G627&lt;&gt;"LIBSETS_SETTYPE_SPECIAL"), IF(R627&lt;&gt;"",VLOOKUP(R627,'ESO zone constants'!$D$3:$H$10001,5,FALSE),""),"")</f>
        <v>181</v>
      </c>
      <c r="R627" t="s">
        <v>125</v>
      </c>
      <c r="S627" s="64" t="s">
        <v>3834</v>
      </c>
      <c r="T627" s="19" t="str">
        <f>IF(AND(S627&lt;&gt;"",NOT(ISERROR(S627))),S627,IF(Q627&lt;&gt;"",IF(NOT(ISERROR(VLOOKUP(Q627,'ESO Dungeon constants'!$D$3:$H$9999,5,FALSE))),VLOOKUP(Q627,'ESO Dungeon constants'!$D$3:$I$9999,6,FALSE),VLOOKUP(Q627,'ESO zone constants'!$H$3:$K$9987,4,FALSE)),""))</f>
        <v>NO_DLC_UPDATE39</v>
      </c>
      <c r="U627" s="3" t="str">
        <f>IF(T627&lt;&gt;"",VLOOKUP(T627,'LibSets constants'!$B$4:$C$1012,2,FALSE),"")</f>
        <v>Patch 39, QOL and other</v>
      </c>
      <c r="V627" s="94" t="s">
        <v>2794</v>
      </c>
      <c r="Y627" s="64"/>
      <c r="Z627" s="3" t="str">
        <f>IF(AND(G627&lt;&gt;"LIBSETS_SETTYPE_BATTLEGROUND",G627&lt;&gt;"LIBSETS_SETTYPE_SPECIAL"),
IF(AND(Y627&lt;&gt;"",ISNUMBER(Y627),NOT(ISNA(Y627))),Y627,
   IF(AND(L627&lt;&gt;"",ISNUMBER(L627),L627&gt;0,NOT(ISNA(L627))),VLOOKUP(L627,'ESO dumped WayshrineInfo'!$K$3:$L$9994,2,FALSE),"")
),"")</f>
        <v/>
      </c>
      <c r="AA627" t="str">
        <f>IF(AND(Z627&lt;&gt;"",ISNUMBER(Z627),NOT(ISNA(Z627))),VLOOKUP(Z627,'ESO zone constants'!$A$3:$D$9999,4,FALSE),"")</f>
        <v/>
      </c>
      <c r="AC627" s="39"/>
      <c r="AD627" s="39"/>
      <c r="AE627" s="39"/>
      <c r="AF627" s="3" t="str">
        <f>IF(AND(G627&lt;&gt;"LIBSETS_SETTYPE_BATTLEGROUND",G627&lt;&gt;"LIBSETS_SETTYPE_SPECIAL"),
IF(AND(AE627&lt;&gt;"",ISNUMBER(AE627),NOT(ISNA(AE627))),AE627,
   IF(AND(M627&lt;&gt;"",ISNUMBER(M627),M627&gt;0,NOT(ISNA(M627))),VLOOKUP(M627,'ESO dumped WayshrineInfo'!$K$3:$L$9994,2,FALSE),"")
),"")</f>
        <v/>
      </c>
      <c r="AG627" t="str">
        <f>IF(AND(AF627&lt;&gt;"",ISNUMBER(AF627),NOT(ISNA(AF627))),VLOOKUP(AF627,'ESO zone constants'!$A$3:$D$9999,4,FALSE),"")</f>
        <v/>
      </c>
      <c r="AH627" s="43"/>
      <c r="AI627" s="39"/>
      <c r="AJ627" s="39"/>
      <c r="AK627" s="3" t="str">
        <f>IF(AND(G627&lt;&gt;"LIBSETS_SETTYPE_BATTLEGROUND",G627&lt;&gt;"LIBSETS_SETTYPE_SPECIAL"),IF(AL627&lt;&gt;"",VLOOKUP(AL627,'ESO zone constants'!$D$3:$H$4953,5,FALSE),""),"")</f>
        <v/>
      </c>
      <c r="AM627" s="43"/>
      <c r="AN627" s="39"/>
      <c r="AO627" s="39"/>
      <c r="AP627" s="3" t="str">
        <f>IF(AND(G627&lt;&gt;"LIBSETS_SETTYPE_BATTLEGROUND",G627&lt;&gt;"LIBSETS_SETTYPE_SPECIAL"),IF(AQ627&lt;&gt;"",VLOOKUP(AQ627,'ESO zone constants'!$D$3:$H$4953,5,FALSE),""),"")</f>
        <v/>
      </c>
      <c r="AR627" s="43"/>
      <c r="AS627" s="39"/>
      <c r="AT627" s="39"/>
      <c r="AU627" s="3" t="str">
        <f>IF(AND(G627&lt;&gt;"LIBSETS_SETTYPE_BATTLEGROUND",G627&lt;&gt;"LIBSETS_SETTYPE_SPECIAL"),IF(AV627&lt;&gt;"",VLOOKUP(AV627,'ESO zone constants'!$D$3:$H$4953,5,FALSE),""),"")</f>
        <v/>
      </c>
      <c r="AW627" s="43"/>
      <c r="AX627" s="39"/>
      <c r="AY627" s="39"/>
      <c r="AZ627" s="81" t="s">
        <v>2665</v>
      </c>
      <c r="BA627" s="81"/>
      <c r="BB627" s="81"/>
      <c r="BC627" s="21" t="str">
        <f t="shared" si="60"/>
        <v>[711] = {wayshrines={-1,-1,-1,}, dlcId=NO_DLC_UPDATE39</v>
      </c>
      <c r="BD627" s="21" t="str">
        <f t="shared" si="61"/>
        <v>, zoneIds={181}, veteran={[EQUIP_TYPE_HEAD]=false, [EQUIP_TYPE_SHOULDERS]=false}</v>
      </c>
      <c r="BE627" s="21" t="str">
        <f t="shared" si="62"/>
        <v>, setType=LIBSETS_SETTYPE_CYRODIIL_MONSTER</v>
      </c>
      <c r="BF627" s="21" t="str">
        <f t="shared" si="63"/>
        <v>, dropMechanic={LIBSETS_DROP_MECHANIC_AP_ELITE_GEAR_LOCKBOX_MERCHANT}</v>
      </c>
      <c r="BG627" s="21" t="str">
        <f t="shared" si="64"/>
        <v>}, --Jerall Mountains Warchief / Jerall Mountains Warchief   [Cyrodiil]</v>
      </c>
    </row>
    <row r="628" spans="1:59" x14ac:dyDescent="0.25">
      <c r="A628" s="74">
        <v>712</v>
      </c>
      <c r="B628" s="56" t="s">
        <v>3826</v>
      </c>
      <c r="C628" s="56" t="s">
        <v>3826</v>
      </c>
      <c r="D628" s="3">
        <f t="shared" si="65"/>
        <v>712</v>
      </c>
      <c r="F628" t="s">
        <v>3829</v>
      </c>
      <c r="G628" s="8" t="s">
        <v>3828</v>
      </c>
      <c r="I628" t="s">
        <v>3835</v>
      </c>
      <c r="J628" t="s">
        <v>91</v>
      </c>
      <c r="K628">
        <v>-1</v>
      </c>
      <c r="L628">
        <v>-1</v>
      </c>
      <c r="M628">
        <v>-1</v>
      </c>
      <c r="O628" s="64" t="s">
        <v>125</v>
      </c>
      <c r="Q628" s="3">
        <f>IF(AND(G628&lt;&gt;"LIBSETS_SETTYPE_BATTLEGROUND",G628&lt;&gt;"LIBSETS_SETTYPE_SPECIAL"), IF(R628&lt;&gt;"",VLOOKUP(R628,'ESO zone constants'!$D$3:$H$10001,5,FALSE),""),"")</f>
        <v>181</v>
      </c>
      <c r="R628" t="s">
        <v>125</v>
      </c>
      <c r="S628" s="64" t="s">
        <v>3834</v>
      </c>
      <c r="T628" s="19" t="str">
        <f>IF(AND(S628&lt;&gt;"",NOT(ISERROR(S628))),S628,IF(Q628&lt;&gt;"",IF(NOT(ISERROR(VLOOKUP(Q628,'ESO Dungeon constants'!$D$3:$H$9999,5,FALSE))),VLOOKUP(Q628,'ESO Dungeon constants'!$D$3:$I$9999,6,FALSE),VLOOKUP(Q628,'ESO zone constants'!$H$3:$K$9987,4,FALSE)),""))</f>
        <v>NO_DLC_UPDATE39</v>
      </c>
      <c r="U628" s="3" t="str">
        <f>IF(T628&lt;&gt;"",VLOOKUP(T628,'LibSets constants'!$B$4:$C$1012,2,FALSE),"")</f>
        <v>Patch 39, QOL and other</v>
      </c>
      <c r="V628" s="94" t="s">
        <v>2794</v>
      </c>
      <c r="Y628" s="64"/>
      <c r="Z628" s="3" t="str">
        <f>IF(AND(G628&lt;&gt;"LIBSETS_SETTYPE_BATTLEGROUND",G628&lt;&gt;"LIBSETS_SETTYPE_SPECIAL"),
IF(AND(Y628&lt;&gt;"",ISNUMBER(Y628),NOT(ISNA(Y628))),Y628,
   IF(AND(L628&lt;&gt;"",ISNUMBER(L628),L628&gt;0,NOT(ISNA(L628))),VLOOKUP(L628,'ESO dumped WayshrineInfo'!$K$3:$L$9994,2,FALSE),"")
),"")</f>
        <v/>
      </c>
      <c r="AA628" t="str">
        <f>IF(AND(Z628&lt;&gt;"",ISNUMBER(Z628),NOT(ISNA(Z628))),VLOOKUP(Z628,'ESO zone constants'!$A$3:$D$9999,4,FALSE),"")</f>
        <v/>
      </c>
      <c r="AB628" s="94"/>
      <c r="AC628" s="39"/>
      <c r="AD628" s="39"/>
      <c r="AE628" s="39"/>
      <c r="AF628" s="3" t="str">
        <f>IF(AND(G628&lt;&gt;"LIBSETS_SETTYPE_BATTLEGROUND",G628&lt;&gt;"LIBSETS_SETTYPE_SPECIAL"),
IF(AND(AE628&lt;&gt;"",ISNUMBER(AE628),NOT(ISNA(AE628))),AE628,
   IF(AND(M628&lt;&gt;"",ISNUMBER(M628),M628&gt;0,NOT(ISNA(M628))),VLOOKUP(M628,'ESO dumped WayshrineInfo'!$K$3:$L$9994,2,FALSE),"")
),"")</f>
        <v/>
      </c>
      <c r="AG628" t="str">
        <f>IF(AND(AF628&lt;&gt;"",ISNUMBER(AF628),NOT(ISNA(AF628))),VLOOKUP(AF628,'ESO zone constants'!$A$3:$D$9999,4,FALSE),"")</f>
        <v/>
      </c>
      <c r="AH628" s="43"/>
      <c r="AI628" s="39"/>
      <c r="AJ628" s="39"/>
      <c r="AK628" s="3" t="str">
        <f>IF(AND(G628&lt;&gt;"LIBSETS_SETTYPE_BATTLEGROUND",G628&lt;&gt;"LIBSETS_SETTYPE_SPECIAL"),IF(AL628&lt;&gt;"",VLOOKUP(AL628,'ESO zone constants'!$D$3:$H$4953,5,FALSE),""),"")</f>
        <v/>
      </c>
      <c r="AM628" s="43"/>
      <c r="AN628" s="39"/>
      <c r="AO628" s="39"/>
      <c r="AP628" s="3" t="str">
        <f>IF(AND(G628&lt;&gt;"LIBSETS_SETTYPE_BATTLEGROUND",G628&lt;&gt;"LIBSETS_SETTYPE_SPECIAL"),IF(AQ628&lt;&gt;"",VLOOKUP(AQ628,'ESO zone constants'!$D$3:$H$4953,5,FALSE),""),"")</f>
        <v/>
      </c>
      <c r="AR628" s="43"/>
      <c r="AS628" s="39"/>
      <c r="AT628" s="39"/>
      <c r="AU628" s="3" t="str">
        <f>IF(AND(G628&lt;&gt;"LIBSETS_SETTYPE_BATTLEGROUND",G628&lt;&gt;"LIBSETS_SETTYPE_SPECIAL"),IF(AV628&lt;&gt;"",VLOOKUP(AV628,'ESO zone constants'!$D$3:$H$4953,5,FALSE),""),"")</f>
        <v/>
      </c>
      <c r="AW628" s="43"/>
      <c r="AX628" s="39"/>
      <c r="AY628" s="39"/>
      <c r="AZ628" s="81" t="s">
        <v>2665</v>
      </c>
      <c r="BA628" s="81"/>
      <c r="BB628" s="81"/>
      <c r="BC628" s="21" t="str">
        <f t="shared" si="60"/>
        <v>[712] = {wayshrines={-1,-1,-1,}, dlcId=NO_DLC_UPDATE39</v>
      </c>
      <c r="BD628" s="21" t="str">
        <f t="shared" si="61"/>
        <v>, zoneIds={181}, veteran={[EQUIP_TYPE_HEAD]=false, [EQUIP_TYPE_SHOULDERS]=false}</v>
      </c>
      <c r="BE628" s="21" t="str">
        <f t="shared" si="62"/>
        <v>, setType=LIBSETS_SETTYPE_CYRODIIL_MONSTER</v>
      </c>
      <c r="BF628" s="21" t="str">
        <f t="shared" si="63"/>
        <v>, dropMechanic={LIBSETS_DROP_MECHANIC_AP_ELITE_GEAR_LOCKBOX_MERCHANT}</v>
      </c>
      <c r="BG628" s="21" t="str">
        <f t="shared" si="64"/>
        <v>}, --Nibenay Bay Battlereeve / Nibenay Bay Battlereeve   [Cyrodiil]</v>
      </c>
    </row>
    <row r="629" spans="1:59" x14ac:dyDescent="0.25">
      <c r="A629" s="74">
        <v>713</v>
      </c>
      <c r="B629" s="56" t="s">
        <v>3827</v>
      </c>
      <c r="C629" s="56" t="s">
        <v>3827</v>
      </c>
      <c r="D629" s="3">
        <f t="shared" si="65"/>
        <v>713</v>
      </c>
      <c r="F629" t="s">
        <v>3829</v>
      </c>
      <c r="G629" s="8" t="s">
        <v>3828</v>
      </c>
      <c r="I629" t="s">
        <v>3835</v>
      </c>
      <c r="J629" t="s">
        <v>91</v>
      </c>
      <c r="K629">
        <v>-1</v>
      </c>
      <c r="L629">
        <v>-1</v>
      </c>
      <c r="M629">
        <v>-1</v>
      </c>
      <c r="O629" s="64" t="s">
        <v>125</v>
      </c>
      <c r="Q629" s="3">
        <f>IF(AND(G629&lt;&gt;"LIBSETS_SETTYPE_BATTLEGROUND",G629&lt;&gt;"LIBSETS_SETTYPE_SPECIAL"), IF(R629&lt;&gt;"",VLOOKUP(R629,'ESO zone constants'!$D$3:$H$10001,5,FALSE),""),"")</f>
        <v>181</v>
      </c>
      <c r="R629" t="s">
        <v>125</v>
      </c>
      <c r="S629" s="64" t="s">
        <v>3834</v>
      </c>
      <c r="T629" s="19" t="str">
        <f>IF(AND(S629&lt;&gt;"",NOT(ISERROR(S629))),S629,IF(Q629&lt;&gt;"",IF(NOT(ISERROR(VLOOKUP(Q629,'ESO Dungeon constants'!$D$3:$H$9999,5,FALSE))),VLOOKUP(Q629,'ESO Dungeon constants'!$D$3:$I$9999,6,FALSE),VLOOKUP(Q629,'ESO zone constants'!$H$3:$K$9987,4,FALSE)),""))</f>
        <v>NO_DLC_UPDATE39</v>
      </c>
      <c r="U629" s="3" t="str">
        <f>IF(T629&lt;&gt;"",VLOOKUP(T629,'LibSets constants'!$B$4:$C$1012,2,FALSE),"")</f>
        <v>Patch 39, QOL and other</v>
      </c>
      <c r="V629" s="94" t="s">
        <v>2794</v>
      </c>
      <c r="Y629" s="64"/>
      <c r="Z629" s="3" t="str">
        <f>IF(AND(G629&lt;&gt;"LIBSETS_SETTYPE_BATTLEGROUND",G629&lt;&gt;"LIBSETS_SETTYPE_SPECIAL"),
IF(AND(Y629&lt;&gt;"",ISNUMBER(Y629),NOT(ISNA(Y629))),Y629,
   IF(AND(L629&lt;&gt;"",ISNUMBER(L629),L629&gt;0,NOT(ISNA(L629))),VLOOKUP(L629,'ESO dumped WayshrineInfo'!$K$3:$L$9994,2,FALSE),"")
),"")</f>
        <v/>
      </c>
      <c r="AA629" t="str">
        <f>IF(AND(Z629&lt;&gt;"",ISNUMBER(Z629),NOT(ISNA(Z629))),VLOOKUP(Z629,'ESO zone constants'!$A$3:$D$9999,4,FALSE),"")</f>
        <v/>
      </c>
      <c r="AB629" s="94"/>
      <c r="AC629" s="39"/>
      <c r="AD629" s="39"/>
      <c r="AE629" s="39"/>
      <c r="AF629" s="3" t="str">
        <f>IF(AND(G629&lt;&gt;"LIBSETS_SETTYPE_BATTLEGROUND",G629&lt;&gt;"LIBSETS_SETTYPE_SPECIAL"),
IF(AND(AE629&lt;&gt;"",ISNUMBER(AE629),NOT(ISNA(AE629))),AE629,
   IF(AND(M629&lt;&gt;"",ISNUMBER(M629),M629&gt;0,NOT(ISNA(M629))),VLOOKUP(M629,'ESO dumped WayshrineInfo'!$K$3:$L$9994,2,FALSE),"")
),"")</f>
        <v/>
      </c>
      <c r="AG629" t="str">
        <f>IF(AND(AF629&lt;&gt;"",ISNUMBER(AF629),NOT(ISNA(AF629))),VLOOKUP(AF629,'ESO zone constants'!$A$3:$D$9999,4,FALSE),"")</f>
        <v/>
      </c>
      <c r="AH629" s="43"/>
      <c r="AI629" s="39"/>
      <c r="AJ629" s="39"/>
      <c r="AK629" s="3" t="str">
        <f>IF(AND(G629&lt;&gt;"LIBSETS_SETTYPE_BATTLEGROUND",G629&lt;&gt;"LIBSETS_SETTYPE_SPECIAL"),IF(AL629&lt;&gt;"",VLOOKUP(AL629,'ESO zone constants'!$D$3:$H$4953,5,FALSE),""),"")</f>
        <v/>
      </c>
      <c r="AM629" s="43"/>
      <c r="AN629" s="39"/>
      <c r="AO629" s="39"/>
      <c r="AP629" s="3" t="str">
        <f>IF(AND(G629&lt;&gt;"LIBSETS_SETTYPE_BATTLEGROUND",G629&lt;&gt;"LIBSETS_SETTYPE_SPECIAL"),IF(AQ629&lt;&gt;"",VLOOKUP(AQ629,'ESO zone constants'!$D$3:$H$4953,5,FALSE),""),"")</f>
        <v/>
      </c>
      <c r="AR629" s="43"/>
      <c r="AS629" s="39"/>
      <c r="AT629" s="39"/>
      <c r="AU629" s="3" t="str">
        <f>IF(AND(G629&lt;&gt;"LIBSETS_SETTYPE_BATTLEGROUND",G629&lt;&gt;"LIBSETS_SETTYPE_SPECIAL"),IF(AV629&lt;&gt;"",VLOOKUP(AV629,'ESO zone constants'!$D$3:$H$4953,5,FALSE),""),"")</f>
        <v/>
      </c>
      <c r="AW629" s="43"/>
      <c r="AX629" s="39"/>
      <c r="AY629" s="39"/>
      <c r="AZ629" s="81" t="s">
        <v>2665</v>
      </c>
      <c r="BA629" s="81"/>
      <c r="BB629" s="81"/>
      <c r="BC629" s="21" t="str">
        <f t="shared" si="60"/>
        <v>[713] = {wayshrines={-1,-1,-1,}, dlcId=NO_DLC_UPDATE39</v>
      </c>
      <c r="BD629" s="21" t="str">
        <f t="shared" si="61"/>
        <v>, zoneIds={181}, veteran={[EQUIP_TYPE_HEAD]=false, [EQUIP_TYPE_SHOULDERS]=false}</v>
      </c>
      <c r="BE629" s="21" t="str">
        <f t="shared" si="62"/>
        <v>, setType=LIBSETS_SETTYPE_CYRODIIL_MONSTER</v>
      </c>
      <c r="BF629" s="21" t="str">
        <f t="shared" si="63"/>
        <v>, dropMechanic={LIBSETS_DROP_MECHANIC_AP_ELITE_GEAR_LOCKBOX_MERCHANT}</v>
      </c>
      <c r="BG629" s="21" t="str">
        <f t="shared" si="64"/>
        <v>}, --Colovian Highlands General / Colovian Highlands General   [Cyrodiil]</v>
      </c>
    </row>
  </sheetData>
  <autoFilter ref="A2:BG629" xr:uid="{00000000-0009-0000-0000-000000000000}">
    <sortState xmlns:xlrd2="http://schemas.microsoft.com/office/spreadsheetml/2017/richdata2" ref="A3:BG589">
      <sortCondition ref="A2:A589"/>
    </sortState>
  </autoFilter>
  <mergeCells count="1">
    <mergeCell ref="A1:C1"/>
  </mergeCells>
  <phoneticPr fontId="30"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37"/>
  <sheetViews>
    <sheetView zoomScale="70" zoomScaleNormal="70" workbookViewId="0">
      <pane xSplit="3" ySplit="2" topLeftCell="D607" activePane="bottomRight" state="frozen"/>
      <selection pane="topRight" activeCell="D1" sqref="D1"/>
      <selection pane="bottomLeft" activeCell="A3" sqref="A3"/>
      <selection pane="bottomRight" activeCell="A636" sqref="A636:A637"/>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10" t="s">
        <v>1680</v>
      </c>
      <c r="B1" s="110"/>
      <c r="C1" s="110"/>
      <c r="D1" s="46" t="s">
        <v>1681</v>
      </c>
    </row>
    <row r="2" spans="1:4" x14ac:dyDescent="0.25">
      <c r="A2" s="6" t="s">
        <v>83</v>
      </c>
      <c r="B2" s="7" t="s">
        <v>1678</v>
      </c>
      <c r="C2" s="7" t="s">
        <v>1679</v>
      </c>
      <c r="D2" s="1" t="s">
        <v>1677</v>
      </c>
    </row>
    <row r="3" spans="1:4" x14ac:dyDescent="0.25">
      <c r="A3" s="12">
        <v>19</v>
      </c>
      <c r="B3" s="8" t="str">
        <f>VLOOKUP(A3,'Sets data'!$A$3:$C$9967,3,FALSE)</f>
        <v>Vestments of the Warlock</v>
      </c>
      <c r="C3" s="8" t="str">
        <f>VLOOKUP(A3,'Sets data'!$A$3:$C$9967,2,FALSE)</f>
        <v>Gewänder des Hexers</v>
      </c>
    </row>
    <row r="4" spans="1:4" x14ac:dyDescent="0.25">
      <c r="A4" s="12">
        <v>20</v>
      </c>
      <c r="B4" s="8" t="str">
        <f>VLOOKUP(A4,'Sets data'!$A$3:$C$9967,3,FALSE)</f>
        <v>Witchman Armor</v>
      </c>
      <c r="C4" s="8" t="str">
        <f>VLOOKUP(A4,'Sets data'!$A$3:$C$9967,2,FALSE)</f>
        <v>Hexenwerk</v>
      </c>
    </row>
    <row r="5" spans="1:4" x14ac:dyDescent="0.25">
      <c r="A5" s="12">
        <v>21</v>
      </c>
      <c r="B5" s="8" t="str">
        <f>VLOOKUP(A5,'Sets data'!$A$3:$C$9967,3,FALSE)</f>
        <v>Akaviri Dragonguard</v>
      </c>
      <c r="C5" s="8" t="str">
        <f>VLOOKUP(A5,'Sets data'!$A$3:$C$9967,2,FALSE)</f>
        <v>Akavirische Drachengarde</v>
      </c>
    </row>
    <row r="6" spans="1:4" x14ac:dyDescent="0.25">
      <c r="A6" s="12">
        <v>22</v>
      </c>
      <c r="B6" s="8" t="str">
        <f>VLOOKUP(A6,'Sets data'!$A$3:$C$9967,3,FALSE)</f>
        <v>Dreamer\'s Mantle</v>
      </c>
      <c r="C6" s="8" t="str">
        <f>VLOOKUP(A6,'Sets data'!$A$3:$C$9967,2,FALSE)</f>
        <v>Mantel des Träumers</v>
      </c>
    </row>
    <row r="7" spans="1:4" x14ac:dyDescent="0.25">
      <c r="A7" s="12">
        <v>23</v>
      </c>
      <c r="B7" s="8" t="str">
        <f>VLOOKUP(A7,'Sets data'!$A$3:$C$9967,3,FALSE)</f>
        <v>Archer\'s Mind</v>
      </c>
      <c r="C7" s="8" t="str">
        <f>VLOOKUP(A7,'Sets data'!$A$3:$C$9967,2,FALSE)</f>
        <v>Schützensinn</v>
      </c>
    </row>
    <row r="8" spans="1:4" x14ac:dyDescent="0.25">
      <c r="A8" s="12">
        <v>24</v>
      </c>
      <c r="B8" s="8" t="str">
        <f>VLOOKUP(A8,'Sets data'!$A$3:$C$9967,3,FALSE)</f>
        <v>Footman\'s Fortune</v>
      </c>
      <c r="C8" s="8" t="str">
        <f>VLOOKUP(A8,'Sets data'!$A$3:$C$9967,2,FALSE)</f>
        <v>Geschick des Fußsoldaten</v>
      </c>
    </row>
    <row r="9" spans="1:4" x14ac:dyDescent="0.25">
      <c r="A9" s="12">
        <v>25</v>
      </c>
      <c r="B9" s="8" t="str">
        <f>VLOOKUP(A9,'Sets data'!$A$3:$C$9967,3,FALSE)</f>
        <v>Desert Rose</v>
      </c>
      <c r="C9" s="8" t="str">
        <f>VLOOKUP(A9,'Sets data'!$A$3:$C$9967,2,FALSE)</f>
        <v>Wüstenrose</v>
      </c>
    </row>
    <row r="10" spans="1:4" x14ac:dyDescent="0.25">
      <c r="A10" s="12">
        <v>26</v>
      </c>
      <c r="B10" s="8" t="str">
        <f>VLOOKUP(A10,'Sets data'!$A$3:$C$9967,3,FALSE)</f>
        <v>Prisoner\'s Rags</v>
      </c>
      <c r="C10" s="8" t="str">
        <f>VLOOKUP(A10,'Sets data'!$A$3:$C$9967,2,FALSE)</f>
        <v>Lumpen des Gefangenen</v>
      </c>
    </row>
    <row r="11" spans="1:4" x14ac:dyDescent="0.25">
      <c r="A11" s="12">
        <v>27</v>
      </c>
      <c r="B11" s="8" t="str">
        <f>VLOOKUP(A11,'Sets data'!$A$3:$C$9967,3,FALSE)</f>
        <v>Fiord\'s Legacy</v>
      </c>
      <c r="C11" s="8" t="str">
        <f>VLOOKUP(A11,'Sets data'!$A$3:$C$9967,2,FALSE)</f>
        <v>Fiords Erbe</v>
      </c>
    </row>
    <row r="12" spans="1:4" x14ac:dyDescent="0.25">
      <c r="A12" s="12">
        <v>28</v>
      </c>
      <c r="B12" s="8" t="str">
        <f>VLOOKUP(A12,'Sets data'!$A$3:$C$9967,3,FALSE)</f>
        <v>Barkskin</v>
      </c>
      <c r="C12" s="8" t="str">
        <f>VLOOKUP(A12,'Sets data'!$A$3:$C$9967,2,FALSE)</f>
        <v>Borkenhaut</v>
      </c>
    </row>
    <row r="13" spans="1:4" x14ac:dyDescent="0.25">
      <c r="A13" s="12">
        <v>29</v>
      </c>
      <c r="B13" s="8" t="str">
        <f>VLOOKUP(A13,'Sets data'!$A$3:$C$9967,3,FALSE)</f>
        <v>Sergeant\'s Mail</v>
      </c>
      <c r="C13" s="8" t="str">
        <f>VLOOKUP(A13,'Sets data'!$A$3:$C$9967,2,FALSE)</f>
        <v>Rüstung des Feldwebels</v>
      </c>
    </row>
    <row r="14" spans="1:4" x14ac:dyDescent="0.25">
      <c r="A14" s="12">
        <v>30</v>
      </c>
      <c r="B14" s="8" t="str">
        <f>VLOOKUP(A14,'Sets data'!$A$3:$C$9967,3,FALSE)</f>
        <v>Thunderbug\'s Carapace</v>
      </c>
      <c r="C14" s="8" t="str">
        <f>VLOOKUP(A14,'Sets data'!$A$3:$C$9967,2,FALSE)</f>
        <v>Donnerkäferpanzer</v>
      </c>
    </row>
    <row r="15" spans="1:4" x14ac:dyDescent="0.25">
      <c r="A15" s="12">
        <v>31</v>
      </c>
      <c r="B15" s="8" t="str">
        <f>VLOOKUP(A15,'Sets data'!$A$3:$C$9967,3,FALSE)</f>
        <v>Silks of the Sun</v>
      </c>
      <c r="C15" s="8" t="str">
        <f>VLOOKUP(A15,'Sets data'!$A$3:$C$9967,2,FALSE)</f>
        <v>Sonnenseide</v>
      </c>
    </row>
    <row r="16" spans="1:4" x14ac:dyDescent="0.25">
      <c r="A16" s="12">
        <v>32</v>
      </c>
      <c r="B16" s="8" t="str">
        <f>VLOOKUP(A16,'Sets data'!$A$3:$C$9967,3,FALSE)</f>
        <v>Healer\'s Habit</v>
      </c>
      <c r="C16" s="8" t="str">
        <f>VLOOKUP(A16,'Sets data'!$A$3:$C$9967,2,FALSE)</f>
        <v>Bräuche des Heilers</v>
      </c>
    </row>
    <row r="17" spans="1:3" x14ac:dyDescent="0.25">
      <c r="A17" s="12">
        <v>33</v>
      </c>
      <c r="B17" s="8" t="str">
        <f>VLOOKUP(A17,'Sets data'!$A$3:$C$9967,3,FALSE)</f>
        <v>Viper\'s Sting</v>
      </c>
      <c r="C17" s="8" t="str">
        <f>VLOOKUP(A17,'Sets data'!$A$3:$C$9967,2,FALSE)</f>
        <v>Vipernbiss</v>
      </c>
    </row>
    <row r="18" spans="1:3" x14ac:dyDescent="0.25">
      <c r="A18" s="12">
        <v>34</v>
      </c>
      <c r="B18" s="8" t="str">
        <f>VLOOKUP(A18,'Sets data'!$A$3:$C$9967,3,FALSE)</f>
        <v>Night Mother\'s Embrace</v>
      </c>
      <c r="C18" s="8" t="str">
        <f>VLOOKUP(A18,'Sets data'!$A$3:$C$9967,2,FALSE)</f>
        <v>Umarmung der Mutter der Nacht</v>
      </c>
    </row>
    <row r="19" spans="1:3" x14ac:dyDescent="0.25">
      <c r="A19" s="12">
        <v>35</v>
      </c>
      <c r="B19" s="8" t="str">
        <f>VLOOKUP(A19,'Sets data'!$A$3:$C$9967,3,FALSE)</f>
        <v>Knightmare</v>
      </c>
      <c r="C19" s="8" t="str">
        <f>VLOOKUP(A19,'Sets data'!$A$3:$C$9967,2,FALSE)</f>
        <v>Albtraumritter</v>
      </c>
    </row>
    <row r="20" spans="1:3" x14ac:dyDescent="0.25">
      <c r="A20" s="12">
        <v>36</v>
      </c>
      <c r="B20" s="8" t="str">
        <f>VLOOKUP(A20,'Sets data'!$A$3:$C$9967,3,FALSE)</f>
        <v>Armor of the Veiled Heritance</v>
      </c>
      <c r="C20" s="8" t="str">
        <f>VLOOKUP(A20,'Sets data'!$A$3:$C$9967,2,FALSE)</f>
        <v>Rüstung des Schleiererbes</v>
      </c>
    </row>
    <row r="21" spans="1:3" x14ac:dyDescent="0.25">
      <c r="A21" s="12">
        <v>37</v>
      </c>
      <c r="B21" s="8" t="str">
        <f>VLOOKUP(A21,'Sets data'!$A$3:$C$9967,3,FALSE)</f>
        <v>Death\'s Wind</v>
      </c>
      <c r="C21" s="8" t="str">
        <f>VLOOKUP(A21,'Sets data'!$A$3:$C$9967,2,FALSE)</f>
        <v>Todeswind</v>
      </c>
    </row>
    <row r="22" spans="1:3" x14ac:dyDescent="0.25">
      <c r="A22" s="12">
        <v>38</v>
      </c>
      <c r="B22" s="8" t="str">
        <f>VLOOKUP(A22,'Sets data'!$A$3:$C$9967,3,FALSE)</f>
        <v>Twilight\'s Embrace</v>
      </c>
      <c r="C22" s="8" t="str">
        <f>VLOOKUP(A22,'Sets data'!$A$3:$C$9967,2,FALSE)</f>
        <v>Zwielichtkuss</v>
      </c>
    </row>
    <row r="23" spans="1:3" x14ac:dyDescent="0.25">
      <c r="A23" s="12">
        <v>39</v>
      </c>
      <c r="B23" s="8" t="str">
        <f>VLOOKUP(A23,'Sets data'!$A$3:$C$9967,3,FALSE)</f>
        <v>Alessian Order</v>
      </c>
      <c r="C23" s="8" t="str">
        <f>VLOOKUP(A23,'Sets data'!$A$3:$C$9967,2,FALSE)</f>
        <v>Alessianischer Orden</v>
      </c>
    </row>
    <row r="24" spans="1:3" x14ac:dyDescent="0.25">
      <c r="A24" s="12">
        <v>40</v>
      </c>
      <c r="B24" s="8" t="str">
        <f>VLOOKUP(A24,'Sets data'!$A$3:$C$9967,3,FALSE)</f>
        <v>Night\'s Silence</v>
      </c>
      <c r="C24" s="8" t="str">
        <f>VLOOKUP(A24,'Sets data'!$A$3:$C$9967,2,FALSE)</f>
        <v>Stille der Nacht</v>
      </c>
    </row>
    <row r="25" spans="1:3" x14ac:dyDescent="0.25">
      <c r="A25" s="12">
        <v>41</v>
      </c>
      <c r="B25" s="8" t="str">
        <f>VLOOKUP(A25,'Sets data'!$A$3:$C$9967,3,FALSE)</f>
        <v>Whitestrake\'s Retribution</v>
      </c>
      <c r="C25" s="8" t="str">
        <f>VLOOKUP(A25,'Sets data'!$A$3:$C$9967,2,FALSE)</f>
        <v>Weißplankes Vergeltung</v>
      </c>
    </row>
    <row r="26" spans="1:3" x14ac:dyDescent="0.25">
      <c r="A26" s="12">
        <v>43</v>
      </c>
      <c r="B26" s="8" t="str">
        <f>VLOOKUP(A26,'Sets data'!$A$3:$C$9967,3,FALSE)</f>
        <v>Armor of the Seducer</v>
      </c>
      <c r="C26" s="8" t="str">
        <f>VLOOKUP(A26,'Sets data'!$A$3:$C$9967,2,FALSE)</f>
        <v>Rüstung der Verführung</v>
      </c>
    </row>
    <row r="27" spans="1:3" x14ac:dyDescent="0.25">
      <c r="A27" s="12">
        <v>44</v>
      </c>
      <c r="B27" s="8" t="str">
        <f>VLOOKUP(A27,'Sets data'!$A$3:$C$9967,3,FALSE)</f>
        <v>Vampire\'s Kiss</v>
      </c>
      <c r="C27" s="8" t="str">
        <f>VLOOKUP(A27,'Sets data'!$A$3:$C$9967,2,FALSE)</f>
        <v>Kuss des Vampirs</v>
      </c>
    </row>
    <row r="28" spans="1:3" x14ac:dyDescent="0.25">
      <c r="A28" s="12">
        <v>46</v>
      </c>
      <c r="B28" s="8" t="str">
        <f>VLOOKUP(A28,'Sets data'!$A$3:$C$9967,3,FALSE)</f>
        <v>Noble Duelist\'s Silks</v>
      </c>
      <c r="C28" s="8" t="str">
        <f>VLOOKUP(A28,'Sets data'!$A$3:$C$9967,2,FALSE)</f>
        <v>Seide des edlen Duellanten</v>
      </c>
    </row>
    <row r="29" spans="1:3" x14ac:dyDescent="0.25">
      <c r="A29" s="12">
        <v>47</v>
      </c>
      <c r="B29" s="8" t="str">
        <f>VLOOKUP(A29,'Sets data'!$A$3:$C$9967,3,FALSE)</f>
        <v>Robes of the Withered Hand</v>
      </c>
      <c r="C29" s="8" t="str">
        <f>VLOOKUP(A29,'Sets data'!$A$3:$C$9967,2,FALSE)</f>
        <v>Roben der Verdorrten Hand</v>
      </c>
    </row>
    <row r="30" spans="1:3" x14ac:dyDescent="0.25">
      <c r="A30" s="12">
        <v>48</v>
      </c>
      <c r="B30" s="8" t="str">
        <f>VLOOKUP(A30,'Sets data'!$A$3:$C$9967,3,FALSE)</f>
        <v>Magnus\' Gift</v>
      </c>
      <c r="C30" s="8" t="str">
        <f>VLOOKUP(A30,'Sets data'!$A$3:$C$9967,2,FALSE)</f>
        <v>Magnus' Gabe</v>
      </c>
    </row>
    <row r="31" spans="1:3" x14ac:dyDescent="0.25">
      <c r="A31" s="12">
        <v>49</v>
      </c>
      <c r="B31" s="8" t="str">
        <f>VLOOKUP(A31,'Sets data'!$A$3:$C$9967,3,FALSE)</f>
        <v>Shadow of the Red Mountain</v>
      </c>
      <c r="C31" s="8" t="str">
        <f>VLOOKUP(A31,'Sets data'!$A$3:$C$9967,2,FALSE)</f>
        <v>Schatten des Roten Berges</v>
      </c>
    </row>
    <row r="32" spans="1:3" x14ac:dyDescent="0.25">
      <c r="A32" s="12">
        <v>50</v>
      </c>
      <c r="B32" s="8" t="str">
        <f>VLOOKUP(A32,'Sets data'!$A$3:$C$9967,3,FALSE)</f>
        <v>The Morag Tong</v>
      </c>
      <c r="C32" s="8" t="str">
        <f>VLOOKUP(A32,'Sets data'!$A$3:$C$9967,2,FALSE)</f>
        <v>Morag Tong</v>
      </c>
    </row>
    <row r="33" spans="1:3" x14ac:dyDescent="0.25">
      <c r="A33" s="12">
        <v>51</v>
      </c>
      <c r="B33" s="8" t="str">
        <f>VLOOKUP(A33,'Sets data'!$A$3:$C$9967,3,FALSE)</f>
        <v>Night Mother\'s Gaze</v>
      </c>
      <c r="C33" s="8" t="str">
        <f>VLOOKUP(A33,'Sets data'!$A$3:$C$9967,2,FALSE)</f>
        <v>Blick der Mutter der Nacht</v>
      </c>
    </row>
    <row r="34" spans="1:3" x14ac:dyDescent="0.25">
      <c r="A34" s="12">
        <v>52</v>
      </c>
      <c r="B34" s="8" t="str">
        <f>VLOOKUP(A34,'Sets data'!$A$3:$C$9967,3,FALSE)</f>
        <v>Beckoning Steel</v>
      </c>
      <c r="C34" s="8" t="str">
        <f>VLOOKUP(A34,'Sets data'!$A$3:$C$9967,2,FALSE)</f>
        <v>Klingender Stahl</v>
      </c>
    </row>
    <row r="35" spans="1:3" x14ac:dyDescent="0.25">
      <c r="A35" s="12">
        <v>53</v>
      </c>
      <c r="B35" s="8" t="str">
        <f>VLOOKUP(A35,'Sets data'!$A$3:$C$9967,3,FALSE)</f>
        <v>The Ice Furnace</v>
      </c>
      <c r="C35" s="8" t="str">
        <f>VLOOKUP(A35,'Sets data'!$A$3:$C$9967,2,FALSE)</f>
        <v>Eisschmiede</v>
      </c>
    </row>
    <row r="36" spans="1:3" x14ac:dyDescent="0.25">
      <c r="A36" s="12">
        <v>54</v>
      </c>
      <c r="B36" s="8" t="str">
        <f>VLOOKUP(A36,'Sets data'!$A$3:$C$9967,3,FALSE)</f>
        <v>Ashen Grip</v>
      </c>
      <c r="C36" s="8" t="str">
        <f>VLOOKUP(A36,'Sets data'!$A$3:$C$9967,2,FALSE)</f>
        <v>Aschengriff</v>
      </c>
    </row>
    <row r="37" spans="1:3" x14ac:dyDescent="0.25">
      <c r="A37" s="12">
        <v>55</v>
      </c>
      <c r="B37" s="8" t="str">
        <f>VLOOKUP(A37,'Sets data'!$A$3:$C$9967,3,FALSE)</f>
        <v>Prayer Shawl</v>
      </c>
      <c r="C37" s="8" t="str">
        <f>VLOOKUP(A37,'Sets data'!$A$3:$C$9967,2,FALSE)</f>
        <v>Gebetstuch</v>
      </c>
    </row>
    <row r="38" spans="1:3" x14ac:dyDescent="0.25">
      <c r="A38" s="12">
        <v>56</v>
      </c>
      <c r="B38" s="8" t="str">
        <f>VLOOKUP(A38,'Sets data'!$A$3:$C$9967,3,FALSE)</f>
        <v>Stendarr\'s Embrace</v>
      </c>
      <c r="C38" s="8" t="str">
        <f>VLOOKUP(A38,'Sets data'!$A$3:$C$9967,2,FALSE)</f>
        <v>Stendarrs Umarmung</v>
      </c>
    </row>
    <row r="39" spans="1:3" x14ac:dyDescent="0.25">
      <c r="A39" s="12">
        <v>57</v>
      </c>
      <c r="B39" s="8" t="str">
        <f>VLOOKUP(A39,'Sets data'!$A$3:$C$9967,3,FALSE)</f>
        <v>Syrabane\'s Grip</v>
      </c>
      <c r="C39" s="8" t="str">
        <f>VLOOKUP(A39,'Sets data'!$A$3:$C$9967,2,FALSE)</f>
        <v>Syrabanns Griff</v>
      </c>
    </row>
    <row r="40" spans="1:3" x14ac:dyDescent="0.25">
      <c r="A40" s="12">
        <v>58</v>
      </c>
      <c r="B40" s="8" t="str">
        <f>VLOOKUP(A40,'Sets data'!$A$3:$C$9967,3,FALSE)</f>
        <v>Hide of the Werewolf</v>
      </c>
      <c r="C40" s="8" t="str">
        <f>VLOOKUP(A40,'Sets data'!$A$3:$C$9967,2,FALSE)</f>
        <v>Fell des Werwolfs</v>
      </c>
    </row>
    <row r="41" spans="1:3" x14ac:dyDescent="0.25">
      <c r="A41" s="12">
        <v>59</v>
      </c>
      <c r="B41" s="8" t="str">
        <f>VLOOKUP(A41,'Sets data'!$A$3:$C$9967,3,FALSE)</f>
        <v>Kyne\'s Kiss</v>
      </c>
      <c r="C41" s="8" t="str">
        <f>VLOOKUP(A41,'Sets data'!$A$3:$C$9967,2,FALSE)</f>
        <v>Kynes Kuss</v>
      </c>
    </row>
    <row r="42" spans="1:3" x14ac:dyDescent="0.25">
      <c r="A42" s="12">
        <v>60</v>
      </c>
      <c r="B42" s="8" t="str">
        <f>VLOOKUP(A42,'Sets data'!$A$3:$C$9967,3,FALSE)</f>
        <v>Darkstride</v>
      </c>
      <c r="C42" s="8" t="str">
        <f>VLOOKUP(A42,'Sets data'!$A$3:$C$9967,2,FALSE)</f>
        <v>Dunkelschritt</v>
      </c>
    </row>
    <row r="43" spans="1:3" x14ac:dyDescent="0.25">
      <c r="A43" s="12">
        <v>61</v>
      </c>
      <c r="B43" s="8" t="str">
        <f>VLOOKUP(A43,'Sets data'!$A$3:$C$9967,3,FALSE)</f>
        <v>Dreugh King Slayer</v>
      </c>
      <c r="C43" s="8" t="str">
        <f>VLOOKUP(A43,'Sets data'!$A$3:$C$9967,2,FALSE)</f>
        <v>Dreughkönigsschlächter</v>
      </c>
    </row>
    <row r="44" spans="1:3" x14ac:dyDescent="0.25">
      <c r="A44" s="12">
        <v>62</v>
      </c>
      <c r="B44" s="8" t="str">
        <f>VLOOKUP(A44,'Sets data'!$A$3:$C$9967,3,FALSE)</f>
        <v>Hatchling\'s Shell</v>
      </c>
      <c r="C44" s="8" t="str">
        <f>VLOOKUP(A44,'Sets data'!$A$3:$C$9967,2,FALSE)</f>
        <v>Schlüpflingspanzer</v>
      </c>
    </row>
    <row r="45" spans="1:3" x14ac:dyDescent="0.25">
      <c r="A45" s="12">
        <v>63</v>
      </c>
      <c r="B45" s="8" t="str">
        <f>VLOOKUP(A45,'Sets data'!$A$3:$C$9967,3,FALSE)</f>
        <v>The Juggernaut</v>
      </c>
      <c r="C45" s="8" t="str">
        <f>VLOOKUP(A45,'Sets data'!$A$3:$C$9967,2,FALSE)</f>
        <v>Koloss</v>
      </c>
    </row>
    <row r="46" spans="1:3" x14ac:dyDescent="0.25">
      <c r="A46" s="12">
        <v>64</v>
      </c>
      <c r="B46" s="8" t="str">
        <f>VLOOKUP(A46,'Sets data'!$A$3:$C$9967,3,FALSE)</f>
        <v>Shadow Dancer\'s Raiment</v>
      </c>
      <c r="C46" s="8" t="str">
        <f>VLOOKUP(A46,'Sets data'!$A$3:$C$9967,2,FALSE)</f>
        <v>Kleidung des Schattentänzers</v>
      </c>
    </row>
    <row r="47" spans="1:3" x14ac:dyDescent="0.25">
      <c r="A47" s="12">
        <v>65</v>
      </c>
      <c r="B47" s="8" t="str">
        <f>VLOOKUP(A47,'Sets data'!$A$3:$C$9967,3,FALSE)</f>
        <v>Bloodthorn\'s Touch</v>
      </c>
      <c r="C47" s="8" t="str">
        <f>VLOOKUP(A47,'Sets data'!$A$3:$C$9967,2,FALSE)</f>
        <v>Spur eines Blutdorns</v>
      </c>
    </row>
    <row r="48" spans="1:3" x14ac:dyDescent="0.25">
      <c r="A48" s="12">
        <v>66</v>
      </c>
      <c r="B48" s="8" t="str">
        <f>VLOOKUP(A48,'Sets data'!$A$3:$C$9967,3,FALSE)</f>
        <v>Robes of the Hist</v>
      </c>
      <c r="C48" s="8" t="str">
        <f>VLOOKUP(A48,'Sets data'!$A$3:$C$9967,2,FALSE)</f>
        <v>Roben des Hist</v>
      </c>
    </row>
    <row r="49" spans="1:3" x14ac:dyDescent="0.25">
      <c r="A49" s="12">
        <v>67</v>
      </c>
      <c r="B49" s="8" t="str">
        <f>VLOOKUP(A49,'Sets data'!$A$3:$C$9967,3,FALSE)</f>
        <v>Shadow Walker</v>
      </c>
      <c r="C49" s="8" t="str">
        <f>VLOOKUP(A49,'Sets data'!$A$3:$C$9967,2,FALSE)</f>
        <v>Schattengänger</v>
      </c>
    </row>
    <row r="50" spans="1:3" x14ac:dyDescent="0.25">
      <c r="A50" s="12">
        <v>68</v>
      </c>
      <c r="B50" s="8" t="str">
        <f>VLOOKUP(A50,'Sets data'!$A$3:$C$9967,3,FALSE)</f>
        <v>Stygian</v>
      </c>
      <c r="C50" s="8" t="str">
        <f>VLOOKUP(A50,'Sets data'!$A$3:$C$9967,2,FALSE)</f>
        <v>Stygier</v>
      </c>
    </row>
    <row r="51" spans="1:3" x14ac:dyDescent="0.25">
      <c r="A51" s="12">
        <v>69</v>
      </c>
      <c r="B51" s="8" t="str">
        <f>VLOOKUP(A51,'Sets data'!$A$3:$C$9967,3,FALSE)</f>
        <v>Ranger\'s Gait</v>
      </c>
      <c r="C51" s="8" t="str">
        <f>VLOOKUP(A51,'Sets data'!$A$3:$C$9967,2,FALSE)</f>
        <v>Laufstil des Waldläufers</v>
      </c>
    </row>
    <row r="52" spans="1:3" x14ac:dyDescent="0.25">
      <c r="A52" s="12">
        <v>70</v>
      </c>
      <c r="B52" s="8" t="str">
        <f>VLOOKUP(A52,'Sets data'!$A$3:$C$9967,3,FALSE)</f>
        <v>Seventh Legion Brute</v>
      </c>
      <c r="C52" s="8" t="str">
        <f>VLOOKUP(A52,'Sets data'!$A$3:$C$9967,2,FALSE)</f>
        <v>Rohling der siebten Legion</v>
      </c>
    </row>
    <row r="53" spans="1:3" x14ac:dyDescent="0.25">
      <c r="A53" s="12">
        <v>71</v>
      </c>
      <c r="B53" s="8" t="str">
        <f>VLOOKUP(A53,'Sets data'!$A$3:$C$9967,3,FALSE)</f>
        <v>Durok\'s Bane</v>
      </c>
      <c r="C53" s="8" t="str">
        <f>VLOOKUP(A53,'Sets data'!$A$3:$C$9967,2,FALSE)</f>
        <v>Duroks Fluch</v>
      </c>
    </row>
    <row r="54" spans="1:3" x14ac:dyDescent="0.25">
      <c r="A54" s="12">
        <v>72</v>
      </c>
      <c r="B54" s="8" t="str">
        <f>VLOOKUP(A54,'Sets data'!$A$3:$C$9967,3,FALSE)</f>
        <v>Nikulas\' Heavy Armor</v>
      </c>
      <c r="C54" s="8" t="str">
        <f>VLOOKUP(A54,'Sets data'!$A$3:$C$9967,2,FALSE)</f>
        <v>Nikulas' schwere Rüstung</v>
      </c>
    </row>
    <row r="55" spans="1:3" x14ac:dyDescent="0.25">
      <c r="A55" s="12">
        <v>73</v>
      </c>
      <c r="B55" s="8" t="str">
        <f>VLOOKUP(A55,'Sets data'!$A$3:$C$9967,3,FALSE)</f>
        <v>Oblivion\'s Foe</v>
      </c>
      <c r="C55" s="8" t="str">
        <f>VLOOKUP(A55,'Sets data'!$A$3:$C$9967,2,FALSE)</f>
        <v>Erinnerung</v>
      </c>
    </row>
    <row r="56" spans="1:3" x14ac:dyDescent="0.25">
      <c r="A56" s="12">
        <v>74</v>
      </c>
      <c r="B56" s="8" t="str">
        <f>VLOOKUP(A56,'Sets data'!$A$3:$C$9967,3,FALSE)</f>
        <v>Spectre\'s Eye</v>
      </c>
      <c r="C56" s="8" t="str">
        <f>VLOOKUP(A56,'Sets data'!$A$3:$C$9967,2,FALSE)</f>
        <v>Schemenauge</v>
      </c>
    </row>
    <row r="57" spans="1:3" x14ac:dyDescent="0.25">
      <c r="A57" s="12">
        <v>75</v>
      </c>
      <c r="B57" s="8" t="str">
        <f>VLOOKUP(A57,'Sets data'!$A$3:$C$9967,3,FALSE)</f>
        <v>Torug\'s Pact</v>
      </c>
      <c r="C57" s="8" t="str">
        <f>VLOOKUP(A57,'Sets data'!$A$3:$C$9967,2,FALSE)</f>
        <v>Torugs Pakt</v>
      </c>
    </row>
    <row r="58" spans="1:3" x14ac:dyDescent="0.25">
      <c r="A58" s="12">
        <v>76</v>
      </c>
      <c r="B58" s="8" t="str">
        <f>VLOOKUP(A58,'Sets data'!$A$3:$C$9967,3,FALSE)</f>
        <v>Robes of Alteration Mastery</v>
      </c>
      <c r="C58" s="8" t="str">
        <f>VLOOKUP(A58,'Sets data'!$A$3:$C$9967,2,FALSE)</f>
        <v>Roben der Veränderungsbeherrschung</v>
      </c>
    </row>
    <row r="59" spans="1:3" x14ac:dyDescent="0.25">
      <c r="A59" s="12">
        <v>77</v>
      </c>
      <c r="B59" s="8" t="str">
        <f>VLOOKUP(A59,'Sets data'!$A$3:$C$9967,3,FALSE)</f>
        <v>Crusader</v>
      </c>
      <c r="C59" s="8" t="str">
        <f>VLOOKUP(A59,'Sets data'!$A$3:$C$9967,2,FALSE)</f>
        <v>Glaubenskrieger</v>
      </c>
    </row>
    <row r="60" spans="1:3" x14ac:dyDescent="0.25">
      <c r="A60" s="12">
        <v>78</v>
      </c>
      <c r="B60" s="8" t="str">
        <f>VLOOKUP(A60,'Sets data'!$A$3:$C$9967,3,FALSE)</f>
        <v>Hist Bark</v>
      </c>
      <c r="C60" s="8" t="str">
        <f>VLOOKUP(A60,'Sets data'!$A$3:$C$9967,2,FALSE)</f>
        <v>Histrinde</v>
      </c>
    </row>
    <row r="61" spans="1:3" x14ac:dyDescent="0.25">
      <c r="A61" s="12">
        <v>79</v>
      </c>
      <c r="B61" s="8" t="str">
        <f>VLOOKUP(A61,'Sets data'!$A$3:$C$9967,3,FALSE)</f>
        <v>Willow\'s Path</v>
      </c>
      <c r="C61" s="8" t="str">
        <f>VLOOKUP(A61,'Sets data'!$A$3:$C$9967,2,FALSE)</f>
        <v>Weidenpfad</v>
      </c>
    </row>
    <row r="62" spans="1:3" x14ac:dyDescent="0.25">
      <c r="A62" s="12">
        <v>80</v>
      </c>
      <c r="B62" s="8" t="str">
        <f>VLOOKUP(A62,'Sets data'!$A$3:$C$9967,3,FALSE)</f>
        <v>Hunding\'s Rage</v>
      </c>
      <c r="C62" s="8" t="str">
        <f>VLOOKUP(A62,'Sets data'!$A$3:$C$9967,2,FALSE)</f>
        <v>Hundings Zorn</v>
      </c>
    </row>
    <row r="63" spans="1:3" x14ac:dyDescent="0.25">
      <c r="A63" s="12">
        <v>81</v>
      </c>
      <c r="B63" s="8" t="str">
        <f>VLOOKUP(A63,'Sets data'!$A$3:$C$9967,3,FALSE)</f>
        <v>Song of Lamae</v>
      </c>
      <c r="C63" s="8" t="str">
        <f>VLOOKUP(A63,'Sets data'!$A$3:$C$9967,2,FALSE)</f>
        <v>Lied der Lamien</v>
      </c>
    </row>
    <row r="64" spans="1:3" x14ac:dyDescent="0.25">
      <c r="A64" s="12">
        <v>82</v>
      </c>
      <c r="B64" s="8" t="str">
        <f>VLOOKUP(A64,'Sets data'!$A$3:$C$9967,3,FALSE)</f>
        <v>Alessia\'s Bulwark</v>
      </c>
      <c r="C64" s="8" t="str">
        <f>VLOOKUP(A64,'Sets data'!$A$3:$C$9967,2,FALSE)</f>
        <v>Alessias Bollwerk</v>
      </c>
    </row>
    <row r="65" spans="1:3" x14ac:dyDescent="0.25">
      <c r="A65" s="12">
        <v>83</v>
      </c>
      <c r="B65" s="8" t="str">
        <f>VLOOKUP(A65,'Sets data'!$A$3:$C$9967,3,FALSE)</f>
        <v>Elf Bane</v>
      </c>
      <c r="C65" s="8" t="str">
        <f>VLOOKUP(A65,'Sets data'!$A$3:$C$9967,2,FALSE)</f>
        <v>Elfenfluch</v>
      </c>
    </row>
    <row r="66" spans="1:3" x14ac:dyDescent="0.25">
      <c r="A66" s="12">
        <v>84</v>
      </c>
      <c r="B66" s="8" t="str">
        <f>VLOOKUP(A66,'Sets data'!$A$3:$C$9967,3,FALSE)</f>
        <v>Orgnum\'s Scales</v>
      </c>
      <c r="C66" s="8" t="str">
        <f>VLOOKUP(A66,'Sets data'!$A$3:$C$9967,2,FALSE)</f>
        <v>Orgnums Schuppen</v>
      </c>
    </row>
    <row r="67" spans="1:3" x14ac:dyDescent="0.25">
      <c r="A67" s="12">
        <v>85</v>
      </c>
      <c r="B67" s="8" t="str">
        <f>VLOOKUP(A67,'Sets data'!$A$3:$C$9967,3,FALSE)</f>
        <v>Almalexia\'s Mercy</v>
      </c>
      <c r="C67" s="8" t="str">
        <f>VLOOKUP(A67,'Sets data'!$A$3:$C$9967,2,FALSE)</f>
        <v>Almalexias Gnade</v>
      </c>
    </row>
    <row r="68" spans="1:3" x14ac:dyDescent="0.25">
      <c r="A68" s="12">
        <v>86</v>
      </c>
      <c r="B68" s="8" t="str">
        <f>VLOOKUP(A68,'Sets data'!$A$3:$C$9967,3,FALSE)</f>
        <v>Queen\'s Elegance</v>
      </c>
      <c r="C68" s="8" t="str">
        <f>VLOOKUP(A68,'Sets data'!$A$3:$C$9967,2,FALSE)</f>
        <v>Eleganz der Königin</v>
      </c>
    </row>
    <row r="69" spans="1:3" x14ac:dyDescent="0.25">
      <c r="A69" s="12">
        <v>87</v>
      </c>
      <c r="B69" s="8" t="str">
        <f>VLOOKUP(A69,'Sets data'!$A$3:$C$9967,3,FALSE)</f>
        <v>Eyes of Mara</v>
      </c>
      <c r="C69" s="8" t="str">
        <f>VLOOKUP(A69,'Sets data'!$A$3:$C$9967,2,FALSE)</f>
        <v>Augen von Mara</v>
      </c>
    </row>
    <row r="70" spans="1:3" x14ac:dyDescent="0.25">
      <c r="A70" s="12">
        <v>88</v>
      </c>
      <c r="B70" s="8" t="str">
        <f>VLOOKUP(A70,'Sets data'!$A$3:$C$9967,3,FALSE)</f>
        <v>Robes of Destruction Mastery</v>
      </c>
      <c r="C70" s="8" t="str">
        <f>VLOOKUP(A70,'Sets data'!$A$3:$C$9967,2,FALSE)</f>
        <v>Roben der Zerstörungsbeherrschung</v>
      </c>
    </row>
    <row r="71" spans="1:3" x14ac:dyDescent="0.25">
      <c r="A71" s="12">
        <v>89</v>
      </c>
      <c r="B71" s="8" t="str">
        <f>VLOOKUP(A71,'Sets data'!$A$3:$C$9967,3,FALSE)</f>
        <v>Sentry</v>
      </c>
      <c r="C71" s="8" t="str">
        <f>VLOOKUP(A71,'Sets data'!$A$3:$C$9967,2,FALSE)</f>
        <v>Wachposten</v>
      </c>
    </row>
    <row r="72" spans="1:3" x14ac:dyDescent="0.25">
      <c r="A72" s="12">
        <v>90</v>
      </c>
      <c r="B72" s="8" t="str">
        <f>VLOOKUP(A72,'Sets data'!$A$3:$C$9967,3,FALSE)</f>
        <v>Senche\'s Bite</v>
      </c>
      <c r="C72" s="8" t="str">
        <f>VLOOKUP(A72,'Sets data'!$A$3:$C$9967,2,FALSE)</f>
        <v>Biss des Senche</v>
      </c>
    </row>
    <row r="73" spans="1:3" x14ac:dyDescent="0.25">
      <c r="A73" s="12">
        <v>91</v>
      </c>
      <c r="B73" s="8" t="str">
        <f>VLOOKUP(A73,'Sets data'!$A$3:$C$9967,3,FALSE)</f>
        <v>Oblivion\'s Edge</v>
      </c>
      <c r="C73" s="8" t="str">
        <f>VLOOKUP(A73,'Sets data'!$A$3:$C$9967,2,FALSE)</f>
        <v>Vorteil des Vergessens</v>
      </c>
    </row>
    <row r="74" spans="1:3" x14ac:dyDescent="0.25">
      <c r="A74" s="12">
        <v>92</v>
      </c>
      <c r="B74" s="8" t="str">
        <f>VLOOKUP(A74,'Sets data'!$A$3:$C$9967,3,FALSE)</f>
        <v>Kagrenac\'s Hope</v>
      </c>
      <c r="C74" s="8" t="str">
        <f>VLOOKUP(A74,'Sets data'!$A$3:$C$9967,2,FALSE)</f>
        <v>Kagrenacs Hoffnung</v>
      </c>
    </row>
    <row r="75" spans="1:3" x14ac:dyDescent="0.25">
      <c r="A75" s="12">
        <v>93</v>
      </c>
      <c r="B75" s="8" t="str">
        <f>VLOOKUP(A75,'Sets data'!$A$3:$C$9967,3,FALSE)</f>
        <v>Storm Knight\'s Plate</v>
      </c>
      <c r="C75" s="8" t="str">
        <f>VLOOKUP(A75,'Sets data'!$A$3:$C$9967,2,FALSE)</f>
        <v>Wut des Sturmritters</v>
      </c>
    </row>
    <row r="76" spans="1:3" x14ac:dyDescent="0.25">
      <c r="A76" s="12">
        <v>94</v>
      </c>
      <c r="B76" s="8" t="str">
        <f>VLOOKUP(A76,'Sets data'!$A$3:$C$9967,3,FALSE)</f>
        <v>Meridia\'s Blessed Armor</v>
      </c>
      <c r="C76" s="8" t="str">
        <f>VLOOKUP(A76,'Sets data'!$A$3:$C$9967,2,FALSE)</f>
        <v>Meridias gesegnete Rüstung</v>
      </c>
    </row>
    <row r="77" spans="1:3" x14ac:dyDescent="0.25">
      <c r="A77" s="12">
        <v>95</v>
      </c>
      <c r="B77" s="8" t="str">
        <f>VLOOKUP(A77,'Sets data'!$A$3:$C$9967,3,FALSE)</f>
        <v>Shalidor\'s Curse</v>
      </c>
      <c r="C77" s="8" t="str">
        <f>VLOOKUP(A77,'Sets data'!$A$3:$C$9967,2,FALSE)</f>
        <v>Shalidors Fluch</v>
      </c>
    </row>
    <row r="78" spans="1:3" x14ac:dyDescent="0.25">
      <c r="A78" s="12">
        <v>96</v>
      </c>
      <c r="B78" s="8" t="str">
        <f>VLOOKUP(A78,'Sets data'!$A$3:$C$9967,3,FALSE)</f>
        <v>Armor of Truth</v>
      </c>
      <c r="C78" s="8" t="str">
        <f>VLOOKUP(A78,'Sets data'!$A$3:$C$9967,2,FALSE)</f>
        <v>Rüstung der Wahrheit</v>
      </c>
    </row>
    <row r="79" spans="1:3" x14ac:dyDescent="0.25">
      <c r="A79" s="12">
        <v>97</v>
      </c>
      <c r="B79" s="8" t="str">
        <f>VLOOKUP(A79,'Sets data'!$A$3:$C$9967,3,FALSE)</f>
        <v>The Arch-Mage</v>
      </c>
      <c r="C79" s="8" t="str">
        <f>VLOOKUP(A79,'Sets data'!$A$3:$C$9967,2,FALSE)</f>
        <v>Erzmagier</v>
      </c>
    </row>
    <row r="80" spans="1:3" x14ac:dyDescent="0.25">
      <c r="A80" s="12">
        <v>98</v>
      </c>
      <c r="B80" s="8" t="str">
        <f>VLOOKUP(A80,'Sets data'!$A$3:$C$9967,3,FALSE)</f>
        <v>Necropotence</v>
      </c>
      <c r="C80" s="8" t="str">
        <f>VLOOKUP(A80,'Sets data'!$A$3:$C$9967,2,FALSE)</f>
        <v>Nekropotenz</v>
      </c>
    </row>
    <row r="81" spans="1:3" x14ac:dyDescent="0.25">
      <c r="A81" s="12">
        <v>99</v>
      </c>
      <c r="B81" s="8" t="str">
        <f>VLOOKUP(A81,'Sets data'!$A$3:$C$9967,3,FALSE)</f>
        <v>Salvation</v>
      </c>
      <c r="C81" s="8" t="str">
        <f>VLOOKUP(A81,'Sets data'!$A$3:$C$9967,2,FALSE)</f>
        <v>Erlösung</v>
      </c>
    </row>
    <row r="82" spans="1:3" x14ac:dyDescent="0.25">
      <c r="A82" s="12">
        <v>100</v>
      </c>
      <c r="B82" s="8" t="str">
        <f>VLOOKUP(A82,'Sets data'!$A$3:$C$9967,3,FALSE)</f>
        <v>Hawk\'s Eye</v>
      </c>
      <c r="C82" s="8" t="str">
        <f>VLOOKUP(A82,'Sets data'!$A$3:$C$9967,2,FALSE)</f>
        <v>Falkenauge</v>
      </c>
    </row>
    <row r="83" spans="1:3" x14ac:dyDescent="0.25">
      <c r="A83" s="12">
        <v>101</v>
      </c>
      <c r="B83" s="8" t="str">
        <f>VLOOKUP(A83,'Sets data'!$A$3:$C$9967,3,FALSE)</f>
        <v>Affliction</v>
      </c>
      <c r="C83" s="8" t="str">
        <f>VLOOKUP(A83,'Sets data'!$A$3:$C$9967,2,FALSE)</f>
        <v>Elend (Befallen)</v>
      </c>
    </row>
    <row r="84" spans="1:3" x14ac:dyDescent="0.25">
      <c r="A84" s="12">
        <v>102</v>
      </c>
      <c r="B84" s="8" t="str">
        <f>VLOOKUP(A84,'Sets data'!$A$3:$C$9967,3,FALSE)</f>
        <v>Duneripper\'s Scales</v>
      </c>
      <c r="C84" s="8" t="str">
        <f>VLOOKUP(A84,'Sets data'!$A$3:$C$9967,2,FALSE)</f>
        <v>Schuppen des Dünenbrechers</v>
      </c>
    </row>
    <row r="85" spans="1:3" x14ac:dyDescent="0.25">
      <c r="A85" s="12">
        <v>103</v>
      </c>
      <c r="B85" s="8" t="str">
        <f>VLOOKUP(A85,'Sets data'!$A$3:$C$9967,3,FALSE)</f>
        <v>Magicka Furnace</v>
      </c>
      <c r="C85" s="8" t="str">
        <f>VLOOKUP(A85,'Sets data'!$A$3:$C$9967,2,FALSE)</f>
        <v>Magickaschmiede</v>
      </c>
    </row>
    <row r="86" spans="1:3" x14ac:dyDescent="0.25">
      <c r="A86" s="12">
        <v>104</v>
      </c>
      <c r="B86" s="8" t="str">
        <f>VLOOKUP(A86,'Sets data'!$A$3:$C$9967,3,FALSE)</f>
        <v>Curse Eater</v>
      </c>
      <c r="C86" s="8" t="str">
        <f>VLOOKUP(A86,'Sets data'!$A$3:$C$9967,2,FALSE)</f>
        <v>Fluchfresser</v>
      </c>
    </row>
    <row r="87" spans="1:3" x14ac:dyDescent="0.25">
      <c r="A87" s="12">
        <v>105</v>
      </c>
      <c r="B87" s="8" t="str">
        <f>VLOOKUP(A87,'Sets data'!$A$3:$C$9967,3,FALSE)</f>
        <v>Twin Sisters</v>
      </c>
      <c r="C87" s="8" t="str">
        <f>VLOOKUP(A87,'Sets data'!$A$3:$C$9967,2,FALSE)</f>
        <v>Zwillingsschwestern</v>
      </c>
    </row>
    <row r="88" spans="1:3" x14ac:dyDescent="0.25">
      <c r="A88" s="12">
        <v>106</v>
      </c>
      <c r="B88" s="8" t="str">
        <f>VLOOKUP(A88,'Sets data'!$A$3:$C$9967,3,FALSE)</f>
        <v>Wilderqueen\'s Arch</v>
      </c>
      <c r="C88" s="8" t="str">
        <f>VLOOKUP(A88,'Sets data'!$A$3:$C$9967,2,FALSE)</f>
        <v>Bogen der Wildkönigin</v>
      </c>
    </row>
    <row r="89" spans="1:3" x14ac:dyDescent="0.25">
      <c r="A89" s="12">
        <v>107</v>
      </c>
      <c r="B89" s="8" t="str">
        <f>VLOOKUP(A89,'Sets data'!$A$3:$C$9967,3,FALSE)</f>
        <v>Wyrd Tree\'s Blessing</v>
      </c>
      <c r="C89" s="8" t="str">
        <f>VLOOKUP(A89,'Sets data'!$A$3:$C$9967,2,FALSE)</f>
        <v>Segen des Wyrdbaums</v>
      </c>
    </row>
    <row r="90" spans="1:3" x14ac:dyDescent="0.25">
      <c r="A90" s="12">
        <v>108</v>
      </c>
      <c r="B90" s="8" t="str">
        <f>VLOOKUP(A90,'Sets data'!$A$3:$C$9967,3,FALSE)</f>
        <v>Ravager</v>
      </c>
      <c r="C90" s="8" t="str">
        <f>VLOOKUP(A90,'Sets data'!$A$3:$C$9967,2,FALSE)</f>
        <v>Verwüster</v>
      </c>
    </row>
    <row r="91" spans="1:3" x14ac:dyDescent="0.25">
      <c r="A91" s="12">
        <v>109</v>
      </c>
      <c r="B91" s="8" t="str">
        <f>VLOOKUP(A91,'Sets data'!$A$3:$C$9967,3,FALSE)</f>
        <v>Light of Cyrodiil</v>
      </c>
      <c r="C91" s="8" t="str">
        <f>VLOOKUP(A91,'Sets data'!$A$3:$C$9967,2,FALSE)</f>
        <v>Licht von Cyrodiil</v>
      </c>
    </row>
    <row r="92" spans="1:3" x14ac:dyDescent="0.25">
      <c r="A92" s="12">
        <v>110</v>
      </c>
      <c r="B92" s="8" t="str">
        <f>VLOOKUP(A92,'Sets data'!$A$3:$C$9967,3,FALSE)</f>
        <v>Sanctuary</v>
      </c>
      <c r="C92" s="8" t="str">
        <f>VLOOKUP(A92,'Sets data'!$A$3:$C$9967,2,FALSE)</f>
        <v>Heiligtum</v>
      </c>
    </row>
    <row r="93" spans="1:3" x14ac:dyDescent="0.25">
      <c r="A93" s="12">
        <v>111</v>
      </c>
      <c r="B93" s="8" t="str">
        <f>VLOOKUP(A93,'Sets data'!$A$3:$C$9967,3,FALSE)</f>
        <v>Ward of Cyrodiil</v>
      </c>
      <c r="C93" s="8" t="str">
        <f>VLOOKUP(A93,'Sets data'!$A$3:$C$9967,2,FALSE)</f>
        <v>Schutz von Cyrodiil</v>
      </c>
    </row>
    <row r="94" spans="1:3" x14ac:dyDescent="0.25">
      <c r="A94" s="12">
        <v>112</v>
      </c>
      <c r="B94" s="8" t="str">
        <f>VLOOKUP(A94,'Sets data'!$A$3:$C$9967,3,FALSE)</f>
        <v>Night Terror</v>
      </c>
      <c r="C94" s="8" t="str">
        <f>VLOOKUP(A94,'Sets data'!$A$3:$C$9967,2,FALSE)</f>
        <v>Nachtschrecken</v>
      </c>
    </row>
    <row r="95" spans="1:3" x14ac:dyDescent="0.25">
      <c r="A95" s="12">
        <v>113</v>
      </c>
      <c r="B95" s="8" t="str">
        <f>VLOOKUP(A95,'Sets data'!$A$3:$C$9967,3,FALSE)</f>
        <v>Crest of Cyrodiil</v>
      </c>
      <c r="C95" s="8" t="str">
        <f>VLOOKUP(A95,'Sets data'!$A$3:$C$9967,2,FALSE)</f>
        <v>Wappen von Cyrodiil</v>
      </c>
    </row>
    <row r="96" spans="1:3" x14ac:dyDescent="0.25">
      <c r="A96" s="12">
        <v>114</v>
      </c>
      <c r="B96" s="8" t="str">
        <f>VLOOKUP(A96,'Sets data'!$A$3:$C$9967,3,FALSE)</f>
        <v>Soulshine</v>
      </c>
      <c r="C96" s="8" t="str">
        <f>VLOOKUP(A96,'Sets data'!$A$3:$C$9967,2,FALSE)</f>
        <v>Seelenschein</v>
      </c>
    </row>
    <row r="97" spans="1:3" x14ac:dyDescent="0.25">
      <c r="A97" s="12">
        <v>116</v>
      </c>
      <c r="B97" s="8" t="str">
        <f>VLOOKUP(A97,'Sets data'!$A$3:$C$9967,3,FALSE)</f>
        <v>The Destruction Suite</v>
      </c>
      <c r="C97" s="8" t="str">
        <f>VLOOKUP(A97,'Sets data'!$A$3:$C$9967,2,FALSE)</f>
        <v>Garnitur der Zerstörung</v>
      </c>
    </row>
    <row r="98" spans="1:3" x14ac:dyDescent="0.25">
      <c r="A98" s="12">
        <v>117</v>
      </c>
      <c r="B98" s="8" t="str">
        <f>VLOOKUP(A98,'Sets data'!$A$3:$C$9967,3,FALSE)</f>
        <v>Relics of the Physician, Ansur</v>
      </c>
      <c r="C98" s="8" t="str">
        <f>VLOOKUP(A98,'Sets data'!$A$3:$C$9967,2,FALSE)</f>
        <v>Relikte des Mediziners Ansur</v>
      </c>
    </row>
    <row r="99" spans="1:3" x14ac:dyDescent="0.25">
      <c r="A99" s="12">
        <v>118</v>
      </c>
      <c r="B99" s="8" t="str">
        <f>VLOOKUP(A99,'Sets data'!$A$3:$C$9967,3,FALSE)</f>
        <v>Treasures of the Earthforge</v>
      </c>
      <c r="C99" s="8" t="str">
        <f>VLOOKUP(A99,'Sets data'!$A$3:$C$9967,2,FALSE)</f>
        <v>Schätze der Erdenschmiede</v>
      </c>
    </row>
    <row r="100" spans="1:3" x14ac:dyDescent="0.25">
      <c r="A100" s="12">
        <v>119</v>
      </c>
      <c r="B100" s="8" t="str">
        <f>VLOOKUP(A100,'Sets data'!$A$3:$C$9967,3,FALSE)</f>
        <v>Relics of the Rebellion</v>
      </c>
      <c r="C100" s="8" t="str">
        <f>VLOOKUP(A100,'Sets data'!$A$3:$C$9967,2,FALSE)</f>
        <v>Relikte der Rebellion</v>
      </c>
    </row>
    <row r="101" spans="1:3" x14ac:dyDescent="0.25">
      <c r="A101" s="12">
        <v>120</v>
      </c>
      <c r="B101" s="8" t="str">
        <f>VLOOKUP(A101,'Sets data'!$A$3:$C$9967,3,FALSE)</f>
        <v>Arms of Infernace</v>
      </c>
      <c r="C101" s="8" t="str">
        <f>VLOOKUP(A101,'Sets data'!$A$3:$C$9967,2,FALSE)</f>
        <v>Waffen Infernals</v>
      </c>
    </row>
    <row r="102" spans="1:3" x14ac:dyDescent="0.25">
      <c r="A102" s="12">
        <v>121</v>
      </c>
      <c r="B102" s="8" t="str">
        <f>VLOOKUP(A102,'Sets data'!$A$3:$C$9967,3,FALSE)</f>
        <v>Arms of the Ancestors</v>
      </c>
      <c r="C102" s="8" t="str">
        <f>VLOOKUP(A102,'Sets data'!$A$3:$C$9967,2,FALSE)</f>
        <v>Waffen der Ahnen</v>
      </c>
    </row>
    <row r="103" spans="1:3" x14ac:dyDescent="0.25">
      <c r="A103" s="12">
        <v>122</v>
      </c>
      <c r="B103" s="8" t="str">
        <f>VLOOKUP(A103,'Sets data'!$A$3:$C$9967,3,FALSE)</f>
        <v>Ebon Armory</v>
      </c>
      <c r="C103" s="8" t="str">
        <f>VLOOKUP(A103,'Sets data'!$A$3:$C$9967,2,FALSE)</f>
        <v>Ebenerzarsenal</v>
      </c>
    </row>
    <row r="104" spans="1:3" x14ac:dyDescent="0.25">
      <c r="A104" s="12">
        <v>123</v>
      </c>
      <c r="B104" s="8" t="str">
        <f>VLOOKUP(A104,'Sets data'!$A$3:$C$9967,3,FALSE)</f>
        <v>Hircine\'s Veneer</v>
      </c>
      <c r="C104" s="8" t="str">
        <f>VLOOKUP(A104,'Sets data'!$A$3:$C$9967,2,FALSE)</f>
        <v>Hircines Schein</v>
      </c>
    </row>
    <row r="105" spans="1:3" x14ac:dyDescent="0.25">
      <c r="A105" s="12">
        <v>124</v>
      </c>
      <c r="B105" s="8" t="str">
        <f>VLOOKUP(A105,'Sets data'!$A$3:$C$9967,3,FALSE)</f>
        <v>The Worm\'s Raiment</v>
      </c>
      <c r="C105" s="8" t="str">
        <f>VLOOKUP(A105,'Sets data'!$A$3:$C$9967,2,FALSE)</f>
        <v>Garderobe des Wurms</v>
      </c>
    </row>
    <row r="106" spans="1:3" x14ac:dyDescent="0.25">
      <c r="A106" s="12">
        <v>125</v>
      </c>
      <c r="B106" s="8" t="str">
        <f>VLOOKUP(A106,'Sets data'!$A$3:$C$9967,3,FALSE)</f>
        <v>Wrath of the Imperium</v>
      </c>
      <c r="C106" s="8" t="str">
        <f>VLOOKUP(A106,'Sets data'!$A$3:$C$9967,2,FALSE)</f>
        <v>Zorn des Kaiserreichs</v>
      </c>
    </row>
    <row r="107" spans="1:3" x14ac:dyDescent="0.25">
      <c r="A107" s="12">
        <v>126</v>
      </c>
      <c r="B107" s="8" t="str">
        <f>VLOOKUP(A107,'Sets data'!$A$3:$C$9967,3,FALSE)</f>
        <v>Grace of the Ancients</v>
      </c>
      <c r="C107" s="8" t="str">
        <f>VLOOKUP(A107,'Sets data'!$A$3:$C$9967,2,FALSE)</f>
        <v>Anmut der Ahnen</v>
      </c>
    </row>
    <row r="108" spans="1:3" x14ac:dyDescent="0.25">
      <c r="A108" s="12">
        <v>127</v>
      </c>
      <c r="B108" s="8" t="str">
        <f>VLOOKUP(A108,'Sets data'!$A$3:$C$9967,3,FALSE)</f>
        <v>Deadly Strike</v>
      </c>
      <c r="C108" s="8" t="str">
        <f>VLOOKUP(A108,'Sets data'!$A$3:$C$9967,2,FALSE)</f>
        <v>Tödlicher Stoß</v>
      </c>
    </row>
    <row r="109" spans="1:3" x14ac:dyDescent="0.25">
      <c r="A109" s="12">
        <v>128</v>
      </c>
      <c r="B109" s="8" t="str">
        <f>VLOOKUP(A109,'Sets data'!$A$3:$C$9967,3,FALSE)</f>
        <v>Blessing of the Potentates</v>
      </c>
      <c r="C109" s="8" t="str">
        <f>VLOOKUP(A109,'Sets data'!$A$3:$C$9967,2,FALSE)</f>
        <v>Segen des Potentaten</v>
      </c>
    </row>
    <row r="110" spans="1:3" x14ac:dyDescent="0.25">
      <c r="A110" s="12">
        <v>129</v>
      </c>
      <c r="B110" s="8" t="str">
        <f>VLOOKUP(A110,'Sets data'!$A$3:$C$9967,3,FALSE)</f>
        <v>Vengeance Leech</v>
      </c>
      <c r="C110" s="8" t="str">
        <f>VLOOKUP(A110,'Sets data'!$A$3:$C$9967,2,FALSE)</f>
        <v>Saugende Vergeltung</v>
      </c>
    </row>
    <row r="111" spans="1:3" x14ac:dyDescent="0.25">
      <c r="A111" s="12">
        <v>130</v>
      </c>
      <c r="B111" s="8" t="str">
        <f>VLOOKUP(A111,'Sets data'!$A$3:$C$9967,3,FALSE)</f>
        <v>Eagle Eye</v>
      </c>
      <c r="C111" s="8" t="str">
        <f>VLOOKUP(A111,'Sets data'!$A$3:$C$9967,2,FALSE)</f>
        <v>Adlerauge</v>
      </c>
    </row>
    <row r="112" spans="1:3" x14ac:dyDescent="0.25">
      <c r="A112" s="12">
        <v>131</v>
      </c>
      <c r="B112" s="8" t="str">
        <f>VLOOKUP(A112,'Sets data'!$A$3:$C$9967,3,FALSE)</f>
        <v>Bastion of the Heartland</v>
      </c>
      <c r="C112" s="8" t="str">
        <f>VLOOKUP(A112,'Sets data'!$A$3:$C$9967,2,FALSE)</f>
        <v>Bastion des Herzlandes</v>
      </c>
    </row>
    <row r="113" spans="1:3" x14ac:dyDescent="0.25">
      <c r="A113" s="12">
        <v>132</v>
      </c>
      <c r="B113" s="8" t="str">
        <f>VLOOKUP(A113,'Sets data'!$A$3:$C$9967,3,FALSE)</f>
        <v>Shield of the Valiant</v>
      </c>
      <c r="C113" s="8" t="str">
        <f>VLOOKUP(A113,'Sets data'!$A$3:$C$9967,2,FALSE)</f>
        <v>Schild des Tapferen</v>
      </c>
    </row>
    <row r="114" spans="1:3" x14ac:dyDescent="0.25">
      <c r="A114" s="12">
        <v>133</v>
      </c>
      <c r="B114" s="8" t="str">
        <f>VLOOKUP(A114,'Sets data'!$A$3:$C$9967,3,FALSE)</f>
        <v>Buffer of the Swift</v>
      </c>
      <c r="C114" s="8" t="str">
        <f>VLOOKUP(A114,'Sets data'!$A$3:$C$9967,2,FALSE)</f>
        <v>Dämpfer des Geschwinden</v>
      </c>
    </row>
    <row r="115" spans="1:3" x14ac:dyDescent="0.25">
      <c r="A115" s="12">
        <v>134</v>
      </c>
      <c r="B115" s="8" t="str">
        <f>VLOOKUP(A115,'Sets data'!$A$3:$C$9967,3,FALSE)</f>
        <v>Shroud of the Lich</v>
      </c>
      <c r="C115" s="8" t="str">
        <f>VLOOKUP(A115,'Sets data'!$A$3:$C$9967,2,FALSE)</f>
        <v>Tuch des Lich</v>
      </c>
    </row>
    <row r="116" spans="1:3" x14ac:dyDescent="0.25">
      <c r="A116" s="12">
        <v>135</v>
      </c>
      <c r="B116" s="8" t="str">
        <f>VLOOKUP(A116,'Sets data'!$A$3:$C$9967,3,FALSE)</f>
        <v>Draugr\'s Heritage</v>
      </c>
      <c r="C116" s="8" t="str">
        <f>VLOOKUP(A116,'Sets data'!$A$3:$C$9967,2,FALSE)</f>
        <v>Erbe des Draugrs</v>
      </c>
    </row>
    <row r="117" spans="1:3" x14ac:dyDescent="0.25">
      <c r="A117" s="12">
        <v>136</v>
      </c>
      <c r="B117" s="8" t="str">
        <f>VLOOKUP(A117,'Sets data'!$A$3:$C$9967,3,FALSE)</f>
        <v>Immortal Warrior</v>
      </c>
      <c r="C117" s="8" t="str">
        <f>VLOOKUP(A117,'Sets data'!$A$3:$C$9967,2,FALSE)</f>
        <v>Unsterblicher Krieger</v>
      </c>
    </row>
    <row r="118" spans="1:3" x14ac:dyDescent="0.25">
      <c r="A118" s="12">
        <v>137</v>
      </c>
      <c r="B118" s="8" t="str">
        <f>VLOOKUP(A118,'Sets data'!$A$3:$C$9967,3,FALSE)</f>
        <v>Berserking Warrior</v>
      </c>
      <c r="C118" s="8" t="str">
        <f>VLOOKUP(A118,'Sets data'!$A$3:$C$9967,2,FALSE)</f>
        <v>Tobender Krieger</v>
      </c>
    </row>
    <row r="119" spans="1:3" x14ac:dyDescent="0.25">
      <c r="A119" s="12">
        <v>138</v>
      </c>
      <c r="B119" s="8" t="str">
        <f>VLOOKUP(A119,'Sets data'!$A$3:$C$9967,3,FALSE)</f>
        <v>Defending Warrior</v>
      </c>
      <c r="C119" s="8" t="str">
        <f>VLOOKUP(A119,'Sets data'!$A$3:$C$9967,2,FALSE)</f>
        <v>Verteidigender Krieger</v>
      </c>
    </row>
    <row r="120" spans="1:3" x14ac:dyDescent="0.25">
      <c r="A120" s="12">
        <v>139</v>
      </c>
      <c r="B120" s="8" t="str">
        <f>VLOOKUP(A120,'Sets data'!$A$3:$C$9967,3,FALSE)</f>
        <v>Wise Mage</v>
      </c>
      <c r="C120" s="8" t="str">
        <f>VLOOKUP(A120,'Sets data'!$A$3:$C$9967,2,FALSE)</f>
        <v>Weiser Magier</v>
      </c>
    </row>
    <row r="121" spans="1:3" x14ac:dyDescent="0.25">
      <c r="A121" s="12">
        <v>140</v>
      </c>
      <c r="B121" s="8" t="str">
        <f>VLOOKUP(A121,'Sets data'!$A$3:$C$9967,3,FALSE)</f>
        <v>Destructive Mage</v>
      </c>
      <c r="C121" s="8" t="str">
        <f>VLOOKUP(A121,'Sets data'!$A$3:$C$9967,2,FALSE)</f>
        <v>Zerstörerischer Magier</v>
      </c>
    </row>
    <row r="122" spans="1:3" x14ac:dyDescent="0.25">
      <c r="A122" s="12">
        <v>141</v>
      </c>
      <c r="B122" s="8" t="str">
        <f>VLOOKUP(A122,'Sets data'!$A$3:$C$9967,3,FALSE)</f>
        <v>Healing Mage</v>
      </c>
      <c r="C122" s="8" t="str">
        <f>VLOOKUP(A122,'Sets data'!$A$3:$C$9967,2,FALSE)</f>
        <v>Heilender Magier</v>
      </c>
    </row>
    <row r="123" spans="1:3" x14ac:dyDescent="0.25">
      <c r="A123" s="12">
        <v>142</v>
      </c>
      <c r="B123" s="8" t="str">
        <f>VLOOKUP(A123,'Sets data'!$A$3:$C$9967,3,FALSE)</f>
        <v>Quick Serpent</v>
      </c>
      <c r="C123" s="8" t="str">
        <f>VLOOKUP(A123,'Sets data'!$A$3:$C$9967,2,FALSE)</f>
        <v>Flinke Schlange</v>
      </c>
    </row>
    <row r="124" spans="1:3" x14ac:dyDescent="0.25">
      <c r="A124" s="12">
        <v>143</v>
      </c>
      <c r="B124" s="8" t="str">
        <f>VLOOKUP(A124,'Sets data'!$A$3:$C$9967,3,FALSE)</f>
        <v>Poisonous Serpent</v>
      </c>
      <c r="C124" s="8" t="str">
        <f>VLOOKUP(A124,'Sets data'!$A$3:$C$9967,2,FALSE)</f>
        <v>Giftschlange</v>
      </c>
    </row>
    <row r="125" spans="1:3" x14ac:dyDescent="0.25">
      <c r="A125" s="12">
        <v>144</v>
      </c>
      <c r="B125" s="8" t="str">
        <f>VLOOKUP(A125,'Sets data'!$A$3:$C$9967,3,FALSE)</f>
        <v>Twice-Fanged Serpent</v>
      </c>
      <c r="C125" s="8" t="str">
        <f>VLOOKUP(A125,'Sets data'!$A$3:$C$9967,2,FALSE)</f>
        <v>Doppelzüngige Schlange</v>
      </c>
    </row>
    <row r="126" spans="1:3" x14ac:dyDescent="0.25">
      <c r="A126" s="12">
        <v>145</v>
      </c>
      <c r="B126" s="8" t="str">
        <f>VLOOKUP(A126,'Sets data'!$A$3:$C$9967,3,FALSE)</f>
        <v>Way of Fire</v>
      </c>
      <c r="C126" s="8" t="str">
        <f>VLOOKUP(A126,'Sets data'!$A$3:$C$9967,2,FALSE)</f>
        <v>Weg des Feuers</v>
      </c>
    </row>
    <row r="127" spans="1:3" x14ac:dyDescent="0.25">
      <c r="A127" s="12">
        <v>146</v>
      </c>
      <c r="B127" s="8" t="str">
        <f>VLOOKUP(A127,'Sets data'!$A$3:$C$9967,3,FALSE)</f>
        <v>Way of Air</v>
      </c>
      <c r="C127" s="8" t="str">
        <f>VLOOKUP(A127,'Sets data'!$A$3:$C$9967,2,FALSE)</f>
        <v>Weg der Luft</v>
      </c>
    </row>
    <row r="128" spans="1:3" x14ac:dyDescent="0.25">
      <c r="A128" s="12">
        <v>147</v>
      </c>
      <c r="B128" s="8" t="str">
        <f>VLOOKUP(A128,'Sets data'!$A$3:$C$9967,3,FALSE)</f>
        <v>Way of Martial Knowledge</v>
      </c>
      <c r="C128" s="8" t="str">
        <f>VLOOKUP(A128,'Sets data'!$A$3:$C$9967,2,FALSE)</f>
        <v>Weg der Kampfkunst</v>
      </c>
    </row>
    <row r="129" spans="1:3" x14ac:dyDescent="0.25">
      <c r="A129" s="12">
        <v>148</v>
      </c>
      <c r="B129" s="8" t="str">
        <f>VLOOKUP(A129,'Sets data'!$A$3:$C$9967,3,FALSE)</f>
        <v>Way of the Arena</v>
      </c>
      <c r="C129" s="8" t="str">
        <f>VLOOKUP(A129,'Sets data'!$A$3:$C$9967,2,FALSE)</f>
        <v>Weg der Arena</v>
      </c>
    </row>
    <row r="130" spans="1:3" x14ac:dyDescent="0.25">
      <c r="A130" s="12">
        <v>155</v>
      </c>
      <c r="B130" s="8" t="str">
        <f>VLOOKUP(A130,'Sets data'!$A$3:$C$9967,3,FALSE)</f>
        <v>Undaunted Bastion</v>
      </c>
      <c r="C130" s="8" t="str">
        <f>VLOOKUP(A130,'Sets data'!$A$3:$C$9967,2,FALSE)</f>
        <v>Unerschrockenen-Bastion</v>
      </c>
    </row>
    <row r="131" spans="1:3" x14ac:dyDescent="0.25">
      <c r="A131" s="12">
        <v>156</v>
      </c>
      <c r="B131" s="8" t="str">
        <f>VLOOKUP(A131,'Sets data'!$A$3:$C$9967,3,FALSE)</f>
        <v>Undaunted Infiltrator</v>
      </c>
      <c r="C131" s="8" t="str">
        <f>VLOOKUP(A131,'Sets data'!$A$3:$C$9967,2,FALSE)</f>
        <v>Unerschrockener Infiltrator</v>
      </c>
    </row>
    <row r="132" spans="1:3" x14ac:dyDescent="0.25">
      <c r="A132" s="12">
        <v>157</v>
      </c>
      <c r="B132" s="8" t="str">
        <f>VLOOKUP(A132,'Sets data'!$A$3:$C$9967,3,FALSE)</f>
        <v>Undaunted Unweaver</v>
      </c>
      <c r="C132" s="8" t="str">
        <f>VLOOKUP(A132,'Sets data'!$A$3:$C$9967,2,FALSE)</f>
        <v>Unerschrockener Entflechter</v>
      </c>
    </row>
    <row r="133" spans="1:3" x14ac:dyDescent="0.25">
      <c r="A133" s="12">
        <v>158</v>
      </c>
      <c r="B133" s="8" t="str">
        <f>VLOOKUP(A133,'Sets data'!$A$3:$C$9967,3,FALSE)</f>
        <v>Embershield</v>
      </c>
      <c r="C133" s="8" t="str">
        <f>VLOOKUP(A133,'Sets data'!$A$3:$C$9967,2,FALSE)</f>
        <v>Glutschild</v>
      </c>
    </row>
    <row r="134" spans="1:3" x14ac:dyDescent="0.25">
      <c r="A134" s="12">
        <v>159</v>
      </c>
      <c r="B134" s="8" t="str">
        <f>VLOOKUP(A134,'Sets data'!$A$3:$C$9967,3,FALSE)</f>
        <v>Sunderflame</v>
      </c>
      <c r="C134" s="8" t="str">
        <f>VLOOKUP(A134,'Sets data'!$A$3:$C$9967,2,FALSE)</f>
        <v>Trennflamme</v>
      </c>
    </row>
    <row r="135" spans="1:3" x14ac:dyDescent="0.25">
      <c r="A135" s="12">
        <v>160</v>
      </c>
      <c r="B135" s="8" t="str">
        <f>VLOOKUP(A135,'Sets data'!$A$3:$C$9967,3,FALSE)</f>
        <v>Burning Spellweave</v>
      </c>
      <c r="C135" s="8" t="str">
        <f>VLOOKUP(A135,'Sets data'!$A$3:$C$9967,2,FALSE)</f>
        <v>Branntzauberweber</v>
      </c>
    </row>
    <row r="136" spans="1:3" x14ac:dyDescent="0.25">
      <c r="A136" s="12">
        <v>161</v>
      </c>
      <c r="B136" s="8" t="str">
        <f>VLOOKUP(A136,'Sets data'!$A$3:$C$9967,3,FALSE)</f>
        <v>Twice-Born Star</v>
      </c>
      <c r="C136" s="8" t="str">
        <f>VLOOKUP(A136,'Sets data'!$A$3:$C$9967,2,FALSE)</f>
        <v>Doppelstern</v>
      </c>
    </row>
    <row r="137" spans="1:3" x14ac:dyDescent="0.25">
      <c r="A137" s="12">
        <v>162</v>
      </c>
      <c r="B137" s="8" t="str">
        <f>VLOOKUP(A137,'Sets data'!$A$3:$C$9967,3,FALSE)</f>
        <v>Spawn of Mephala</v>
      </c>
      <c r="C137" s="8" t="str">
        <f>VLOOKUP(A137,'Sets data'!$A$3:$C$9967,2,FALSE)</f>
        <v>Mephalas Brut</v>
      </c>
    </row>
    <row r="138" spans="1:3" x14ac:dyDescent="0.25">
      <c r="A138" s="12">
        <v>163</v>
      </c>
      <c r="B138" s="8" t="str">
        <f>VLOOKUP(A138,'Sets data'!$A$3:$C$9967,3,FALSE)</f>
        <v>Blood Spawn</v>
      </c>
      <c r="C138" s="8" t="str">
        <f>VLOOKUP(A138,'Sets data'!$A$3:$C$9967,2,FALSE)</f>
        <v>Blutbrut</v>
      </c>
    </row>
    <row r="139" spans="1:3" x14ac:dyDescent="0.25">
      <c r="A139" s="12">
        <v>164</v>
      </c>
      <c r="B139" s="8" t="str">
        <f>VLOOKUP(A139,'Sets data'!$A$3:$C$9967,3,FALSE)</f>
        <v>Lord Warden</v>
      </c>
      <c r="C139" s="8" t="str">
        <f>VLOOKUP(A139,'Sets data'!$A$3:$C$9967,2,FALSE)</f>
        <v>Hochwärter</v>
      </c>
    </row>
    <row r="140" spans="1:3" x14ac:dyDescent="0.25">
      <c r="A140" s="12">
        <v>165</v>
      </c>
      <c r="B140" s="8" t="str">
        <f>VLOOKUP(A140,'Sets data'!$A$3:$C$9967,3,FALSE)</f>
        <v>Scourge Harvester</v>
      </c>
      <c r="C140" s="8" t="str">
        <f>VLOOKUP(A140,'Sets data'!$A$3:$C$9967,2,FALSE)</f>
        <v>Geißelernter</v>
      </c>
    </row>
    <row r="141" spans="1:3" x14ac:dyDescent="0.25">
      <c r="A141" s="12">
        <v>166</v>
      </c>
      <c r="B141" s="8" t="str">
        <f>VLOOKUP(A141,'Sets data'!$A$3:$C$9967,3,FALSE)</f>
        <v>Engine Guardian</v>
      </c>
      <c r="C141" s="8" t="str">
        <f>VLOOKUP(A141,'Sets data'!$A$3:$C$9967,2,FALSE)</f>
        <v>Maschinenwächter</v>
      </c>
    </row>
    <row r="142" spans="1:3" x14ac:dyDescent="0.25">
      <c r="A142" s="12">
        <v>167</v>
      </c>
      <c r="B142" s="8" t="str">
        <f>VLOOKUP(A142,'Sets data'!$A$3:$C$9967,3,FALSE)</f>
        <v>Nightflame</v>
      </c>
      <c r="C142" s="8" t="str">
        <f>VLOOKUP(A142,'Sets data'!$A$3:$C$9967,2,FALSE)</f>
        <v>Nachtflamme</v>
      </c>
    </row>
    <row r="143" spans="1:3" x14ac:dyDescent="0.25">
      <c r="A143" s="12">
        <v>168</v>
      </c>
      <c r="B143" s="8" t="str">
        <f>VLOOKUP(A143,'Sets data'!$A$3:$C$9967,3,FALSE)</f>
        <v>Nerien\'eth</v>
      </c>
      <c r="C143" s="8" t="str">
        <f>VLOOKUP(A143,'Sets data'!$A$3:$C$9967,2,FALSE)</f>
        <v>Nerien'eth</v>
      </c>
    </row>
    <row r="144" spans="1:3" x14ac:dyDescent="0.25">
      <c r="A144" s="12">
        <v>169</v>
      </c>
      <c r="B144" s="8" t="str">
        <f>VLOOKUP(A144,'Sets data'!$A$3:$C$9967,3,FALSE)</f>
        <v>Valkyn Skoria</v>
      </c>
      <c r="C144" s="8" t="str">
        <f>VLOOKUP(A144,'Sets data'!$A$3:$C$9967,2,FALSE)</f>
        <v>Valkyn Skoria</v>
      </c>
    </row>
    <row r="145" spans="1:3" x14ac:dyDescent="0.25">
      <c r="A145" s="12">
        <v>170</v>
      </c>
      <c r="B145" s="8" t="str">
        <f>VLOOKUP(A145,'Sets data'!$A$3:$C$9967,3,FALSE)</f>
        <v>Maw of the Infernal</v>
      </c>
      <c r="C145" s="8" t="str">
        <f>VLOOKUP(A145,'Sets data'!$A$3:$C$9967,2,FALSE)</f>
        <v>Schlund des Infernalen</v>
      </c>
    </row>
    <row r="146" spans="1:3" x14ac:dyDescent="0.25">
      <c r="A146" s="12">
        <v>171</v>
      </c>
      <c r="B146" s="8" t="str">
        <f>VLOOKUP(A146,'Sets data'!$A$3:$C$9967,3,FALSE)</f>
        <v>Eternal Warrior</v>
      </c>
      <c r="C146" s="8" t="str">
        <f>VLOOKUP(A146,'Sets data'!$A$3:$C$9967,2,FALSE)</f>
        <v>Ewiger Krieger</v>
      </c>
    </row>
    <row r="147" spans="1:3" x14ac:dyDescent="0.25">
      <c r="A147" s="12">
        <v>172</v>
      </c>
      <c r="B147" s="8" t="str">
        <f>VLOOKUP(A147,'Sets data'!$A$3:$C$9967,3,FALSE)</f>
        <v>Infallible Mage</v>
      </c>
      <c r="C147" s="8" t="str">
        <f>VLOOKUP(A147,'Sets data'!$A$3:$C$9967,2,FALSE)</f>
        <v>Unfehlbare Magierin</v>
      </c>
    </row>
    <row r="148" spans="1:3" x14ac:dyDescent="0.25">
      <c r="A148" s="12">
        <v>173</v>
      </c>
      <c r="B148" s="8" t="str">
        <f>VLOOKUP(A148,'Sets data'!$A$3:$C$9967,3,FALSE)</f>
        <v>Vicious Serpent</v>
      </c>
      <c r="C148" s="8" t="str">
        <f>VLOOKUP(A148,'Sets data'!$A$3:$C$9967,2,FALSE)</f>
        <v>Boshafte Schlange</v>
      </c>
    </row>
    <row r="149" spans="1:3" x14ac:dyDescent="0.25">
      <c r="A149" s="12">
        <v>176</v>
      </c>
      <c r="B149" s="8" t="str">
        <f>VLOOKUP(A149,'Sets data'!$A$3:$C$9967,3,FALSE)</f>
        <v>Noble\'s Conquest</v>
      </c>
      <c r="C149" s="8" t="str">
        <f>VLOOKUP(A149,'Sets data'!$A$3:$C$9967,2,FALSE)</f>
        <v>Adelssieg</v>
      </c>
    </row>
    <row r="150" spans="1:3" x14ac:dyDescent="0.25">
      <c r="A150" s="12">
        <v>177</v>
      </c>
      <c r="B150" s="8" t="str">
        <f>VLOOKUP(A150,'Sets data'!$A$3:$C$9967,3,FALSE)</f>
        <v>Redistributor</v>
      </c>
      <c r="C150" s="8" t="str">
        <f>VLOOKUP(A150,'Sets data'!$A$3:$C$9967,2,FALSE)</f>
        <v>Umverteilung</v>
      </c>
    </row>
    <row r="151" spans="1:3" x14ac:dyDescent="0.25">
      <c r="A151" s="12">
        <v>178</v>
      </c>
      <c r="B151" s="8" t="str">
        <f>VLOOKUP(A151,'Sets data'!$A$3:$C$9967,3,FALSE)</f>
        <v>Armor Master</v>
      </c>
      <c r="C151" s="8" t="str">
        <f>VLOOKUP(A151,'Sets data'!$A$3:$C$9967,2,FALSE)</f>
        <v>Rüstungsmeister</v>
      </c>
    </row>
    <row r="152" spans="1:3" x14ac:dyDescent="0.25">
      <c r="A152" s="12">
        <v>179</v>
      </c>
      <c r="B152" s="8" t="str">
        <f>VLOOKUP(A152,'Sets data'!$A$3:$C$9967,3,FALSE)</f>
        <v>Black Rose</v>
      </c>
      <c r="C152" s="8" t="str">
        <f>VLOOKUP(A152,'Sets data'!$A$3:$C$9967,2,FALSE)</f>
        <v>Schwarze Rose</v>
      </c>
    </row>
    <row r="153" spans="1:3" x14ac:dyDescent="0.25">
      <c r="A153" s="12">
        <v>180</v>
      </c>
      <c r="B153" s="8" t="str">
        <f>VLOOKUP(A153,'Sets data'!$A$3:$C$9967,3,FALSE)</f>
        <v>Powerful Assault</v>
      </c>
      <c r="C153" s="8" t="str">
        <f>VLOOKUP(A153,'Sets data'!$A$3:$C$9967,2,FALSE)</f>
        <v>Kraftvoller Ansturm</v>
      </c>
    </row>
    <row r="154" spans="1:3" x14ac:dyDescent="0.25">
      <c r="A154" s="12">
        <v>181</v>
      </c>
      <c r="B154" s="8" t="str">
        <f>VLOOKUP(A154,'Sets data'!$A$3:$C$9967,3,FALSE)</f>
        <v>Meritorious Service</v>
      </c>
      <c r="C154" s="8" t="str">
        <f>VLOOKUP(A154,'Sets data'!$A$3:$C$9967,2,FALSE)</f>
        <v>Meritorischer Dienst</v>
      </c>
    </row>
    <row r="155" spans="1:3" x14ac:dyDescent="0.25">
      <c r="A155" s="12">
        <v>183</v>
      </c>
      <c r="B155" s="8" t="str">
        <f>VLOOKUP(A155,'Sets data'!$A$3:$C$9967,3,FALSE)</f>
        <v>Molag Kena</v>
      </c>
      <c r="C155" s="8" t="str">
        <f>VLOOKUP(A155,'Sets data'!$A$3:$C$9967,2,FALSE)</f>
        <v>Molag Kena</v>
      </c>
    </row>
    <row r="156" spans="1:3" x14ac:dyDescent="0.25">
      <c r="A156" s="12">
        <v>184</v>
      </c>
      <c r="B156" s="8" t="str">
        <f>VLOOKUP(A156,'Sets data'!$A$3:$C$9967,3,FALSE)</f>
        <v>Brands of Imperium</v>
      </c>
      <c r="C156" s="8" t="str">
        <f>VLOOKUP(A156,'Sets data'!$A$3:$C$9967,2,FALSE)</f>
        <v>Male des Kaiserreichs</v>
      </c>
    </row>
    <row r="157" spans="1:3" x14ac:dyDescent="0.25">
      <c r="A157" s="12">
        <v>185</v>
      </c>
      <c r="B157" s="8" t="str">
        <f>VLOOKUP(A157,'Sets data'!$A$3:$C$9967,3,FALSE)</f>
        <v>Spell Power Cure</v>
      </c>
      <c r="C157" s="8" t="str">
        <f>VLOOKUP(A157,'Sets data'!$A$3:$C$9967,2,FALSE)</f>
        <v>Magiekraftheilung</v>
      </c>
    </row>
    <row r="158" spans="1:3" x14ac:dyDescent="0.25">
      <c r="A158" s="12">
        <v>186</v>
      </c>
      <c r="B158" s="8" t="str">
        <f>VLOOKUP(A158,'Sets data'!$A$3:$C$9967,3,FALSE)</f>
        <v>Jolting Arms</v>
      </c>
      <c r="C158" s="8" t="str">
        <f>VLOOKUP(A158,'Sets data'!$A$3:$C$9967,2,FALSE)</f>
        <v>Rüttelnde Rüstung</v>
      </c>
    </row>
    <row r="159" spans="1:3" x14ac:dyDescent="0.25">
      <c r="A159" s="12">
        <v>187</v>
      </c>
      <c r="B159" s="8" t="str">
        <f>VLOOKUP(A159,'Sets data'!$A$3:$C$9967,3,FALSE)</f>
        <v>Swamp Raider</v>
      </c>
      <c r="C159" s="8" t="str">
        <f>VLOOKUP(A159,'Sets data'!$A$3:$C$9967,2,FALSE)</f>
        <v>Sumpfräuber</v>
      </c>
    </row>
    <row r="160" spans="1:3" x14ac:dyDescent="0.25">
      <c r="A160" s="12">
        <v>188</v>
      </c>
      <c r="B160" s="8" t="str">
        <f>VLOOKUP(A160,'Sets data'!$A$3:$C$9967,3,FALSE)</f>
        <v>Storm Master</v>
      </c>
      <c r="C160" s="8" t="str">
        <f>VLOOKUP(A160,'Sets data'!$A$3:$C$9967,2,FALSE)</f>
        <v>Sturmmeister</v>
      </c>
    </row>
    <row r="161" spans="1:3" x14ac:dyDescent="0.25">
      <c r="A161" s="12">
        <v>190</v>
      </c>
      <c r="B161" s="8" t="str">
        <f>VLOOKUP(A161,'Sets data'!$A$3:$C$9967,3,FALSE)</f>
        <v>Scathing Mage</v>
      </c>
      <c r="C161" s="8" t="str">
        <f>VLOOKUP(A161,'Sets data'!$A$3:$C$9967,2,FALSE)</f>
        <v>Verletzender Magier</v>
      </c>
    </row>
    <row r="162" spans="1:3" x14ac:dyDescent="0.25">
      <c r="A162" s="12">
        <v>193</v>
      </c>
      <c r="B162" s="8" t="str">
        <f>VLOOKUP(A162,'Sets data'!$A$3:$C$9967,3,FALSE)</f>
        <v>Overwhelming Surge</v>
      </c>
      <c r="C162" s="8" t="str">
        <f>VLOOKUP(A162,'Sets data'!$A$3:$C$9967,2,FALSE)</f>
        <v>Überwältigende Woge</v>
      </c>
    </row>
    <row r="163" spans="1:3" x14ac:dyDescent="0.25">
      <c r="A163" s="12">
        <v>194</v>
      </c>
      <c r="B163" s="8" t="str">
        <f>VLOOKUP(A163,'Sets data'!$A$3:$C$9967,3,FALSE)</f>
        <v>Combat Physician</v>
      </c>
      <c r="C163" s="8" t="str">
        <f>VLOOKUP(A163,'Sets data'!$A$3:$C$9967,2,FALSE)</f>
        <v>Feldarzt</v>
      </c>
    </row>
    <row r="164" spans="1:3" x14ac:dyDescent="0.25">
      <c r="A164" s="12">
        <v>195</v>
      </c>
      <c r="B164" s="8" t="str">
        <f>VLOOKUP(A164,'Sets data'!$A$3:$C$9967,3,FALSE)</f>
        <v>Sheer Venom</v>
      </c>
      <c r="C164" s="8" t="str">
        <f>VLOOKUP(A164,'Sets data'!$A$3:$C$9967,2,FALSE)</f>
        <v>Reingift</v>
      </c>
    </row>
    <row r="165" spans="1:3" x14ac:dyDescent="0.25">
      <c r="A165" s="12">
        <v>196</v>
      </c>
      <c r="B165" s="8" t="str">
        <f>VLOOKUP(A165,'Sets data'!$A$3:$C$9967,3,FALSE)</f>
        <v>Leeching Plate</v>
      </c>
      <c r="C165" s="8" t="str">
        <f>VLOOKUP(A165,'Sets data'!$A$3:$C$9967,2,FALSE)</f>
        <v>Auslaugende Rüstung</v>
      </c>
    </row>
    <row r="166" spans="1:3" x14ac:dyDescent="0.25">
      <c r="A166" s="12">
        <v>197</v>
      </c>
      <c r="B166" s="8" t="str">
        <f>VLOOKUP(A166,'Sets data'!$A$3:$C$9967,3,FALSE)</f>
        <v>Tormentor</v>
      </c>
      <c r="C166" s="8" t="str">
        <f>VLOOKUP(A166,'Sets data'!$A$3:$C$9967,2,FALSE)</f>
        <v>Quälender</v>
      </c>
    </row>
    <row r="167" spans="1:3" x14ac:dyDescent="0.25">
      <c r="A167" s="12">
        <v>198</v>
      </c>
      <c r="B167" s="8" t="str">
        <f>VLOOKUP(A167,'Sets data'!$A$3:$C$9967,3,FALSE)</f>
        <v>Essence Thief</v>
      </c>
      <c r="C167" s="8" t="str">
        <f>VLOOKUP(A167,'Sets data'!$A$3:$C$9967,2,FALSE)</f>
        <v>Essenzdieb</v>
      </c>
    </row>
    <row r="168" spans="1:3" x14ac:dyDescent="0.25">
      <c r="A168" s="12">
        <v>199</v>
      </c>
      <c r="B168" s="8" t="str">
        <f>VLOOKUP(A168,'Sets data'!$A$3:$C$9967,3,FALSE)</f>
        <v>Shield Breaker</v>
      </c>
      <c r="C168" s="8" t="str">
        <f>VLOOKUP(A168,'Sets data'!$A$3:$C$9967,2,FALSE)</f>
        <v>Schildbrecher</v>
      </c>
    </row>
    <row r="169" spans="1:3" x14ac:dyDescent="0.25">
      <c r="A169" s="12">
        <v>200</v>
      </c>
      <c r="B169" s="8" t="str">
        <f>VLOOKUP(A169,'Sets data'!$A$3:$C$9967,3,FALSE)</f>
        <v>Phoenix</v>
      </c>
      <c r="C169" s="8" t="str">
        <f>VLOOKUP(A169,'Sets data'!$A$3:$C$9967,2,FALSE)</f>
        <v>Phönix</v>
      </c>
    </row>
    <row r="170" spans="1:3" x14ac:dyDescent="0.25">
      <c r="A170" s="12">
        <v>201</v>
      </c>
      <c r="B170" s="8" t="str">
        <f>VLOOKUP(A170,'Sets data'!$A$3:$C$9967,3,FALSE)</f>
        <v>Reactive Armor</v>
      </c>
      <c r="C170" s="8" t="str">
        <f>VLOOKUP(A170,'Sets data'!$A$3:$C$9967,2,FALSE)</f>
        <v>Reaktive Rüstung</v>
      </c>
    </row>
    <row r="171" spans="1:3" x14ac:dyDescent="0.25">
      <c r="A171" s="12">
        <v>204</v>
      </c>
      <c r="B171" s="8" t="str">
        <f>VLOOKUP(A171,'Sets data'!$A$3:$C$9967,3,FALSE)</f>
        <v>Endurance</v>
      </c>
      <c r="C171" s="8" t="str">
        <f>VLOOKUP(A171,'Sets data'!$A$3:$C$9967,2,FALSE)</f>
        <v>Beständigkeit</v>
      </c>
    </row>
    <row r="172" spans="1:3" x14ac:dyDescent="0.25">
      <c r="A172" s="12">
        <v>205</v>
      </c>
      <c r="B172" s="8" t="str">
        <f>VLOOKUP(A172,'Sets data'!$A$3:$C$9967,3,FALSE)</f>
        <v>Willpower</v>
      </c>
      <c r="C172" s="8" t="str">
        <f>VLOOKUP(A172,'Sets data'!$A$3:$C$9967,2,FALSE)</f>
        <v>Willenskraft</v>
      </c>
    </row>
    <row r="173" spans="1:3" x14ac:dyDescent="0.25">
      <c r="A173" s="12">
        <v>206</v>
      </c>
      <c r="B173" s="8" t="str">
        <f>VLOOKUP(A173,'Sets data'!$A$3:$C$9967,3,FALSE)</f>
        <v>Agility</v>
      </c>
      <c r="C173" s="8" t="str">
        <f>VLOOKUP(A173,'Sets data'!$A$3:$C$9967,2,FALSE)</f>
        <v>Agilität</v>
      </c>
    </row>
    <row r="174" spans="1:3" x14ac:dyDescent="0.25">
      <c r="A174" s="12">
        <v>207</v>
      </c>
      <c r="B174" s="8" t="str">
        <f>VLOOKUP(A174,'Sets data'!$A$3:$C$9967,3,FALSE)</f>
        <v>Law of Julianos</v>
      </c>
      <c r="C174" s="8" t="str">
        <f>VLOOKUP(A174,'Sets data'!$A$3:$C$9967,2,FALSE)</f>
        <v>Gesetz von Julianos</v>
      </c>
    </row>
    <row r="175" spans="1:3" x14ac:dyDescent="0.25">
      <c r="A175" s="12">
        <v>208</v>
      </c>
      <c r="B175" s="8" t="str">
        <f>VLOOKUP(A175,'Sets data'!$A$3:$C$9967,3,FALSE)</f>
        <v>Trial by Fire</v>
      </c>
      <c r="C175" s="8" t="str">
        <f>VLOOKUP(A175,'Sets data'!$A$3:$C$9967,2,FALSE)</f>
        <v>Feuertaufe</v>
      </c>
    </row>
    <row r="176" spans="1:3" x14ac:dyDescent="0.25">
      <c r="A176" s="12">
        <v>209</v>
      </c>
      <c r="B176" s="8" t="str">
        <f>VLOOKUP(A176,'Sets data'!$A$3:$C$9967,3,FALSE)</f>
        <v>Armor of the Code</v>
      </c>
      <c r="C176" s="8" t="str">
        <f>VLOOKUP(A176,'Sets data'!$A$3:$C$9967,2,FALSE)</f>
        <v>Armor of the Code</v>
      </c>
    </row>
    <row r="177" spans="1:3" x14ac:dyDescent="0.25">
      <c r="A177" s="12">
        <v>210</v>
      </c>
      <c r="B177" s="8" t="str">
        <f>VLOOKUP(A177,'Sets data'!$A$3:$C$9967,3,FALSE)</f>
        <v>Mark of the Pariah</v>
      </c>
      <c r="C177" s="8" t="str">
        <f>VLOOKUP(A177,'Sets data'!$A$3:$C$9967,2,FALSE)</f>
        <v>Zeichen des Ausgestoßenen</v>
      </c>
    </row>
    <row r="178" spans="1:3" x14ac:dyDescent="0.25">
      <c r="A178" s="12">
        <v>211</v>
      </c>
      <c r="B178" s="8" t="str">
        <f>VLOOKUP(A178,'Sets data'!$A$3:$C$9967,3,FALSE)</f>
        <v>Permafrost</v>
      </c>
      <c r="C178" s="8" t="str">
        <f>VLOOKUP(A178,'Sets data'!$A$3:$C$9967,2,FALSE)</f>
        <v>Permafrost</v>
      </c>
    </row>
    <row r="179" spans="1:3" x14ac:dyDescent="0.25">
      <c r="A179" s="12">
        <v>212</v>
      </c>
      <c r="B179" s="8" t="str">
        <f>VLOOKUP(A179,'Sets data'!$A$3:$C$9967,3,FALSE)</f>
        <v>Briarheart</v>
      </c>
      <c r="C179" s="8" t="str">
        <f>VLOOKUP(A179,'Sets data'!$A$3:$C$9967,2,FALSE)</f>
        <v>Dornenherz</v>
      </c>
    </row>
    <row r="180" spans="1:3" x14ac:dyDescent="0.25">
      <c r="A180" s="12">
        <v>213</v>
      </c>
      <c r="B180" s="8" t="str">
        <f>VLOOKUP(A180,'Sets data'!$A$3:$C$9967,3,FALSE)</f>
        <v>Glorious Defender</v>
      </c>
      <c r="C180" s="8" t="str">
        <f>VLOOKUP(A180,'Sets data'!$A$3:$C$9967,2,FALSE)</f>
        <v>Ruhmreicher Verteidiger</v>
      </c>
    </row>
    <row r="181" spans="1:3" x14ac:dyDescent="0.25">
      <c r="A181" s="12">
        <v>214</v>
      </c>
      <c r="B181" s="8" t="str">
        <f>VLOOKUP(A181,'Sets data'!$A$3:$C$9967,3,FALSE)</f>
        <v>Para Bellum</v>
      </c>
      <c r="C181" s="8" t="str">
        <f>VLOOKUP(A181,'Sets data'!$A$3:$C$9967,2,FALSE)</f>
        <v>Para Bellum</v>
      </c>
    </row>
    <row r="182" spans="1:3" x14ac:dyDescent="0.25">
      <c r="A182" s="12">
        <v>215</v>
      </c>
      <c r="B182" s="8" t="str">
        <f>VLOOKUP(A182,'Sets data'!$A$3:$C$9967,3,FALSE)</f>
        <v>Elemental Succession</v>
      </c>
      <c r="C182" s="8" t="str">
        <f>VLOOKUP(A182,'Sets data'!$A$3:$C$9967,2,FALSE)</f>
        <v>Elementarfolge</v>
      </c>
    </row>
    <row r="183" spans="1:3" x14ac:dyDescent="0.25">
      <c r="A183" s="12">
        <v>216</v>
      </c>
      <c r="B183" s="8" t="str">
        <f>VLOOKUP(A183,'Sets data'!$A$3:$C$9967,3,FALSE)</f>
        <v>Hunt Leader</v>
      </c>
      <c r="C183" s="8" t="str">
        <f>VLOOKUP(A183,'Sets data'!$A$3:$C$9967,2,FALSE)</f>
        <v>Jagdleiter</v>
      </c>
    </row>
    <row r="184" spans="1:3" x14ac:dyDescent="0.25">
      <c r="A184" s="12">
        <v>217</v>
      </c>
      <c r="B184" s="8" t="str">
        <f>VLOOKUP(A184,'Sets data'!$A$3:$C$9967,3,FALSE)</f>
        <v>Winterborn</v>
      </c>
      <c r="C184" s="8" t="str">
        <f>VLOOKUP(A184,'Sets data'!$A$3:$C$9967,2,FALSE)</f>
        <v>Winterkind</v>
      </c>
    </row>
    <row r="185" spans="1:3" x14ac:dyDescent="0.25">
      <c r="A185" s="12">
        <v>218</v>
      </c>
      <c r="B185" s="8" t="str">
        <f>VLOOKUP(A185,'Sets data'!$A$3:$C$9967,3,FALSE)</f>
        <v>Trinimac\'s Valor</v>
      </c>
      <c r="C185" s="8" t="str">
        <f>VLOOKUP(A185,'Sets data'!$A$3:$C$9967,2,FALSE)</f>
        <v>Trinimacs Heldenmut</v>
      </c>
    </row>
    <row r="186" spans="1:3" x14ac:dyDescent="0.25">
      <c r="A186" s="12">
        <v>219</v>
      </c>
      <c r="B186" s="8" t="str">
        <f>VLOOKUP(A186,'Sets data'!$A$3:$C$9967,3,FALSE)</f>
        <v>Morkuldin</v>
      </c>
      <c r="C186" s="8" t="str">
        <f>VLOOKUP(A186,'Sets data'!$A$3:$C$9967,2,FALSE)</f>
        <v>Morkuldin</v>
      </c>
    </row>
    <row r="187" spans="1:3" x14ac:dyDescent="0.25">
      <c r="A187" s="12">
        <v>224</v>
      </c>
      <c r="B187" s="8" t="str">
        <f>VLOOKUP(A187,'Sets data'!$A$3:$C$9967,3,FALSE)</f>
        <v>Tava\'s Favor</v>
      </c>
      <c r="C187" s="8" t="str">
        <f>VLOOKUP(A187,'Sets data'!$A$3:$C$9967,2,FALSE)</f>
        <v>Tavas Gunst</v>
      </c>
    </row>
    <row r="188" spans="1:3" x14ac:dyDescent="0.25">
      <c r="A188" s="12">
        <v>225</v>
      </c>
      <c r="B188" s="8" t="str">
        <f>VLOOKUP(A188,'Sets data'!$A$3:$C$9967,3,FALSE)</f>
        <v>Clever Alchemist</v>
      </c>
      <c r="C188" s="8" t="str">
        <f>VLOOKUP(A188,'Sets data'!$A$3:$C$9967,2,FALSE)</f>
        <v>Schlauer Alchemist</v>
      </c>
    </row>
    <row r="189" spans="1:3" x14ac:dyDescent="0.25">
      <c r="A189" s="12">
        <v>226</v>
      </c>
      <c r="B189" s="8" t="str">
        <f>VLOOKUP(A189,'Sets data'!$A$3:$C$9967,3,FALSE)</f>
        <v>Eternal Hunt</v>
      </c>
      <c r="C189" s="8" t="str">
        <f>VLOOKUP(A189,'Sets data'!$A$3:$C$9967,2,FALSE)</f>
        <v>Ewige Jagd</v>
      </c>
    </row>
    <row r="190" spans="1:3" x14ac:dyDescent="0.25">
      <c r="A190" s="12">
        <v>227</v>
      </c>
      <c r="B190" s="8" t="str">
        <f>VLOOKUP(A190,'Sets data'!$A$3:$C$9967,3,FALSE)</f>
        <v>Bahraha\'s Curse</v>
      </c>
      <c r="C190" s="8" t="str">
        <f>VLOOKUP(A190,'Sets data'!$A$3:$C$9967,2,FALSE)</f>
        <v>Bahrahas Fluch</v>
      </c>
    </row>
    <row r="191" spans="1:3" x14ac:dyDescent="0.25">
      <c r="A191" s="12">
        <v>228</v>
      </c>
      <c r="B191" s="8" t="str">
        <f>VLOOKUP(A191,'Sets data'!$A$3:$C$9967,3,FALSE)</f>
        <v>Syvarra\'s Scales</v>
      </c>
      <c r="C191" s="8" t="str">
        <f>VLOOKUP(A191,'Sets data'!$A$3:$C$9967,2,FALSE)</f>
        <v>Syvarras Schuppen</v>
      </c>
    </row>
    <row r="192" spans="1:3" x14ac:dyDescent="0.25">
      <c r="A192" s="12">
        <v>229</v>
      </c>
      <c r="B192" s="8" t="str">
        <f>VLOOKUP(A192,'Sets data'!$A$3:$C$9967,3,FALSE)</f>
        <v>Twilight Remedy</v>
      </c>
      <c r="C192" s="8" t="str">
        <f>VLOOKUP(A192,'Sets data'!$A$3:$C$9967,2,FALSE)</f>
        <v>Zwielichtgenesung</v>
      </c>
    </row>
    <row r="193" spans="1:3" x14ac:dyDescent="0.25">
      <c r="A193" s="12">
        <v>230</v>
      </c>
      <c r="B193" s="8" t="str">
        <f>VLOOKUP(A193,'Sets data'!$A$3:$C$9967,3,FALSE)</f>
        <v>Moondancer</v>
      </c>
      <c r="C193" s="8" t="str">
        <f>VLOOKUP(A193,'Sets data'!$A$3:$C$9967,2,FALSE)</f>
        <v>Mondtänzer</v>
      </c>
    </row>
    <row r="194" spans="1:3" x14ac:dyDescent="0.25">
      <c r="A194" s="12">
        <v>231</v>
      </c>
      <c r="B194" s="8" t="str">
        <f>VLOOKUP(A194,'Sets data'!$A$3:$C$9967,3,FALSE)</f>
        <v>Lunar Bastion</v>
      </c>
      <c r="C194" s="8" t="str">
        <f>VLOOKUP(A194,'Sets data'!$A$3:$C$9967,2,FALSE)</f>
        <v>Mondbastion</v>
      </c>
    </row>
    <row r="195" spans="1:3" x14ac:dyDescent="0.25">
      <c r="A195" s="12">
        <v>232</v>
      </c>
      <c r="B195" s="8" t="str">
        <f>VLOOKUP(A195,'Sets data'!$A$3:$C$9967,3,FALSE)</f>
        <v>Roar of Alkosh</v>
      </c>
      <c r="C195" s="8" t="str">
        <f>VLOOKUP(A195,'Sets data'!$A$3:$C$9967,2,FALSE)</f>
        <v>Brüllen von Alkosh</v>
      </c>
    </row>
    <row r="196" spans="1:3" x14ac:dyDescent="0.25">
      <c r="A196" s="12">
        <v>234</v>
      </c>
      <c r="B196" s="8" t="str">
        <f>VLOOKUP(A196,'Sets data'!$A$3:$C$9967,3,FALSE)</f>
        <v>Marksman\'s Crest</v>
      </c>
      <c r="C196" s="8" t="str">
        <f>VLOOKUP(A196,'Sets data'!$A$3:$C$9967,2,FALSE)</f>
        <v>Wappen des Meisterschützen</v>
      </c>
    </row>
    <row r="197" spans="1:3" x14ac:dyDescent="0.25">
      <c r="A197" s="12">
        <v>235</v>
      </c>
      <c r="B197" s="8" t="str">
        <f>VLOOKUP(A197,'Sets data'!$A$3:$C$9967,3,FALSE)</f>
        <v>Robes of Transmutation</v>
      </c>
      <c r="C197" s="8" t="str">
        <f>VLOOKUP(A197,'Sets data'!$A$3:$C$9967,2,FALSE)</f>
        <v>Roben der Transmutation</v>
      </c>
    </row>
    <row r="198" spans="1:3" x14ac:dyDescent="0.25">
      <c r="A198" s="12">
        <v>236</v>
      </c>
      <c r="B198" s="8" t="str">
        <f>VLOOKUP(A198,'Sets data'!$A$3:$C$9967,3,FALSE)</f>
        <v>Vicious Death</v>
      </c>
      <c r="C198" s="8" t="str">
        <f>VLOOKUP(A198,'Sets data'!$A$3:$C$9967,2,FALSE)</f>
        <v>Grausamer Tod</v>
      </c>
    </row>
    <row r="199" spans="1:3" x14ac:dyDescent="0.25">
      <c r="A199" s="12">
        <v>237</v>
      </c>
      <c r="B199" s="8" t="str">
        <f>VLOOKUP(A199,'Sets data'!$A$3:$C$9967,3,FALSE)</f>
        <v>Leki\'s Focus</v>
      </c>
      <c r="C199" s="8" t="str">
        <f>VLOOKUP(A199,'Sets data'!$A$3:$C$9967,2,FALSE)</f>
        <v>Lekis Fokus</v>
      </c>
    </row>
    <row r="200" spans="1:3" x14ac:dyDescent="0.25">
      <c r="A200" s="12">
        <v>238</v>
      </c>
      <c r="B200" s="8" t="str">
        <f>VLOOKUP(A200,'Sets data'!$A$3:$C$9967,3,FALSE)</f>
        <v>Fasalla\'s Guile</v>
      </c>
      <c r="C200" s="8" t="str">
        <f>VLOOKUP(A200,'Sets data'!$A$3:$C$9967,2,FALSE)</f>
        <v>Fasallas List</v>
      </c>
    </row>
    <row r="201" spans="1:3" x14ac:dyDescent="0.25">
      <c r="A201" s="12">
        <v>239</v>
      </c>
      <c r="B201" s="8" t="str">
        <f>VLOOKUP(A201,'Sets data'!$A$3:$C$9967,3,FALSE)</f>
        <v>Warrior\'s Fury</v>
      </c>
      <c r="C201" s="8" t="str">
        <f>VLOOKUP(A201,'Sets data'!$A$3:$C$9967,2,FALSE)</f>
        <v>Raserei des Kriegers</v>
      </c>
    </row>
    <row r="202" spans="1:3" x14ac:dyDescent="0.25">
      <c r="A202" s="12">
        <v>240</v>
      </c>
      <c r="B202" s="8" t="str">
        <f>VLOOKUP(A202,'Sets data'!$A$3:$C$9967,3,FALSE)</f>
        <v>Kvatch Gladiator</v>
      </c>
      <c r="C202" s="8" t="str">
        <f>VLOOKUP(A202,'Sets data'!$A$3:$C$9967,2,FALSE)</f>
        <v>Gladiator von Kvatch</v>
      </c>
    </row>
    <row r="203" spans="1:3" x14ac:dyDescent="0.25">
      <c r="A203" s="12">
        <v>241</v>
      </c>
      <c r="B203" s="8" t="str">
        <f>VLOOKUP(A203,'Sets data'!$A$3:$C$9967,3,FALSE)</f>
        <v>Varen\'s Legacy</v>
      </c>
      <c r="C203" s="8" t="str">
        <f>VLOOKUP(A203,'Sets data'!$A$3:$C$9967,2,FALSE)</f>
        <v>Varens Erbe</v>
      </c>
    </row>
    <row r="204" spans="1:3" x14ac:dyDescent="0.25">
      <c r="A204" s="12">
        <v>242</v>
      </c>
      <c r="B204" s="8" t="str">
        <f>VLOOKUP(A204,'Sets data'!$A$3:$C$9967,3,FALSE)</f>
        <v>Pelinal\'s Aptitude</v>
      </c>
      <c r="C204" s="8" t="str">
        <f>VLOOKUP(A204,'Sets data'!$A$3:$C$9967,2,FALSE)</f>
        <v>Pelinals Talent</v>
      </c>
    </row>
    <row r="205" spans="1:3" x14ac:dyDescent="0.25">
      <c r="A205" s="12">
        <v>243</v>
      </c>
      <c r="B205" s="8" t="str">
        <f>VLOOKUP(A205,'Sets data'!$A$3:$C$9967,3,FALSE)</f>
        <v>Hide of Morihaus</v>
      </c>
      <c r="C205" s="8" t="str">
        <f>VLOOKUP(A205,'Sets data'!$A$3:$C$9967,2,FALSE)</f>
        <v>Haut von Morihaus</v>
      </c>
    </row>
    <row r="206" spans="1:3" x14ac:dyDescent="0.25">
      <c r="A206" s="12">
        <v>244</v>
      </c>
      <c r="B206" s="8" t="str">
        <f>VLOOKUP(A206,'Sets data'!$A$3:$C$9967,3,FALSE)</f>
        <v>Flanking Strategist</v>
      </c>
      <c r="C206" s="8" t="str">
        <f>VLOOKUP(A206,'Sets data'!$A$3:$C$9967,2,FALSE)</f>
        <v>Flankierender Stratege</v>
      </c>
    </row>
    <row r="207" spans="1:3" x14ac:dyDescent="0.25">
      <c r="A207" s="12">
        <v>245</v>
      </c>
      <c r="B207" s="8" t="str">
        <f>VLOOKUP(A207,'Sets data'!$A$3:$C$9967,3,FALSE)</f>
        <v>Sithis\' Touch</v>
      </c>
      <c r="C207" s="8" t="str">
        <f>VLOOKUP(A207,'Sets data'!$A$3:$C$9967,2,FALSE)</f>
        <v>Sithis' Berührung</v>
      </c>
    </row>
    <row r="208" spans="1:3" x14ac:dyDescent="0.25">
      <c r="A208" s="12">
        <v>246</v>
      </c>
      <c r="B208" s="8" t="str">
        <f>VLOOKUP(A208,'Sets data'!$A$3:$C$9967,3,FALSE)</f>
        <v>Galerion\'s Revenge</v>
      </c>
      <c r="C208" s="8" t="str">
        <f>VLOOKUP(A208,'Sets data'!$A$3:$C$9967,2,FALSE)</f>
        <v>Galerions Revanche</v>
      </c>
    </row>
    <row r="209" spans="1:3" x14ac:dyDescent="0.25">
      <c r="A209" s="12">
        <v>247</v>
      </c>
      <c r="B209" s="8" t="str">
        <f>VLOOKUP(A209,'Sets data'!$A$3:$C$9967,3,FALSE)</f>
        <v>Vicecanon of Venom</v>
      </c>
      <c r="C209" s="8" t="str">
        <f>VLOOKUP(A209,'Sets data'!$A$3:$C$9967,2,FALSE)</f>
        <v>Vizekanoniker des Gifts</v>
      </c>
    </row>
    <row r="210" spans="1:3" x14ac:dyDescent="0.25">
      <c r="A210" s="12">
        <v>248</v>
      </c>
      <c r="B210" s="8" t="str">
        <f>VLOOKUP(A210,'Sets data'!$A$3:$C$9967,3,FALSE)</f>
        <v>Thews of the Harbinger</v>
      </c>
      <c r="C210" s="8" t="str">
        <f>VLOOKUP(A210,'Sets data'!$A$3:$C$9967,2,FALSE)</f>
        <v>Muskeln des Vorboten</v>
      </c>
    </row>
    <row r="211" spans="1:3" x14ac:dyDescent="0.25">
      <c r="A211" s="12">
        <v>253</v>
      </c>
      <c r="B211" s="8" t="str">
        <f>VLOOKUP(A211,'Sets data'!$A$3:$C$9967,3,FALSE)</f>
        <v>Imperial Physique</v>
      </c>
      <c r="C211" s="8" t="str">
        <f>VLOOKUP(A211,'Sets data'!$A$3:$C$9967,2,FALSE)</f>
        <v>Kaiserliche Physis</v>
      </c>
    </row>
    <row r="212" spans="1:3" x14ac:dyDescent="0.25">
      <c r="A212" s="12">
        <v>256</v>
      </c>
      <c r="B212" s="8" t="str">
        <f>VLOOKUP(A212,'Sets data'!$A$3:$C$9967,3,FALSE)</f>
        <v>Mighty Chudan</v>
      </c>
      <c r="C212" s="8" t="str">
        <f>VLOOKUP(A212,'Sets data'!$A$3:$C$9967,2,FALSE)</f>
        <v>Mächtiger Chudan</v>
      </c>
    </row>
    <row r="213" spans="1:3" x14ac:dyDescent="0.25">
      <c r="A213" s="12">
        <v>257</v>
      </c>
      <c r="B213" s="8" t="str">
        <f>VLOOKUP(A213,'Sets data'!$A$3:$C$9967,3,FALSE)</f>
        <v>Velidreth</v>
      </c>
      <c r="C213" s="8" t="str">
        <f>VLOOKUP(A213,'Sets data'!$A$3:$C$9967,2,FALSE)</f>
        <v>Velidreth</v>
      </c>
    </row>
    <row r="214" spans="1:3" x14ac:dyDescent="0.25">
      <c r="A214" s="12">
        <v>258</v>
      </c>
      <c r="B214" s="8" t="str">
        <f>VLOOKUP(A214,'Sets data'!$A$3:$C$9967,3,FALSE)</f>
        <v>Amber Plasm</v>
      </c>
      <c r="C214" s="8" t="str">
        <f>VLOOKUP(A214,'Sets data'!$A$3:$C$9967,2,FALSE)</f>
        <v>Bernsteinplasma</v>
      </c>
    </row>
    <row r="215" spans="1:3" x14ac:dyDescent="0.25">
      <c r="A215" s="12">
        <v>259</v>
      </c>
      <c r="B215" s="8" t="str">
        <f>VLOOKUP(A215,'Sets data'!$A$3:$C$9967,3,FALSE)</f>
        <v>Heem-Jas\' Retribution</v>
      </c>
      <c r="C215" s="8" t="str">
        <f>VLOOKUP(A215,'Sets data'!$A$3:$C$9967,2,FALSE)</f>
        <v>Heem-Jas' Vergeltung</v>
      </c>
    </row>
    <row r="216" spans="1:3" x14ac:dyDescent="0.25">
      <c r="A216" s="12">
        <v>260</v>
      </c>
      <c r="B216" s="8" t="str">
        <f>VLOOKUP(A216,'Sets data'!$A$3:$C$9967,3,FALSE)</f>
        <v>Aspect of Mazzatun</v>
      </c>
      <c r="C216" s="8" t="str">
        <f>VLOOKUP(A216,'Sets data'!$A$3:$C$9967,2,FALSE)</f>
        <v>Aspekt von Mazzatun</v>
      </c>
    </row>
    <row r="217" spans="1:3" x14ac:dyDescent="0.25">
      <c r="A217" s="12">
        <v>261</v>
      </c>
      <c r="B217" s="8" t="str">
        <f>VLOOKUP(A217,'Sets data'!$A$3:$C$9967,3,FALSE)</f>
        <v>Gossamer</v>
      </c>
      <c r="C217" s="8" t="str">
        <f>VLOOKUP(A217,'Sets data'!$A$3:$C$9967,2,FALSE)</f>
        <v>Gespinst</v>
      </c>
    </row>
    <row r="218" spans="1:3" x14ac:dyDescent="0.25">
      <c r="A218" s="12">
        <v>262</v>
      </c>
      <c r="B218" s="8" t="str">
        <f>VLOOKUP(A218,'Sets data'!$A$3:$C$9967,3,FALSE)</f>
        <v>Widowmaker</v>
      </c>
      <c r="C218" s="8" t="str">
        <f>VLOOKUP(A218,'Sets data'!$A$3:$C$9967,2,FALSE)</f>
        <v>Witwenmacher</v>
      </c>
    </row>
    <row r="219" spans="1:3" x14ac:dyDescent="0.25">
      <c r="A219" s="12">
        <v>263</v>
      </c>
      <c r="B219" s="8" t="str">
        <f>VLOOKUP(A219,'Sets data'!$A$3:$C$9967,3,FALSE)</f>
        <v>Hand of Mephala</v>
      </c>
      <c r="C219" s="8" t="str">
        <f>VLOOKUP(A219,'Sets data'!$A$3:$C$9967,2,FALSE)</f>
        <v>Hand von Mephala</v>
      </c>
    </row>
    <row r="220" spans="1:3" x14ac:dyDescent="0.25">
      <c r="A220" s="12">
        <v>264</v>
      </c>
      <c r="B220" s="8" t="str">
        <f>VLOOKUP(A220,'Sets data'!$A$3:$C$9967,3,FALSE)</f>
        <v>Giant Spider</v>
      </c>
      <c r="C220" s="8" t="str">
        <f>VLOOKUP(A220,'Sets data'!$A$3:$C$9967,2,FALSE)</f>
        <v>Riesenspinne</v>
      </c>
    </row>
    <row r="221" spans="1:3" x14ac:dyDescent="0.25">
      <c r="A221" s="12">
        <v>265</v>
      </c>
      <c r="B221" s="8" t="str">
        <f>VLOOKUP(A221,'Sets data'!$A$3:$C$9967,3,FALSE)</f>
        <v>Shadowrend</v>
      </c>
      <c r="C221" s="8" t="str">
        <f>VLOOKUP(A221,'Sets data'!$A$3:$C$9967,2,FALSE)</f>
        <v>Schattenriss</v>
      </c>
    </row>
    <row r="222" spans="1:3" x14ac:dyDescent="0.25">
      <c r="A222" s="12">
        <v>266</v>
      </c>
      <c r="B222" s="8" t="str">
        <f>VLOOKUP(A222,'Sets data'!$A$3:$C$9967,3,FALSE)</f>
        <v>Kra\'gh</v>
      </c>
      <c r="C222" s="8" t="str">
        <f>VLOOKUP(A222,'Sets data'!$A$3:$C$9967,2,FALSE)</f>
        <v>Kra'gh</v>
      </c>
    </row>
    <row r="223" spans="1:3" x14ac:dyDescent="0.25">
      <c r="A223" s="12">
        <v>267</v>
      </c>
      <c r="B223" s="8" t="str">
        <f>VLOOKUP(A223,'Sets data'!$A$3:$C$9967,3,FALSE)</f>
        <v>Swarm Mother</v>
      </c>
      <c r="C223" s="8" t="str">
        <f>VLOOKUP(A223,'Sets data'!$A$3:$C$9967,2,FALSE)</f>
        <v>Schwarmmutter</v>
      </c>
    </row>
    <row r="224" spans="1:3" x14ac:dyDescent="0.25">
      <c r="A224" s="12">
        <v>268</v>
      </c>
      <c r="B224" s="8" t="str">
        <f>VLOOKUP(A224,'Sets data'!$A$3:$C$9967,3,FALSE)</f>
        <v>Sentinel of Rkugamz</v>
      </c>
      <c r="C224" s="8" t="str">
        <f>VLOOKUP(A224,'Sets data'!$A$3:$C$9967,2,FALSE)</f>
        <v>Wachposten von Rkugamz</v>
      </c>
    </row>
    <row r="225" spans="1:3" x14ac:dyDescent="0.25">
      <c r="A225" s="12">
        <v>269</v>
      </c>
      <c r="B225" s="8" t="str">
        <f>VLOOKUP(A225,'Sets data'!$A$3:$C$9967,3,FALSE)</f>
        <v>Chokethorn</v>
      </c>
      <c r="C225" s="8" t="str">
        <f>VLOOKUP(A225,'Sets data'!$A$3:$C$9967,2,FALSE)</f>
        <v>Würgedorn</v>
      </c>
    </row>
    <row r="226" spans="1:3" x14ac:dyDescent="0.25">
      <c r="A226" s="12">
        <v>270</v>
      </c>
      <c r="B226" s="8" t="str">
        <f>VLOOKUP(A226,'Sets data'!$A$3:$C$9967,3,FALSE)</f>
        <v>Slimecraw</v>
      </c>
      <c r="C226" s="8" t="str">
        <f>VLOOKUP(A226,'Sets data'!$A$3:$C$9967,2,FALSE)</f>
        <v>Schleimkropf</v>
      </c>
    </row>
    <row r="227" spans="1:3" x14ac:dyDescent="0.25">
      <c r="A227" s="12">
        <v>271</v>
      </c>
      <c r="B227" s="8" t="str">
        <f>VLOOKUP(A227,'Sets data'!$A$3:$C$9967,3,FALSE)</f>
        <v>Sellistrix</v>
      </c>
      <c r="C227" s="8" t="str">
        <f>VLOOKUP(A227,'Sets data'!$A$3:$C$9967,2,FALSE)</f>
        <v>Sellistrix</v>
      </c>
    </row>
    <row r="228" spans="1:3" x14ac:dyDescent="0.25">
      <c r="A228" s="12">
        <v>272</v>
      </c>
      <c r="B228" s="8" t="str">
        <f>VLOOKUP(A228,'Sets data'!$A$3:$C$9967,3,FALSE)</f>
        <v>Infernal Guardian</v>
      </c>
      <c r="C228" s="8" t="str">
        <f>VLOOKUP(A228,'Sets data'!$A$3:$C$9967,2,FALSE)</f>
        <v>Infernaler Wächter</v>
      </c>
    </row>
    <row r="229" spans="1:3" x14ac:dyDescent="0.25">
      <c r="A229" s="12">
        <v>273</v>
      </c>
      <c r="B229" s="8" t="str">
        <f>VLOOKUP(A229,'Sets data'!$A$3:$C$9967,3,FALSE)</f>
        <v>Ilambris</v>
      </c>
      <c r="C229" s="8" t="str">
        <f>VLOOKUP(A229,'Sets data'!$A$3:$C$9967,2,FALSE)</f>
        <v>Ilambris</v>
      </c>
    </row>
    <row r="230" spans="1:3" x14ac:dyDescent="0.25">
      <c r="A230" s="12">
        <v>274</v>
      </c>
      <c r="B230" s="8" t="str">
        <f>VLOOKUP(A230,'Sets data'!$A$3:$C$9967,3,FALSE)</f>
        <v>Iceheart</v>
      </c>
      <c r="C230" s="8" t="str">
        <f>VLOOKUP(A230,'Sets data'!$A$3:$C$9967,2,FALSE)</f>
        <v>Eisherz</v>
      </c>
    </row>
    <row r="231" spans="1:3" x14ac:dyDescent="0.25">
      <c r="A231" s="12">
        <v>275</v>
      </c>
      <c r="B231" s="8" t="str">
        <f>VLOOKUP(A231,'Sets data'!$A$3:$C$9967,3,FALSE)</f>
        <v>Stormfist</v>
      </c>
      <c r="C231" s="8" t="str">
        <f>VLOOKUP(A231,'Sets data'!$A$3:$C$9967,2,FALSE)</f>
        <v>Sturmfaust</v>
      </c>
    </row>
    <row r="232" spans="1:3" x14ac:dyDescent="0.25">
      <c r="A232" s="12">
        <v>276</v>
      </c>
      <c r="B232" s="8" t="str">
        <f>VLOOKUP(A232,'Sets data'!$A$3:$C$9967,3,FALSE)</f>
        <v>Tremorscale</v>
      </c>
      <c r="C232" s="8" t="str">
        <f>VLOOKUP(A232,'Sets data'!$A$3:$C$9967,2,FALSE)</f>
        <v>Bebenschuppe</v>
      </c>
    </row>
    <row r="233" spans="1:3" x14ac:dyDescent="0.25">
      <c r="A233" s="12">
        <v>277</v>
      </c>
      <c r="B233" s="8" t="str">
        <f>VLOOKUP(A233,'Sets data'!$A$3:$C$9967,3,FALSE)</f>
        <v>Pirate Skeleton</v>
      </c>
      <c r="C233" s="8" t="str">
        <f>VLOOKUP(A233,'Sets data'!$A$3:$C$9967,2,FALSE)</f>
        <v>Piratenskelett</v>
      </c>
    </row>
    <row r="234" spans="1:3" x14ac:dyDescent="0.25">
      <c r="A234" s="12">
        <v>278</v>
      </c>
      <c r="B234" s="8" t="str">
        <f>VLOOKUP(A234,'Sets data'!$A$3:$C$9967,3,FALSE)</f>
        <v>The Troll King</v>
      </c>
      <c r="C234" s="8" t="str">
        <f>VLOOKUP(A234,'Sets data'!$A$3:$C$9967,2,FALSE)</f>
        <v>Trollkönig</v>
      </c>
    </row>
    <row r="235" spans="1:3" x14ac:dyDescent="0.25">
      <c r="A235" s="12">
        <v>279</v>
      </c>
      <c r="B235" s="8" t="str">
        <f>VLOOKUP(A235,'Sets data'!$A$3:$C$9967,3,FALSE)</f>
        <v>Selene</v>
      </c>
      <c r="C235" s="8" t="str">
        <f>VLOOKUP(A235,'Sets data'!$A$3:$C$9967,2,FALSE)</f>
        <v>Selene</v>
      </c>
    </row>
    <row r="236" spans="1:3" x14ac:dyDescent="0.25">
      <c r="A236" s="12">
        <v>280</v>
      </c>
      <c r="B236" s="8" t="str">
        <f>VLOOKUP(A236,'Sets data'!$A$3:$C$9967,3,FALSE)</f>
        <v>Grothdarr</v>
      </c>
      <c r="C236" s="8" t="str">
        <f>VLOOKUP(A236,'Sets data'!$A$3:$C$9967,2,FALSE)</f>
        <v>Grothdarr</v>
      </c>
    </row>
    <row r="237" spans="1:3" x14ac:dyDescent="0.25">
      <c r="A237" s="12">
        <v>281</v>
      </c>
      <c r="B237" s="8" t="str">
        <f>VLOOKUP(A237,'Sets data'!$A$3:$C$9967,3,FALSE)</f>
        <v>Armor of the Trainee</v>
      </c>
      <c r="C237" s="8" t="str">
        <f>VLOOKUP(A237,'Sets data'!$A$3:$C$9967,2,FALSE)</f>
        <v>Rüstung des Auszubildenden</v>
      </c>
    </row>
    <row r="238" spans="1:3" x14ac:dyDescent="0.25">
      <c r="A238" s="12">
        <v>282</v>
      </c>
      <c r="B238" s="8" t="str">
        <f>VLOOKUP(A238,'Sets data'!$A$3:$C$9967,3,FALSE)</f>
        <v>Vampire Cloak</v>
      </c>
      <c r="C238" s="8" t="str">
        <f>VLOOKUP(A238,'Sets data'!$A$3:$C$9967,2,FALSE)</f>
        <v>Vampirumhang</v>
      </c>
    </row>
    <row r="239" spans="1:3" x14ac:dyDescent="0.25">
      <c r="A239" s="12">
        <v>283</v>
      </c>
      <c r="B239" s="8" t="str">
        <f>VLOOKUP(A239,'Sets data'!$A$3:$C$9967,3,FALSE)</f>
        <v>Sword-Singer</v>
      </c>
      <c r="C239" s="8" t="str">
        <f>VLOOKUP(A239,'Sets data'!$A$3:$C$9967,2,FALSE)</f>
        <v>Schwertsänger</v>
      </c>
    </row>
    <row r="240" spans="1:3" x14ac:dyDescent="0.25">
      <c r="A240" s="12">
        <v>284</v>
      </c>
      <c r="B240" s="8" t="str">
        <f>VLOOKUP(A240,'Sets data'!$A$3:$C$9967,3,FALSE)</f>
        <v>Order of Diagna</v>
      </c>
      <c r="C240" s="8" t="str">
        <f>VLOOKUP(A240,'Sets data'!$A$3:$C$9967,2,FALSE)</f>
        <v>Orden von Diagna</v>
      </c>
    </row>
    <row r="241" spans="1:3" x14ac:dyDescent="0.25">
      <c r="A241" s="12">
        <v>285</v>
      </c>
      <c r="B241" s="8" t="str">
        <f>VLOOKUP(A241,'Sets data'!$A$3:$C$9967,3,FALSE)</f>
        <v>Vampire Lord</v>
      </c>
      <c r="C241" s="8" t="str">
        <f>VLOOKUP(A241,'Sets data'!$A$3:$C$9967,2,FALSE)</f>
        <v>Vampirfürst</v>
      </c>
    </row>
    <row r="242" spans="1:3" x14ac:dyDescent="0.25">
      <c r="A242" s="12">
        <v>286</v>
      </c>
      <c r="B242" s="8" t="str">
        <f>VLOOKUP(A242,'Sets data'!$A$3:$C$9967,3,FALSE)</f>
        <v>Spriggan\'s Thorns</v>
      </c>
      <c r="C242" s="8" t="str">
        <f>VLOOKUP(A242,'Sets data'!$A$3:$C$9967,2,FALSE)</f>
        <v>Dornen des Zweiglings</v>
      </c>
    </row>
    <row r="243" spans="1:3" x14ac:dyDescent="0.25">
      <c r="A243" s="12">
        <v>287</v>
      </c>
      <c r="B243" s="8" t="str">
        <f>VLOOKUP(A243,'Sets data'!$A$3:$C$9967,3,FALSE)</f>
        <v>Green Pact</v>
      </c>
      <c r="C243" s="8" t="str">
        <f>VLOOKUP(A243,'Sets data'!$A$3:$C$9967,2,FALSE)</f>
        <v>Der Grüne Pakt</v>
      </c>
    </row>
    <row r="244" spans="1:3" x14ac:dyDescent="0.25">
      <c r="A244" s="12">
        <v>288</v>
      </c>
      <c r="B244" s="8" t="str">
        <f>VLOOKUP(A244,'Sets data'!$A$3:$C$9967,3,FALSE)</f>
        <v>Beekeeper\'s Gear</v>
      </c>
      <c r="C244" s="8" t="str">
        <f>VLOOKUP(A244,'Sets data'!$A$3:$C$9967,2,FALSE)</f>
        <v>Werkzeug des Bienenhüters</v>
      </c>
    </row>
    <row r="245" spans="1:3" x14ac:dyDescent="0.25">
      <c r="A245" s="12">
        <v>289</v>
      </c>
      <c r="B245" s="8" t="str">
        <f>VLOOKUP(A245,'Sets data'!$A$3:$C$9967,3,FALSE)</f>
        <v>Spinner\'s Garments</v>
      </c>
      <c r="C245" s="8" t="str">
        <f>VLOOKUP(A245,'Sets data'!$A$3:$C$9967,2,FALSE)</f>
        <v>Gewänder des Webers</v>
      </c>
    </row>
    <row r="246" spans="1:3" x14ac:dyDescent="0.25">
      <c r="A246" s="12">
        <v>290</v>
      </c>
      <c r="B246" s="8" t="str">
        <f>VLOOKUP(A246,'Sets data'!$A$3:$C$9967,3,FALSE)</f>
        <v>Skooma Smuggler</v>
      </c>
      <c r="C246" s="8" t="str">
        <f>VLOOKUP(A246,'Sets data'!$A$3:$C$9967,2,FALSE)</f>
        <v>Skoomaschmuggler</v>
      </c>
    </row>
    <row r="247" spans="1:3" x14ac:dyDescent="0.25">
      <c r="A247" s="12">
        <v>291</v>
      </c>
      <c r="B247" s="8" t="str">
        <f>VLOOKUP(A247,'Sets data'!$A$3:$C$9967,3,FALSE)</f>
        <v>Shalk Exoskeleton</v>
      </c>
      <c r="C247" s="8" t="str">
        <f>VLOOKUP(A247,'Sets data'!$A$3:$C$9967,2,FALSE)</f>
        <v>Schröterpanzer</v>
      </c>
    </row>
    <row r="248" spans="1:3" x14ac:dyDescent="0.25">
      <c r="A248" s="12">
        <v>292</v>
      </c>
      <c r="B248" s="8" t="str">
        <f>VLOOKUP(A248,'Sets data'!$A$3:$C$9967,3,FALSE)</f>
        <v>Mother\'s Sorrow</v>
      </c>
      <c r="C248" s="8" t="str">
        <f>VLOOKUP(A248,'Sets data'!$A$3:$C$9967,2,FALSE)</f>
        <v>Muttertränen</v>
      </c>
    </row>
    <row r="249" spans="1:3" x14ac:dyDescent="0.25">
      <c r="A249" s="12">
        <v>293</v>
      </c>
      <c r="B249" s="8" t="str">
        <f>VLOOKUP(A249,'Sets data'!$A$3:$C$9967,3,FALSE)</f>
        <v>Plague Doctor</v>
      </c>
      <c r="C249" s="8" t="str">
        <f>VLOOKUP(A249,'Sets data'!$A$3:$C$9967,2,FALSE)</f>
        <v>Seuchendoktor</v>
      </c>
    </row>
    <row r="250" spans="1:3" x14ac:dyDescent="0.25">
      <c r="A250" s="12">
        <v>294</v>
      </c>
      <c r="B250" s="8" t="str">
        <f>VLOOKUP(A250,'Sets data'!$A$3:$C$9967,3,FALSE)</f>
        <v>Ysgramor\'s Birthright</v>
      </c>
      <c r="C250" s="8" t="str">
        <f>VLOOKUP(A250,'Sets data'!$A$3:$C$9967,2,FALSE)</f>
        <v>Ysgramors Geburtsrecht</v>
      </c>
    </row>
    <row r="251" spans="1:3" x14ac:dyDescent="0.25">
      <c r="A251" s="12">
        <v>295</v>
      </c>
      <c r="B251" s="8" t="str">
        <f>VLOOKUP(A251,'Sets data'!$A$3:$C$9967,3,FALSE)</f>
        <v>Jailbreaker</v>
      </c>
      <c r="C251" s="8" t="str">
        <f>VLOOKUP(A251,'Sets data'!$A$3:$C$9967,2,FALSE)</f>
        <v>Ausbrecher</v>
      </c>
    </row>
    <row r="252" spans="1:3" x14ac:dyDescent="0.25">
      <c r="A252" s="12">
        <v>296</v>
      </c>
      <c r="B252" s="8" t="str">
        <f>VLOOKUP(A252,'Sets data'!$A$3:$C$9967,3,FALSE)</f>
        <v>Spelunker</v>
      </c>
      <c r="C252" s="8" t="str">
        <f>VLOOKUP(A252,'Sets data'!$A$3:$C$9967,2,FALSE)</f>
        <v>Höhlenforscher</v>
      </c>
    </row>
    <row r="253" spans="1:3" x14ac:dyDescent="0.25">
      <c r="A253" s="12">
        <v>297</v>
      </c>
      <c r="B253" s="8" t="str">
        <f>VLOOKUP(A253,'Sets data'!$A$3:$C$9967,3,FALSE)</f>
        <v>Spider Cultist Cowl</v>
      </c>
      <c r="C253" s="8" t="str">
        <f>VLOOKUP(A253,'Sets data'!$A$3:$C$9967,2,FALSE)</f>
        <v>Spinnenkultistenkutte</v>
      </c>
    </row>
    <row r="254" spans="1:3" x14ac:dyDescent="0.25">
      <c r="A254" s="12">
        <v>298</v>
      </c>
      <c r="B254" s="8" t="str">
        <f>VLOOKUP(A254,'Sets data'!$A$3:$C$9967,3,FALSE)</f>
        <v>Light Speaker</v>
      </c>
      <c r="C254" s="8" t="str">
        <f>VLOOKUP(A254,'Sets data'!$A$3:$C$9967,2,FALSE)</f>
        <v>Lichtsprecher</v>
      </c>
    </row>
    <row r="255" spans="1:3" x14ac:dyDescent="0.25">
      <c r="A255" s="12">
        <v>299</v>
      </c>
      <c r="B255" s="8" t="str">
        <f>VLOOKUP(A255,'Sets data'!$A$3:$C$9967,3,FALSE)</f>
        <v>Toothrow</v>
      </c>
      <c r="C255" s="8" t="str">
        <f>VLOOKUP(A255,'Sets data'!$A$3:$C$9967,2,FALSE)</f>
        <v>Zahnreihe</v>
      </c>
    </row>
    <row r="256" spans="1:3" x14ac:dyDescent="0.25">
      <c r="A256" s="12">
        <v>300</v>
      </c>
      <c r="B256" s="8" t="str">
        <f>VLOOKUP(A256,'Sets data'!$A$3:$C$9967,3,FALSE)</f>
        <v>Netch\'s Touch</v>
      </c>
      <c r="C256" s="8" t="str">
        <f>VLOOKUP(A256,'Sets data'!$A$3:$C$9967,2,FALSE)</f>
        <v>Berührung des Netch</v>
      </c>
    </row>
    <row r="257" spans="1:3" x14ac:dyDescent="0.25">
      <c r="A257" s="12">
        <v>301</v>
      </c>
      <c r="B257" s="8" t="str">
        <f>VLOOKUP(A257,'Sets data'!$A$3:$C$9967,3,FALSE)</f>
        <v>Strength of the Automaton</v>
      </c>
      <c r="C257" s="8" t="str">
        <f>VLOOKUP(A257,'Sets data'!$A$3:$C$9967,2,FALSE)</f>
        <v>Stärke des Automaten</v>
      </c>
    </row>
    <row r="258" spans="1:3" x14ac:dyDescent="0.25">
      <c r="A258" s="12">
        <v>302</v>
      </c>
      <c r="B258" s="8" t="str">
        <f>VLOOKUP(A258,'Sets data'!$A$3:$C$9967,3,FALSE)</f>
        <v>Leviathan</v>
      </c>
      <c r="C258" s="8" t="str">
        <f>VLOOKUP(A258,'Sets data'!$A$3:$C$9967,2,FALSE)</f>
        <v>Leviathan</v>
      </c>
    </row>
    <row r="259" spans="1:3" x14ac:dyDescent="0.25">
      <c r="A259" s="12">
        <v>303</v>
      </c>
      <c r="B259" s="8" t="str">
        <f>VLOOKUP(A259,'Sets data'!$A$3:$C$9967,3,FALSE)</f>
        <v>Lamia\'s Song</v>
      </c>
      <c r="C259" s="8" t="str">
        <f>VLOOKUP(A259,'Sets data'!$A$3:$C$9967,2,FALSE)</f>
        <v>Lied der Lamie</v>
      </c>
    </row>
    <row r="260" spans="1:3" x14ac:dyDescent="0.25">
      <c r="A260" s="12">
        <v>304</v>
      </c>
      <c r="B260" s="8" t="str">
        <f>VLOOKUP(A260,'Sets data'!$A$3:$C$9967,3,FALSE)</f>
        <v>Medusa</v>
      </c>
      <c r="C260" s="8" t="str">
        <f>VLOOKUP(A260,'Sets data'!$A$3:$C$9967,2,FALSE)</f>
        <v>Versteinernder Blick</v>
      </c>
    </row>
    <row r="261" spans="1:3" x14ac:dyDescent="0.25">
      <c r="A261" s="12">
        <v>305</v>
      </c>
      <c r="B261" s="8" t="str">
        <f>VLOOKUP(A261,'Sets data'!$A$3:$C$9967,3,FALSE)</f>
        <v>Treasure Hunter</v>
      </c>
      <c r="C261" s="8" t="str">
        <f>VLOOKUP(A261,'Sets data'!$A$3:$C$9967,2,FALSE)</f>
        <v>Schatzjäger</v>
      </c>
    </row>
    <row r="262" spans="1:3" x14ac:dyDescent="0.25">
      <c r="A262" s="12">
        <v>307</v>
      </c>
      <c r="B262" s="8" t="str">
        <f>VLOOKUP(A262,'Sets data'!$A$3:$C$9967,3,FALSE)</f>
        <v>Draugr Hulk</v>
      </c>
      <c r="C262" s="8" t="str">
        <f>VLOOKUP(A262,'Sets data'!$A$3:$C$9967,2,FALSE)</f>
        <v>Schwerfälliger Draugr</v>
      </c>
    </row>
    <row r="263" spans="1:3" x14ac:dyDescent="0.25">
      <c r="A263" s="12">
        <v>308</v>
      </c>
      <c r="B263" s="8" t="str">
        <f>VLOOKUP(A263,'Sets data'!$A$3:$C$9967,3,FALSE)</f>
        <v>Bone Pirate\'s Tatters</v>
      </c>
      <c r="C263" s="8" t="str">
        <f>VLOOKUP(A263,'Sets data'!$A$3:$C$9967,2,FALSE)</f>
        <v>Lumpen des Knochenpiraten</v>
      </c>
    </row>
    <row r="264" spans="1:3" x14ac:dyDescent="0.25">
      <c r="A264" s="12">
        <v>309</v>
      </c>
      <c r="B264" s="8" t="str">
        <f>VLOOKUP(A264,'Sets data'!$A$3:$C$9967,3,FALSE)</f>
        <v>Knight-errant\'s Mail</v>
      </c>
      <c r="C264" s="8" t="str">
        <f>VLOOKUP(A264,'Sets data'!$A$3:$C$9967,2,FALSE)</f>
        <v>Platten des Wanderritters</v>
      </c>
    </row>
    <row r="265" spans="1:3" x14ac:dyDescent="0.25">
      <c r="A265" s="12">
        <v>310</v>
      </c>
      <c r="B265" s="8" t="str">
        <f>VLOOKUP(A265,'Sets data'!$A$3:$C$9967,3,FALSE)</f>
        <v>Sword Dancer</v>
      </c>
      <c r="C265" s="8" t="str">
        <f>VLOOKUP(A265,'Sets data'!$A$3:$C$9967,2,FALSE)</f>
        <v>Schwerttänzer</v>
      </c>
    </row>
    <row r="266" spans="1:3" x14ac:dyDescent="0.25">
      <c r="A266" s="12">
        <v>311</v>
      </c>
      <c r="B266" s="8" t="str">
        <f>VLOOKUP(A266,'Sets data'!$A$3:$C$9967,3,FALSE)</f>
        <v>Rattlecage</v>
      </c>
      <c r="C266" s="8" t="str">
        <f>VLOOKUP(A266,'Sets data'!$A$3:$C$9967,2,FALSE)</f>
        <v>Klapperkäfig</v>
      </c>
    </row>
    <row r="267" spans="1:3" x14ac:dyDescent="0.25">
      <c r="A267" s="12">
        <v>313</v>
      </c>
      <c r="B267" s="8" t="str">
        <f>VLOOKUP(A267,'Sets data'!$A$3:$C$9967,3,FALSE)</f>
        <v>Titanic Cleave</v>
      </c>
      <c r="C267" s="8" t="str">
        <f>VLOOKUP(A267,'Sets data'!$A$3:$C$9967,2,FALSE)</f>
        <v>Titanisches Trennen</v>
      </c>
    </row>
    <row r="268" spans="1:3" x14ac:dyDescent="0.25">
      <c r="A268" s="12">
        <v>314</v>
      </c>
      <c r="B268" s="8" t="str">
        <f>VLOOKUP(A268,'Sets data'!$A$3:$C$9967,3,FALSE)</f>
        <v>Puncturing Remedy</v>
      </c>
      <c r="C268" s="8" t="str">
        <f>VLOOKUP(A268,'Sets data'!$A$3:$C$9967,2,FALSE)</f>
        <v>Durchschlagende Genesung</v>
      </c>
    </row>
    <row r="269" spans="1:3" x14ac:dyDescent="0.25">
      <c r="A269" s="12">
        <v>315</v>
      </c>
      <c r="B269" s="8" t="str">
        <f>VLOOKUP(A269,'Sets data'!$A$3:$C$9967,3,FALSE)</f>
        <v>Stinging Slashes</v>
      </c>
      <c r="C269" s="8" t="str">
        <f>VLOOKUP(A269,'Sets data'!$A$3:$C$9967,2,FALSE)</f>
        <v>Stechende Schnitte</v>
      </c>
    </row>
    <row r="270" spans="1:3" x14ac:dyDescent="0.25">
      <c r="A270" s="12">
        <v>316</v>
      </c>
      <c r="B270" s="8" t="str">
        <f>VLOOKUP(A270,'Sets data'!$A$3:$C$9967,3,FALSE)</f>
        <v>Caustic Arrow</v>
      </c>
      <c r="C270" s="8" t="str">
        <f>VLOOKUP(A270,'Sets data'!$A$3:$C$9967,2,FALSE)</f>
        <v>Beißender Pfeil</v>
      </c>
    </row>
    <row r="271" spans="1:3" x14ac:dyDescent="0.25">
      <c r="A271" s="12">
        <v>317</v>
      </c>
      <c r="B271" s="8" t="str">
        <f>VLOOKUP(A271,'Sets data'!$A$3:$C$9967,3,FALSE)</f>
        <v>Destructive Impact</v>
      </c>
      <c r="C271" s="8" t="str">
        <f>VLOOKUP(A271,'Sets data'!$A$3:$C$9967,2,FALSE)</f>
        <v>Zerstörerischer Einschlag</v>
      </c>
    </row>
    <row r="272" spans="1:3" x14ac:dyDescent="0.25">
      <c r="A272" s="12">
        <v>318</v>
      </c>
      <c r="B272" s="8" t="str">
        <f>VLOOKUP(A272,'Sets data'!$A$3:$C$9967,3,FALSE)</f>
        <v>Grand Rejuvenation</v>
      </c>
      <c r="C272" s="8" t="str">
        <f>VLOOKUP(A272,'Sets data'!$A$3:$C$9967,2,FALSE)</f>
        <v>Große Verjüngung</v>
      </c>
    </row>
    <row r="273" spans="1:3" x14ac:dyDescent="0.25">
      <c r="A273" s="12">
        <v>320</v>
      </c>
      <c r="B273" s="8" t="str">
        <f>VLOOKUP(A273,'Sets data'!$A$3:$C$9967,3,FALSE)</f>
        <v>War Maiden</v>
      </c>
      <c r="C273" s="8" t="str">
        <f>VLOOKUP(A273,'Sets data'!$A$3:$C$9967,2,FALSE)</f>
        <v>Kriegsjungfer</v>
      </c>
    </row>
    <row r="274" spans="1:3" x14ac:dyDescent="0.25">
      <c r="A274" s="12">
        <v>321</v>
      </c>
      <c r="B274" s="8" t="str">
        <f>VLOOKUP(A274,'Sets data'!$A$3:$C$9967,3,FALSE)</f>
        <v>Defiler</v>
      </c>
      <c r="C274" s="8" t="str">
        <f>VLOOKUP(A274,'Sets data'!$A$3:$C$9967,2,FALSE)</f>
        <v>Schänder</v>
      </c>
    </row>
    <row r="275" spans="1:3" x14ac:dyDescent="0.25">
      <c r="A275" s="12">
        <v>322</v>
      </c>
      <c r="B275" s="8" t="str">
        <f>VLOOKUP(A275,'Sets data'!$A$3:$C$9967,3,FALSE)</f>
        <v>Warrior-Poet</v>
      </c>
      <c r="C275" s="8" t="str">
        <f>VLOOKUP(A275,'Sets data'!$A$3:$C$9967,2,FALSE)</f>
        <v>Kriegerpoet</v>
      </c>
    </row>
    <row r="276" spans="1:3" x14ac:dyDescent="0.25">
      <c r="A276" s="12">
        <v>323</v>
      </c>
      <c r="B276" s="8" t="str">
        <f>VLOOKUP(A276,'Sets data'!$A$3:$C$9967,3,FALSE)</f>
        <v>Assassin\'s Guile</v>
      </c>
      <c r="C276" s="8" t="str">
        <f>VLOOKUP(A276,'Sets data'!$A$3:$C$9967,2,FALSE)</f>
        <v>Assassinenlist</v>
      </c>
    </row>
    <row r="277" spans="1:3" x14ac:dyDescent="0.25">
      <c r="A277" s="12">
        <v>324</v>
      </c>
      <c r="B277" s="8" t="str">
        <f>VLOOKUP(A277,'Sets data'!$A$3:$C$9967,3,FALSE)</f>
        <v>Daedric Trickery</v>
      </c>
      <c r="C277" s="8" t="str">
        <f>VLOOKUP(A277,'Sets data'!$A$3:$C$9967,2,FALSE)</f>
        <v>Daedrische Gaunerei</v>
      </c>
    </row>
    <row r="278" spans="1:3" x14ac:dyDescent="0.25">
      <c r="A278" s="12">
        <v>325</v>
      </c>
      <c r="B278" s="8" t="str">
        <f>VLOOKUP(A278,'Sets data'!$A$3:$C$9967,3,FALSE)</f>
        <v>Shacklebreaker</v>
      </c>
      <c r="C278" s="8" t="str">
        <f>VLOOKUP(A278,'Sets data'!$A$3:$C$9967,2,FALSE)</f>
        <v>Kettensprenger</v>
      </c>
    </row>
    <row r="279" spans="1:3" x14ac:dyDescent="0.25">
      <c r="A279" s="12">
        <v>326</v>
      </c>
      <c r="B279" s="8" t="str">
        <f>VLOOKUP(A279,'Sets data'!$A$3:$C$9967,3,FALSE)</f>
        <v>Vanguard\'s Challenge</v>
      </c>
      <c r="C279" s="8" t="str">
        <f>VLOOKUP(A279,'Sets data'!$A$3:$C$9967,2,FALSE)</f>
        <v>Vorhutdisput</v>
      </c>
    </row>
    <row r="280" spans="1:3" x14ac:dyDescent="0.25">
      <c r="A280" s="12">
        <v>327</v>
      </c>
      <c r="B280" s="8" t="str">
        <f>VLOOKUP(A280,'Sets data'!$A$3:$C$9967,3,FALSE)</f>
        <v>Coward\'s Gear</v>
      </c>
      <c r="C280" s="8" t="str">
        <f>VLOOKUP(A280,'Sets data'!$A$3:$C$9967,2,FALSE)</f>
        <v>Feiglingstracht</v>
      </c>
    </row>
    <row r="281" spans="1:3" x14ac:dyDescent="0.25">
      <c r="A281" s="12">
        <v>328</v>
      </c>
      <c r="B281" s="8" t="str">
        <f>VLOOKUP(A281,'Sets data'!$A$3:$C$9967,3,FALSE)</f>
        <v>Knight Slayer</v>
      </c>
      <c r="C281" s="8" t="str">
        <f>VLOOKUP(A281,'Sets data'!$A$3:$C$9967,2,FALSE)</f>
        <v>Ritterschlächter</v>
      </c>
    </row>
    <row r="282" spans="1:3" x14ac:dyDescent="0.25">
      <c r="A282" s="12">
        <v>329</v>
      </c>
      <c r="B282" s="8" t="str">
        <f>VLOOKUP(A282,'Sets data'!$A$3:$C$9967,3,FALSE)</f>
        <v>Wizard\'s Riposte</v>
      </c>
      <c r="C282" s="8" t="str">
        <f>VLOOKUP(A282,'Sets data'!$A$3:$C$9967,2,FALSE)</f>
        <v>Zaubererreplik</v>
      </c>
    </row>
    <row r="283" spans="1:3" x14ac:dyDescent="0.25">
      <c r="A283" s="12">
        <v>330</v>
      </c>
      <c r="B283" s="8" t="str">
        <f>VLOOKUP(A283,'Sets data'!$A$3:$C$9967,3,FALSE)</f>
        <v>Automated Defense</v>
      </c>
      <c r="C283" s="8" t="str">
        <f>VLOOKUP(A283,'Sets data'!$A$3:$C$9967,2,FALSE)</f>
        <v>Automatisierte Verteidigung</v>
      </c>
    </row>
    <row r="284" spans="1:3" x14ac:dyDescent="0.25">
      <c r="A284" s="12">
        <v>331</v>
      </c>
      <c r="B284" s="8" t="str">
        <f>VLOOKUP(A284,'Sets data'!$A$3:$C$9967,3,FALSE)</f>
        <v>War Machine</v>
      </c>
      <c r="C284" s="8" t="str">
        <f>VLOOKUP(A284,'Sets data'!$A$3:$C$9967,2,FALSE)</f>
        <v>Kriegsmaschine</v>
      </c>
    </row>
    <row r="285" spans="1:3" x14ac:dyDescent="0.25">
      <c r="A285" s="12">
        <v>332</v>
      </c>
      <c r="B285" s="8" t="str">
        <f>VLOOKUP(A285,'Sets data'!$A$3:$C$9967,3,FALSE)</f>
        <v>Master Architect</v>
      </c>
      <c r="C285" s="8" t="str">
        <f>VLOOKUP(A285,'Sets data'!$A$3:$C$9967,2,FALSE)</f>
        <v>Meisterarchitekt</v>
      </c>
    </row>
    <row r="286" spans="1:3" x14ac:dyDescent="0.25">
      <c r="A286" s="12">
        <v>333</v>
      </c>
      <c r="B286" s="8" t="str">
        <f>VLOOKUP(A286,'Sets data'!$A$3:$C$9967,3,FALSE)</f>
        <v>Inventor\'s Guard</v>
      </c>
      <c r="C286" s="8" t="str">
        <f>VLOOKUP(A286,'Sets data'!$A$3:$C$9967,2,FALSE)</f>
        <v>Erfindergarde</v>
      </c>
    </row>
    <row r="287" spans="1:3" x14ac:dyDescent="0.25">
      <c r="A287" s="12">
        <v>334</v>
      </c>
      <c r="B287" s="8" t="str">
        <f>VLOOKUP(A287,'Sets data'!$A$3:$C$9967,3,FALSE)</f>
        <v>Impregnable Armor</v>
      </c>
      <c r="C287" s="8" t="str">
        <f>VLOOKUP(A287,'Sets data'!$A$3:$C$9967,2,FALSE)</f>
        <v>Unüberwindliche Rüstung</v>
      </c>
    </row>
    <row r="288" spans="1:3" x14ac:dyDescent="0.25">
      <c r="A288" s="12">
        <v>335</v>
      </c>
      <c r="B288" s="8" t="str">
        <f>VLOOKUP(A288,'Sets data'!$A$3:$C$9967,3,FALSE)</f>
        <v>Draugr\'s Rest</v>
      </c>
      <c r="C288" s="8" t="str">
        <f>VLOOKUP(A288,'Sets data'!$A$3:$C$9967,2,FALSE)</f>
        <v>Draugrruhe</v>
      </c>
    </row>
    <row r="289" spans="1:3" x14ac:dyDescent="0.25">
      <c r="A289" s="12">
        <v>336</v>
      </c>
      <c r="B289" s="8" t="str">
        <f>VLOOKUP(A289,'Sets data'!$A$3:$C$9967,3,FALSE)</f>
        <v>Pillar of Nirn</v>
      </c>
      <c r="C289" s="8" t="str">
        <f>VLOOKUP(A289,'Sets data'!$A$3:$C$9967,2,FALSE)</f>
        <v>Säulen von Nirn</v>
      </c>
    </row>
    <row r="290" spans="1:3" x14ac:dyDescent="0.25">
      <c r="A290" s="12">
        <v>337</v>
      </c>
      <c r="B290" s="8" t="str">
        <f>VLOOKUP(A290,'Sets data'!$A$3:$C$9967,3,FALSE)</f>
        <v>Ironblood</v>
      </c>
      <c r="C290" s="8" t="str">
        <f>VLOOKUP(A290,'Sets data'!$A$3:$C$9967,2,FALSE)</f>
        <v>Eisenblut</v>
      </c>
    </row>
    <row r="291" spans="1:3" x14ac:dyDescent="0.25">
      <c r="A291" s="12">
        <v>338</v>
      </c>
      <c r="B291" s="8" t="str">
        <f>VLOOKUP(A291,'Sets data'!$A$3:$C$9967,3,FALSE)</f>
        <v>Flame Blossom</v>
      </c>
      <c r="C291" s="8" t="str">
        <f>VLOOKUP(A291,'Sets data'!$A$3:$C$9967,2,FALSE)</f>
        <v>Flammenblüte</v>
      </c>
    </row>
    <row r="292" spans="1:3" x14ac:dyDescent="0.25">
      <c r="A292" s="12">
        <v>339</v>
      </c>
      <c r="B292" s="8" t="str">
        <f>VLOOKUP(A292,'Sets data'!$A$3:$C$9967,3,FALSE)</f>
        <v>Blooddrinker</v>
      </c>
      <c r="C292" s="8" t="str">
        <f>VLOOKUP(A292,'Sets data'!$A$3:$C$9967,2,FALSE)</f>
        <v>Bluttrinker</v>
      </c>
    </row>
    <row r="293" spans="1:3" x14ac:dyDescent="0.25">
      <c r="A293" s="12">
        <v>340</v>
      </c>
      <c r="B293" s="8" t="str">
        <f>VLOOKUP(A293,'Sets data'!$A$3:$C$9967,3,FALSE)</f>
        <v>Hagraven\'s Garden</v>
      </c>
      <c r="C293" s="8" t="str">
        <f>VLOOKUP(A293,'Sets data'!$A$3:$C$9967,2,FALSE)</f>
        <v>Vettelgarten</v>
      </c>
    </row>
    <row r="294" spans="1:3" x14ac:dyDescent="0.25">
      <c r="A294" s="12">
        <v>341</v>
      </c>
      <c r="B294" s="8" t="str">
        <f>VLOOKUP(A294,'Sets data'!$A$3:$C$9967,3,FALSE)</f>
        <v>Earthgore</v>
      </c>
      <c r="C294" s="8" t="str">
        <f>VLOOKUP(A294,'Sets data'!$A$3:$C$9967,2,FALSE)</f>
        <v>Erdbluter</v>
      </c>
    </row>
    <row r="295" spans="1:3" x14ac:dyDescent="0.25">
      <c r="A295" s="12">
        <v>342</v>
      </c>
      <c r="B295" s="8" t="str">
        <f>VLOOKUP(A295,'Sets data'!$A$3:$C$9967,3,FALSE)</f>
        <v>Domihaus</v>
      </c>
      <c r="C295" s="8" t="str">
        <f>VLOOKUP(A295,'Sets data'!$A$3:$C$9967,2,FALSE)</f>
        <v>Domihaus</v>
      </c>
    </row>
    <row r="296" spans="1:3" x14ac:dyDescent="0.25">
      <c r="A296" s="12">
        <v>343</v>
      </c>
      <c r="B296" s="8" t="str">
        <f>VLOOKUP(A296,'Sets data'!$A$3:$C$9967,3,FALSE)</f>
        <v>Caluurion\'s Legacy</v>
      </c>
      <c r="C296" s="8" t="str">
        <f>VLOOKUP(A296,'Sets data'!$A$3:$C$9967,2,FALSE)</f>
        <v>Caluurions Erbe</v>
      </c>
    </row>
    <row r="297" spans="1:3" x14ac:dyDescent="0.25">
      <c r="A297" s="12">
        <v>344</v>
      </c>
      <c r="B297" s="8" t="str">
        <f>VLOOKUP(A297,'Sets data'!$A$3:$C$9967,3,FALSE)</f>
        <v>Trappings of Invigoration</v>
      </c>
      <c r="C297" s="8" t="str">
        <f>VLOOKUP(A297,'Sets data'!$A$3:$C$9967,2,FALSE)</f>
        <v>Stärkungsprunk</v>
      </c>
    </row>
    <row r="298" spans="1:3" x14ac:dyDescent="0.25">
      <c r="A298" s="12">
        <v>345</v>
      </c>
      <c r="B298" s="8" t="str">
        <f>VLOOKUP(A298,'Sets data'!$A$3:$C$9967,3,FALSE)</f>
        <v>Ulfnor\'s Favor</v>
      </c>
      <c r="C298" s="8" t="str">
        <f>VLOOKUP(A298,'Sets data'!$A$3:$C$9967,2,FALSE)</f>
        <v>Ulfnors Gunst</v>
      </c>
    </row>
    <row r="299" spans="1:3" x14ac:dyDescent="0.25">
      <c r="A299" s="12">
        <v>346</v>
      </c>
      <c r="B299" s="8" t="str">
        <f>VLOOKUP(A299,'Sets data'!$A$3:$C$9967,3,FALSE)</f>
        <v>Jorvuld\'s Guidance</v>
      </c>
      <c r="C299" s="8" t="str">
        <f>VLOOKUP(A299,'Sets data'!$A$3:$C$9967,2,FALSE)</f>
        <v>Jorvulds Führung</v>
      </c>
    </row>
    <row r="300" spans="1:3" x14ac:dyDescent="0.25">
      <c r="A300" s="12">
        <v>347</v>
      </c>
      <c r="B300" s="8" t="str">
        <f>VLOOKUP(A300,'Sets data'!$A$3:$C$9967,3,FALSE)</f>
        <v>Plague Slinger</v>
      </c>
      <c r="C300" s="8" t="str">
        <f>VLOOKUP(A300,'Sets data'!$A$3:$C$9967,2,FALSE)</f>
        <v>Seuchenschleuder</v>
      </c>
    </row>
    <row r="301" spans="1:3" x14ac:dyDescent="0.25">
      <c r="A301" s="12">
        <v>348</v>
      </c>
      <c r="B301" s="8" t="str">
        <f>VLOOKUP(A301,'Sets data'!$A$3:$C$9967,3,FALSE)</f>
        <v>Curse of Doylemish</v>
      </c>
      <c r="C301" s="8" t="str">
        <f>VLOOKUP(A301,'Sets data'!$A$3:$C$9967,2,FALSE)</f>
        <v>Fluch von Doylemish</v>
      </c>
    </row>
    <row r="302" spans="1:3" x14ac:dyDescent="0.25">
      <c r="A302" s="12">
        <v>349</v>
      </c>
      <c r="B302" s="8" t="str">
        <f>VLOOKUP(A302,'Sets data'!$A$3:$C$9967,3,FALSE)</f>
        <v>Thurvokun</v>
      </c>
      <c r="C302" s="8" t="str">
        <f>VLOOKUP(A302,'Sets data'!$A$3:$C$9967,2,FALSE)</f>
        <v>Thurvokun</v>
      </c>
    </row>
    <row r="303" spans="1:3" x14ac:dyDescent="0.25">
      <c r="A303" s="12">
        <v>350</v>
      </c>
      <c r="B303" s="8" t="str">
        <f>VLOOKUP(A303,'Sets data'!$A$3:$C$9967,3,FALSE)</f>
        <v>Zaan</v>
      </c>
      <c r="C303" s="8" t="str">
        <f>VLOOKUP(A303,'Sets data'!$A$3:$C$9967,2,FALSE)</f>
        <v>Zaan</v>
      </c>
    </row>
    <row r="304" spans="1:3" x14ac:dyDescent="0.25">
      <c r="A304" s="12">
        <v>351</v>
      </c>
      <c r="B304" s="8" t="str">
        <f>VLOOKUP(A304,'Sets data'!$A$3:$C$9967,3,FALSE)</f>
        <v>Innate Axiom</v>
      </c>
      <c r="C304" s="8" t="str">
        <f>VLOOKUP(A304,'Sets data'!$A$3:$C$9967,2,FALSE)</f>
        <v>Kernaxiom</v>
      </c>
    </row>
    <row r="305" spans="1:3" x14ac:dyDescent="0.25">
      <c r="A305" s="12">
        <v>352</v>
      </c>
      <c r="B305" s="8" t="str">
        <f>VLOOKUP(A305,'Sets data'!$A$3:$C$9967,3,FALSE)</f>
        <v>Fortified Brass</v>
      </c>
      <c r="C305" s="8" t="str">
        <f>VLOOKUP(A305,'Sets data'!$A$3:$C$9967,2,FALSE)</f>
        <v>Messingpanzer</v>
      </c>
    </row>
    <row r="306" spans="1:3" x14ac:dyDescent="0.25">
      <c r="A306" s="12">
        <v>353</v>
      </c>
      <c r="B306" s="8" t="str">
        <f>VLOOKUP(A306,'Sets data'!$A$3:$C$9967,3,FALSE)</f>
        <v>Mechanical Acuity</v>
      </c>
      <c r="C306" s="8" t="str">
        <f>VLOOKUP(A306,'Sets data'!$A$3:$C$9967,2,FALSE)</f>
        <v>Mechanikblick</v>
      </c>
    </row>
    <row r="307" spans="1:3" x14ac:dyDescent="0.25">
      <c r="A307" s="12">
        <v>354</v>
      </c>
      <c r="B307" s="8" t="str">
        <f>VLOOKUP(A307,'Sets data'!$A$3:$C$9967,3,FALSE)</f>
        <v>Mad Tinkerer</v>
      </c>
      <c r="C307" s="8" t="str">
        <f>VLOOKUP(A307,'Sets data'!$A$3:$C$9967,2,FALSE)</f>
        <v>Wahntüftler</v>
      </c>
    </row>
    <row r="308" spans="1:3" x14ac:dyDescent="0.25">
      <c r="A308" s="12">
        <v>355</v>
      </c>
      <c r="B308" s="8" t="str">
        <f>VLOOKUP(A308,'Sets data'!$A$3:$C$9967,3,FALSE)</f>
        <v>Unfathomable Darkness</v>
      </c>
      <c r="C308" s="8" t="str">
        <f>VLOOKUP(A308,'Sets data'!$A$3:$C$9967,2,FALSE)</f>
        <v>Unermessliche Dunkelheit</v>
      </c>
    </row>
    <row r="309" spans="1:3" x14ac:dyDescent="0.25">
      <c r="A309" s="12">
        <v>356</v>
      </c>
      <c r="B309" s="8" t="str">
        <f>VLOOKUP(A309,'Sets data'!$A$3:$C$9967,3,FALSE)</f>
        <v>Livewire</v>
      </c>
      <c r="C309" s="8" t="str">
        <f>VLOOKUP(A309,'Sets data'!$A$3:$C$9967,2,FALSE)</f>
        <v>Stromschlag</v>
      </c>
    </row>
    <row r="310" spans="1:3" x14ac:dyDescent="0.25">
      <c r="A310" s="12">
        <v>357</v>
      </c>
      <c r="B310" s="8" t="str">
        <f>VLOOKUP(A310,'Sets data'!$A$3:$C$9967,3,FALSE)</f>
        <v>Disciplined Slash (Perfected)</v>
      </c>
      <c r="C310" s="8" t="str">
        <f>VLOOKUP(A310,'Sets data'!$A$3:$C$9967,2,FALSE)</f>
        <v>Disziplinierter Schnitt (vollendet)</v>
      </c>
    </row>
    <row r="311" spans="1:3" x14ac:dyDescent="0.25">
      <c r="A311" s="12">
        <v>358</v>
      </c>
      <c r="B311" s="8" t="str">
        <f>VLOOKUP(A311,'Sets data'!$A$3:$C$9967,3,FALSE)</f>
        <v>Defensive Position (Perfected)</v>
      </c>
      <c r="C311" s="8" t="str">
        <f>VLOOKUP(A311,'Sets data'!$A$3:$C$9967,2,FALSE)</f>
        <v>Defensive Position (vollendet)</v>
      </c>
    </row>
    <row r="312" spans="1:3" x14ac:dyDescent="0.25">
      <c r="A312" s="12">
        <v>359</v>
      </c>
      <c r="B312" s="8" t="str">
        <f>VLOOKUP(A312,'Sets data'!$A$3:$C$9967,3,FALSE)</f>
        <v>Chaotic Whirlwind (Perfected)</v>
      </c>
      <c r="C312" s="8" t="str">
        <f>VLOOKUP(A312,'Sets data'!$A$3:$C$9967,2,FALSE)</f>
        <v>Chaotischer Wirbelwind (vollendet)</v>
      </c>
    </row>
    <row r="313" spans="1:3" x14ac:dyDescent="0.25">
      <c r="A313" s="12">
        <v>360</v>
      </c>
      <c r="B313" s="8" t="str">
        <f>VLOOKUP(A313,'Sets data'!$A$3:$C$9967,3,FALSE)</f>
        <v>Piercing Spray (Perfected)</v>
      </c>
      <c r="C313" s="8" t="str">
        <f>VLOOKUP(A313,'Sets data'!$A$3:$C$9967,2,FALSE)</f>
        <v>Durchdringende Salve (vollendet)</v>
      </c>
    </row>
    <row r="314" spans="1:3" x14ac:dyDescent="0.25">
      <c r="A314" s="12">
        <v>361</v>
      </c>
      <c r="B314" s="8" t="str">
        <f>VLOOKUP(A314,'Sets data'!$A$3:$C$9967,3,FALSE)</f>
        <v>Concentrated Force (Perfected)</v>
      </c>
      <c r="C314" s="8" t="str">
        <f>VLOOKUP(A314,'Sets data'!$A$3:$C$9967,2,FALSE)</f>
        <v>Konzentrierte Kraft (vollendet)</v>
      </c>
    </row>
    <row r="315" spans="1:3" x14ac:dyDescent="0.25">
      <c r="A315" s="12">
        <v>362</v>
      </c>
      <c r="B315" s="8" t="str">
        <f>VLOOKUP(A315,'Sets data'!$A$3:$C$9967,3,FALSE)</f>
        <v>Timeless Blessing (Perfected)</v>
      </c>
      <c r="C315" s="8" t="str">
        <f>VLOOKUP(A315,'Sets data'!$A$3:$C$9967,2,FALSE)</f>
        <v>Zeitloser Segen (vollendet)</v>
      </c>
    </row>
    <row r="316" spans="1:3" x14ac:dyDescent="0.25">
      <c r="A316" s="12">
        <v>363</v>
      </c>
      <c r="B316" s="8" t="str">
        <f>VLOOKUP(A316,'Sets data'!$A$3:$C$9967,3,FALSE)</f>
        <v>Disciplined Slash</v>
      </c>
      <c r="C316" s="8" t="str">
        <f>VLOOKUP(A316,'Sets data'!$A$3:$C$9967,2,FALSE)</f>
        <v>Disziplinierter Schnitt</v>
      </c>
    </row>
    <row r="317" spans="1:3" x14ac:dyDescent="0.25">
      <c r="A317" s="12">
        <v>364</v>
      </c>
      <c r="B317" s="8" t="str">
        <f>VLOOKUP(A317,'Sets data'!$A$3:$C$9967,3,FALSE)</f>
        <v>Defensive Position</v>
      </c>
      <c r="C317" s="8" t="str">
        <f>VLOOKUP(A317,'Sets data'!$A$3:$C$9967,2,FALSE)</f>
        <v>Defensive Position</v>
      </c>
    </row>
    <row r="318" spans="1:3" x14ac:dyDescent="0.25">
      <c r="A318" s="12">
        <v>365</v>
      </c>
      <c r="B318" s="8" t="str">
        <f>VLOOKUP(A318,'Sets data'!$A$3:$C$9967,3,FALSE)</f>
        <v>Chaotic Whirlwind</v>
      </c>
      <c r="C318" s="8" t="str">
        <f>VLOOKUP(A318,'Sets data'!$A$3:$C$9967,2,FALSE)</f>
        <v>Chaotischer Wirbelwind</v>
      </c>
    </row>
    <row r="319" spans="1:3" x14ac:dyDescent="0.25">
      <c r="A319" s="12">
        <v>366</v>
      </c>
      <c r="B319" s="8" t="str">
        <f>VLOOKUP(A319,'Sets data'!$A$3:$C$9967,3,FALSE)</f>
        <v>Piercing Spray</v>
      </c>
      <c r="C319" s="8" t="str">
        <f>VLOOKUP(A319,'Sets data'!$A$3:$C$9967,2,FALSE)</f>
        <v>Durchdringende Salve</v>
      </c>
    </row>
    <row r="320" spans="1:3" x14ac:dyDescent="0.25">
      <c r="A320" s="12">
        <v>367</v>
      </c>
      <c r="B320" s="8" t="str">
        <f>VLOOKUP(A320,'Sets data'!$A$3:$C$9967,3,FALSE)</f>
        <v>Concentrated Force</v>
      </c>
      <c r="C320" s="8" t="str">
        <f>VLOOKUP(A320,'Sets data'!$A$3:$C$9967,2,FALSE)</f>
        <v>Konzentrierte Kraft</v>
      </c>
    </row>
    <row r="321" spans="1:3" x14ac:dyDescent="0.25">
      <c r="A321" s="12">
        <v>368</v>
      </c>
      <c r="B321" s="8" t="str">
        <f>VLOOKUP(A321,'Sets data'!$A$3:$C$9967,3,FALSE)</f>
        <v>Timeless Blessing</v>
      </c>
      <c r="C321" s="8" t="str">
        <f>VLOOKUP(A321,'Sets data'!$A$3:$C$9967,2,FALSE)</f>
        <v>Zeitloser Segen</v>
      </c>
    </row>
    <row r="322" spans="1:3" x14ac:dyDescent="0.25">
      <c r="A322" s="12">
        <v>369</v>
      </c>
      <c r="B322" s="8" t="str">
        <f>VLOOKUP(A322,'Sets data'!$A$3:$C$9967,3,FALSE)</f>
        <v>Merciless Charge</v>
      </c>
      <c r="C322" s="8" t="str">
        <f>VLOOKUP(A322,'Sets data'!$A$3:$C$9967,2,FALSE)</f>
        <v>Gnadenloser Ansturm</v>
      </c>
    </row>
    <row r="323" spans="1:3" x14ac:dyDescent="0.25">
      <c r="A323" s="12">
        <v>370</v>
      </c>
      <c r="B323" s="8" t="str">
        <f>VLOOKUP(A323,'Sets data'!$A$3:$C$9967,3,FALSE)</f>
        <v>Rampaging Slash</v>
      </c>
      <c r="C323" s="8" t="str">
        <f>VLOOKUP(A323,'Sets data'!$A$3:$C$9967,2,FALSE)</f>
        <v>Tobender Schnitt</v>
      </c>
    </row>
    <row r="324" spans="1:3" x14ac:dyDescent="0.25">
      <c r="A324" s="12">
        <v>371</v>
      </c>
      <c r="B324" s="8" t="str">
        <f>VLOOKUP(A324,'Sets data'!$A$3:$C$9967,3,FALSE)</f>
        <v>Cruel Flurry</v>
      </c>
      <c r="C324" s="8" t="str">
        <f>VLOOKUP(A324,'Sets data'!$A$3:$C$9967,2,FALSE)</f>
        <v>Grausamer Schlaghagel</v>
      </c>
    </row>
    <row r="325" spans="1:3" x14ac:dyDescent="0.25">
      <c r="A325" s="12">
        <v>372</v>
      </c>
      <c r="B325" s="8" t="str">
        <f>VLOOKUP(A325,'Sets data'!$A$3:$C$9967,3,FALSE)</f>
        <v>Thunderous Volley</v>
      </c>
      <c r="C325" s="8" t="str">
        <f>VLOOKUP(A325,'Sets data'!$A$3:$C$9967,2,FALSE)</f>
        <v>Donnernde Salve</v>
      </c>
    </row>
    <row r="326" spans="1:3" x14ac:dyDescent="0.25">
      <c r="A326" s="12">
        <v>373</v>
      </c>
      <c r="B326" s="8" t="str">
        <f>VLOOKUP(A326,'Sets data'!$A$3:$C$9967,3,FALSE)</f>
        <v>Crushing Wall</v>
      </c>
      <c r="C326" s="8" t="str">
        <f>VLOOKUP(A326,'Sets data'!$A$3:$C$9967,2,FALSE)</f>
        <v>Zermalmende Mauer</v>
      </c>
    </row>
    <row r="327" spans="1:3" x14ac:dyDescent="0.25">
      <c r="A327" s="12">
        <v>374</v>
      </c>
      <c r="B327" s="8" t="str">
        <f>VLOOKUP(A327,'Sets data'!$A$3:$C$9967,3,FALSE)</f>
        <v>Precise Regeneration</v>
      </c>
      <c r="C327" s="8" t="str">
        <f>VLOOKUP(A327,'Sets data'!$A$3:$C$9967,2,FALSE)</f>
        <v>Präzise Regeneration</v>
      </c>
    </row>
    <row r="328" spans="1:3" x14ac:dyDescent="0.25">
      <c r="A328" s="12">
        <v>380</v>
      </c>
      <c r="B328" s="8" t="str">
        <f>VLOOKUP(A328,'Sets data'!$A$3:$C$9967,3,FALSE)</f>
        <v>Prophet\'s</v>
      </c>
      <c r="C328" s="8" t="str">
        <f>VLOOKUP(A328,'Sets data'!$A$3:$C$9967,2,FALSE)</f>
        <v>Prophet</v>
      </c>
    </row>
    <row r="329" spans="1:3" x14ac:dyDescent="0.25">
      <c r="A329" s="12">
        <v>381</v>
      </c>
      <c r="B329" s="8" t="str">
        <f>VLOOKUP(A329,'Sets data'!$A$3:$C$9967,3,FALSE)</f>
        <v>Broken Soul</v>
      </c>
      <c r="C329" s="8" t="str">
        <f>VLOOKUP(A329,'Sets data'!$A$3:$C$9967,2,FALSE)</f>
        <v>Zerbrochene Seele</v>
      </c>
    </row>
    <row r="330" spans="1:3" x14ac:dyDescent="0.25">
      <c r="A330" s="12">
        <v>382</v>
      </c>
      <c r="B330" s="8" t="str">
        <f>VLOOKUP(A330,'Sets data'!$A$3:$C$9967,3,FALSE)</f>
        <v>Grace of Gloom</v>
      </c>
      <c r="C330" s="8" t="str">
        <f>VLOOKUP(A330,'Sets data'!$A$3:$C$9967,2,FALSE)</f>
        <v>Anmut der Gräue</v>
      </c>
    </row>
    <row r="331" spans="1:3" x14ac:dyDescent="0.25">
      <c r="A331" s="12">
        <v>383</v>
      </c>
      <c r="B331" s="8" t="str">
        <f>VLOOKUP(A331,'Sets data'!$A$3:$C$9967,3,FALSE)</f>
        <v>Gryphon\'s Ferocity</v>
      </c>
      <c r="C331" s="8" t="str">
        <f>VLOOKUP(A331,'Sets data'!$A$3:$C$9967,2,FALSE)</f>
        <v>Wildheit des Greifen</v>
      </c>
    </row>
    <row r="332" spans="1:3" x14ac:dyDescent="0.25">
      <c r="A332" s="12">
        <v>384</v>
      </c>
      <c r="B332" s="8" t="str">
        <f>VLOOKUP(A332,'Sets data'!$A$3:$C$9967,3,FALSE)</f>
        <v>Wisdom of Vanus</v>
      </c>
      <c r="C332" s="8" t="str">
        <f>VLOOKUP(A332,'Sets data'!$A$3:$C$9967,2,FALSE)</f>
        <v>Weisheit von Vanus</v>
      </c>
    </row>
    <row r="333" spans="1:3" x14ac:dyDescent="0.25">
      <c r="A333" s="12">
        <v>385</v>
      </c>
      <c r="B333" s="8" t="str">
        <f>VLOOKUP(A333,'Sets data'!$A$3:$C$9967,3,FALSE)</f>
        <v>Adept Rider</v>
      </c>
      <c r="C333" s="8" t="str">
        <f>VLOOKUP(A333,'Sets data'!$A$3:$C$9967,2,FALSE)</f>
        <v>Versierter Reiter</v>
      </c>
    </row>
    <row r="334" spans="1:3" x14ac:dyDescent="0.25">
      <c r="A334" s="12">
        <v>386</v>
      </c>
      <c r="B334" s="8" t="str">
        <f>VLOOKUP(A334,'Sets data'!$A$3:$C$9967,3,FALSE)</f>
        <v>Sload\'s Semblance</v>
      </c>
      <c r="C334" s="8" t="str">
        <f>VLOOKUP(A334,'Sets data'!$A$3:$C$9967,2,FALSE)</f>
        <v>Kreckenantlitz</v>
      </c>
    </row>
    <row r="335" spans="1:3" x14ac:dyDescent="0.25">
      <c r="A335" s="12">
        <v>387</v>
      </c>
      <c r="B335" s="8" t="str">
        <f>VLOOKUP(A335,'Sets data'!$A$3:$C$9967,3,FALSE)</f>
        <v>Nocturnal\'s Favor</v>
      </c>
      <c r="C335" s="8" t="str">
        <f>VLOOKUP(A335,'Sets data'!$A$3:$C$9967,2,FALSE)</f>
        <v>Nocturnals Gunst</v>
      </c>
    </row>
    <row r="336" spans="1:3" x14ac:dyDescent="0.25">
      <c r="A336" s="12">
        <v>388</v>
      </c>
      <c r="B336" s="8" t="str">
        <f>VLOOKUP(A336,'Sets data'!$A$3:$C$9967,3,FALSE)</f>
        <v>Aegis of Galenwe</v>
      </c>
      <c r="C336" s="8" t="str">
        <f>VLOOKUP(A336,'Sets data'!$A$3:$C$9967,2,FALSE)</f>
        <v>Ägis von Galenwe</v>
      </c>
    </row>
    <row r="337" spans="1:3" x14ac:dyDescent="0.25">
      <c r="A337" s="12">
        <v>389</v>
      </c>
      <c r="B337" s="8" t="str">
        <f>VLOOKUP(A337,'Sets data'!$A$3:$C$9967,3,FALSE)</f>
        <v>Arms of Relequen</v>
      </c>
      <c r="C337" s="8" t="str">
        <f>VLOOKUP(A337,'Sets data'!$A$3:$C$9967,2,FALSE)</f>
        <v>Waffen von Relequen</v>
      </c>
    </row>
    <row r="338" spans="1:3" x14ac:dyDescent="0.25">
      <c r="A338" s="12">
        <v>390</v>
      </c>
      <c r="B338" s="8" t="str">
        <f>VLOOKUP(A338,'Sets data'!$A$3:$C$9967,3,FALSE)</f>
        <v>Mantle of Siroria</v>
      </c>
      <c r="C338" s="8" t="str">
        <f>VLOOKUP(A338,'Sets data'!$A$3:$C$9967,2,FALSE)</f>
        <v>Mantel von Siroria</v>
      </c>
    </row>
    <row r="339" spans="1:3" x14ac:dyDescent="0.25">
      <c r="A339" s="12">
        <v>391</v>
      </c>
      <c r="B339" s="8" t="str">
        <f>VLOOKUP(A339,'Sets data'!$A$3:$C$9967,3,FALSE)</f>
        <v>Vestment of Olorime</v>
      </c>
      <c r="C339" s="8" t="str">
        <f>VLOOKUP(A339,'Sets data'!$A$3:$C$9967,2,FALSE)</f>
        <v>Gewandung von Olorime</v>
      </c>
    </row>
    <row r="340" spans="1:3" x14ac:dyDescent="0.25">
      <c r="A340" s="12">
        <v>392</v>
      </c>
      <c r="B340" s="8" t="str">
        <f>VLOOKUP(A340,'Sets data'!$A$3:$C$9967,3,FALSE)</f>
        <v>Perfect Aegis of Galenwe</v>
      </c>
      <c r="C340" s="8" t="str">
        <f>VLOOKUP(A340,'Sets data'!$A$3:$C$9967,2,FALSE)</f>
        <v>Perfekte Ägis von Galenwe</v>
      </c>
    </row>
    <row r="341" spans="1:3" x14ac:dyDescent="0.25">
      <c r="A341" s="12">
        <v>393</v>
      </c>
      <c r="B341" s="8" t="str">
        <f>VLOOKUP(A341,'Sets data'!$A$3:$C$9967,3,FALSE)</f>
        <v>Perfect Arms of Relequen</v>
      </c>
      <c r="C341" s="8" t="str">
        <f>VLOOKUP(A341,'Sets data'!$A$3:$C$9967,2,FALSE)</f>
        <v>Perfekte Waffen von Relequen</v>
      </c>
    </row>
    <row r="342" spans="1:3" x14ac:dyDescent="0.25">
      <c r="A342" s="12">
        <v>394</v>
      </c>
      <c r="B342" s="8" t="str">
        <f>VLOOKUP(A342,'Sets data'!$A$3:$C$9967,3,FALSE)</f>
        <v>Perfect Mantle of Siroria</v>
      </c>
      <c r="C342" s="8" t="str">
        <f>VLOOKUP(A342,'Sets data'!$A$3:$C$9967,2,FALSE)</f>
        <v>Perfekter Mantel von Siroria</v>
      </c>
    </row>
    <row r="343" spans="1:3" x14ac:dyDescent="0.25">
      <c r="A343" s="12">
        <v>395</v>
      </c>
      <c r="B343" s="8" t="str">
        <f>VLOOKUP(A343,'Sets data'!$A$3:$C$9967,3,FALSE)</f>
        <v>Perfect Vestment of Olorime</v>
      </c>
      <c r="C343" s="8" t="str">
        <f>VLOOKUP(A343,'Sets data'!$A$3:$C$9967,2,FALSE)</f>
        <v>Perfekte Gewandung von Olorime</v>
      </c>
    </row>
    <row r="344" spans="1:3" x14ac:dyDescent="0.25">
      <c r="A344" s="12">
        <v>397</v>
      </c>
      <c r="B344" s="8" t="str">
        <f>VLOOKUP(A344,'Sets data'!$A$3:$C$9967,3,FALSE)</f>
        <v>Balorgh</v>
      </c>
      <c r="C344" s="8" t="str">
        <f>VLOOKUP(A344,'Sets data'!$A$3:$C$9967,2,FALSE)</f>
        <v>Balorgh</v>
      </c>
    </row>
    <row r="345" spans="1:3" x14ac:dyDescent="0.25">
      <c r="A345" s="12">
        <v>398</v>
      </c>
      <c r="B345" s="8" t="str">
        <f>VLOOKUP(A345,'Sets data'!$A$3:$C$9967,3,FALSE)</f>
        <v>Vykosa</v>
      </c>
      <c r="C345" s="8" t="str">
        <f>VLOOKUP(A345,'Sets data'!$A$3:$C$9967,2,FALSE)</f>
        <v>Vykosa</v>
      </c>
    </row>
    <row r="346" spans="1:3" x14ac:dyDescent="0.25">
      <c r="A346" s="12">
        <v>399</v>
      </c>
      <c r="B346" s="8" t="str">
        <f>VLOOKUP(A346,'Sets data'!$A$3:$C$9967,3,FALSE)</f>
        <v>Hanu\'s Compassion</v>
      </c>
      <c r="C346" s="8" t="str">
        <f>VLOOKUP(A346,'Sets data'!$A$3:$C$9967,2,FALSE)</f>
        <v>Hanus Mitgefühl</v>
      </c>
    </row>
    <row r="347" spans="1:3" x14ac:dyDescent="0.25">
      <c r="A347" s="12">
        <v>400</v>
      </c>
      <c r="B347" s="8" t="str">
        <f>VLOOKUP(A347,'Sets data'!$A$3:$C$9967,3,FALSE)</f>
        <v>Blood Moon</v>
      </c>
      <c r="C347" s="8" t="str">
        <f>VLOOKUP(A347,'Sets data'!$A$3:$C$9967,2,FALSE)</f>
        <v>Blutmond</v>
      </c>
    </row>
    <row r="348" spans="1:3" x14ac:dyDescent="0.25">
      <c r="A348" s="12">
        <v>401</v>
      </c>
      <c r="B348" s="8" t="str">
        <f>VLOOKUP(A348,'Sets data'!$A$3:$C$9967,3,FALSE)</f>
        <v>Haven of Ursus</v>
      </c>
      <c r="C348" s="8" t="str">
        <f>VLOOKUP(A348,'Sets data'!$A$3:$C$9967,2,FALSE)</f>
        <v>Zuflucht von Ursus</v>
      </c>
    </row>
    <row r="349" spans="1:3" x14ac:dyDescent="0.25">
      <c r="A349" s="12">
        <v>402</v>
      </c>
      <c r="B349" s="8" t="str">
        <f>VLOOKUP(A349,'Sets data'!$A$3:$C$9967,3,FALSE)</f>
        <v>Moon Hunter</v>
      </c>
      <c r="C349" s="8" t="str">
        <f>VLOOKUP(A349,'Sets data'!$A$3:$C$9967,2,FALSE)</f>
        <v>Mondjäger</v>
      </c>
    </row>
    <row r="350" spans="1:3" x14ac:dyDescent="0.25">
      <c r="A350" s="12">
        <v>403</v>
      </c>
      <c r="B350" s="8" t="str">
        <f>VLOOKUP(A350,'Sets data'!$A$3:$C$9967,3,FALSE)</f>
        <v>Savage Werewolf</v>
      </c>
      <c r="C350" s="8" t="str">
        <f>VLOOKUP(A350,'Sets data'!$A$3:$C$9967,2,FALSE)</f>
        <v>Wilder Werwolf</v>
      </c>
    </row>
    <row r="351" spans="1:3" x14ac:dyDescent="0.25">
      <c r="A351" s="12">
        <v>404</v>
      </c>
      <c r="B351" s="8" t="str">
        <f>VLOOKUP(A351,'Sets data'!$A$3:$C$9967,3,FALSE)</f>
        <v>Jailer\'s Tenacity</v>
      </c>
      <c r="C351" s="8" t="str">
        <f>VLOOKUP(A351,'Sets data'!$A$3:$C$9967,2,FALSE)</f>
        <v>Tenazität des Kerkermeisters</v>
      </c>
    </row>
    <row r="352" spans="1:3" x14ac:dyDescent="0.25">
      <c r="A352" s="12">
        <v>405</v>
      </c>
      <c r="B352" s="8" t="str">
        <f>VLOOKUP(A352,'Sets data'!$A$3:$C$9967,3,FALSE)</f>
        <v>Bright-Throat\'s Boast</v>
      </c>
      <c r="C352" s="8" t="str">
        <f>VLOOKUP(A352,'Sets data'!$A$3:$C$9967,2,FALSE)</f>
        <v>Hellhalsstolz</v>
      </c>
    </row>
    <row r="353" spans="1:3" x14ac:dyDescent="0.25">
      <c r="A353" s="12">
        <v>406</v>
      </c>
      <c r="B353" s="8" t="str">
        <f>VLOOKUP(A353,'Sets data'!$A$3:$C$9967,3,FALSE)</f>
        <v>Dead-Water\'s Guile</v>
      </c>
      <c r="C353" s="8" t="str">
        <f>VLOOKUP(A353,'Sets data'!$A$3:$C$9967,2,FALSE)</f>
        <v>Totwassertücke</v>
      </c>
    </row>
    <row r="354" spans="1:3" x14ac:dyDescent="0.25">
      <c r="A354" s="12">
        <v>407</v>
      </c>
      <c r="B354" s="8" t="str">
        <f>VLOOKUP(A354,'Sets data'!$A$3:$C$9967,3,FALSE)</f>
        <v>Champion of the Hist</v>
      </c>
      <c r="C354" s="8" t="str">
        <f>VLOOKUP(A354,'Sets data'!$A$3:$C$9967,2,FALSE)</f>
        <v>Histchampion</v>
      </c>
    </row>
    <row r="355" spans="1:3" x14ac:dyDescent="0.25">
      <c r="A355" s="12">
        <v>408</v>
      </c>
      <c r="B355" s="8" t="str">
        <f>VLOOKUP(A355,'Sets data'!$A$3:$C$9967,3,FALSE)</f>
        <v>Grave-Stake Collector</v>
      </c>
      <c r="C355" s="8" t="str">
        <f>VLOOKUP(A355,'Sets data'!$A$3:$C$9967,2,FALSE)</f>
        <v>Grabpflocksammler</v>
      </c>
    </row>
    <row r="356" spans="1:3" x14ac:dyDescent="0.25">
      <c r="A356" s="12">
        <v>409</v>
      </c>
      <c r="B356" s="8" t="str">
        <f>VLOOKUP(A356,'Sets data'!$A$3:$C$9967,3,FALSE)</f>
        <v>Naga Shaman</v>
      </c>
      <c r="C356" s="8" t="str">
        <f>VLOOKUP(A356,'Sets data'!$A$3:$C$9967,2,FALSE)</f>
        <v>Nagaschamane</v>
      </c>
    </row>
    <row r="357" spans="1:3" x14ac:dyDescent="0.25">
      <c r="A357" s="12">
        <v>410</v>
      </c>
      <c r="B357" s="8" t="str">
        <f>VLOOKUP(A357,'Sets data'!$A$3:$C$9967,3,FALSE)</f>
        <v>Might of the Lost Legion</v>
      </c>
      <c r="C357" s="8" t="str">
        <f>VLOOKUP(A357,'Sets data'!$A$3:$C$9967,2,FALSE)</f>
        <v>Macht der Verlorenen Legion</v>
      </c>
    </row>
    <row r="358" spans="1:3" x14ac:dyDescent="0.25">
      <c r="A358" s="12">
        <v>411</v>
      </c>
      <c r="B358" s="8" t="str">
        <f>VLOOKUP(A358,'Sets data'!$A$3:$C$9967,3,FALSE)</f>
        <v>Gallant Charge</v>
      </c>
      <c r="C358" s="8" t="str">
        <f>VLOOKUP(A358,'Sets data'!$A$3:$C$9967,2,FALSE)</f>
        <v>Galanter Ansturm</v>
      </c>
    </row>
    <row r="359" spans="1:3" x14ac:dyDescent="0.25">
      <c r="A359" s="12">
        <v>412</v>
      </c>
      <c r="B359" s="8" t="str">
        <f>VLOOKUP(A359,'Sets data'!$A$3:$C$9967,3,FALSE)</f>
        <v>Radial Uppercut</v>
      </c>
      <c r="C359" s="8" t="str">
        <f>VLOOKUP(A359,'Sets data'!$A$3:$C$9967,2,FALSE)</f>
        <v>Rundum-Aufwärtsschnitt</v>
      </c>
    </row>
    <row r="360" spans="1:3" x14ac:dyDescent="0.25">
      <c r="A360" s="12">
        <v>413</v>
      </c>
      <c r="B360" s="8" t="str">
        <f>VLOOKUP(A360,'Sets data'!$A$3:$C$9967,3,FALSE)</f>
        <v>Spectral Cloak</v>
      </c>
      <c r="C360" s="8" t="str">
        <f>VLOOKUP(A360,'Sets data'!$A$3:$C$9967,2,FALSE)</f>
        <v>Spektraler Mantel</v>
      </c>
    </row>
    <row r="361" spans="1:3" x14ac:dyDescent="0.25">
      <c r="A361" s="12">
        <v>414</v>
      </c>
      <c r="B361" s="8" t="str">
        <f>VLOOKUP(A361,'Sets data'!$A$3:$C$9967,3,FALSE)</f>
        <v>Virulent Shot</v>
      </c>
      <c r="C361" s="8" t="str">
        <f>VLOOKUP(A361,'Sets data'!$A$3:$C$9967,2,FALSE)</f>
        <v>Virulenter Schuss</v>
      </c>
    </row>
    <row r="362" spans="1:3" x14ac:dyDescent="0.25">
      <c r="A362" s="12">
        <v>415</v>
      </c>
      <c r="B362" s="8" t="str">
        <f>VLOOKUP(A362,'Sets data'!$A$3:$C$9967,3,FALSE)</f>
        <v>Wild Impulse</v>
      </c>
      <c r="C362" s="8" t="str">
        <f>VLOOKUP(A362,'Sets data'!$A$3:$C$9967,2,FALSE)</f>
        <v>Wilder Impuls</v>
      </c>
    </row>
    <row r="363" spans="1:3" x14ac:dyDescent="0.25">
      <c r="A363" s="12">
        <v>416</v>
      </c>
      <c r="B363" s="8" t="str">
        <f>VLOOKUP(A363,'Sets data'!$A$3:$C$9967,3,FALSE)</f>
        <v>Mender\'s Ward</v>
      </c>
      <c r="C363" s="8" t="str">
        <f>VLOOKUP(A363,'Sets data'!$A$3:$C$9967,2,FALSE)</f>
        <v>Schutz des Pflegers</v>
      </c>
    </row>
    <row r="364" spans="1:3" x14ac:dyDescent="0.25">
      <c r="A364" s="12">
        <v>417</v>
      </c>
      <c r="B364" s="8" t="str">
        <f>VLOOKUP(A364,'Sets data'!$A$3:$C$9967,3,FALSE)</f>
        <v>Indomitable Fury</v>
      </c>
      <c r="C364" s="8" t="str">
        <f>VLOOKUP(A364,'Sets data'!$A$3:$C$9967,2,FALSE)</f>
        <v>Unbeugsamer Zorn</v>
      </c>
    </row>
    <row r="365" spans="1:3" x14ac:dyDescent="0.25">
      <c r="A365" s="12">
        <v>418</v>
      </c>
      <c r="B365" s="8" t="str">
        <f>VLOOKUP(A365,'Sets data'!$A$3:$C$9967,3,FALSE)</f>
        <v>Spell Strategist</v>
      </c>
      <c r="C365" s="8" t="str">
        <f>VLOOKUP(A365,'Sets data'!$A$3:$C$9967,2,FALSE)</f>
        <v>Zauberstratege</v>
      </c>
    </row>
    <row r="366" spans="1:3" x14ac:dyDescent="0.25">
      <c r="A366" s="12">
        <v>419</v>
      </c>
      <c r="B366" s="8" t="str">
        <f>VLOOKUP(A366,'Sets data'!$A$3:$C$9967,3,FALSE)</f>
        <v>Battlefield Acrobat</v>
      </c>
      <c r="C366" s="8" t="str">
        <f>VLOOKUP(A366,'Sets data'!$A$3:$C$9967,2,FALSE)</f>
        <v>Schlachtfeldakrobat</v>
      </c>
    </row>
    <row r="367" spans="1:3" x14ac:dyDescent="0.25">
      <c r="A367" s="12">
        <v>420</v>
      </c>
      <c r="B367" s="8" t="str">
        <f>VLOOKUP(A367,'Sets data'!$A$3:$C$9967,3,FALSE)</f>
        <v>Soldier of Anguish</v>
      </c>
      <c r="C367" s="8" t="str">
        <f>VLOOKUP(A367,'Sets data'!$A$3:$C$9967,2,FALSE)</f>
        <v>Soldat der Pein</v>
      </c>
    </row>
    <row r="368" spans="1:3" x14ac:dyDescent="0.25">
      <c r="A368" s="12">
        <v>421</v>
      </c>
      <c r="B368" s="8" t="str">
        <f>VLOOKUP(A368,'Sets data'!$A$3:$C$9967,3,FALSE)</f>
        <v>Steadfast Hero</v>
      </c>
      <c r="C368" s="8" t="str">
        <f>VLOOKUP(A368,'Sets data'!$A$3:$C$9967,2,FALSE)</f>
        <v>Standhafter Held</v>
      </c>
    </row>
    <row r="369" spans="1:3" x14ac:dyDescent="0.25">
      <c r="A369" s="12">
        <v>422</v>
      </c>
      <c r="B369" s="8" t="str">
        <f>VLOOKUP(A369,'Sets data'!$A$3:$C$9967,3,FALSE)</f>
        <v>Battalion Defender</v>
      </c>
      <c r="C369" s="8" t="str">
        <f>VLOOKUP(A369,'Sets data'!$A$3:$C$9967,2,FALSE)</f>
        <v>Bataillonsverteidiger</v>
      </c>
    </row>
    <row r="370" spans="1:3" x14ac:dyDescent="0.25">
      <c r="A370" s="12">
        <v>423</v>
      </c>
      <c r="B370" s="8" t="str">
        <f>VLOOKUP(A370,'Sets data'!$A$3:$C$9967,3,FALSE)</f>
        <v>Perfect Gallant Charge</v>
      </c>
      <c r="C370" s="8" t="str">
        <f>VLOOKUP(A370,'Sets data'!$A$3:$C$9967,2,FALSE)</f>
        <v>Perfekter galanter Ansturm</v>
      </c>
    </row>
    <row r="371" spans="1:3" x14ac:dyDescent="0.25">
      <c r="A371" s="12">
        <v>424</v>
      </c>
      <c r="B371" s="8" t="str">
        <f>VLOOKUP(A371,'Sets data'!$A$3:$C$9967,3,FALSE)</f>
        <v>Perfect Radial Uppercut</v>
      </c>
      <c r="C371" s="8" t="str">
        <f>VLOOKUP(A371,'Sets data'!$A$3:$C$9967,2,FALSE)</f>
        <v>Perfekter Rundum-Aufwärtsschnitt</v>
      </c>
    </row>
    <row r="372" spans="1:3" x14ac:dyDescent="0.25">
      <c r="A372" s="12">
        <v>425</v>
      </c>
      <c r="B372" s="8" t="str">
        <f>VLOOKUP(A372,'Sets data'!$A$3:$C$9967,3,FALSE)</f>
        <v>Perfect Spectral Cloak</v>
      </c>
      <c r="C372" s="8" t="str">
        <f>VLOOKUP(A372,'Sets data'!$A$3:$C$9967,2,FALSE)</f>
        <v>Perfekter spektraler Mantel</v>
      </c>
    </row>
    <row r="373" spans="1:3" x14ac:dyDescent="0.25">
      <c r="A373" s="12">
        <v>426</v>
      </c>
      <c r="B373" s="8" t="str">
        <f>VLOOKUP(A373,'Sets data'!$A$3:$C$9967,3,FALSE)</f>
        <v>Perfect Virulent Shot</v>
      </c>
      <c r="C373" s="8" t="str">
        <f>VLOOKUP(A373,'Sets data'!$A$3:$C$9967,2,FALSE)</f>
        <v>Perfekter virulenter Schuss</v>
      </c>
    </row>
    <row r="374" spans="1:3" x14ac:dyDescent="0.25">
      <c r="A374" s="12">
        <v>427</v>
      </c>
      <c r="B374" s="8" t="str">
        <f>VLOOKUP(A374,'Sets data'!$A$3:$C$9967,3,FALSE)</f>
        <v>Perfect Wild Impulse</v>
      </c>
      <c r="C374" s="8" t="str">
        <f>VLOOKUP(A374,'Sets data'!$A$3:$C$9967,2,FALSE)</f>
        <v>Perfekter wilder Impuls</v>
      </c>
    </row>
    <row r="375" spans="1:3" x14ac:dyDescent="0.25">
      <c r="A375" s="12">
        <v>428</v>
      </c>
      <c r="B375" s="8" t="str">
        <f>VLOOKUP(A375,'Sets data'!$A$3:$C$9967,3,FALSE)</f>
        <v>Perfect Mender\'s Ward</v>
      </c>
      <c r="C375" s="8" t="str">
        <f>VLOOKUP(A375,'Sets data'!$A$3:$C$9967,2,FALSE)</f>
        <v>Perfekter Schutz des Pflegers</v>
      </c>
    </row>
    <row r="376" spans="1:3" x14ac:dyDescent="0.25">
      <c r="A376" s="12">
        <v>429</v>
      </c>
      <c r="B376" s="8" t="str">
        <f>VLOOKUP(A376,'Sets data'!$A$3:$C$9967,3,FALSE)</f>
        <v>Mighty Glacier</v>
      </c>
      <c r="C376" s="8" t="str">
        <f>VLOOKUP(A376,'Sets data'!$A$3:$C$9967,2,FALSE)</f>
        <v>Mächtiger Gletscher</v>
      </c>
    </row>
    <row r="377" spans="1:3" x14ac:dyDescent="0.25">
      <c r="A377" s="12">
        <v>430</v>
      </c>
      <c r="B377" s="8" t="str">
        <f>VLOOKUP(A377,'Sets data'!$A$3:$C$9967,3,FALSE)</f>
        <v>Tzogvin\'s Warband</v>
      </c>
      <c r="C377" s="8" t="str">
        <f>VLOOKUP(A377,'Sets data'!$A$3:$C$9967,2,FALSE)</f>
        <v>Tzogvins Kriegstrupp</v>
      </c>
    </row>
    <row r="378" spans="1:3" x14ac:dyDescent="0.25">
      <c r="A378" s="12">
        <v>431</v>
      </c>
      <c r="B378" s="8" t="str">
        <f>VLOOKUP(A378,'Sets data'!$A$3:$C$9967,3,FALSE)</f>
        <v>Icy Conjuror</v>
      </c>
      <c r="C378" s="8" t="str">
        <f>VLOOKUP(A378,'Sets data'!$A$3:$C$9967,2,FALSE)</f>
        <v>Eisiger Anrufer</v>
      </c>
    </row>
    <row r="379" spans="1:3" x14ac:dyDescent="0.25">
      <c r="A379" s="12">
        <v>432</v>
      </c>
      <c r="B379" s="8" t="str">
        <f>VLOOKUP(A379,'Sets data'!$A$3:$C$9967,3,FALSE)</f>
        <v>Stonekeeper</v>
      </c>
      <c r="C379" s="8" t="str">
        <f>VLOOKUP(A379,'Sets data'!$A$3:$C$9967,2,FALSE)</f>
        <v>Steinwahrer</v>
      </c>
    </row>
    <row r="380" spans="1:3" x14ac:dyDescent="0.25">
      <c r="A380" s="12">
        <v>433</v>
      </c>
      <c r="B380" s="8" t="str">
        <f>VLOOKUP(A380,'Sets data'!$A$3:$C$9967,3,FALSE)</f>
        <v>Frozen Watcher</v>
      </c>
      <c r="C380" s="8" t="str">
        <f>VLOOKUP(A380,'Sets data'!$A$3:$C$9967,2,FALSE)</f>
        <v>Gefrorener Beobachter</v>
      </c>
    </row>
    <row r="381" spans="1:3" x14ac:dyDescent="0.25">
      <c r="A381" s="12">
        <v>434</v>
      </c>
      <c r="B381" s="8" t="str">
        <f>VLOOKUP(A381,'Sets data'!$A$3:$C$9967,3,FALSE)</f>
        <v>Scavenging Demise</v>
      </c>
      <c r="C381" s="8" t="str">
        <f>VLOOKUP(A381,'Sets data'!$A$3:$C$9967,2,FALSE)</f>
        <v>Ausbeutender Niedergang</v>
      </c>
    </row>
    <row r="382" spans="1:3" x14ac:dyDescent="0.25">
      <c r="A382" s="12">
        <v>435</v>
      </c>
      <c r="B382" s="8" t="str">
        <f>VLOOKUP(A382,'Sets data'!$A$3:$C$9967,3,FALSE)</f>
        <v>Auroran\'s Thunder</v>
      </c>
      <c r="C382" s="8" t="str">
        <f>VLOOKUP(A382,'Sets data'!$A$3:$C$9967,2,FALSE)</f>
        <v>Donner des Auroraners</v>
      </c>
    </row>
    <row r="383" spans="1:3" x14ac:dyDescent="0.25">
      <c r="A383" s="12">
        <v>436</v>
      </c>
      <c r="B383" s="8" t="str">
        <f>VLOOKUP(A383,'Sets data'!$A$3:$C$9967,3,FALSE)</f>
        <v>Symphony of Blades</v>
      </c>
      <c r="C383" s="8" t="str">
        <f>VLOOKUP(A383,'Sets data'!$A$3:$C$9967,2,FALSE)</f>
        <v>Sinfonie der Klingen</v>
      </c>
    </row>
    <row r="384" spans="1:3" x14ac:dyDescent="0.25">
      <c r="A384" s="12">
        <v>437</v>
      </c>
      <c r="B384" s="8" t="str">
        <f>VLOOKUP(A384,'Sets data'!$A$3:$C$9967,3,FALSE)</f>
        <v>Coldharbour\'s Favorite</v>
      </c>
      <c r="C384" s="8" t="str">
        <f>VLOOKUP(A384,'Sets data'!$A$3:$C$9967,2,FALSE)</f>
        <v>Kalthafens Günstling</v>
      </c>
    </row>
    <row r="385" spans="1:3" x14ac:dyDescent="0.25">
      <c r="A385" s="12">
        <v>438</v>
      </c>
      <c r="B385" s="8" t="str">
        <f>VLOOKUP(A385,'Sets data'!$A$3:$C$9967,3,FALSE)</f>
        <v>Senche-raht\'s Grit</v>
      </c>
      <c r="C385" s="8" t="str">
        <f>VLOOKUP(A385,'Sets data'!$A$3:$C$9967,2,FALSE)</f>
        <v>Mut des Senche-raht</v>
      </c>
    </row>
    <row r="386" spans="1:3" x14ac:dyDescent="0.25">
      <c r="A386" s="12">
        <v>439</v>
      </c>
      <c r="B386" s="8" t="str">
        <f>VLOOKUP(A386,'Sets data'!$A$3:$C$9967,3,FALSE)</f>
        <v>Vastarie\'s Tutelage</v>
      </c>
      <c r="C386" s="8" t="str">
        <f>VLOOKUP(A386,'Sets data'!$A$3:$C$9967,2,FALSE)</f>
        <v>Vastaries Vormundschaft</v>
      </c>
    </row>
    <row r="387" spans="1:3" x14ac:dyDescent="0.25">
      <c r="A387" s="12">
        <v>440</v>
      </c>
      <c r="B387" s="8" t="str">
        <f>VLOOKUP(A387,'Sets data'!$A$3:$C$9967,3,FALSE)</f>
        <v>Crafty Alfiq</v>
      </c>
      <c r="C387" s="8" t="str">
        <f>VLOOKUP(A387,'Sets data'!$A$3:$C$9967,2,FALSE)</f>
        <v>Listiger Alfiq</v>
      </c>
    </row>
    <row r="388" spans="1:3" x14ac:dyDescent="0.25">
      <c r="A388" s="12">
        <v>441</v>
      </c>
      <c r="B388" s="8" t="str">
        <f>VLOOKUP(A388,'Sets data'!$A$3:$C$9967,3,FALSE)</f>
        <v>Vesture of Darloc Brae</v>
      </c>
      <c r="C388" s="8" t="str">
        <f>VLOOKUP(A388,'Sets data'!$A$3:$C$9967,2,FALSE)</f>
        <v>Gewandung von Darloc Brae</v>
      </c>
    </row>
    <row r="389" spans="1:3" x14ac:dyDescent="0.25">
      <c r="A389" s="12">
        <v>442</v>
      </c>
      <c r="B389" s="8" t="str">
        <f>VLOOKUP(A389,'Sets data'!$A$3:$C$9967,3,FALSE)</f>
        <v>Call of the Undertaker</v>
      </c>
      <c r="C389" s="8" t="str">
        <f>VLOOKUP(A389,'Sets data'!$A$3:$C$9967,2,FALSE)</f>
        <v>Ruf des Totengräbers</v>
      </c>
    </row>
    <row r="390" spans="1:3" x14ac:dyDescent="0.25">
      <c r="A390" s="12">
        <v>443</v>
      </c>
      <c r="B390" s="8" t="str">
        <f>VLOOKUP(A390,'Sets data'!$A$3:$C$9967,3,FALSE)</f>
        <v>Eye of Nahviintaas</v>
      </c>
      <c r="C390" s="8" t="str">
        <f>VLOOKUP(A390,'Sets data'!$A$3:$C$9967,2,FALSE)</f>
        <v>Auge von Nahviintaas</v>
      </c>
    </row>
    <row r="391" spans="1:3" x14ac:dyDescent="0.25">
      <c r="A391" s="12">
        <v>444</v>
      </c>
      <c r="B391" s="8" t="str">
        <f>VLOOKUP(A391,'Sets data'!$A$3:$C$9967,3,FALSE)</f>
        <v>False God\'s Devotion</v>
      </c>
      <c r="C391" s="8" t="str">
        <f>VLOOKUP(A391,'Sets data'!$A$3:$C$9967,2,FALSE)</f>
        <v>Ergebenheit des falschen Gottes</v>
      </c>
    </row>
    <row r="392" spans="1:3" x14ac:dyDescent="0.25">
      <c r="A392" s="12">
        <v>445</v>
      </c>
      <c r="B392" s="8" t="str">
        <f>VLOOKUP(A392,'Sets data'!$A$3:$C$9967,3,FALSE)</f>
        <v>Tooth of Lokkestiiz</v>
      </c>
      <c r="C392" s="8" t="str">
        <f>VLOOKUP(A392,'Sets data'!$A$3:$C$9967,2,FALSE)</f>
        <v>Zahn von Lokkestiiz</v>
      </c>
    </row>
    <row r="393" spans="1:3" x14ac:dyDescent="0.25">
      <c r="A393" s="12">
        <v>446</v>
      </c>
      <c r="B393" s="8" t="str">
        <f>VLOOKUP(A393,'Sets data'!$A$3:$C$9967,3,FALSE)</f>
        <v>Claw of Yolnakhriin</v>
      </c>
      <c r="C393" s="8" t="str">
        <f>VLOOKUP(A393,'Sets data'!$A$3:$C$9967,2,FALSE)</f>
        <v>Kralle von Yolnahkriin</v>
      </c>
    </row>
    <row r="394" spans="1:3" x14ac:dyDescent="0.25">
      <c r="A394" s="12">
        <v>448</v>
      </c>
      <c r="B394" s="8" t="str">
        <f>VLOOKUP(A394,'Sets data'!$A$3:$C$9967,3,FALSE)</f>
        <v>Perfected Eye of Nahviintaas</v>
      </c>
      <c r="C394" s="8" t="str">
        <f>VLOOKUP(A394,'Sets data'!$A$3:$C$9967,2,FALSE)</f>
        <v>Perfektioniertes Auge von Nahviintaas</v>
      </c>
    </row>
    <row r="395" spans="1:3" x14ac:dyDescent="0.25">
      <c r="A395" s="12">
        <v>449</v>
      </c>
      <c r="B395" s="8" t="str">
        <f>VLOOKUP(A395,'Sets data'!$A$3:$C$9967,3,FALSE)</f>
        <v>Perfected False God\'s Devotion</v>
      </c>
      <c r="C395" s="8" t="str">
        <f>VLOOKUP(A395,'Sets data'!$A$3:$C$9967,2,FALSE)</f>
        <v>Perfektionierte Ergebenheit zum falschen Gott</v>
      </c>
    </row>
    <row r="396" spans="1:3" x14ac:dyDescent="0.25">
      <c r="A396" s="12">
        <v>450</v>
      </c>
      <c r="B396" s="8" t="str">
        <f>VLOOKUP(A396,'Sets data'!$A$3:$C$9967,3,FALSE)</f>
        <v>Perfected Tooth of Lokkestiiz</v>
      </c>
      <c r="C396" s="8" t="str">
        <f>VLOOKUP(A396,'Sets data'!$A$3:$C$9967,2,FALSE)</f>
        <v>Perfektionierter Zahn von Lokkestiiz</v>
      </c>
    </row>
    <row r="397" spans="1:3" x14ac:dyDescent="0.25">
      <c r="A397" s="12">
        <v>451</v>
      </c>
      <c r="B397" s="8" t="str">
        <f>VLOOKUP(A397,'Sets data'!$A$3:$C$9967,3,FALSE)</f>
        <v>Perfected Claw of Yolnakhriin</v>
      </c>
      <c r="C397" s="8" t="str">
        <f>VLOOKUP(A397,'Sets data'!$A$3:$C$9967,2,FALSE)</f>
        <v>Perfektionierte Kralle von Yolnahkriin</v>
      </c>
    </row>
    <row r="398" spans="1:3" x14ac:dyDescent="0.25">
      <c r="A398" s="12">
        <v>452</v>
      </c>
      <c r="B398" s="8" t="str">
        <f>VLOOKUP(A398,'Sets data'!$A$3:$C$9967,3,FALSE)</f>
        <v>Hollowfang Thirst</v>
      </c>
      <c r="C398" s="8" t="str">
        <f>VLOOKUP(A398,'Sets data'!$A$3:$C$9967,2,FALSE)</f>
        <v>Hohlzahndurst</v>
      </c>
    </row>
    <row r="399" spans="1:3" x14ac:dyDescent="0.25">
      <c r="A399" s="12">
        <v>453</v>
      </c>
      <c r="B399" s="8" t="str">
        <f>VLOOKUP(A399,'Sets data'!$A$3:$C$9967,3,FALSE)</f>
        <v>Dro\'Zakar\'s Claws</v>
      </c>
      <c r="C399" s="8" t="str">
        <f>VLOOKUP(A399,'Sets data'!$A$3:$C$9967,2,FALSE)</f>
        <v>Dro'Zakars Krallen</v>
      </c>
    </row>
    <row r="400" spans="1:3" x14ac:dyDescent="0.25">
      <c r="A400" s="12">
        <v>454</v>
      </c>
      <c r="B400" s="8" t="str">
        <f>VLOOKUP(A400,'Sets data'!$A$3:$C$9967,3,FALSE)</f>
        <v>Renald\'s Resolve</v>
      </c>
      <c r="C400" s="8" t="str">
        <f>VLOOKUP(A400,'Sets data'!$A$3:$C$9967,2,FALSE)</f>
        <v>Renalds Entschlossenheit</v>
      </c>
    </row>
    <row r="401" spans="1:3" x14ac:dyDescent="0.25">
      <c r="A401" s="12">
        <v>455</v>
      </c>
      <c r="B401" s="8" t="str">
        <f>VLOOKUP(A401,'Sets data'!$A$3:$C$9967,3,FALSE)</f>
        <v>Z\'en\'s Redress</v>
      </c>
      <c r="C401" s="8" t="str">
        <f>VLOOKUP(A401,'Sets data'!$A$3:$C$9967,2,FALSE)</f>
        <v>Z'ens Wiedergutmachung</v>
      </c>
    </row>
    <row r="402" spans="1:3" x14ac:dyDescent="0.25">
      <c r="A402" s="12">
        <v>456</v>
      </c>
      <c r="B402" s="8" t="str">
        <f>VLOOKUP(A402,'Sets data'!$A$3:$C$9967,3,FALSE)</f>
        <v>Azureblight Reaper</v>
      </c>
      <c r="C402" s="8" t="str">
        <f>VLOOKUP(A402,'Sets data'!$A$3:$C$9967,2,FALSE)</f>
        <v>Azurfäuleschnitter</v>
      </c>
    </row>
    <row r="403" spans="1:3" x14ac:dyDescent="0.25">
      <c r="A403" s="12">
        <v>457</v>
      </c>
      <c r="B403" s="8" t="str">
        <f>VLOOKUP(A403,'Sets data'!$A$3:$C$9967,3,FALSE)</f>
        <v>Dragon\'s Defilement</v>
      </c>
      <c r="C403" s="8" t="str">
        <f>VLOOKUP(A403,'Sets data'!$A$3:$C$9967,2,FALSE)</f>
        <v>Drachenschändung</v>
      </c>
    </row>
    <row r="404" spans="1:3" x14ac:dyDescent="0.25">
      <c r="A404" s="12">
        <v>458</v>
      </c>
      <c r="B404" s="8" t="str">
        <f>VLOOKUP(A404,'Sets data'!$A$3:$C$9967,3,FALSE)</f>
        <v>Grundwulf</v>
      </c>
      <c r="C404" s="8" t="str">
        <f>VLOOKUP(A404,'Sets data'!$A$3:$C$9967,2,FALSE)</f>
        <v>Grundwulf</v>
      </c>
    </row>
    <row r="405" spans="1:3" x14ac:dyDescent="0.25">
      <c r="A405" s="12">
        <v>459</v>
      </c>
      <c r="B405" s="8" t="str">
        <f>VLOOKUP(A405,'Sets data'!$A$3:$C$9967,3,FALSE)</f>
        <v>Maarselok</v>
      </c>
      <c r="C405" s="8" t="str">
        <f>VLOOKUP(A405,'Sets data'!$A$3:$C$9967,2,FALSE)</f>
        <v>Maarselok</v>
      </c>
    </row>
    <row r="406" spans="1:3" x14ac:dyDescent="0.25">
      <c r="A406" s="12">
        <v>465</v>
      </c>
      <c r="B406" s="8" t="str">
        <f>VLOOKUP(A406,'Sets data'!$A$3:$C$9967,3,FALSE)</f>
        <v>Senchal Defender</v>
      </c>
      <c r="C406" s="8" t="str">
        <f>VLOOKUP(A406,'Sets data'!$A$3:$C$9967,2,FALSE)</f>
        <v>Verteidiger von Senchal</v>
      </c>
    </row>
    <row r="407" spans="1:3" x14ac:dyDescent="0.25">
      <c r="A407" s="12">
        <v>466</v>
      </c>
      <c r="B407" s="8" t="str">
        <f>VLOOKUP(A407,'Sets data'!$A$3:$C$9967,3,FALSE)</f>
        <v>Marauder\'s Haste</v>
      </c>
      <c r="C407" s="8" t="str">
        <f>VLOOKUP(A407,'Sets data'!$A$3:$C$9967,2,FALSE)</f>
        <v>Marodeurshast</v>
      </c>
    </row>
    <row r="408" spans="1:3" x14ac:dyDescent="0.25">
      <c r="A408" s="12">
        <v>467</v>
      </c>
      <c r="B408" s="8" t="str">
        <f>VLOOKUP(A408,'Sets data'!$A$3:$C$9967,3,FALSE)</f>
        <v>Dragonguard Elite</v>
      </c>
      <c r="C408" s="8" t="str">
        <f>VLOOKUP(A408,'Sets data'!$A$3:$C$9967,2,FALSE)</f>
        <v>Drachengardeelite</v>
      </c>
    </row>
    <row r="409" spans="1:3" x14ac:dyDescent="0.25">
      <c r="A409" s="12">
        <v>468</v>
      </c>
      <c r="B409" s="8" t="str">
        <f>VLOOKUP(A409,'Sets data'!$A$3:$C$9967,3,FALSE)</f>
        <v>Daring Corsair</v>
      </c>
      <c r="C409" s="8" t="str">
        <f>VLOOKUP(A409,'Sets data'!$A$3:$C$9967,2,FALSE)</f>
        <v>Kühner Korsar</v>
      </c>
    </row>
    <row r="410" spans="1:3" x14ac:dyDescent="0.25">
      <c r="A410" s="12">
        <v>469</v>
      </c>
      <c r="B410" s="8" t="str">
        <f>VLOOKUP(A410,'Sets data'!$A$3:$C$9967,3,FALSE)</f>
        <v>Ancient Dragonguard</v>
      </c>
      <c r="C410" s="8" t="str">
        <f>VLOOKUP(A410,'Sets data'!$A$3:$C$9967,2,FALSE)</f>
        <v>Alte Drachengarde</v>
      </c>
    </row>
    <row r="411" spans="1:3" x14ac:dyDescent="0.25">
      <c r="A411" s="12">
        <v>470</v>
      </c>
      <c r="B411" s="8" t="str">
        <f>VLOOKUP(A411,'Sets data'!$A$3:$C$9967,3,FALSE)</f>
        <v>New Moon Acolyte</v>
      </c>
      <c r="C411" s="8" t="str">
        <f>VLOOKUP(A411,'Sets data'!$A$3:$C$9967,2,FALSE)</f>
        <v>Akolythin des Neuen Mondes</v>
      </c>
    </row>
    <row r="412" spans="1:3" x14ac:dyDescent="0.25">
      <c r="A412" s="12">
        <v>471</v>
      </c>
      <c r="B412" s="8" t="str">
        <f>VLOOKUP(A412,'Sets data'!$A$3:$C$9967,3,FALSE)</f>
        <v>Hiti\'s Hearth</v>
      </c>
      <c r="C412" s="8" t="str">
        <f>VLOOKUP(A412,'Sets data'!$A$3:$C$9967,2,FALSE)</f>
        <v>Hitis Feuerstelle</v>
      </c>
    </row>
    <row r="413" spans="1:3" x14ac:dyDescent="0.25">
      <c r="A413" s="12">
        <v>472</v>
      </c>
      <c r="B413" s="8" t="str">
        <f>VLOOKUP(A413,'Sets data'!$A$3:$C$9967,3,FALSE)</f>
        <v>Titanborn Strength</v>
      </c>
      <c r="C413" s="8" t="str">
        <f>VLOOKUP(A413,'Sets data'!$A$3:$C$9967,2,FALSE)</f>
        <v>Titanenkinds Stärke</v>
      </c>
    </row>
    <row r="414" spans="1:3" x14ac:dyDescent="0.25">
      <c r="A414" s="12">
        <v>473</v>
      </c>
      <c r="B414" s="8" t="str">
        <f>VLOOKUP(A414,'Sets data'!$A$3:$C$9967,3,FALSE)</f>
        <v>Bani\'s Torment</v>
      </c>
      <c r="C414" s="8" t="str">
        <f>VLOOKUP(A414,'Sets data'!$A$3:$C$9967,2,FALSE)</f>
        <v>Banis Qual</v>
      </c>
    </row>
    <row r="415" spans="1:3" x14ac:dyDescent="0.25">
      <c r="A415" s="12">
        <v>474</v>
      </c>
      <c r="B415" s="8" t="str">
        <f>VLOOKUP(A415,'Sets data'!$A$3:$C$9967,3,FALSE)</f>
        <v>Draugrkin\'s Grip</v>
      </c>
      <c r="C415" s="8" t="str">
        <f>VLOOKUP(A415,'Sets data'!$A$3:$C$9967,2,FALSE)</f>
        <v>Griff der Draugrbrut</v>
      </c>
    </row>
    <row r="416" spans="1:3" x14ac:dyDescent="0.25">
      <c r="A416" s="12">
        <v>475</v>
      </c>
      <c r="B416" s="8" t="str">
        <f>VLOOKUP(A416,'Sets data'!$A$3:$C$9967,3,FALSE)</f>
        <v>Aegis Caller</v>
      </c>
      <c r="C416" s="8" t="str">
        <f>VLOOKUP(A416,'Sets data'!$A$3:$C$9967,2,FALSE)</f>
        <v>Ägisrufer</v>
      </c>
    </row>
    <row r="417" spans="1:3" x14ac:dyDescent="0.25">
      <c r="A417" s="12">
        <v>476</v>
      </c>
      <c r="B417" s="8" t="str">
        <f>VLOOKUP(A417,'Sets data'!$A$3:$C$9967,3,FALSE)</f>
        <v>Grave Guardian </v>
      </c>
      <c r="C417" s="8" t="str">
        <f>VLOOKUP(A417,'Sets data'!$A$3:$C$9967,2,FALSE)</f>
        <v>Grabwächter</v>
      </c>
    </row>
    <row r="418" spans="1:3" x14ac:dyDescent="0.25">
      <c r="A418" s="12">
        <v>478</v>
      </c>
      <c r="B418" s="8" t="str">
        <f>VLOOKUP(A418,'Sets data'!$A$3:$C$9967,3,FALSE)</f>
        <v>Mother Ciannait</v>
      </c>
      <c r="C418" s="8" t="str">
        <f>VLOOKUP(A418,'Sets data'!$A$3:$C$9967,2,FALSE)</f>
        <v>Mutter Ciannait</v>
      </c>
    </row>
    <row r="419" spans="1:3" x14ac:dyDescent="0.25">
      <c r="A419" s="12">
        <v>479</v>
      </c>
      <c r="B419" s="8" t="str">
        <f>VLOOKUP(A419,'Sets data'!$A$3:$C$9967,3,FALSE)</f>
        <v>Kjalnar\’s Nightmare</v>
      </c>
      <c r="C419" s="8" t="str">
        <f>VLOOKUP(A419,'Sets data'!$A$3:$C$9967,2,FALSE)</f>
        <v>Kjalnar\’s Albtraum</v>
      </c>
    </row>
    <row r="420" spans="1:3" x14ac:dyDescent="0.25">
      <c r="A420" s="12">
        <v>480</v>
      </c>
      <c r="B420" s="8" t="str">
        <f>VLOOKUP(A420,'Sets data'!$A$3:$C$9967,3,FALSE)</f>
        <v>Critical Riposte</v>
      </c>
      <c r="C420" s="8" t="str">
        <f>VLOOKUP(A420,'Sets data'!$A$3:$C$9967,2,FALSE)</f>
        <v>Kritischer Konter</v>
      </c>
    </row>
    <row r="421" spans="1:3" x14ac:dyDescent="0.25">
      <c r="A421" s="12">
        <v>481</v>
      </c>
      <c r="B421" s="8" t="str">
        <f>VLOOKUP(A421,'Sets data'!$A$3:$C$9967,3,FALSE)</f>
        <v>Unchained Aggressor</v>
      </c>
      <c r="C421" s="8" t="str">
        <f>VLOOKUP(A421,'Sets data'!$A$3:$C$9967,2,FALSE)</f>
        <v>Entfesselter Aggressor</v>
      </c>
    </row>
    <row r="422" spans="1:3" x14ac:dyDescent="0.25">
      <c r="A422" s="12">
        <v>482</v>
      </c>
      <c r="B422" s="8" t="str">
        <f>VLOOKUP(A422,'Sets data'!$A$3:$C$9967,3,FALSE)</f>
        <v>Dauntless Combatant</v>
      </c>
      <c r="C422" s="8" t="str">
        <f>VLOOKUP(A422,'Sets data'!$A$3:$C$9967,2,FALSE)</f>
        <v>Furchtloser Kombattant</v>
      </c>
    </row>
    <row r="423" spans="1:3" x14ac:dyDescent="0.25">
      <c r="A423" s="12">
        <v>483</v>
      </c>
      <c r="B423" s="8" t="str">
        <f>VLOOKUP(A423,'Sets data'!$A$3:$C$9967,3,FALSE)</f>
        <v>Template_Drop_Magi</v>
      </c>
      <c r="C423" s="8" t="str">
        <f>VLOOKUP(A423,'Sets data'!$A$3:$C$9967,2,FALSE)</f>
        <v>Template_Drop_Magi</v>
      </c>
    </row>
    <row r="424" spans="1:3" x14ac:dyDescent="0.25">
      <c r="A424" s="12">
        <v>484</v>
      </c>
      <c r="B424" s="8" t="str">
        <f>VLOOKUP(A424,'Sets data'!$A$3:$C$9967,3,FALSE)</f>
        <v>Template_Drop_Stamina</v>
      </c>
      <c r="C424" s="8" t="str">
        <f>VLOOKUP(A424,'Sets data'!$A$3:$C$9967,2,FALSE)</f>
        <v>Template_Drop_Stamina</v>
      </c>
    </row>
    <row r="425" spans="1:3" x14ac:dyDescent="0.25">
      <c r="A425" s="12">
        <v>485</v>
      </c>
      <c r="B425" s="8" t="str">
        <f>VLOOKUP(A425,'Sets data'!$A$3:$C$9967,3,FALSE)</f>
        <v>Template_Drop_Tank</v>
      </c>
      <c r="C425" s="8" t="str">
        <f>VLOOKUP(A425,'Sets data'!$A$3:$C$9967,2,FALSE)</f>
        <v>Template_Drop_Tank</v>
      </c>
    </row>
    <row r="426" spans="1:3" x14ac:dyDescent="0.25">
      <c r="A426" s="12">
        <v>486</v>
      </c>
      <c r="B426" s="8" t="str">
        <f>VLOOKUP(A426,'Sets data'!$A$3:$C$9967,3,FALSE)</f>
        <v>Template_Drop_Healer</v>
      </c>
      <c r="C426" s="8" t="str">
        <f>VLOOKUP(A426,'Sets data'!$A$3:$C$9967,2,FALSE)</f>
        <v>Template_Drop_Healer</v>
      </c>
    </row>
    <row r="427" spans="1:3" x14ac:dyDescent="0.25">
      <c r="A427" s="12">
        <v>487</v>
      </c>
      <c r="B427" s="8" t="str">
        <f>VLOOKUP(A427,'Sets data'!$A$3:$C$9967,3,FALSE)</f>
        <v>Winter\'s Respite</v>
      </c>
      <c r="C427" s="8" t="str">
        <f>VLOOKUP(A427,'Sets data'!$A$3:$C$9967,2,FALSE)</f>
        <v>Winterruhe</v>
      </c>
    </row>
    <row r="428" spans="1:3" x14ac:dyDescent="0.25">
      <c r="A428" s="12">
        <v>488</v>
      </c>
      <c r="B428" s="8" t="str">
        <f>VLOOKUP(A428,'Sets data'!$A$3:$C$9967,3,FALSE)</f>
        <v>Venomous Smite</v>
      </c>
      <c r="C428" s="8" t="str">
        <f>VLOOKUP(A428,'Sets data'!$A$3:$C$9967,2,FALSE)</f>
        <v>Giftschlag</v>
      </c>
    </row>
    <row r="429" spans="1:3" x14ac:dyDescent="0.25">
      <c r="A429" s="12">
        <v>489</v>
      </c>
      <c r="B429" s="8" t="str">
        <f>VLOOKUP(A429,'Sets data'!$A$3:$C$9967,3,FALSE)</f>
        <v>Eternal Vigor</v>
      </c>
      <c r="C429" s="8" t="str">
        <f>VLOOKUP(A429,'Sets data'!$A$3:$C$9967,2,FALSE)</f>
        <v>Ewiger Elan</v>
      </c>
    </row>
    <row r="430" spans="1:3" x14ac:dyDescent="0.25">
      <c r="A430" s="12">
        <v>490</v>
      </c>
      <c r="B430" s="8" t="str">
        <f>VLOOKUP(A430,'Sets data'!$A$3:$C$9967,3,FALSE)</f>
        <v>Stuhn\'s Favor</v>
      </c>
      <c r="C430" s="8" t="str">
        <f>VLOOKUP(A430,'Sets data'!$A$3:$C$9967,2,FALSE)</f>
        <v>Stuhns Gunst</v>
      </c>
    </row>
    <row r="431" spans="1:3" x14ac:dyDescent="0.25">
      <c r="A431" s="12">
        <v>491</v>
      </c>
      <c r="B431" s="8" t="str">
        <f>VLOOKUP(A431,'Sets data'!$A$3:$C$9967,3,FALSE)</f>
        <v>Dragon\'s Appetite</v>
      </c>
      <c r="C431" s="8" t="str">
        <f>VLOOKUP(A431,'Sets data'!$A$3:$C$9967,2,FALSE)</f>
        <v>Appetit des Drachen</v>
      </c>
    </row>
    <row r="432" spans="1:3" x14ac:dyDescent="0.25">
      <c r="A432" s="12">
        <v>492</v>
      </c>
      <c r="B432" s="8" t="str">
        <f>VLOOKUP(A432,'Sets data'!$A$3:$C$9967,3,FALSE)</f>
        <v>Kyne\'s Wind</v>
      </c>
      <c r="C432" s="8" t="str">
        <f>VLOOKUP(A432,'Sets data'!$A$3:$C$9967,2,FALSE)</f>
        <v>Kynes Wind</v>
      </c>
    </row>
    <row r="433" spans="1:3" x14ac:dyDescent="0.25">
      <c r="A433" s="12">
        <v>493</v>
      </c>
      <c r="B433" s="8" t="str">
        <f>VLOOKUP(A433,'Sets data'!$A$3:$C$9967,3,FALSE)</f>
        <v>Perfected Kyne\'s Wind</v>
      </c>
      <c r="C433" s="8" t="str">
        <f>VLOOKUP(A433,'Sets data'!$A$3:$C$9967,2,FALSE)</f>
        <v>Kynes perfektionierter Wind</v>
      </c>
    </row>
    <row r="434" spans="1:3" x14ac:dyDescent="0.25">
      <c r="A434" s="12">
        <v>494</v>
      </c>
      <c r="B434" s="8" t="str">
        <f>VLOOKUP(A434,'Sets data'!$A$3:$C$9967,3,FALSE)</f>
        <v>Vrol\'s Command</v>
      </c>
      <c r="C434" s="8" t="str">
        <f>VLOOKUP(A434,'Sets data'!$A$3:$C$9967,2,FALSE)</f>
        <v>Vrols Befehl</v>
      </c>
    </row>
    <row r="435" spans="1:3" x14ac:dyDescent="0.25">
      <c r="A435" s="12">
        <v>495</v>
      </c>
      <c r="B435" s="8" t="str">
        <f>VLOOKUP(A435,'Sets data'!$A$3:$C$9967,3,FALSE)</f>
        <v>Perfected Vrol\'s Command</v>
      </c>
      <c r="C435" s="8" t="str">
        <f>VLOOKUP(A435,'Sets data'!$A$3:$C$9967,2,FALSE)</f>
        <v>Vrols perfektionierter Befehl</v>
      </c>
    </row>
    <row r="436" spans="1:3" x14ac:dyDescent="0.25">
      <c r="A436" s="12">
        <v>496</v>
      </c>
      <c r="B436" s="8" t="str">
        <f>VLOOKUP(A436,'Sets data'!$A$3:$C$9967,3,FALSE)</f>
        <v>Roaring Opportunist</v>
      </c>
      <c r="C436" s="8" t="str">
        <f>VLOOKUP(A436,'Sets data'!$A$3:$C$9967,2,FALSE)</f>
        <v>Brüllender Opportunist</v>
      </c>
    </row>
    <row r="437" spans="1:3" x14ac:dyDescent="0.25">
      <c r="A437" s="12">
        <v>497</v>
      </c>
      <c r="B437" s="8" t="str">
        <f>VLOOKUP(A437,'Sets data'!$A$3:$C$9967,3,FALSE)</f>
        <v>Perfected Roaring Opportunist</v>
      </c>
      <c r="C437" s="8" t="str">
        <f>VLOOKUP(A437,'Sets data'!$A$3:$C$9967,2,FALSE)</f>
        <v>Perfektionierter brüllender Opportunist</v>
      </c>
    </row>
    <row r="438" spans="1:3" x14ac:dyDescent="0.25">
      <c r="A438" s="12">
        <v>498</v>
      </c>
      <c r="B438" s="8" t="str">
        <f>VLOOKUP(A438,'Sets data'!$A$3:$C$9967,3,FALSE)</f>
        <v>Yandir\'s Might</v>
      </c>
      <c r="C438" s="8" t="str">
        <f>VLOOKUP(A438,'Sets data'!$A$3:$C$9967,2,FALSE)</f>
        <v>Yandirs Macht</v>
      </c>
    </row>
    <row r="439" spans="1:3" x14ac:dyDescent="0.25">
      <c r="A439" s="12">
        <v>499</v>
      </c>
      <c r="B439" s="8" t="str">
        <f>VLOOKUP(A439,'Sets data'!$A$3:$C$9967,3,FALSE)</f>
        <v>Perfected Yandir\'s Might</v>
      </c>
      <c r="C439" s="8" t="str">
        <f>VLOOKUP(A439,'Sets data'!$A$3:$C$9967,2,FALSE)</f>
        <v>Yandirs perfektionierte Macht</v>
      </c>
    </row>
    <row r="440" spans="1:3" x14ac:dyDescent="0.25">
      <c r="A440" s="12">
        <v>500</v>
      </c>
      <c r="B440" s="8" t="str">
        <f>VLOOKUP(A440,'Sets data'!$A$3:$C$9967,3,FALSE)</f>
        <v>Bloodlord\'s Embrace (OLD)</v>
      </c>
      <c r="C440" s="8" t="str">
        <f>VLOOKUP(A440,'Sets data'!$A$3:$C$9967,2,FALSE)</f>
        <v>Bloodlord's Embrace (OLD)</v>
      </c>
    </row>
    <row r="441" spans="1:3" x14ac:dyDescent="0.25">
      <c r="A441" s="12">
        <v>501</v>
      </c>
      <c r="B441" s="8" t="str">
        <f>VLOOKUP(A441,'Sets data'!$A$3:$C$9967,3,FALSE)</f>
        <v>Thrassian Stranglers</v>
      </c>
      <c r="C441" s="8" t="str">
        <f>VLOOKUP(A441,'Sets data'!$A$3:$C$9967,2,FALSE)</f>
        <v>Thrassische Würger</v>
      </c>
    </row>
    <row r="442" spans="1:3" x14ac:dyDescent="0.25">
      <c r="A442" s="12">
        <v>502</v>
      </c>
      <c r="B442" s="8" t="str">
        <f>VLOOKUP(A442,'Sets data'!$A$3:$C$9967,3,FALSE)</f>
        <v>Snow Treaders (OLD)</v>
      </c>
      <c r="C442" s="8" t="str">
        <f>VLOOKUP(A442,'Sets data'!$A$3:$C$9967,2,FALSE)</f>
        <v>Snow Treaders (OLD)</v>
      </c>
    </row>
    <row r="443" spans="1:3" x14ac:dyDescent="0.25">
      <c r="A443" s="12">
        <v>503</v>
      </c>
      <c r="B443" s="8" t="str">
        <f>VLOOKUP(A443,'Sets data'!$A$3:$C$9967,3,FALSE)</f>
        <v>Ring of the Wild Hunt</v>
      </c>
      <c r="C443" s="8" t="str">
        <f>VLOOKUP(A443,'Sets data'!$A$3:$C$9967,2,FALSE)</f>
        <v>Ring der Wilden Jagd</v>
      </c>
    </row>
    <row r="444" spans="1:3" x14ac:dyDescent="0.25">
      <c r="A444" s="12">
        <v>504</v>
      </c>
      <c r="B444" s="8" t="str">
        <f>VLOOKUP(A444,'Sets data'!$A$3:$C$9967,3,FALSE)</f>
        <v>Malacath\'s Band of Brutality X</v>
      </c>
      <c r="C444" s="8" t="str">
        <f>VLOOKUP(A444,'Sets data'!$A$3:$C$9967,2,FALSE)</f>
        <v>Malacath's Band der Brutalität X</v>
      </c>
    </row>
    <row r="445" spans="1:3" x14ac:dyDescent="0.25">
      <c r="A445" s="12">
        <v>505</v>
      </c>
      <c r="B445" s="8" t="str">
        <f>VLOOKUP(A445,'Sets data'!$A$3:$C$9967,3,FALSE)</f>
        <v>Torc of Tonal Constancy</v>
      </c>
      <c r="C445" s="8" t="str">
        <f>VLOOKUP(A445,'Sets data'!$A$3:$C$9967,2,FALSE)</f>
        <v>Torques der Klangkonstanz</v>
      </c>
    </row>
    <row r="446" spans="1:3" x14ac:dyDescent="0.25">
      <c r="A446" s="12">
        <v>506</v>
      </c>
      <c r="B446" s="8" t="str">
        <f>VLOOKUP(A446,'Sets data'!$A$3:$C$9967,3,FALSE)</f>
        <v>Spell Parasite</v>
      </c>
      <c r="C446" s="8" t="str">
        <f>VLOOKUP(A446,'Sets data'!$A$3:$C$9967,2,FALSE)</f>
        <v>Magieparasit</v>
      </c>
    </row>
    <row r="447" spans="1:3" x14ac:dyDescent="0.25">
      <c r="A447" s="12">
        <v>507</v>
      </c>
      <c r="B447" s="8" t="e">
        <f>VLOOKUP(A447,'Sets data'!$A$3:$C$9967,3,FALSE)</f>
        <v>#N/A</v>
      </c>
      <c r="C447" s="8" t="e">
        <f>VLOOKUP(A447,'Sets data'!$A$3:$C$9967,2,FALSE)</f>
        <v>#N/A</v>
      </c>
    </row>
    <row r="448" spans="1:3" x14ac:dyDescent="0.25">
      <c r="A448" s="12">
        <v>508</v>
      </c>
      <c r="B448" s="8" t="e">
        <f>VLOOKUP(A448,'Sets data'!$A$3:$C$9967,3,FALSE)</f>
        <v>#N/A</v>
      </c>
      <c r="C448" s="8" t="e">
        <f>VLOOKUP(A448,'Sets data'!$A$3:$C$9967,2,FALSE)</f>
        <v>#N/A</v>
      </c>
    </row>
    <row r="449" spans="1:3" x14ac:dyDescent="0.25">
      <c r="A449" s="12">
        <v>509</v>
      </c>
      <c r="B449" s="8" t="str">
        <f>VLOOKUP(A449,'Sets data'!$A$3:$C$9967,3,FALSE)</f>
        <v>Template_Drop_Healer P</v>
      </c>
      <c r="C449" s="8" t="str">
        <f>VLOOKUP(A449,'Sets data'!$A$3:$C$9967,2,FALSE)</f>
        <v>Template_Drop_Healer P</v>
      </c>
    </row>
    <row r="450" spans="1:3" x14ac:dyDescent="0.25">
      <c r="A450" s="12">
        <v>510</v>
      </c>
      <c r="B450" s="8" t="str">
        <f>VLOOKUP(A450,'Sets data'!$A$3:$C$9967,3,FALSE)</f>
        <v>Template_Drop_Tank P</v>
      </c>
      <c r="C450" s="8" t="str">
        <f>VLOOKUP(A450,'Sets data'!$A$3:$C$9967,2,FALSE)</f>
        <v>Template_Drop_Tank P</v>
      </c>
    </row>
    <row r="451" spans="1:3" x14ac:dyDescent="0.25">
      <c r="A451" s="12">
        <v>511</v>
      </c>
      <c r="B451" s="8" t="str">
        <f>VLOOKUP(A451,'Sets data'!$A$3:$C$9967,3,FALSE)</f>
        <v>Template_Drop_Stamina P</v>
      </c>
      <c r="C451" s="8" t="str">
        <f>VLOOKUP(A451,'Sets data'!$A$3:$C$9967,2,FALSE)</f>
        <v>Template_Drop_Stamina P</v>
      </c>
    </row>
    <row r="452" spans="1:3" x14ac:dyDescent="0.25">
      <c r="A452" s="12">
        <v>512</v>
      </c>
      <c r="B452" s="8" t="str">
        <f>VLOOKUP(A452,'Sets data'!$A$3:$C$9967,3,FALSE)</f>
        <v>Template_Drop_Magi P</v>
      </c>
      <c r="C452" s="8" t="str">
        <f>VLOOKUP(A452,'Sets data'!$A$3:$C$9967,2,FALSE)</f>
        <v>Template_Drop_Magi P</v>
      </c>
    </row>
    <row r="453" spans="1:3" x14ac:dyDescent="0.25">
      <c r="A453" s="12">
        <v>513</v>
      </c>
      <c r="B453" s="8" t="str">
        <f>VLOOKUP(A453,'Sets data'!$A$3:$C$9967,3,FALSE)</f>
        <v>Talfyg\'s Treachery</v>
      </c>
      <c r="C453" s="8" t="str">
        <f>VLOOKUP(A453,'Sets data'!$A$3:$C$9967,2,FALSE)</f>
        <v>Talfygs Verrat</v>
      </c>
    </row>
    <row r="454" spans="1:3" x14ac:dyDescent="0.25">
      <c r="A454" s="12">
        <v>513</v>
      </c>
      <c r="B454" s="8" t="str">
        <f>VLOOKUP(A454,'Sets data'!$A$3:$C$9967,3,FALSE)</f>
        <v>Talfyg\'s Treachery</v>
      </c>
      <c r="C454" s="8" t="str">
        <f>VLOOKUP(A454,'Sets data'!$A$3:$C$9967,2,FALSE)</f>
        <v>Talfygs Verrat</v>
      </c>
    </row>
    <row r="455" spans="1:3" x14ac:dyDescent="0.25">
      <c r="A455" s="12">
        <v>514</v>
      </c>
      <c r="B455" s="8" t="str">
        <f>VLOOKUP(A455,'Sets data'!$A$3:$C$9967,3,FALSE)</f>
        <v>Unleashed Terror</v>
      </c>
      <c r="C455" s="8" t="str">
        <f>VLOOKUP(A455,'Sets data'!$A$3:$C$9967,2,FALSE)</f>
        <v>Entfesselter Schrecken</v>
      </c>
    </row>
    <row r="456" spans="1:3" x14ac:dyDescent="0.25">
      <c r="A456" s="12">
        <v>514</v>
      </c>
      <c r="B456" s="8" t="str">
        <f>VLOOKUP(A456,'Sets data'!$A$3:$C$9967,3,FALSE)</f>
        <v>Unleashed Terror</v>
      </c>
      <c r="C456" s="8" t="str">
        <f>VLOOKUP(A456,'Sets data'!$A$3:$C$9967,2,FALSE)</f>
        <v>Entfesselter Schrecken</v>
      </c>
    </row>
    <row r="457" spans="1:3" x14ac:dyDescent="0.25">
      <c r="A457" s="12">
        <v>515</v>
      </c>
      <c r="B457" s="8" t="str">
        <f>VLOOKUP(A457,'Sets data'!$A$3:$C$9967,3,FALSE)</f>
        <v>Crimson Twilight</v>
      </c>
      <c r="C457" s="8" t="str">
        <f>VLOOKUP(A457,'Sets data'!$A$3:$C$9967,2,FALSE)</f>
        <v>Scharlachrotes Zwielicht</v>
      </c>
    </row>
    <row r="458" spans="1:3" x14ac:dyDescent="0.25">
      <c r="A458" s="12">
        <v>515</v>
      </c>
      <c r="B458" s="8" t="str">
        <f>VLOOKUP(A458,'Sets data'!$A$3:$C$9967,3,FALSE)</f>
        <v>Crimson Twilight</v>
      </c>
      <c r="C458" s="8" t="str">
        <f>VLOOKUP(A458,'Sets data'!$A$3:$C$9967,2,FALSE)</f>
        <v>Scharlachrotes Zwielicht</v>
      </c>
    </row>
    <row r="459" spans="1:3" x14ac:dyDescent="0.25">
      <c r="A459" s="12">
        <v>516</v>
      </c>
      <c r="B459" s="8" t="str">
        <f>VLOOKUP(A459,'Sets data'!$A$3:$C$9967,3,FALSE)</f>
        <v>Elemental Catalyst</v>
      </c>
      <c r="C459" s="8" t="str">
        <f>VLOOKUP(A459,'Sets data'!$A$3:$C$9967,2,FALSE)</f>
        <v>Elementarer Katalysator</v>
      </c>
    </row>
    <row r="460" spans="1:3" x14ac:dyDescent="0.25">
      <c r="A460" s="12">
        <v>516</v>
      </c>
      <c r="B460" s="8" t="str">
        <f>VLOOKUP(A460,'Sets data'!$A$3:$C$9967,3,FALSE)</f>
        <v>Elemental Catalyst</v>
      </c>
      <c r="C460" s="8" t="str">
        <f>VLOOKUP(A460,'Sets data'!$A$3:$C$9967,2,FALSE)</f>
        <v>Elementarer Katalysator</v>
      </c>
    </row>
    <row r="461" spans="1:3" x14ac:dyDescent="0.25">
      <c r="A461" s="12">
        <v>517</v>
      </c>
      <c r="B461" s="8" t="str">
        <f>VLOOKUP(A461,'Sets data'!$A$3:$C$9967,3,FALSE)</f>
        <v>Kraglen\'s Howl</v>
      </c>
      <c r="C461" s="8" t="str">
        <f>VLOOKUP(A461,'Sets data'!$A$3:$C$9967,2,FALSE)</f>
        <v>Kraglens Heulen</v>
      </c>
    </row>
    <row r="462" spans="1:3" x14ac:dyDescent="0.25">
      <c r="A462" s="12">
        <v>517</v>
      </c>
      <c r="B462" s="8" t="str">
        <f>VLOOKUP(A462,'Sets data'!$A$3:$C$9967,3,FALSE)</f>
        <v>Kraglen\'s Howl</v>
      </c>
      <c r="C462" s="8" t="str">
        <f>VLOOKUP(A462,'Sets data'!$A$3:$C$9967,2,FALSE)</f>
        <v>Kraglens Heulen</v>
      </c>
    </row>
    <row r="463" spans="1:3" x14ac:dyDescent="0.25">
      <c r="A463" s="12">
        <v>518</v>
      </c>
      <c r="B463" s="8" t="str">
        <f>VLOOKUP(A463,'Sets data'!$A$3:$C$9967,3,FALSE)</f>
        <v>Arkasis\'s Genius</v>
      </c>
      <c r="C463" s="8" t="str">
        <f>VLOOKUP(A463,'Sets data'!$A$3:$C$9967,2,FALSE)</f>
        <v>Arkasis' Genie</v>
      </c>
    </row>
    <row r="464" spans="1:3" x14ac:dyDescent="0.25">
      <c r="A464" s="12">
        <v>518</v>
      </c>
      <c r="B464" s="8" t="str">
        <f>VLOOKUP(A464,'Sets data'!$A$3:$C$9967,3,FALSE)</f>
        <v>Arkasis\'s Genius</v>
      </c>
      <c r="C464" s="8" t="str">
        <f>VLOOKUP(A464,'Sets data'!$A$3:$C$9967,2,FALSE)</f>
        <v>Arkasis' Genie</v>
      </c>
    </row>
    <row r="465" spans="1:3" x14ac:dyDescent="0.25">
      <c r="A465" s="12">
        <v>519</v>
      </c>
      <c r="B465" s="8" t="str">
        <f>VLOOKUP(A465,'Sets data'!$A$3:$C$9967,3,FALSE)</f>
        <v>Snow Treaders</v>
      </c>
      <c r="C465" s="8" t="str">
        <f>VLOOKUP(A465,'Sets data'!$A$3:$C$9967,2,FALSE)</f>
        <v>Schneetreter</v>
      </c>
    </row>
    <row r="466" spans="1:3" x14ac:dyDescent="0.25">
      <c r="A466" s="12">
        <v>520</v>
      </c>
      <c r="B466" s="8" t="str">
        <f>VLOOKUP(A466,'Sets data'!$A$3:$C$9967,3,FALSE)</f>
        <v>Malacath\'s Band of Brutality</v>
      </c>
      <c r="C466" s="8" t="str">
        <f>VLOOKUP(A466,'Sets data'!$A$3:$C$9967,2,FALSE)</f>
        <v>Malacaths Band der Brutalität</v>
      </c>
    </row>
    <row r="467" spans="1:3" x14ac:dyDescent="0.25">
      <c r="A467" s="12">
        <v>521</v>
      </c>
      <c r="B467" s="8" t="str">
        <f>VLOOKUP(A467,'Sets data'!$A$3:$C$9967,3,FALSE)</f>
        <v>Bloodlord\'s Embrace</v>
      </c>
      <c r="C467" s="8" t="str">
        <f>VLOOKUP(A467,'Sets data'!$A$3:$C$9967,2,FALSE)</f>
        <v>Umarmung des Blutfürsten</v>
      </c>
    </row>
    <row r="468" spans="1:3" x14ac:dyDescent="0.25">
      <c r="A468" s="12">
        <v>522</v>
      </c>
      <c r="B468" s="8" t="str">
        <f>VLOOKUP(A468,'Sets data'!$A$3:$C$9967,3,FALSE)</f>
        <v>Perfected Merciless Charge</v>
      </c>
      <c r="C468" s="8" t="str">
        <f>VLOOKUP(A468,'Sets data'!$A$3:$C$9967,2,FALSE)</f>
        <v>Perfektionierter gnadenloser Ansturm</v>
      </c>
    </row>
    <row r="469" spans="1:3" x14ac:dyDescent="0.25">
      <c r="A469" s="12">
        <v>523</v>
      </c>
      <c r="B469" s="8" t="str">
        <f>VLOOKUP(A469,'Sets data'!$A$3:$C$9967,3,FALSE)</f>
        <v>Perfected Rampaging Slash</v>
      </c>
      <c r="C469" s="8" t="str">
        <f>VLOOKUP(A469,'Sets data'!$A$3:$C$9967,2,FALSE)</f>
        <v>Perfektionierter tobender Schnitt</v>
      </c>
    </row>
    <row r="470" spans="1:3" x14ac:dyDescent="0.25">
      <c r="A470" s="12">
        <v>524</v>
      </c>
      <c r="B470" s="8" t="str">
        <f>VLOOKUP(A470,'Sets data'!$A$3:$C$9967,3,FALSE)</f>
        <v>Perfected Cruel Flurry</v>
      </c>
      <c r="C470" s="8" t="str">
        <f>VLOOKUP(A470,'Sets data'!$A$3:$C$9967,2,FALSE)</f>
        <v>Perfektionierter grausamer Schlaghagel</v>
      </c>
    </row>
    <row r="471" spans="1:3" x14ac:dyDescent="0.25">
      <c r="A471" s="12">
        <v>525</v>
      </c>
      <c r="B471" s="8" t="str">
        <f>VLOOKUP(A471,'Sets data'!$A$3:$C$9967,3,FALSE)</f>
        <v>Perfected Thunderous Volley</v>
      </c>
      <c r="C471" s="8" t="str">
        <f>VLOOKUP(A471,'Sets data'!$A$3:$C$9967,2,FALSE)</f>
        <v>Perfektionierte donnernde Salve</v>
      </c>
    </row>
    <row r="472" spans="1:3" x14ac:dyDescent="0.25">
      <c r="A472" s="12">
        <v>526</v>
      </c>
      <c r="B472" s="8" t="str">
        <f>VLOOKUP(A472,'Sets data'!$A$3:$C$9967,3,FALSE)</f>
        <v>Perfected Crushing Wall</v>
      </c>
      <c r="C472" s="8" t="str">
        <f>VLOOKUP(A472,'Sets data'!$A$3:$C$9967,2,FALSE)</f>
        <v>Perfektionierte zermalmende Mauer</v>
      </c>
    </row>
    <row r="473" spans="1:3" x14ac:dyDescent="0.25">
      <c r="A473" s="12">
        <v>527</v>
      </c>
      <c r="B473" s="8" t="str">
        <f>VLOOKUP(A473,'Sets data'!$A$3:$C$9967,3,FALSE)</f>
        <v>Perfected Precise Regeneration</v>
      </c>
      <c r="C473" s="8" t="str">
        <f>VLOOKUP(A473,'Sets data'!$A$3:$C$9967,2,FALSE)</f>
        <v>Perfektionierte präzise Regeneration</v>
      </c>
    </row>
    <row r="474" spans="1:3" x14ac:dyDescent="0.25">
      <c r="A474" s="12">
        <v>528</v>
      </c>
      <c r="B474" s="8" t="str">
        <f>VLOOKUP(A474,'Sets data'!$A$3:$C$9967,3,FALSE)</f>
        <v>Perfected Titanic Cleave</v>
      </c>
      <c r="C474" s="8" t="str">
        <f>VLOOKUP(A474,'Sets data'!$A$3:$C$9967,2,FALSE)</f>
        <v>Perfektioniertes titanisches Trennen</v>
      </c>
    </row>
    <row r="475" spans="1:3" x14ac:dyDescent="0.25">
      <c r="A475" s="12">
        <v>529</v>
      </c>
      <c r="B475" s="8" t="str">
        <f>VLOOKUP(A475,'Sets data'!$A$3:$C$9967,3,FALSE)</f>
        <v>Perfected Puncturing Remedy</v>
      </c>
      <c r="C475" s="8" t="str">
        <f>VLOOKUP(A475,'Sets data'!$A$3:$C$9967,2,FALSE)</f>
        <v>Perfektionierte durchschlagende Genesung</v>
      </c>
    </row>
    <row r="476" spans="1:3" x14ac:dyDescent="0.25">
      <c r="A476" s="12">
        <v>530</v>
      </c>
      <c r="B476" s="8" t="str">
        <f>VLOOKUP(A476,'Sets data'!$A$3:$C$9967,3,FALSE)</f>
        <v>Perfected Stinging Slashes</v>
      </c>
      <c r="C476" s="8" t="str">
        <f>VLOOKUP(A476,'Sets data'!$A$3:$C$9967,2,FALSE)</f>
        <v>Perfektionierte stechende Schnitte</v>
      </c>
    </row>
    <row r="477" spans="1:3" x14ac:dyDescent="0.25">
      <c r="A477" s="12">
        <v>531</v>
      </c>
      <c r="B477" s="8" t="str">
        <f>VLOOKUP(A477,'Sets data'!$A$3:$C$9967,3,FALSE)</f>
        <v>Perfected Caustic Arrow</v>
      </c>
      <c r="C477" s="8" t="str">
        <f>VLOOKUP(A477,'Sets data'!$A$3:$C$9967,2,FALSE)</f>
        <v>Perfektionierter beißender Pfeil</v>
      </c>
    </row>
    <row r="478" spans="1:3" x14ac:dyDescent="0.25">
      <c r="A478" s="12">
        <v>532</v>
      </c>
      <c r="B478" s="8" t="str">
        <f>VLOOKUP(A478,'Sets data'!$A$3:$C$9967,3,FALSE)</f>
        <v>Perfected Destructive Impact</v>
      </c>
      <c r="C478" s="8" t="str">
        <f>VLOOKUP(A478,'Sets data'!$A$3:$C$9967,2,FALSE)</f>
        <v>Perfektionierter zerstörerischer Einschlag</v>
      </c>
    </row>
    <row r="479" spans="1:3" x14ac:dyDescent="0.25">
      <c r="A479" s="12">
        <v>534</v>
      </c>
      <c r="B479" s="8" t="str">
        <f>VLOOKUP(A479,'Sets data'!$A$3:$C$9967,3,FALSE)</f>
        <v>Stone Husk</v>
      </c>
      <c r="C479" s="8" t="str">
        <f>VLOOKUP(A479,'Sets data'!$A$3:$C$9967,2,FALSE)</f>
        <v>Steinhülle</v>
      </c>
    </row>
    <row r="480" spans="1:3" x14ac:dyDescent="0.25">
      <c r="A480" s="12">
        <v>535</v>
      </c>
      <c r="B480" s="8" t="str">
        <f>VLOOKUP(A480,'Sets data'!$A$3:$C$9967,3,FALSE)</f>
        <v>Lady Thorn</v>
      </c>
      <c r="C480" s="8" t="str">
        <f>VLOOKUP(A480,'Sets data'!$A$3:$C$9967,2,FALSE)</f>
        <v>Fürstin Dorn</v>
      </c>
    </row>
    <row r="481" spans="1:3" x14ac:dyDescent="0.25">
      <c r="A481" s="12">
        <v>536</v>
      </c>
      <c r="B481" s="8" t="str">
        <f>VLOOKUP(A481,'Sets data'!$A$3:$C$9967,3,FALSE)</f>
        <v>Radiant Bastion</v>
      </c>
      <c r="C481" s="8" t="str">
        <f>VLOOKUP(A481,'Sets data'!$A$3:$C$9967,2,FALSE)</f>
        <v>Strahlende Bastion</v>
      </c>
    </row>
    <row r="482" spans="1:3" x14ac:dyDescent="0.25">
      <c r="A482" s="12">
        <v>537</v>
      </c>
      <c r="B482" s="8" t="str">
        <f>VLOOKUP(A482,'Sets data'!$A$3:$C$9967,3,FALSE)</f>
        <v>Voidcaller</v>
      </c>
      <c r="C482" s="8" t="str">
        <f>VLOOKUP(A482,'Sets data'!$A$3:$C$9967,2,FALSE)</f>
        <v>Leerenrufer</v>
      </c>
    </row>
    <row r="483" spans="1:3" x14ac:dyDescent="0.25">
      <c r="A483" s="12">
        <v>538</v>
      </c>
      <c r="B483" s="8" t="str">
        <f>VLOOKUP(A483,'Sets data'!$A$3:$C$9967,3,FALSE)</f>
        <v>Witch-Knight\'s Defiance</v>
      </c>
      <c r="C483" s="8" t="str">
        <f>VLOOKUP(A483,'Sets data'!$A$3:$C$9967,2,FALSE)</f>
        <v>Trotz des Hexenritters</v>
      </c>
    </row>
    <row r="484" spans="1:3" x14ac:dyDescent="0.25">
      <c r="A484" s="12">
        <v>539</v>
      </c>
      <c r="B484" s="8" t="str">
        <f>VLOOKUP(A484,'Sets data'!$A$3:$C$9967,3,FALSE)</f>
        <v>Red Eagle\'s Fury</v>
      </c>
      <c r="C484" s="8" t="str">
        <f>VLOOKUP(A484,'Sets data'!$A$3:$C$9967,2,FALSE)</f>
        <v>Zorn des Roten Adlers</v>
      </c>
    </row>
    <row r="485" spans="1:3" x14ac:dyDescent="0.25">
      <c r="A485" s="12">
        <v>540</v>
      </c>
      <c r="B485" s="8" t="str">
        <f>VLOOKUP(A485,'Sets data'!$A$3:$C$9967,3,FALSE)</f>
        <v>Legacy of Karth</v>
      </c>
      <c r="C485" s="8" t="str">
        <f>VLOOKUP(A485,'Sets data'!$A$3:$C$9967,2,FALSE)</f>
        <v>Erbe des Karth</v>
      </c>
    </row>
    <row r="486" spans="1:3" x14ac:dyDescent="0.25">
      <c r="A486" s="12">
        <v>541</v>
      </c>
      <c r="B486" s="8" t="str">
        <f>VLOOKUP(A486,'Sets data'!$A$3:$C$9967,3,FALSE)</f>
        <v>Aetherial Ascension</v>
      </c>
      <c r="C486" s="8" t="str">
        <f>VLOOKUP(A486,'Sets data'!$A$3:$C$9967,2,FALSE)</f>
        <v>Ätherischer Aufstieg</v>
      </c>
    </row>
    <row r="487" spans="1:3" x14ac:dyDescent="0.25">
      <c r="A487" s="12">
        <v>542</v>
      </c>
      <c r="B487" s="8" t="str">
        <f>VLOOKUP(A487,'Sets data'!$A$3:$C$9967,3,FALSE)</f>
        <v>Hex Siphon</v>
      </c>
      <c r="C487" s="8" t="str">
        <f>VLOOKUP(A487,'Sets data'!$A$3:$C$9967,2,FALSE)</f>
        <v>Fluchsiphon</v>
      </c>
    </row>
    <row r="488" spans="1:3" x14ac:dyDescent="0.25">
      <c r="A488" s="12">
        <v>543</v>
      </c>
      <c r="B488" s="8" t="str">
        <f>VLOOKUP(A488,'Sets data'!$A$3:$C$9967,3,FALSE)</f>
        <v>Pestilent Host</v>
      </c>
      <c r="C488" s="8" t="str">
        <f>VLOOKUP(A488,'Sets data'!$A$3:$C$9967,2,FALSE)</f>
        <v>Pestilenter Wirt</v>
      </c>
    </row>
    <row r="489" spans="1:3" x14ac:dyDescent="0.25">
      <c r="A489" s="12">
        <v>544</v>
      </c>
      <c r="B489" s="8" t="str">
        <f>VLOOKUP(A489,'Sets data'!$A$3:$C$9967,3,FALSE)</f>
        <v>Explosive Rebuke</v>
      </c>
      <c r="C489" s="8" t="str">
        <f>VLOOKUP(A489,'Sets data'!$A$3:$C$9967,2,FALSE)</f>
        <v>Explosiver Tadel</v>
      </c>
    </row>
    <row r="490" spans="1:3" x14ac:dyDescent="0.25">
      <c r="A490" s="12">
        <v>557</v>
      </c>
      <c r="B490" s="8" t="str">
        <f>VLOOKUP(A490,'Sets data'!$A$3:$C$9967,3,FALSE)</f>
        <v>Executioner\'s Blade</v>
      </c>
      <c r="C490" s="8" t="str">
        <f>VLOOKUP(A490,'Sets data'!$A$3:$C$9967,2,FALSE)</f>
        <v>Henkersklinge</v>
      </c>
    </row>
    <row r="491" spans="1:3" x14ac:dyDescent="0.25">
      <c r="A491" s="12">
        <v>558</v>
      </c>
      <c r="B491" s="8" t="str">
        <f>VLOOKUP(A491,'Sets data'!$A$3:$C$9967,3,FALSE)</f>
        <v>Void Bash</v>
      </c>
      <c r="C491" s="8" t="str">
        <f>VLOOKUP(A491,'Sets data'!$A$3:$C$9967,2,FALSE)</f>
        <v>LeerenWucht</v>
      </c>
    </row>
    <row r="492" spans="1:3" x14ac:dyDescent="0.25">
      <c r="A492" s="12">
        <v>559</v>
      </c>
      <c r="B492" s="8" t="str">
        <f>VLOOKUP(A492,'Sets data'!$A$3:$C$9967,3,FALSE)</f>
        <v>Frenzied Momentum</v>
      </c>
      <c r="C492" s="8" t="str">
        <f>VLOOKUP(A492,'Sets data'!$A$3:$C$9967,2,FALSE)</f>
        <v>Tobendes Momentum</v>
      </c>
    </row>
    <row r="493" spans="1:3" x14ac:dyDescent="0.25">
      <c r="A493" s="12">
        <v>560</v>
      </c>
      <c r="B493" s="8" t="str">
        <f>VLOOKUP(A493,'Sets data'!$A$3:$C$9967,3,FALSE)</f>
        <v>Point-Blank Snipe</v>
      </c>
      <c r="C493" s="8" t="str">
        <f>VLOOKUP(A493,'Sets data'!$A$3:$C$9967,2,FALSE)</f>
        <v>Volltreffer</v>
      </c>
    </row>
    <row r="494" spans="1:3" x14ac:dyDescent="0.25">
      <c r="A494" s="12">
        <v>561</v>
      </c>
      <c r="B494" s="8" t="str">
        <f>VLOOKUP(A494,'Sets data'!$A$3:$C$9967,3,FALSE)</f>
        <v>Wrath of Elements</v>
      </c>
      <c r="C494" s="8" t="str">
        <f>VLOOKUP(A494,'Sets data'!$A$3:$C$9967,2,FALSE)</f>
        <v>Zorn der Elemente</v>
      </c>
    </row>
    <row r="495" spans="1:3" x14ac:dyDescent="0.25">
      <c r="A495" s="12">
        <v>562</v>
      </c>
      <c r="B495" s="8" t="str">
        <f>VLOOKUP(A495,'Sets data'!$A$3:$C$9967,3,FALSE)</f>
        <v>Force Overflow</v>
      </c>
      <c r="C495" s="8" t="str">
        <f>VLOOKUP(A495,'Sets data'!$A$3:$C$9967,2,FALSE)</f>
        <v>Machtüberschuss</v>
      </c>
    </row>
    <row r="496" spans="1:3" x14ac:dyDescent="0.25">
      <c r="A496" s="12">
        <v>563</v>
      </c>
      <c r="B496" s="8" t="str">
        <f>VLOOKUP(A496,'Sets data'!$A$3:$C$9967,3,FALSE)</f>
        <v>Perfected Executioner\'s Blade</v>
      </c>
      <c r="C496" s="8" t="str">
        <f>VLOOKUP(A496,'Sets data'!$A$3:$C$9967,2,FALSE)</f>
        <v>Perfektionierte Klinge des Henkers</v>
      </c>
    </row>
    <row r="497" spans="1:3" x14ac:dyDescent="0.25">
      <c r="A497" s="12">
        <v>564</v>
      </c>
      <c r="B497" s="8" t="str">
        <f>VLOOKUP(A497,'Sets data'!$A$3:$C$9967,3,FALSE)</f>
        <v>Perfected Void Bash</v>
      </c>
      <c r="C497" s="8" t="str">
        <f>VLOOKUP(A497,'Sets data'!$A$3:$C$9967,2,FALSE)</f>
        <v>Perfektionierte Leerenwucht</v>
      </c>
    </row>
    <row r="498" spans="1:3" x14ac:dyDescent="0.25">
      <c r="A498" s="12">
        <v>565</v>
      </c>
      <c r="B498" s="8" t="str">
        <f>VLOOKUP(A498,'Sets data'!$A$3:$C$9967,3,FALSE)</f>
        <v>Perfected Frenzied Momentum</v>
      </c>
      <c r="C498" s="8" t="str">
        <f>VLOOKUP(A498,'Sets data'!$A$3:$C$9967,2,FALSE)</f>
        <v>Perfektioniertes tobendes Momentum</v>
      </c>
    </row>
    <row r="499" spans="1:3" x14ac:dyDescent="0.25">
      <c r="A499" s="12">
        <v>566</v>
      </c>
      <c r="B499" s="8" t="str">
        <f>VLOOKUP(A499,'Sets data'!$A$3:$C$9967,3,FALSE)</f>
        <v>Perfected Point-Blank Snipe</v>
      </c>
      <c r="C499" s="8" t="str">
        <f>VLOOKUP(A499,'Sets data'!$A$3:$C$9967,2,FALSE)</f>
        <v>Perfektionierter Volltreffer</v>
      </c>
    </row>
    <row r="500" spans="1:3" x14ac:dyDescent="0.25">
      <c r="A500" s="12">
        <v>567</v>
      </c>
      <c r="B500" s="8" t="str">
        <f>VLOOKUP(A500,'Sets data'!$A$3:$C$9967,3,FALSE)</f>
        <v>Perfected Wrath of Elements</v>
      </c>
      <c r="C500" s="8" t="str">
        <f>VLOOKUP(A500,'Sets data'!$A$3:$C$9967,2,FALSE)</f>
        <v>Perfektionierter Zorn der Elemente</v>
      </c>
    </row>
    <row r="501" spans="1:3" x14ac:dyDescent="0.25">
      <c r="A501" s="12">
        <v>568</v>
      </c>
      <c r="B501" s="8" t="str">
        <f>VLOOKUP(A501,'Sets data'!$A$3:$C$9967,3,FALSE)</f>
        <v>Perfected Force Overflow</v>
      </c>
      <c r="C501" s="8" t="str">
        <f>VLOOKUP(A501,'Sets data'!$A$3:$C$9967,2,FALSE)</f>
        <v>Perfektionierter Machtüberschuss</v>
      </c>
    </row>
    <row r="502" spans="1:3" x14ac:dyDescent="0.25">
      <c r="A502" s="12">
        <v>569</v>
      </c>
      <c r="B502" s="8" t="str">
        <f>VLOOKUP(A502,'Sets data'!$A$3:$C$9967,3,FALSE)</f>
        <v>True-Sworn Fury </v>
      </c>
      <c r="C502" s="8" t="str">
        <f>VLOOKUP(A502,'Sets data'!$A$3:$C$9967,2,FALSE)</f>
        <v>Wahrgeschworenen-Raserei</v>
      </c>
    </row>
    <row r="503" spans="1:3" x14ac:dyDescent="0.25">
      <c r="A503" s="12">
        <v>570</v>
      </c>
      <c r="B503" s="8" t="str">
        <f>VLOOKUP(A503,'Sets data'!$A$3:$C$9967,3,FALSE)</f>
        <v>Kinras\'s Wrath</v>
      </c>
      <c r="C503" s="8" t="str">
        <f>VLOOKUP(A503,'Sets data'!$A$3:$C$9967,2,FALSE)</f>
        <v>Kinra's Zorn</v>
      </c>
    </row>
    <row r="504" spans="1:3" x14ac:dyDescent="0.25">
      <c r="A504" s="12">
        <v>571</v>
      </c>
      <c r="B504" s="8" t="str">
        <f>VLOOKUP(A504,'Sets data'!$A$3:$C$9967,3,FALSE)</f>
        <v>Drake\'s Rush</v>
      </c>
      <c r="C504" s="8" t="str">
        <f>VLOOKUP(A504,'Sets data'!$A$3:$C$9967,2,FALSE)</f>
        <v>Dracheneile</v>
      </c>
    </row>
    <row r="505" spans="1:3" x14ac:dyDescent="0.25">
      <c r="A505" s="12">
        <v>572</v>
      </c>
      <c r="B505" s="8" t="str">
        <f>VLOOKUP(A505,'Sets data'!$A$3:$C$9967,3,FALSE)</f>
        <v>Unleashed Ritualist</v>
      </c>
      <c r="C505" s="8" t="str">
        <f>VLOOKUP(A505,'Sets data'!$A$3:$C$9967,2,FALSE)</f>
        <v>Entfesselter Ritualist</v>
      </c>
    </row>
    <row r="506" spans="1:3" x14ac:dyDescent="0.25">
      <c r="A506" s="12">
        <v>573</v>
      </c>
      <c r="B506" s="8" t="str">
        <f>VLOOKUP(A506,'Sets data'!$A$3:$C$9967,3,FALSE)</f>
        <v>Dagon\'s Dominion</v>
      </c>
      <c r="C506" s="8" t="str">
        <f>VLOOKUP(A506,'Sets data'!$A$3:$C$9967,2,FALSE)</f>
        <v>Dagons Herrschaft</v>
      </c>
    </row>
    <row r="507" spans="1:3" x14ac:dyDescent="0.25">
      <c r="A507" s="12">
        <v>574</v>
      </c>
      <c r="B507" s="8" t="str">
        <f>VLOOKUP(A507,'Sets data'!$A$3:$C$9967,3,FALSE)</f>
        <v>Foolkiller\'s Ward</v>
      </c>
      <c r="C507" s="8" t="str">
        <f>VLOOKUP(A507,'Sets data'!$A$3:$C$9967,2,FALSE)</f>
        <v>Schutz des Narrentöters</v>
      </c>
    </row>
    <row r="508" spans="1:3" x14ac:dyDescent="0.25">
      <c r="A508" s="12">
        <v>575</v>
      </c>
      <c r="B508" s="8" t="str">
        <f>VLOOKUP(A508,'Sets data'!$A$3:$C$9967,3,FALSE)</f>
        <v>Ring of the Pale Order</v>
      </c>
      <c r="C508" s="8" t="str">
        <f>VLOOKUP(A508,'Sets data'!$A$3:$C$9967,2,FALSE)</f>
        <v>Ring des Fahlen Ordens</v>
      </c>
    </row>
    <row r="509" spans="1:3" x14ac:dyDescent="0.25">
      <c r="A509" s="12">
        <v>576</v>
      </c>
      <c r="B509" s="8" t="str">
        <f>VLOOKUP(A509,'Sets data'!$A$3:$C$9967,3,FALSE)</f>
        <v>Pearls of Ehlnofey</v>
      </c>
      <c r="C509" s="8" t="str">
        <f>VLOOKUP(A509,'Sets data'!$A$3:$C$9967,2,FALSE)</f>
        <v>Perlen der Ehlnofey</v>
      </c>
    </row>
    <row r="510" spans="1:3" x14ac:dyDescent="0.25">
      <c r="A510" s="12">
        <v>577</v>
      </c>
      <c r="B510" s="8" t="str">
        <f>VLOOKUP(A510,'Sets data'!$A$3:$C$9967,3,FALSE)</f>
        <v>Encrati\’s Behemoth</v>
      </c>
      <c r="C510" s="8" t="str">
        <f>VLOOKUP(A510,'Sets data'!$A$3:$C$9967,2,FALSE)</f>
        <v>Encrati\'s Behemoth</v>
      </c>
    </row>
    <row r="511" spans="1:3" x14ac:dyDescent="0.25">
      <c r="A511" s="12">
        <v>578</v>
      </c>
      <c r="B511" s="8" t="str">
        <f>VLOOKUP(A511,'Sets data'!$A$3:$C$9967,3,FALSE)</f>
        <v>Baron Zaudrus</v>
      </c>
      <c r="C511" s="8" t="str">
        <f>VLOOKUP(A511,'Sets data'!$A$3:$C$9967,2,FALSE)</f>
        <v>Baron Zaudrus</v>
      </c>
    </row>
    <row r="512" spans="1:3" x14ac:dyDescent="0.25">
      <c r="A512" s="12">
        <v>579</v>
      </c>
      <c r="B512" s="8" t="str">
        <f>VLOOKUP(A512,'Sets data'!$A$3:$C$9967,3,FALSE)</f>
        <v>Frostbite</v>
      </c>
      <c r="C512" s="8" t="str">
        <f>VLOOKUP(A512,'Sets data'!$A$3:$C$9967,2,FALSE)</f>
        <v>Frostbiss</v>
      </c>
    </row>
    <row r="513" spans="1:3" x14ac:dyDescent="0.25">
      <c r="A513" s="12">
        <v>580</v>
      </c>
      <c r="B513" s="8" t="str">
        <f>VLOOKUP(A513,'Sets data'!$A$3:$C$9967,3,FALSE)</f>
        <v>Deadlands Assassin</v>
      </c>
      <c r="C513" s="8" t="str">
        <f>VLOOKUP(A513,'Sets data'!$A$3:$C$9967,2,FALSE)</f>
        <v>Totenländer-Assassine</v>
      </c>
    </row>
    <row r="514" spans="1:3" x14ac:dyDescent="0.25">
      <c r="A514" s="12">
        <v>581</v>
      </c>
      <c r="B514" s="8" t="str">
        <f>VLOOKUP(A514,'Sets data'!$A$3:$C$9967,3,FALSE)</f>
        <v>Bog Raider</v>
      </c>
      <c r="C514" s="8" t="str">
        <f>VLOOKUP(A514,'Sets data'!$A$3:$C$9967,2,FALSE)</f>
        <v>Moorräuber</v>
      </c>
    </row>
    <row r="515" spans="1:3" x14ac:dyDescent="0.25">
      <c r="A515" s="12">
        <v>582</v>
      </c>
      <c r="B515" s="8" t="str">
        <f>VLOOKUP(A515,'Sets data'!$A$3:$C$9967,3,FALSE)</f>
        <v>Hist Whisperer</v>
      </c>
      <c r="C515" s="8" t="str">
        <f>VLOOKUP(A515,'Sets data'!$A$3:$C$9967,2,FALSE)</f>
        <v>Histflüsterer</v>
      </c>
    </row>
    <row r="516" spans="1:3" x14ac:dyDescent="0.25">
      <c r="A516" s="12">
        <v>583</v>
      </c>
      <c r="B516" s="8" t="str">
        <f>VLOOKUP(A516,'Sets data'!$A$3:$C$9967,3,FALSE)</f>
        <v>Heartland Conqueror</v>
      </c>
      <c r="C516" s="8" t="str">
        <f>VLOOKUP(A516,'Sets data'!$A$3:$C$9967,2,FALSE)</f>
        <v>Herzlanderoberer</v>
      </c>
    </row>
    <row r="517" spans="1:3" x14ac:dyDescent="0.25">
      <c r="A517" s="12">
        <v>584</v>
      </c>
      <c r="B517" s="8" t="str">
        <f>VLOOKUP(A517,'Sets data'!$A$3:$C$9967,3,FALSE)</f>
        <v>Diamond\'s Victory</v>
      </c>
      <c r="C517" s="8" t="str">
        <f>VLOOKUP(A517,'Sets data'!$A$3:$C$9967,2,FALSE)</f>
        <v>Sieg des Diamanten</v>
      </c>
    </row>
    <row r="518" spans="1:3" x14ac:dyDescent="0.25">
      <c r="A518" s="12">
        <v>585</v>
      </c>
      <c r="B518" s="8" t="str">
        <f>VLOOKUP(A518,'Sets data'!$A$3:$C$9967,3,FALSE)</f>
        <v>Saxhleel Champion</v>
      </c>
      <c r="C518" s="8" t="str">
        <f>VLOOKUP(A518,'Sets data'!$A$3:$C$9967,2,FALSE)</f>
        <v>Saxhleel-Champion</v>
      </c>
    </row>
    <row r="519" spans="1:3" x14ac:dyDescent="0.25">
      <c r="A519" s="12">
        <v>586</v>
      </c>
      <c r="B519" s="8" t="str">
        <f>VLOOKUP(A519,'Sets data'!$A$3:$C$9967,3,FALSE)</f>
        <v>Sul-Xan\'s Torment</v>
      </c>
      <c r="C519" s="8" t="str">
        <f>VLOOKUP(A519,'Sets data'!$A$3:$C$9967,2,FALSE)</f>
        <v>Sul-Xans Folter</v>
      </c>
    </row>
    <row r="520" spans="1:3" x14ac:dyDescent="0.25">
      <c r="A520" s="12">
        <v>587</v>
      </c>
      <c r="B520" s="8" t="str">
        <f>VLOOKUP(A520,'Sets data'!$A$3:$C$9967,3,FALSE)</f>
        <v>Bahsei\'s Mania</v>
      </c>
      <c r="C520" s="8" t="str">
        <f>VLOOKUP(A520,'Sets data'!$A$3:$C$9967,2,FALSE)</f>
        <v>Bahseis Manie</v>
      </c>
    </row>
    <row r="521" spans="1:3" x14ac:dyDescent="0.25">
      <c r="A521" s="12">
        <v>588</v>
      </c>
      <c r="B521" s="8" t="str">
        <f>VLOOKUP(A521,'Sets data'!$A$3:$C$9967,3,FALSE)</f>
        <v>Stone-Talker\'s Oath</v>
      </c>
      <c r="C521" s="8" t="str">
        <f>VLOOKUP(A521,'Sets data'!$A$3:$C$9967,2,FALSE)</f>
        <v>Eid des Steinsprechers</v>
      </c>
    </row>
    <row r="522" spans="1:3" x14ac:dyDescent="0.25">
      <c r="A522" s="12">
        <v>589</v>
      </c>
      <c r="B522" s="8" t="str">
        <f>VLOOKUP(A522,'Sets data'!$A$3:$C$9967,3,FALSE)</f>
        <v>Perfected Saxhleel Champion</v>
      </c>
      <c r="C522" s="8" t="str">
        <f>VLOOKUP(A522,'Sets data'!$A$3:$C$9967,2,FALSE)</f>
        <v>Perfektionierter Saxhleel-Champion</v>
      </c>
    </row>
    <row r="523" spans="1:3" x14ac:dyDescent="0.25">
      <c r="A523" s="12">
        <v>590</v>
      </c>
      <c r="B523" s="8" t="str">
        <f>VLOOKUP(A523,'Sets data'!$A$3:$C$9967,3,FALSE)</f>
        <v>Perfected Sul-Xan\'s Torment</v>
      </c>
      <c r="C523" s="8" t="str">
        <f>VLOOKUP(A523,'Sets data'!$A$3:$C$9967,2,FALSE)</f>
        <v>Perfected Sul-Xan\'s Torment</v>
      </c>
    </row>
    <row r="524" spans="1:3" x14ac:dyDescent="0.25">
      <c r="A524" s="12">
        <v>591</v>
      </c>
      <c r="B524" s="8" t="str">
        <f>VLOOKUP(A524,'Sets data'!$A$3:$C$9967,3,FALSE)</f>
        <v>Perfected Bahsei\'s Mania</v>
      </c>
      <c r="C524" s="8" t="str">
        <f>VLOOKUP(A524,'Sets data'!$A$3:$C$9967,2,FALSE)</f>
        <v>Bahseis perfektionierte Manie</v>
      </c>
    </row>
    <row r="525" spans="1:3" x14ac:dyDescent="0.25">
      <c r="A525" s="12">
        <v>592</v>
      </c>
      <c r="B525" s="8" t="str">
        <f>VLOOKUP(A525,'Sets data'!$A$3:$C$9967,3,FALSE)</f>
        <v>Perfected Stone-Talker\'s Oath</v>
      </c>
      <c r="C525" s="8" t="str">
        <f>VLOOKUP(A525,'Sets data'!$A$3:$C$9967,2,FALSE)</f>
        <v>Perfektionierter Eid des Steinsprechers</v>
      </c>
    </row>
    <row r="526" spans="1:3" x14ac:dyDescent="0.25">
      <c r="A526" s="12">
        <v>593</v>
      </c>
      <c r="B526" s="8" t="str">
        <f>VLOOKUP(A526,'Sets data'!$A$3:$C$9967,3,FALSE)</f>
        <v>Gaze of Sithis</v>
      </c>
      <c r="C526" s="8" t="str">
        <f>VLOOKUP(A526,'Sets data'!$A$3:$C$9967,2,FALSE)</f>
        <v>Gaze of Sithis</v>
      </c>
    </row>
    <row r="527" spans="1:3" x14ac:dyDescent="0.25">
      <c r="A527" s="12">
        <v>594</v>
      </c>
      <c r="B527" s="8" t="str">
        <f>VLOOKUP(A527,'Sets data'!$A$3:$C$9967,3,FALSE)</f>
        <v>Harpooner\'s Wading Kilt</v>
      </c>
      <c r="C527" s="8" t="str">
        <f>VLOOKUP(A527,'Sets data'!$A$3:$C$9967,2,FALSE)</f>
        <v>Harpooner\'s Wading Kilt</v>
      </c>
    </row>
    <row r="528" spans="1:3" x14ac:dyDescent="0.25">
      <c r="A528" s="12">
        <v>595</v>
      </c>
      <c r="B528" s="8" t="e">
        <f>VLOOKUP(A528,'Sets data'!$A$3:$C$9967,3,FALSE)</f>
        <v>#N/A</v>
      </c>
      <c r="C528" s="8" t="e">
        <f>VLOOKUP(A528,'Sets data'!$A$3:$C$9967,2,FALSE)</f>
        <v>#N/A</v>
      </c>
    </row>
    <row r="529" spans="1:3" x14ac:dyDescent="0.25">
      <c r="A529" s="12">
        <v>596</v>
      </c>
      <c r="B529" s="8" t="str">
        <f>VLOOKUP(A529,'Sets data'!$A$3:$C$9967,3,FALSE)</f>
        <v>Death Dealer\'s Fete</v>
      </c>
      <c r="C529" s="8" t="str">
        <f>VLOOKUP(A529,'Sets data'!$A$3:$C$9967,2,FALSE)</f>
        <v>Death Dealer\'s Fete</v>
      </c>
    </row>
    <row r="530" spans="1:3" x14ac:dyDescent="0.25">
      <c r="A530" s="12">
        <v>597</v>
      </c>
      <c r="B530" s="8" t="str">
        <f>VLOOKUP(A530,'Sets data'!$A$3:$C$9967,3,FALSE)</f>
        <v>Shapeshifter\'s Chain</v>
      </c>
      <c r="C530" s="8" t="str">
        <f>VLOOKUP(A530,'Sets data'!$A$3:$C$9967,2,FALSE)</f>
        <v>Shapeshifter\'s Chain</v>
      </c>
    </row>
    <row r="531" spans="1:3" x14ac:dyDescent="0.25">
      <c r="A531" s="12">
        <v>598</v>
      </c>
      <c r="B531" s="8" t="str">
        <f>VLOOKUP(A531,'Sets data'!$A$3:$C$9967,3,FALSE)</f>
        <v>Zoal the Ever-Wakeful</v>
      </c>
      <c r="C531" s="8" t="str">
        <f>VLOOKUP(A531,'Sets data'!$A$3:$C$9967,2,FALSE)</f>
        <v>Zoal der Immerwache</v>
      </c>
    </row>
    <row r="532" spans="1:3" x14ac:dyDescent="0.25">
      <c r="A532" s="12">
        <v>599</v>
      </c>
      <c r="B532" s="8" t="str">
        <f>VLOOKUP(A532,'Sets data'!$A$3:$C$9967,3,FALSE)</f>
        <v>Immolator Charr</v>
      </c>
      <c r="C532" s="8" t="str">
        <f>VLOOKUP(A532,'Sets data'!$A$3:$C$9967,2,FALSE)</f>
        <v>Entflammer Charr</v>
      </c>
    </row>
    <row r="533" spans="1:3" x14ac:dyDescent="0.25">
      <c r="A533" s="12">
        <v>600</v>
      </c>
      <c r="B533" s="8" t="str">
        <f>VLOOKUP(A533,'Sets data'!$A$3:$C$9967,3,FALSE)</f>
        <v>Glorgoloch the Destroyer</v>
      </c>
      <c r="C533" s="8" t="str">
        <f>VLOOKUP(A533,'Sets data'!$A$3:$C$9967,2,FALSE)</f>
        <v>Glorgoloch der Zerstörer</v>
      </c>
    </row>
    <row r="534" spans="1:3" x14ac:dyDescent="0.25">
      <c r="A534" s="12">
        <v>602</v>
      </c>
      <c r="B534" s="8" t="str">
        <f>VLOOKUP(A534,'Sets data'!$A$3:$C$9967,3,FALSE)</f>
        <v>Crimson Oath\'s Rive</v>
      </c>
      <c r="C534" s="8" t="str">
        <f>VLOOKUP(A534,'Sets data'!$A$3:$C$9967,2,FALSE)</f>
        <v>Spalt des Karmesinschwurs</v>
      </c>
    </row>
    <row r="535" spans="1:3" x14ac:dyDescent="0.25">
      <c r="A535" s="12">
        <v>603</v>
      </c>
      <c r="B535" s="8" t="str">
        <f>VLOOKUP(A535,'Sets data'!$A$3:$C$9967,3,FALSE)</f>
        <v>Scorion\'s Feast </v>
      </c>
      <c r="C535" s="8" t="str">
        <f>VLOOKUP(A535,'Sets data'!$A$3:$C$9967,2,FALSE)</f>
        <v>Festmahl des Skorions</v>
      </c>
    </row>
    <row r="536" spans="1:3" x14ac:dyDescent="0.25">
      <c r="A536" s="12">
        <v>604</v>
      </c>
      <c r="B536" s="8" t="str">
        <f>VLOOKUP(A536,'Sets data'!$A$3:$C$9967,3,FALSE)</f>
        <v>Rush of Agony</v>
      </c>
      <c r="C536" s="8" t="str">
        <f>VLOOKUP(A536,'Sets data'!$A$3:$C$9967,2,FALSE)</f>
        <v>Auftreibende Agonie</v>
      </c>
    </row>
    <row r="537" spans="1:3" x14ac:dyDescent="0.25">
      <c r="A537" s="12">
        <v>605</v>
      </c>
      <c r="B537" s="8" t="str">
        <f>VLOOKUP(A537,'Sets data'!$A$3:$C$9967,3,FALSE)</f>
        <v>Silver Rose Vigil</v>
      </c>
      <c r="C537" s="8" t="str">
        <f>VLOOKUP(A537,'Sets data'!$A$3:$C$9967,2,FALSE)</f>
        <v>Silberrosen-Wacht</v>
      </c>
    </row>
    <row r="538" spans="1:3" x14ac:dyDescent="0.25">
      <c r="A538" s="12">
        <v>606</v>
      </c>
      <c r="B538" s="8" t="str">
        <f>VLOOKUP(A538,'Sets data'!$A$3:$C$9967,3,FALSE)</f>
        <v>Thunder Caller</v>
      </c>
      <c r="C538" s="8" t="str">
        <f>VLOOKUP(A538,'Sets data'!$A$3:$C$9967,2,FALSE)</f>
        <v>Donnerrufer</v>
      </c>
    </row>
    <row r="539" spans="1:3" x14ac:dyDescent="0.25">
      <c r="A539" s="12">
        <v>607</v>
      </c>
      <c r="B539" s="8" t="str">
        <f>VLOOKUP(A539,'Sets data'!$A$3:$C$9967,3,FALSE)</f>
        <v>Grisly Gourmet</v>
      </c>
      <c r="C539" s="8" t="str">
        <f>VLOOKUP(A539,'Sets data'!$A$3:$C$9967,2,FALSE)</f>
        <v>Grausiger Gourmet</v>
      </c>
    </row>
    <row r="540" spans="1:3" x14ac:dyDescent="0.25">
      <c r="A540" s="12">
        <v>608</v>
      </c>
      <c r="B540" s="8" t="str">
        <f>VLOOKUP(A540,'Sets data'!$A$3:$C$9967,3,FALSE)</f>
        <v>Prior Thierric</v>
      </c>
      <c r="C540" s="8" t="str">
        <f>VLOOKUP(A540,'Sets data'!$A$3:$C$9967,2,FALSE)</f>
        <v>Prior Thierric</v>
      </c>
    </row>
    <row r="541" spans="1:3" x14ac:dyDescent="0.25">
      <c r="A541" s="12">
        <v>609</v>
      </c>
      <c r="B541" s="8" t="str">
        <f>VLOOKUP(A541,'Sets data'!$A$3:$C$9967,3,FALSE)</f>
        <v>Magma Incarnate</v>
      </c>
      <c r="C541" s="8" t="str">
        <f>VLOOKUP(A541,'Sets data'!$A$3:$C$9967,2,FALSE)</f>
        <v>Magmaverkörperung</v>
      </c>
    </row>
    <row r="542" spans="1:3" x14ac:dyDescent="0.25">
      <c r="A542" s="12">
        <v>610</v>
      </c>
      <c r="B542" s="8" t="str">
        <f>VLOOKUP(A542,'Sets data'!$A$3:$C$9967,3,FALSE)</f>
        <v>Wretched Vitality</v>
      </c>
      <c r="C542" s="8" t="str">
        <f>VLOOKUP(A542,'Sets data'!$A$3:$C$9967,2,FALSE)</f>
        <v>Elendsvitalität</v>
      </c>
    </row>
    <row r="543" spans="1:3" x14ac:dyDescent="0.25">
      <c r="A543" s="12">
        <v>611</v>
      </c>
      <c r="B543" s="8" t="str">
        <f>VLOOKUP(A543,'Sets data'!$A$3:$C$9967,3,FALSE)</f>
        <v>Deadlands Demolisher</v>
      </c>
      <c r="C543" s="8" t="str">
        <f>VLOOKUP(A543,'Sets data'!$A$3:$C$9967,2,FALSE)</f>
        <v>Totenländer-Demolierer</v>
      </c>
    </row>
    <row r="544" spans="1:3" x14ac:dyDescent="0.25">
      <c r="A544" s="12">
        <v>612</v>
      </c>
      <c r="B544" s="8" t="str">
        <f>VLOOKUP(A544,'Sets data'!$A$3:$C$9967,3,FALSE)</f>
        <v>Iron Flask</v>
      </c>
      <c r="C544" s="8" t="str">
        <f>VLOOKUP(A544,'Sets data'!$A$3:$C$9967,2,FALSE)</f>
        <v>Eisenfläschchen</v>
      </c>
    </row>
    <row r="545" spans="1:3" x14ac:dyDescent="0.25">
      <c r="A545" s="12">
        <v>613</v>
      </c>
      <c r="B545" s="8" t="str">
        <f>VLOOKUP(A545,'Sets data'!$A$3:$C$9967,3,FALSE)</f>
        <v>Eye of the Grasp</v>
      </c>
      <c r="C545" s="8" t="str">
        <f>VLOOKUP(A545,'Sets data'!$A$3:$C$9967,2,FALSE)</f>
        <v>Griffblick</v>
      </c>
    </row>
    <row r="546" spans="1:3" x14ac:dyDescent="0.25">
      <c r="A546" s="12">
        <v>614</v>
      </c>
      <c r="B546" s="8" t="str">
        <f>VLOOKUP(A546,'Sets data'!$A$3:$C$9967,3,FALSE)</f>
        <v>Hexos' Ward</v>
      </c>
      <c r="C546" s="8" t="str">
        <f>VLOOKUP(A546,'Sets data'!$A$3:$C$9967,2,FALSE)</f>
        <v>Hexos-Abschirmung</v>
      </c>
    </row>
    <row r="547" spans="1:3" x14ac:dyDescent="0.25">
      <c r="A547" s="12">
        <v>615</v>
      </c>
      <c r="B547" s="8" t="str">
        <f>VLOOKUP(A547,'Sets data'!$A$3:$C$9967,3,FALSE)</f>
        <v>Kynmarcher's Cruelty</v>
      </c>
      <c r="C547" s="8" t="str">
        <f>VLOOKUP(A547,'Sets data'!$A$3:$C$9967,2,FALSE)</f>
        <v>Grausamkeit der Kynandantin</v>
      </c>
    </row>
    <row r="548" spans="1:3" x14ac:dyDescent="0.25">
      <c r="A548" s="12">
        <v>616</v>
      </c>
      <c r="B548" s="8" t="str">
        <f>VLOOKUP(A548,'Sets data'!$A$3:$C$9967,3,FALSE)</f>
        <v>Dark Convergence</v>
      </c>
      <c r="C548" s="8" t="str">
        <f>VLOOKUP(A548,'Sets data'!$A$3:$C$9967,2,FALSE)</f>
        <v>Dunkle Konvergenz</v>
      </c>
    </row>
    <row r="549" spans="1:3" x14ac:dyDescent="0.25">
      <c r="A549" s="12">
        <v>617</v>
      </c>
      <c r="B549" s="8" t="str">
        <f>VLOOKUP(A549,'Sets data'!$A$3:$C$9967,3,FALSE)</f>
        <v>Plaguebreak</v>
      </c>
      <c r="C549" s="8" t="str">
        <f>VLOOKUP(A549,'Sets data'!$A$3:$C$9967,2,FALSE)</f>
        <v>Seuchenbruch</v>
      </c>
    </row>
    <row r="550" spans="1:3" x14ac:dyDescent="0.25">
      <c r="A550" s="12">
        <v>618</v>
      </c>
      <c r="B550" s="8" t="str">
        <f>VLOOKUP(A550,'Sets data'!$A$3:$C$9967,3,FALSE)</f>
        <v>Hrothgar\'s Chill</v>
      </c>
      <c r="C550" s="8" t="str">
        <f>VLOOKUP(A550,'Sets data'!$A$3:$C$9967,2,FALSE)</f>
        <v>Hrothgars Kühle</v>
      </c>
    </row>
    <row r="551" spans="1:3" x14ac:dyDescent="0.25">
      <c r="A551" s="12">
        <v>619</v>
      </c>
      <c r="B551" s="8" t="str">
        <f>VLOOKUP(A551,'Sets data'!$A$3:$C$9967,3,FALSE)</f>
        <v>Maligalig\'s Maelstrom</v>
      </c>
      <c r="C551" s="8" t="str">
        <f>VLOOKUP(A551,'Sets data'!$A$3:$C$9967,2,FALSE)</f>
        <v>Maligaligs Mahlstrom</v>
      </c>
    </row>
    <row r="552" spans="1:3" x14ac:dyDescent="0.25">
      <c r="A552" s="12">
        <v>620</v>
      </c>
      <c r="B552" s="8" t="str">
        <f>VLOOKUP(A552,'Sets data'!$A$3:$C$9967,3,FALSE)</f>
        <v>Gryphon\'s Reprisal</v>
      </c>
      <c r="C552" s="8" t="str">
        <f>VLOOKUP(A552,'Sets data'!$A$3:$C$9967,2,FALSE)</f>
        <v>Vergeltung des Greifen</v>
      </c>
    </row>
    <row r="553" spans="1:3" x14ac:dyDescent="0.25">
      <c r="A553" s="12">
        <v>621</v>
      </c>
      <c r="B553" s="8" t="str">
        <f>VLOOKUP(A553,'Sets data'!$A$3:$C$9967,3,FALSE)</f>
        <v>Glacial Guardian</v>
      </c>
      <c r="C553" s="8" t="str">
        <f>VLOOKUP(A553,'Sets data'!$A$3:$C$9967,2,FALSE)</f>
        <v>Gletscherwächter</v>
      </c>
    </row>
    <row r="554" spans="1:3" x14ac:dyDescent="0.25">
      <c r="A554" s="12">
        <v>622</v>
      </c>
      <c r="B554" s="8" t="str">
        <f>VLOOKUP(A554,'Sets data'!$A$3:$C$9967,3,FALSE)</f>
        <v>Turning Tide</v>
      </c>
      <c r="C554" s="8" t="str">
        <f>VLOOKUP(A554,'Sets data'!$A$3:$C$9967,2,FALSE)</f>
        <v>Gezeitenwechsel</v>
      </c>
    </row>
    <row r="555" spans="1:3" x14ac:dyDescent="0.25">
      <c r="A555" s="12">
        <v>623</v>
      </c>
      <c r="B555" s="8" t="str">
        <f>VLOOKUP(A555,'Sets data'!$A$3:$C$9967,3,FALSE)</f>
        <v>Storm-Cursed\’s Revenge</v>
      </c>
      <c r="C555" s="8" t="str">
        <f>VLOOKUP(A555,'Sets data'!$A$3:$C$9967,2,FALSE)</f>
        <v>Rache des Sturmverfluchten</v>
      </c>
    </row>
    <row r="556" spans="1:3" x14ac:dyDescent="0.25">
      <c r="A556" s="12">
        <v>624</v>
      </c>
      <c r="B556" s="8" t="str">
        <f>VLOOKUP(A556,'Sets data'!$A$3:$C$9967,3,FALSE)</f>
        <v>Spriggan\’s Vigor</v>
      </c>
      <c r="C556" s="8" t="str">
        <f>VLOOKUP(A556,'Sets data'!$A$3:$C$9967,2,FALSE)</f>
        <v>Elan des Zweiglings</v>
      </c>
    </row>
    <row r="557" spans="1:3" x14ac:dyDescent="0.25">
      <c r="A557" s="12">
        <v>625</v>
      </c>
      <c r="B557" s="8" t="str">
        <f>VLOOKUP(A557,'Sets data'!$A$3:$C$9967,3,FALSE)</f>
        <v>Markyn Ring of Majesty</v>
      </c>
      <c r="C557" s="8" t="str">
        <f>VLOOKUP(A557,'Sets data'!$A$3:$C$9967,2,FALSE)</f>
        <v>Markyn-Ring der Erhabenheit</v>
      </c>
    </row>
    <row r="558" spans="1:3" x14ac:dyDescent="0.25">
      <c r="A558" s="12">
        <v>626</v>
      </c>
      <c r="B558" s="8" t="str">
        <f>VLOOKUP(A558,'Sets data'!$A$3:$C$9967,3,FALSE)</f>
        <v>Belharza's Band</v>
      </c>
      <c r="C558" s="8" t="str">
        <f>VLOOKUP(A558,'Sets data'!$A$3:$C$9967,2,FALSE)</f>
        <v>Belharzas Band</v>
      </c>
    </row>
    <row r="559" spans="1:3" x14ac:dyDescent="0.25">
      <c r="A559" s="12">
        <v>627</v>
      </c>
      <c r="B559" s="8" t="str">
        <f>VLOOKUP(A559,'Sets data'!$A$3:$C$9967,3,FALSE)</f>
        <v>Spaulder of Ruin</v>
      </c>
      <c r="C559" s="8" t="str">
        <f>VLOOKUP(A559,'Sets data'!$A$3:$C$9967,2,FALSE)</f>
        <v>Schulterbänder des Untergangs</v>
      </c>
    </row>
    <row r="560" spans="1:3" x14ac:dyDescent="0.25">
      <c r="A560" s="12">
        <v>629</v>
      </c>
      <c r="B560" s="8" t="str">
        <f>VLOOKUP(A560,'Sets data'!$A$3:$C$9967,3,FALSE)</f>
        <v>Rallying Cry</v>
      </c>
      <c r="C560" s="8" t="str">
        <f>VLOOKUP(A560,'Sets data'!$A$3:$C$9967,2,FALSE)</f>
        <v>Schlachtruf</v>
      </c>
    </row>
    <row r="561" spans="1:3" x14ac:dyDescent="0.25">
      <c r="A561" s="12">
        <v>630</v>
      </c>
      <c r="B561" s="8" t="str">
        <f>VLOOKUP(A561,'Sets data'!$A$3:$C$9967,3,FALSE)</f>
        <v>Hew and Sunder </v>
      </c>
      <c r="C561" s="8" t="str">
        <f>VLOOKUP(A561,'Sets data'!$A$3:$C$9967,2,FALSE)</f>
        <v>Kappspalter</v>
      </c>
    </row>
    <row r="562" spans="1:3" x14ac:dyDescent="0.25">
      <c r="A562" s="12">
        <v>631</v>
      </c>
      <c r="B562" s="8" t="str">
        <f>VLOOKUP(A562,'Sets data'!$A$3:$C$9967,3,FALSE)</f>
        <v>Enervating Aura </v>
      </c>
      <c r="C562" s="8" t="str">
        <f>VLOOKUP(A562,'Sets data'!$A$3:$C$9967,2,FALSE)</f>
        <v>Enervierende Aura</v>
      </c>
    </row>
    <row r="563" spans="1:3" x14ac:dyDescent="0.25">
      <c r="A563" s="12">
        <v>632</v>
      </c>
      <c r="B563" s="8" t="str">
        <f>VLOOKUP(A563,'Sets data'!$A$3:$C$9967,3,FALSE)</f>
        <v>Kargaeda</v>
      </c>
      <c r="C563" s="8" t="str">
        <f>VLOOKUP(A563,'Sets data'!$A$3:$C$9967,2,FALSE)</f>
        <v>Kargaeda</v>
      </c>
    </row>
    <row r="564" spans="1:3" x14ac:dyDescent="0.25">
      <c r="A564" s="12">
        <v>633</v>
      </c>
      <c r="B564" s="8" t="str">
        <f>VLOOKUP(A564,'Sets data'!$A$3:$C$9967,3,FALSE)</f>
        <v>Nazaray </v>
      </c>
      <c r="C564" s="8" t="str">
        <f>VLOOKUP(A564,'Sets data'!$A$3:$C$9967,2,FALSE)</f>
        <v>Nazaray </v>
      </c>
    </row>
    <row r="565" spans="1:3" x14ac:dyDescent="0.25">
      <c r="A565" s="12">
        <v>634</v>
      </c>
      <c r="B565" s="8" t="str">
        <f>VLOOKUP(A565,'Sets data'!$A$3:$C$9967,3,FALSE)</f>
        <v>Nunatak</v>
      </c>
      <c r="C565" s="8" t="str">
        <f>VLOOKUP(A565,'Sets data'!$A$3:$C$9967,2,FALSE)</f>
        <v>Nunatak</v>
      </c>
    </row>
    <row r="566" spans="1:3" x14ac:dyDescent="0.25">
      <c r="A566" s="12">
        <v>635</v>
      </c>
      <c r="B566" s="8" t="str">
        <f>VLOOKUP(A566,'Sets data'!$A$3:$C$9967,3,FALSE)</f>
        <v>Lady Malydga</v>
      </c>
      <c r="C566" s="8" t="str">
        <f>VLOOKUP(A566,'Sets data'!$A$3:$C$9967,2,FALSE)</f>
        <v>Fürstin Malygda</v>
      </c>
    </row>
    <row r="567" spans="1:3" x14ac:dyDescent="0.25">
      <c r="A567" s="12">
        <v>636</v>
      </c>
      <c r="B567" s="8" t="str">
        <f>VLOOKUP(A567,'Sets data'!$A$3:$C$9967,3,FALSE)</f>
        <v>Baron Thirsk</v>
      </c>
      <c r="C567" s="8" t="str">
        <f>VLOOKUP(A567,'Sets data'!$A$3:$C$9967,2,FALSE)</f>
        <v>Baron Thirsk</v>
      </c>
    </row>
    <row r="568" spans="1:3" x14ac:dyDescent="0.25">
      <c r="A568" s="12">
        <v>640</v>
      </c>
      <c r="B568" s="8" t="str">
        <f>VLOOKUP(A568,'Sets data'!$A$3:$C$9967,3,FALSE)</f>
        <v>Order\'s Wrath</v>
      </c>
      <c r="C568" s="8" t="str">
        <f>VLOOKUP(A568,'Sets data'!$A$3:$C$9967,2,FALSE)</f>
        <v>Zorn des Ordens</v>
      </c>
    </row>
    <row r="569" spans="1:3" x14ac:dyDescent="0.25">
      <c r="A569" s="12">
        <v>641</v>
      </c>
      <c r="B569" s="8" t="str">
        <f>VLOOKUP(A569,'Sets data'!$A$3:$C$9967,3,FALSE)</f>
        <v>Serpent\'s Disdain</v>
      </c>
      <c r="C569" s="8" t="str">
        <f>VLOOKUP(A569,'Sets data'!$A$3:$C$9967,2,FALSE)</f>
        <v>Verachtung der Schlange</v>
      </c>
    </row>
    <row r="570" spans="1:3" x14ac:dyDescent="0.25">
      <c r="A570" s="12">
        <v>642</v>
      </c>
      <c r="B570" s="8" t="str">
        <f>VLOOKUP(A570,'Sets data'!$A$3:$C$9967,3,FALSE)</f>
        <v>Druid\'s Braid</v>
      </c>
      <c r="C570" s="8" t="str">
        <f>VLOOKUP(A570,'Sets data'!$A$3:$C$9967,2,FALSE)</f>
        <v>Druidenflechte</v>
      </c>
    </row>
    <row r="571" spans="1:3" x14ac:dyDescent="0.25">
      <c r="A571" s="12">
        <v>643</v>
      </c>
      <c r="B571" s="8" t="str">
        <f>VLOOKUP(A571,'Sets data'!$A$3:$C$9967,3,FALSE)</f>
        <v>Blessing of High Isle</v>
      </c>
      <c r="C571" s="8" t="str">
        <f>VLOOKUP(A571,'Sets data'!$A$3:$C$9967,2,FALSE)</f>
        <v>Segen von Hochinsel</v>
      </c>
    </row>
    <row r="572" spans="1:3" x14ac:dyDescent="0.25">
      <c r="A572" s="12">
        <v>644</v>
      </c>
      <c r="B572" s="8" t="str">
        <f>VLOOKUP(A572,'Sets data'!$A$3:$C$9967,3,FALSE)</f>
        <v>Steadfast\'s Mettle</v>
      </c>
      <c r="C572" s="8" t="str">
        <f>VLOOKUP(A572,'Sets data'!$A$3:$C$9967,2,FALSE)</f>
        <v>Mut der Standhaften</v>
      </c>
    </row>
    <row r="573" spans="1:3" x14ac:dyDescent="0.25">
      <c r="A573" s="12">
        <v>645</v>
      </c>
      <c r="B573" s="8" t="str">
        <f>VLOOKUP(A573,'Sets data'!$A$3:$C$9967,3,FALSE)</f>
        <v>Systres\' Scowl</v>
      </c>
      <c r="C573" s="8" t="str">
        <f>VLOOKUP(A573,'Sets data'!$A$3:$C$9967,2,FALSE)</f>
        <v>Blick der Systren</v>
      </c>
    </row>
    <row r="574" spans="1:3" x14ac:dyDescent="0.25">
      <c r="A574" s="12">
        <v>646</v>
      </c>
      <c r="B574" s="8" t="str">
        <f>VLOOKUP(A574,'Sets data'!$A$3:$C$9967,3,FALSE)</f>
        <v>Whorl of the Depths</v>
      </c>
      <c r="C574" s="8" t="str">
        <f>VLOOKUP(A574,'Sets data'!$A$3:$C$9967,2,FALSE)</f>
        <v>Wirbel der Tiefen</v>
      </c>
    </row>
    <row r="575" spans="1:3" x14ac:dyDescent="0.25">
      <c r="A575" s="12">
        <v>647</v>
      </c>
      <c r="B575" s="8" t="str">
        <f>VLOOKUP(A575,'Sets data'!$A$3:$C$9967,3,FALSE)</f>
        <v>Coral Riptide</v>
      </c>
      <c r="C575" s="8" t="str">
        <f>VLOOKUP(A575,'Sets data'!$A$3:$C$9967,2,FALSE)</f>
        <v>Korallenbrandung</v>
      </c>
    </row>
    <row r="576" spans="1:3" x14ac:dyDescent="0.25">
      <c r="A576" s="12">
        <v>648</v>
      </c>
      <c r="B576" s="8" t="str">
        <f>VLOOKUP(A576,'Sets data'!$A$3:$C$9967,3,FALSE)</f>
        <v>Pearlescent Ward</v>
      </c>
      <c r="C576" s="8" t="str">
        <f>VLOOKUP(A576,'Sets data'!$A$3:$C$9967,2,FALSE)</f>
        <v>Perlenglanz-Schutz</v>
      </c>
    </row>
    <row r="577" spans="1:3" x14ac:dyDescent="0.25">
      <c r="A577" s="12">
        <v>649</v>
      </c>
      <c r="B577" s="8" t="str">
        <f>VLOOKUP(A577,'Sets data'!$A$3:$C$9967,3,FALSE)</f>
        <v>Pillager\'s Profit</v>
      </c>
      <c r="C577" s="8" t="str">
        <f>VLOOKUP(A577,'Sets data'!$A$3:$C$9967,2,FALSE)</f>
        <v>Profit des Brandschatzers</v>
      </c>
    </row>
    <row r="578" spans="1:3" x14ac:dyDescent="0.25">
      <c r="A578" s="12">
        <v>650</v>
      </c>
      <c r="B578" s="8" t="str">
        <f>VLOOKUP(A578,'Sets data'!$A$3:$C$9967,3,FALSE)</f>
        <v>Perfected Pillager\'s Profit</v>
      </c>
      <c r="C578" s="8" t="str">
        <f>VLOOKUP(A578,'Sets data'!$A$3:$C$9967,2,FALSE)</f>
        <v>Perfektionierter Profit des Brandschatzers</v>
      </c>
    </row>
    <row r="579" spans="1:3" x14ac:dyDescent="0.25">
      <c r="A579" s="12">
        <v>651</v>
      </c>
      <c r="B579" s="8" t="str">
        <f>VLOOKUP(A579,'Sets data'!$A$3:$C$9967,3,FALSE)</f>
        <v>Perfected Pearlescent Ward</v>
      </c>
      <c r="C579" s="8" t="str">
        <f>VLOOKUP(A579,'Sets data'!$A$3:$C$9967,2,FALSE)</f>
        <v>Perfektionierter Perlenglanz-Schutz</v>
      </c>
    </row>
    <row r="580" spans="1:3" x14ac:dyDescent="0.25">
      <c r="A580" s="12">
        <v>652</v>
      </c>
      <c r="B580" s="8" t="str">
        <f>VLOOKUP(A580,'Sets data'!$A$3:$C$9967,3,FALSE)</f>
        <v>Perfected Coral Riptide</v>
      </c>
      <c r="C580" s="8" t="str">
        <f>VLOOKUP(A580,'Sets data'!$A$3:$C$9967,2,FALSE)</f>
        <v>Perfektionierte Korallenbrandung</v>
      </c>
    </row>
    <row r="581" spans="1:3" x14ac:dyDescent="0.25">
      <c r="A581" s="12">
        <v>653</v>
      </c>
      <c r="B581" s="8" t="str">
        <f>VLOOKUP(A581,'Sets data'!$A$3:$C$9967,3,FALSE)</f>
        <v>Perfected Whorl of the Depths</v>
      </c>
      <c r="C581" s="8" t="str">
        <f>VLOOKUP(A581,'Sets data'!$A$3:$C$9967,2,FALSE)</f>
        <v>Perfektionierter Wirbel der Tiefen</v>
      </c>
    </row>
    <row r="582" spans="1:3" x14ac:dyDescent="0.25">
      <c r="A582" s="12">
        <v>654</v>
      </c>
      <c r="B582" s="8" t="str">
        <f>VLOOKUP(A582,'Sets data'!$A$3:$C$9967,3,FALSE)</f>
        <v>Mora\'s Whispers</v>
      </c>
      <c r="C582" s="8" t="str">
        <f>VLOOKUP(A582,'Sets data'!$A$3:$C$9967,2,FALSE)</f>
        <v>Moras Flüstern</v>
      </c>
    </row>
    <row r="583" spans="1:3" x14ac:dyDescent="0.25">
      <c r="A583" s="12">
        <v>655</v>
      </c>
      <c r="B583" s="8" t="str">
        <f>VLOOKUP(A583,'Sets data'!$A$3:$C$9967,3,FALSE)</f>
        <v>Dov-rha Sabatons</v>
      </c>
      <c r="C583" s="8" t="str">
        <f>VLOOKUP(A583,'Sets data'!$A$3:$C$9967,2,FALSE)</f>
        <v>Dov-rha-Panzerschuhe</v>
      </c>
    </row>
    <row r="584" spans="1:3" x14ac:dyDescent="0.25">
      <c r="A584" s="12">
        <v>656</v>
      </c>
      <c r="B584" s="8" t="str">
        <f>VLOOKUP(A584,'Sets data'!$A$3:$C$9967,3,FALSE)</f>
        <v>Lefthander\'s Aegis Belt</v>
      </c>
      <c r="C584" s="8" t="str">
        <f>VLOOKUP(A584,'Sets data'!$A$3:$C$9967,2,FALSE)</f>
        <v>Ägisriemen der Linkshänder</v>
      </c>
    </row>
    <row r="585" spans="1:3" x14ac:dyDescent="0.25">
      <c r="A585" s="12">
        <v>657</v>
      </c>
      <c r="B585" s="8" t="str">
        <f>VLOOKUP(A585,'Sets data'!$A$3:$C$9967,3,FALSE)</f>
        <v>Sea-Serpent\'s Coil</v>
      </c>
      <c r="C585" s="8" t="str">
        <f>VLOOKUP(A585,'Sets data'!$A$3:$C$9967,2,FALSE)</f>
        <v>Wicklung der Seeschlange</v>
      </c>
    </row>
    <row r="586" spans="1:3" x14ac:dyDescent="0.25">
      <c r="A586" s="12">
        <v>658</v>
      </c>
      <c r="B586" s="8" t="str">
        <f>VLOOKUP(A586,'Sets data'!$A$3:$C$9967,3,FALSE)</f>
        <v>Oakensoul Ring</v>
      </c>
      <c r="C586" s="8" t="str">
        <f>VLOOKUP(A586,'Sets data'!$A$3:$C$9967,2,FALSE)</f>
        <v>Eichenseelenring</v>
      </c>
    </row>
    <row r="587" spans="1:3" x14ac:dyDescent="0.25">
      <c r="A587" s="12">
        <v>660</v>
      </c>
      <c r="B587" s="8" t="str">
        <f>VLOOKUP(A587,'Sets data'!$A$3:$C$9967,3,FALSE)</f>
        <v>Deeproot Zeal</v>
      </c>
      <c r="C587" s="8" t="str">
        <f>VLOOKUP(A587,'Sets data'!$A$3:$C$9967,2,FALSE)</f>
        <v>Tiefwurz-Eifer</v>
      </c>
    </row>
    <row r="588" spans="1:3" x14ac:dyDescent="0.25">
      <c r="A588" s="12">
        <v>661</v>
      </c>
      <c r="B588" s="8" t="str">
        <f>VLOOKUP(A588,'Sets data'!$A$3:$C$9967,3,FALSE)</f>
        <v>Stone\'s Accord</v>
      </c>
      <c r="C588" s="8" t="str">
        <f>VLOOKUP(A588,'Sets data'!$A$3:$C$9967,2,FALSE)</f>
        <v>Steinabkommen</v>
      </c>
    </row>
    <row r="589" spans="1:3" x14ac:dyDescent="0.25">
      <c r="A589" s="12">
        <v>662</v>
      </c>
      <c r="B589" s="8" t="str">
        <f>VLOOKUP(A589,'Sets data'!$A$3:$C$9967,3,FALSE)</f>
        <v>Rage of the Ursauk </v>
      </c>
      <c r="C589" s="8" t="str">
        <f>VLOOKUP(A589,'Sets data'!$A$3:$C$9967,2,FALSE)</f>
        <v>Zorns des Ursauk</v>
      </c>
    </row>
    <row r="590" spans="1:3" x14ac:dyDescent="0.25">
      <c r="A590" s="12">
        <v>663</v>
      </c>
      <c r="B590" s="8" t="str">
        <f>VLOOKUP(A590,'Sets data'!$A$3:$C$9967,3,FALSE)</f>
        <v>Pangrit Denmother</v>
      </c>
      <c r="C590" s="8" t="str">
        <f>VLOOKUP(A590,'Sets data'!$A$3:$C$9967,2,FALSE)</f>
        <v>Pangrit-Baumutter</v>
      </c>
    </row>
    <row r="591" spans="1:3" x14ac:dyDescent="0.25">
      <c r="A591" s="12">
        <v>664</v>
      </c>
      <c r="B591" s="8" t="str">
        <f>VLOOKUP(A591,'Sets data'!$A$3:$C$9967,3,FALSE)</f>
        <v>Grave Inevitability</v>
      </c>
      <c r="C591" s="8" t="str">
        <f>VLOOKUP(A591,'Sets data'!$A$3:$C$9967,2,FALSE)</f>
        <v>Unvermeidlichkeit des Grabs</v>
      </c>
    </row>
    <row r="592" spans="1:3" x14ac:dyDescent="0.25">
      <c r="A592" s="12">
        <v>665</v>
      </c>
      <c r="B592" s="8" t="str">
        <f>VLOOKUP(A592,'Sets data'!$A$3:$C$9967,3,FALSE)</f>
        <v>Phylactery\’s Grasp</v>
      </c>
      <c r="C592" s="8" t="str">
        <f>VLOOKUP(A592,'Sets data'!$A$3:$C$9967,2,FALSE)</f>
        <v>Phylakteriumsgriff</v>
      </c>
    </row>
    <row r="593" spans="1:3" x14ac:dyDescent="0.25">
      <c r="A593" s="12">
        <v>666</v>
      </c>
      <c r="B593" s="8" t="str">
        <f>VLOOKUP(A593,'Sets data'!$A$3:$C$9967,3,FALSE)</f>
        <v>Archdruid Devyric</v>
      </c>
      <c r="C593" s="8" t="str">
        <f>VLOOKUP(A593,'Sets data'!$A$3:$C$9967,2,FALSE)</f>
        <v>Erzdruide Devyric</v>
      </c>
    </row>
    <row r="594" spans="1:3" x14ac:dyDescent="0.25">
      <c r="A594" s="12">
        <v>667</v>
      </c>
      <c r="B594" s="8" t="str">
        <f>VLOOKUP(A594,'Sets data'!$A$3:$C$9967,3,FALSE)</f>
        <v>Euphotic Gatekeeper</v>
      </c>
      <c r="C594" s="8" t="str">
        <f>VLOOKUP(A594,'Sets data'!$A$3:$C$9967,2,FALSE)</f>
        <v>Euphotischer Torhüter</v>
      </c>
    </row>
    <row r="595" spans="1:3" x14ac:dyDescent="0.25">
      <c r="A595" s="12">
        <v>668</v>
      </c>
      <c r="B595" s="8" t="str">
        <f>VLOOKUP(A595,'Sets data'!$A$3:$C$9967,3,FALSE)</f>
        <v>Langour of Peryite</v>
      </c>
      <c r="C595" s="8" t="str">
        <f>VLOOKUP(A595,'Sets data'!$A$3:$C$9967,2,FALSE)</f>
        <v>Peryites Entkräftung</v>
      </c>
    </row>
    <row r="596" spans="1:3" x14ac:dyDescent="0.25">
      <c r="A596" s="12">
        <v>669</v>
      </c>
      <c r="B596" s="8" t="str">
        <f>VLOOKUP(A596,'Sets data'!$A$3:$C$9967,3,FALSE)</f>
        <v>Nocturnal\’s Ploy </v>
      </c>
      <c r="C596" s="8" t="str">
        <f>VLOOKUP(A596,'Sets data'!$A$3:$C$9967,2,FALSE)</f>
        <v>Nocturnals List</v>
      </c>
    </row>
    <row r="597" spans="1:3" x14ac:dyDescent="0.25">
      <c r="A597" s="12">
        <v>670</v>
      </c>
      <c r="B597" s="8" t="str">
        <f>VLOOKUP(A597,'Sets data'!$A$3:$C$9967,3,FALSE)</f>
        <v>Mara\’s Balm</v>
      </c>
      <c r="C597" s="8" t="str">
        <f>VLOOKUP(A597,'Sets data'!$A$3:$C$9967,2,FALSE)</f>
        <v>Maras Trost</v>
      </c>
    </row>
    <row r="598" spans="1:3" x14ac:dyDescent="0.25">
      <c r="A598" s="12">
        <v>671</v>
      </c>
      <c r="B598" s="8" t="str">
        <f>VLOOKUP(A598,'Sets data'!$A$3:$C$9967,3,FALSE)</f>
        <v>Back-Alley Gourmand</v>
      </c>
      <c r="C598" s="8" t="str">
        <f>VLOOKUP(A598,'Sets data'!$A$3:$C$9967,2,FALSE)</f>
        <v>Hinterhof-Gourmet</v>
      </c>
    </row>
    <row r="599" spans="1:3" x14ac:dyDescent="0.25">
      <c r="A599" s="12">
        <v>672</v>
      </c>
      <c r="B599" s="8" t="str">
        <f>VLOOKUP(A599,'Sets data'!$A$3:$C$9967,3,FALSE)</f>
        <v>Phoenix Moth Theurge</v>
      </c>
      <c r="C599" s="8" t="str">
        <f>VLOOKUP(A599,'Sets data'!$A$3:$C$9967,2,FALSE)</f>
        <v>Phönixmotten-Theurg</v>
      </c>
    </row>
    <row r="600" spans="1:3" x14ac:dyDescent="0.25">
      <c r="A600" s="12">
        <v>673</v>
      </c>
      <c r="B600" s="8" t="str">
        <f>VLOOKUP(A600,'Sets data'!$A$3:$C$9967,3,FALSE)</f>
        <v>Bastion of Draoife</v>
      </c>
      <c r="C600" s="8" t="str">
        <f>VLOOKUP(A600,'Sets data'!$A$3:$C$9967,2,FALSE)</f>
        <v>Bastion des Draoife</v>
      </c>
    </row>
    <row r="601" spans="1:3" x14ac:dyDescent="0.25">
      <c r="A601" s="12">
        <v>674</v>
      </c>
      <c r="B601" s="8" t="str">
        <f>VLOOKUP(A601,'Sets data'!$A$3:$C$9967,3,FALSE)</f>
        <v>Faun\'s Lark Cladding</v>
      </c>
      <c r="C601" s="8" t="str">
        <f>VLOOKUP(A601,'Sets data'!$A$3:$C$9967,2,FALSE)</f>
        <v>Faunstreich</v>
      </c>
    </row>
    <row r="602" spans="1:3" x14ac:dyDescent="0.25">
      <c r="A602" s="12">
        <v>675</v>
      </c>
      <c r="B602" s="8" t="str">
        <f>VLOOKUP(A602,'Sets data'!$A$3:$C$9967,3,FALSE)</f>
        <v>Stormweaver\'s Cavort</v>
      </c>
      <c r="C602" s="8" t="str">
        <f>VLOOKUP(A602,'Sets data'!$A$3:$C$9967,2,FALSE)</f>
        <v>Sturmwebertollen</v>
      </c>
    </row>
    <row r="603" spans="1:3" x14ac:dyDescent="0.25">
      <c r="A603" s="12">
        <v>676</v>
      </c>
      <c r="B603" s="8" t="str">
        <f>VLOOKUP(A603,'Sets data'!$A$3:$C$9967,3,FALSE)</f>
        <v>Syrabane\'s Ward</v>
      </c>
      <c r="C603" s="8" t="str">
        <f>VLOOKUP(A603,'Sets data'!$A$3:$C$9967,2,FALSE)</f>
        <v>Syrabanns Schutz</v>
      </c>
    </row>
    <row r="604" spans="1:3" x14ac:dyDescent="0.25">
      <c r="A604" s="12">
        <v>677</v>
      </c>
      <c r="B604" s="8" t="str">
        <f>VLOOKUP(A604,'Sets data'!$A$3:$C$9967,3,FALSE)</f>
        <v>Chimera\'s Rebuke</v>
      </c>
      <c r="C604" s="8" t="str">
        <f>VLOOKUP(A604,'Sets data'!$A$3:$C$9967,2,FALSE)</f>
        <v>Zurechtweisung der Schimäre</v>
      </c>
    </row>
    <row r="605" spans="1:3" x14ac:dyDescent="0.25">
      <c r="A605" s="12">
        <v>678</v>
      </c>
      <c r="B605" s="8" t="str">
        <f>VLOOKUP(A605,'Sets data'!$A$3:$C$9967,3,FALSE)</f>
        <v>Old Growth Brewer</v>
      </c>
      <c r="C605" s="8" t="str">
        <f>VLOOKUP(A605,'Sets data'!$A$3:$C$9967,2,FALSE)</f>
        <v>Altwuchs-Brauer</v>
      </c>
    </row>
    <row r="606" spans="1:3" x14ac:dyDescent="0.25">
      <c r="A606" s="12">
        <v>679</v>
      </c>
      <c r="B606" s="8" t="str">
        <f>VLOOKUP(A606,'Sets data'!$A$3:$C$9967,3,FALSE)</f>
        <v>Claw of the Forest Wraith</v>
      </c>
      <c r="C606" s="8" t="str">
        <f>VLOOKUP(A606,'Sets data'!$A$3:$C$9967,2,FALSE)</f>
        <v>Kralle des Waldgespensts</v>
      </c>
    </row>
    <row r="607" spans="1:3" x14ac:dyDescent="0.25">
      <c r="A607" s="12">
        <v>680</v>
      </c>
      <c r="B607" s="8" t="str">
        <f>VLOOKUP(A607,'Sets data'!$A$3:$C$9967,3,FALSE)</f>
        <v>Ritemaster\’s Bond</v>
      </c>
      <c r="C607" s="8" t="str">
        <f>VLOOKUP(A607,'Sets data'!$A$3:$C$9967,2,FALSE)</f>
        <v>Bindung des Ritenmeisters</v>
      </c>
    </row>
    <row r="608" spans="1:3" x14ac:dyDescent="0.25">
      <c r="A608" s="12">
        <v>681</v>
      </c>
      <c r="B608" s="8" t="str">
        <f>VLOOKUP(A608,'Sets data'!$A$3:$C$9967,3,FALSE)</f>
        <v>Nix-Hound\’s Howl</v>
      </c>
      <c r="C608" s="8" t="str">
        <f>VLOOKUP(A608,'Sets data'!$A$3:$C$9967,2,FALSE)</f>
        <v>Nixhund-Heulen</v>
      </c>
    </row>
    <row r="609" spans="1:3" x14ac:dyDescent="0.25">
      <c r="A609" s="12">
        <v>682</v>
      </c>
      <c r="B609" s="8" t="str">
        <f>VLOOKUP(A609,'Sets data'!$A$3:$C$9967,3,FALSE)</f>
        <v>Telvanni Enforcer</v>
      </c>
      <c r="C609" s="8" t="str">
        <f>VLOOKUP(A609,'Sets data'!$A$3:$C$9967,2,FALSE)</f>
        <v>Telvanni-Vollstrecker</v>
      </c>
    </row>
    <row r="610" spans="1:3" x14ac:dyDescent="0.25">
      <c r="A610" s="12">
        <v>683</v>
      </c>
      <c r="B610" s="8" t="str">
        <f>VLOOKUP(A610,'Sets data'!$A$3:$C$9967,3,FALSE)</f>
        <v>Roksa the Warped</v>
      </c>
      <c r="C610" s="8" t="str">
        <f>VLOOKUP(A610,'Sets data'!$A$3:$C$9967,2,FALSE)</f>
        <v>Roksa die Verkrümmte</v>
      </c>
    </row>
    <row r="611" spans="1:3" x14ac:dyDescent="0.25">
      <c r="A611" s="12">
        <v>684</v>
      </c>
      <c r="B611" s="8" t="str">
        <f>VLOOKUP(A611,'Sets data'!$A$3:$C$9967,3,FALSE)</f>
        <v>Runecarver\’s Blaze</v>
      </c>
      <c r="C611" s="8" t="str">
        <f>VLOOKUP(A611,'Sets data'!$A$3:$C$9967,2,FALSE)</f>
        <v>Lodern des Runenschnitzers</v>
      </c>
    </row>
    <row r="612" spans="1:3" x14ac:dyDescent="0.25">
      <c r="A612" s="12">
        <v>685</v>
      </c>
      <c r="B612" s="8" t="str">
        <f>VLOOKUP(A612,'Sets data'!$A$3:$C$9967,3,FALSE)</f>
        <v>Apocryphal Inspiration</v>
      </c>
      <c r="C612" s="8" t="str">
        <f>VLOOKUP(A612,'Sets data'!$A$3:$C$9967,2,FALSE)</f>
        <v>Apocryphische Inspiration</v>
      </c>
    </row>
    <row r="613" spans="1:3" x14ac:dyDescent="0.25">
      <c r="A613" s="12">
        <v>686</v>
      </c>
      <c r="B613" s="8" t="str">
        <f>VLOOKUP(A613,'Sets data'!$A$3:$C$9967,3,FALSE)</f>
        <v>Abyssal Brace</v>
      </c>
      <c r="C613" s="8" t="str">
        <f>VLOOKUP(A613,'Sets data'!$A$3:$C$9967,2,FALSE)</f>
        <v>Abgründiges Wappnen</v>
      </c>
    </row>
    <row r="614" spans="1:3" x14ac:dyDescent="0.25">
      <c r="A614" s="12">
        <v>687</v>
      </c>
      <c r="B614" s="8" t="str">
        <f>VLOOKUP(A614,'Sets data'!$A$3:$C$9967,3,FALSE)</f>
        <v>Ozezan the Inferno</v>
      </c>
      <c r="C614" s="8" t="str">
        <f>VLOOKUP(A614,'Sets data'!$A$3:$C$9967,2,FALSE)</f>
        <v>Ozezan das Inferno</v>
      </c>
    </row>
    <row r="615" spans="1:3" x14ac:dyDescent="0.25">
      <c r="A615" s="5">
        <v>688</v>
      </c>
      <c r="B615" s="8" t="str">
        <f>VLOOKUP(A615,'Sets data'!$A$3:$C$9967,3,FALSE)</f>
        <v>Snake in the Stars</v>
      </c>
      <c r="C615" s="8" t="str">
        <f>VLOOKUP(A615,'Sets data'!$A$3:$C$9967,2,FALSE)</f>
        <v>Schlange inmitten der Sterne</v>
      </c>
    </row>
    <row r="616" spans="1:3" x14ac:dyDescent="0.25">
      <c r="A616" s="5">
        <v>689</v>
      </c>
      <c r="B616" s="8" t="str">
        <f>VLOOKUP(A616,'Sets data'!$A$3:$C$9967,3,FALSE)</f>
        <v>Shell Splitter</v>
      </c>
      <c r="C616" s="8" t="str">
        <f>VLOOKUP(A616,'Sets data'!$A$3:$C$9967,2,FALSE)</f>
        <v>Panzerspalten</v>
      </c>
    </row>
    <row r="617" spans="1:3" x14ac:dyDescent="0.25">
      <c r="A617" s="5">
        <v>690</v>
      </c>
      <c r="B617" s="8" t="str">
        <f>VLOOKUP(A617,'Sets data'!$A$3:$C$9967,3,FALSE)</f>
        <v>Judgement of Akatosh </v>
      </c>
      <c r="C617" s="8" t="str">
        <f>VLOOKUP(A617,'Sets data'!$A$3:$C$9967,2,FALSE)</f>
        <v>Urteil von Akatosh</v>
      </c>
    </row>
    <row r="618" spans="1:3" x14ac:dyDescent="0.25">
      <c r="A618" s="5">
        <v>691</v>
      </c>
      <c r="B618" s="8" t="str">
        <f>VLOOKUP(A618,'Sets data'!$A$3:$C$9967,3,FALSE)</f>
        <v xml:space="preserve"> Cryptcanon Vestments</v>
      </c>
      <c r="C618" s="8" t="str">
        <f>VLOOKUP(A618,'Sets data'!$A$3:$C$9967,2,FALSE)</f>
        <v xml:space="preserve"> Cryptcanon Vestments</v>
      </c>
    </row>
    <row r="619" spans="1:3" x14ac:dyDescent="0.25">
      <c r="A619" s="5">
        <v>692</v>
      </c>
      <c r="B619" s="8" t="str">
        <f>VLOOKUP(A619,'Sets data'!$A$3:$C$9967,3,FALSE)</f>
        <v xml:space="preserve"> Esoteric Environment Greaves</v>
      </c>
      <c r="C619" s="8" t="str">
        <f>VLOOKUP(A619,'Sets data'!$A$3:$C$9967,2,FALSE)</f>
        <v xml:space="preserve"> Esoteric Environment Greaves</v>
      </c>
    </row>
    <row r="620" spans="1:3" x14ac:dyDescent="0.25">
      <c r="A620" s="5">
        <v>694</v>
      </c>
      <c r="B620" s="8" t="str">
        <f>VLOOKUP(A620,'Sets data'!$A$3:$C$9967,3,FALSE)</f>
        <v xml:space="preserve"> Velothi Ur-Mage\'s Amulet</v>
      </c>
      <c r="C620" s="8" t="str">
        <f>VLOOKUP(A620,'Sets data'!$A$3:$C$9967,2,FALSE)</f>
        <v xml:space="preserve"> Velothi Ur-Mage\'s Amulet</v>
      </c>
    </row>
    <row r="621" spans="1:3" x14ac:dyDescent="0.25">
      <c r="A621" s="5">
        <v>695</v>
      </c>
      <c r="B621" s="8" t="str">
        <f>VLOOKUP(A621,'Sets data'!$A$3:$C$9967,3,FALSE)</f>
        <v xml:space="preserve"> Shattered Fate</v>
      </c>
      <c r="C621" s="8" t="str">
        <f>VLOOKUP(A621,'Sets data'!$A$3:$C$9967,2,FALSE)</f>
        <v xml:space="preserve"> Shattered Fate</v>
      </c>
    </row>
    <row r="622" spans="1:3" x14ac:dyDescent="0.25">
      <c r="A622" s="5">
        <v>696</v>
      </c>
      <c r="B622" s="8" t="str">
        <f>VLOOKUP(A622,'Sets data'!$A$3:$C$9967,3,FALSE)</f>
        <v xml:space="preserve"> Telvanni Efficiency</v>
      </c>
      <c r="C622" s="8" t="str">
        <f>VLOOKUP(A622,'Sets data'!$A$3:$C$9967,2,FALSE)</f>
        <v xml:space="preserve"> Telvanni Efficiency</v>
      </c>
    </row>
    <row r="623" spans="1:3" x14ac:dyDescent="0.25">
      <c r="A623" s="5">
        <v>697</v>
      </c>
      <c r="B623" s="8" t="str">
        <f>VLOOKUP(A623,'Sets data'!$A$3:$C$9967,3,FALSE)</f>
        <v xml:space="preserve"> Seeker Synthesis</v>
      </c>
      <c r="C623" s="8" t="str">
        <f>VLOOKUP(A623,'Sets data'!$A$3:$C$9967,2,FALSE)</f>
        <v xml:space="preserve"> Seeker Synthesis</v>
      </c>
    </row>
    <row r="624" spans="1:3" x14ac:dyDescent="0.25">
      <c r="A624" s="5">
        <v>698</v>
      </c>
      <c r="B624" s="8" t="str">
        <f>VLOOKUP(A624,'Sets data'!$A$3:$C$9967,3,FALSE)</f>
        <v xml:space="preserve"> Vivec\'s Duality</v>
      </c>
      <c r="C624" s="8" t="str">
        <f>VLOOKUP(A624,'Sets data'!$A$3:$C$9967,2,FALSE)</f>
        <v xml:space="preserve"> Vivec\'s Duality</v>
      </c>
    </row>
    <row r="625" spans="1:3" x14ac:dyDescent="0.25">
      <c r="A625" s="5">
        <v>699</v>
      </c>
      <c r="B625" s="8" t="str">
        <f>VLOOKUP(A625,'Sets data'!$A$3:$C$9967,3,FALSE)</f>
        <v xml:space="preserve"> Camonna Tong</v>
      </c>
      <c r="C625" s="8" t="str">
        <f>VLOOKUP(A625,'Sets data'!$A$3:$C$9967,2,FALSE)</f>
        <v xml:space="preserve"> Camonna Tong</v>
      </c>
    </row>
    <row r="626" spans="1:3" x14ac:dyDescent="0.25">
      <c r="A626" s="5">
        <v>700</v>
      </c>
      <c r="B626" s="8" t="str">
        <f>VLOOKUP(A626,'Sets data'!$A$3:$C$9967,3,FALSE)</f>
        <v xml:space="preserve"> Adamant Lurker</v>
      </c>
      <c r="C626" s="8" t="str">
        <f>VLOOKUP(A626,'Sets data'!$A$3:$C$9967,2,FALSE)</f>
        <v xml:space="preserve"> Adamant Lurker</v>
      </c>
    </row>
    <row r="627" spans="1:3" x14ac:dyDescent="0.25">
      <c r="A627" s="5">
        <v>701</v>
      </c>
      <c r="B627" s="8" t="str">
        <f>VLOOKUP(A627,'Sets data'!$A$3:$C$9967,3,FALSE)</f>
        <v xml:space="preserve"> Peace and Serenity</v>
      </c>
      <c r="C627" s="8" t="str">
        <f>VLOOKUP(A627,'Sets data'!$A$3:$C$9967,2,FALSE)</f>
        <v xml:space="preserve"> Peace and Serenity</v>
      </c>
    </row>
    <row r="628" spans="1:3" x14ac:dyDescent="0.25">
      <c r="A628" s="5">
        <v>702</v>
      </c>
      <c r="B628" s="8" t="str">
        <f>VLOOKUP(A628,'Sets data'!$A$3:$C$9967,3,FALSE)</f>
        <v xml:space="preserve"> Ansuul\'s Torment</v>
      </c>
      <c r="C628" s="8" t="str">
        <f>VLOOKUP(A628,'Sets data'!$A$3:$C$9967,2,FALSE)</f>
        <v xml:space="preserve"> Ansuul\'s Torment</v>
      </c>
    </row>
    <row r="629" spans="1:3" x14ac:dyDescent="0.25">
      <c r="A629" s="5">
        <v>703</v>
      </c>
      <c r="B629" s="8" t="str">
        <f>VLOOKUP(A629,'Sets data'!$A$3:$C$9967,3,FALSE)</f>
        <v xml:space="preserve"> Test of Resolve</v>
      </c>
      <c r="C629" s="8" t="str">
        <f>VLOOKUP(A629,'Sets data'!$A$3:$C$9967,2,FALSE)</f>
        <v xml:space="preserve"> Test of Resolve</v>
      </c>
    </row>
    <row r="630" spans="1:3" x14ac:dyDescent="0.25">
      <c r="A630" s="5">
        <v>704</v>
      </c>
      <c r="B630" s="8" t="str">
        <f>VLOOKUP(A630,'Sets data'!$A$3:$C$9967,3,FALSE)</f>
        <v xml:space="preserve"> Transformative Hope</v>
      </c>
      <c r="C630" s="8" t="str">
        <f>VLOOKUP(A630,'Sets data'!$A$3:$C$9967,2,FALSE)</f>
        <v xml:space="preserve"> Transformative Hope</v>
      </c>
    </row>
    <row r="631" spans="1:3" x14ac:dyDescent="0.25">
      <c r="A631" s="5">
        <v>705</v>
      </c>
      <c r="B631" s="8" t="str">
        <f>VLOOKUP(A631,'Sets data'!$A$3:$C$9967,3,FALSE)</f>
        <v xml:space="preserve"> Perfected Transformative Hope</v>
      </c>
      <c r="C631" s="8" t="str">
        <f>VLOOKUP(A631,'Sets data'!$A$3:$C$9967,2,FALSE)</f>
        <v xml:space="preserve"> Perfected Transformative Hope</v>
      </c>
    </row>
    <row r="632" spans="1:3" x14ac:dyDescent="0.25">
      <c r="A632" s="5">
        <v>706</v>
      </c>
      <c r="B632" s="8" t="str">
        <f>VLOOKUP(A632,'Sets data'!$A$3:$C$9967,3,FALSE)</f>
        <v xml:space="preserve"> Perfected Test of Resolve</v>
      </c>
      <c r="C632" s="8" t="str">
        <f>VLOOKUP(A632,'Sets data'!$A$3:$C$9967,2,FALSE)</f>
        <v xml:space="preserve"> Perfected Test of Resolve</v>
      </c>
    </row>
    <row r="633" spans="1:3" x14ac:dyDescent="0.25">
      <c r="A633" s="5">
        <v>707</v>
      </c>
      <c r="B633" s="8" t="str">
        <f>VLOOKUP(A633,'Sets data'!$A$3:$C$9967,3,FALSE)</f>
        <v xml:space="preserve"> Perfected Ansuul\'s Torment</v>
      </c>
      <c r="C633" s="8" t="str">
        <f>VLOOKUP(A633,'Sets data'!$A$3:$C$9967,2,FALSE)</f>
        <v xml:space="preserve"> Perfected Ansuul\'s Torment</v>
      </c>
    </row>
    <row r="634" spans="1:3" x14ac:dyDescent="0.25">
      <c r="A634" s="5">
        <v>708</v>
      </c>
      <c r="B634" s="8" t="str">
        <f>VLOOKUP(A634,'Sets data'!$A$3:$C$9967,3,FALSE)</f>
        <v xml:space="preserve"> Perfected Peace and Serenity</v>
      </c>
      <c r="C634" s="8" t="str">
        <f>VLOOKUP(A634,'Sets data'!$A$3:$C$9967,2,FALSE)</f>
        <v xml:space="preserve"> Perfected Peace and Serenity</v>
      </c>
    </row>
    <row r="635" spans="1:3" x14ac:dyDescent="0.25">
      <c r="A635" s="5">
        <v>711</v>
      </c>
      <c r="B635" s="8" t="str">
        <f>VLOOKUP(A635,'Sets data'!$A$3:$C$9967,3,FALSE)</f>
        <v>Jerall Mountains Warchief</v>
      </c>
      <c r="C635" s="8" t="str">
        <f>VLOOKUP(A635,'Sets data'!$A$3:$C$9967,2,FALSE)</f>
        <v>Jerall Mountains Warchief</v>
      </c>
    </row>
    <row r="636" spans="1:3" x14ac:dyDescent="0.25">
      <c r="A636" s="74">
        <v>712</v>
      </c>
      <c r="B636" s="8" t="str">
        <f>VLOOKUP(A636,'Sets data'!$A$3:$C$9967,3,FALSE)</f>
        <v>Nibenay Bay Battlereeve</v>
      </c>
      <c r="C636" s="8" t="str">
        <f>VLOOKUP(A636,'Sets data'!$A$3:$C$9967,2,FALSE)</f>
        <v>Nibenay Bay Battlereeve</v>
      </c>
    </row>
    <row r="637" spans="1:3" x14ac:dyDescent="0.25">
      <c r="A637" s="74">
        <v>713</v>
      </c>
      <c r="B637" s="8" t="str">
        <f>VLOOKUP(A637,'Sets data'!$A$3:$C$9967,3,FALSE)</f>
        <v>Colovian Highlands General</v>
      </c>
      <c r="C637" s="8" t="str">
        <f>VLOOKUP(A637,'Sets data'!$A$3:$C$9967,2,FALSE)</f>
        <v>Colovian Highlands General</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6"/>
  <sheetViews>
    <sheetView workbookViewId="0">
      <pane xSplit="3" ySplit="2" topLeftCell="E111" activePane="bottomRight" state="frozen"/>
      <selection pane="topRight" activeCell="D1" sqref="D1"/>
      <selection pane="bottomLeft" activeCell="A3" sqref="A3"/>
      <selection pane="bottomRight" activeCell="A2" sqref="A2"/>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7" customFormat="1" ht="21" x14ac:dyDescent="0.35">
      <c r="A1" s="111" t="s">
        <v>3808</v>
      </c>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1"/>
      <c r="AE1" s="111"/>
      <c r="AF1" s="111"/>
      <c r="AG1" s="111"/>
      <c r="AH1" s="111"/>
      <c r="AI1" s="111"/>
      <c r="AJ1" s="111"/>
      <c r="AK1" s="111"/>
      <c r="AL1" s="111"/>
      <c r="AM1" s="111"/>
      <c r="AN1" s="111"/>
      <c r="AO1" s="111"/>
      <c r="AP1" s="111"/>
      <c r="AQ1" s="111"/>
      <c r="AR1" s="111"/>
      <c r="AS1" s="111"/>
      <c r="AT1" s="111"/>
      <c r="AU1" s="111"/>
      <c r="AV1" s="111"/>
      <c r="AW1" s="111"/>
      <c r="AX1" s="111"/>
      <c r="AY1" s="111"/>
      <c r="AZ1" s="112"/>
    </row>
    <row r="2" spans="1:52" ht="30" x14ac:dyDescent="0.25">
      <c r="A2" s="10" t="s">
        <v>95</v>
      </c>
      <c r="B2" s="1" t="s">
        <v>93</v>
      </c>
      <c r="C2" s="1" t="s">
        <v>1344</v>
      </c>
      <c r="D2" s="3" t="s">
        <v>94</v>
      </c>
      <c r="E2" s="3" t="s">
        <v>1619</v>
      </c>
      <c r="F2" s="3" t="s">
        <v>1491</v>
      </c>
      <c r="G2" s="3" t="s">
        <v>1620</v>
      </c>
      <c r="H2" s="15" t="s">
        <v>1343</v>
      </c>
      <c r="I2" s="18" t="s">
        <v>1513</v>
      </c>
      <c r="J2" s="17" t="s">
        <v>1342</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constants'!$A$4:$B$1012,2,FALSE)</f>
        <v>DLC_BASE_GAME</v>
      </c>
      <c r="J3" s="17" t="str">
        <f>VLOOKUP(H3,'LibSets constants'!$A$4:$C$1012,3,FALSE)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constants'!$A$4:$B$1012,2,FALSE)</f>
        <v>DLC_BASE_GAME</v>
      </c>
      <c r="J4" s="17" t="str">
        <f>VLOOKUP(H4,'LibSets constants'!$A$4:$C$1012,3,FALSE)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constants'!$A$4:$B$1012,2,FALSE)</f>
        <v>DLC_BASE_GAME</v>
      </c>
      <c r="J5" s="17" t="str">
        <f>VLOOKUP(H5,'LibSets constants'!$A$4:$C$1012,3,FALSE)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constants'!$A$4:$B$1012,2,FALSE)</f>
        <v>DLC_BASE_GAME</v>
      </c>
      <c r="J6" s="17" t="str">
        <f>VLOOKUP(H6,'LibSets constants'!$A$4:$C$1012,3,FALSE)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constants'!$A$4:$B$1012,2,FALSE)</f>
        <v>DLC_BASE_GAME</v>
      </c>
      <c r="J7" s="17" t="str">
        <f>VLOOKUP(H7,'LibSets constants'!$A$4:$C$1012,3,FALSE)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constants'!$A$4:$B$1012,2,FALSE)</f>
        <v>DLC_BASE_GAME</v>
      </c>
      <c r="J8" s="17" t="str">
        <f>VLOOKUP(H8,'LibSets constants'!$A$4:$C$1012,3,FALSE)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constants'!$A$4:$B$1012,2,FALSE)</f>
        <v>DLC_BASE_GAME</v>
      </c>
      <c r="J9" s="17" t="str">
        <f>VLOOKUP(H9,'LibSets constants'!$A$4:$C$1012,3,FALSE)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constants'!$A$4:$B$1012,2,FALSE)</f>
        <v>DLC_BASE_GAME</v>
      </c>
      <c r="J10" s="17" t="str">
        <f>VLOOKUP(H10,'LibSets constants'!$A$4:$C$1012,3,FALSE)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constants'!$A$4:$B$1012,2,FALSE)</f>
        <v>DLC_BASE_GAME</v>
      </c>
      <c r="J11" s="17" t="str">
        <f>VLOOKUP(H11,'LibSets constants'!$A$4:$C$1012,3,FALSE)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constants'!$A$4:$B$1012,2,FALSE)</f>
        <v>DLC_BASE_GAME</v>
      </c>
      <c r="J12" s="17" t="str">
        <f>VLOOKUP(H12,'LibSets constants'!$A$4:$C$1012,3,FALSE)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constants'!$A$4:$B$1012,2,FALSE)</f>
        <v>DLC_BASE_GAME</v>
      </c>
      <c r="J13" s="17" t="str">
        <f>VLOOKUP(H13,'LibSets constants'!$A$4:$C$1012,3,FALSE)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constants'!$A$4:$B$1012,2,FALSE)</f>
        <v>DLC_BASE_GAME</v>
      </c>
      <c r="J14" s="17" t="str">
        <f>VLOOKUP(H14,'LibSets constants'!$A$4:$C$1012,3,FALSE)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constants'!$A$4:$B$1012,2,FALSE)</f>
        <v>DLC_BASE_GAME</v>
      </c>
      <c r="J15" s="17" t="str">
        <f>VLOOKUP(H15,'LibSets constants'!$A$4:$C$1012,3,FALSE)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constants'!$A$4:$B$1012,2,FALSE)</f>
        <v>DLC_BASE_GAME</v>
      </c>
      <c r="J16" s="17" t="str">
        <f>VLOOKUP(H16,'LibSets constants'!$A$4:$C$1012,3,FALSE)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constants'!$A$4:$B$1012,2,FALSE)</f>
        <v>DLC_BASE_GAME</v>
      </c>
      <c r="J17" s="17" t="str">
        <f>VLOOKUP(H17,'LibSets constants'!$A$4:$C$1012,3,FALSE)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constants'!$A$4:$B$1012,2,FALSE)</f>
        <v>DLC_BASE_GAME</v>
      </c>
      <c r="J18" s="17" t="str">
        <f>VLOOKUP(H18,'LibSets constants'!$A$4:$C$1012,3,FALSE)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constants'!$A$4:$B$1012,2,FALSE)</f>
        <v>DLC_BASE_GAME</v>
      </c>
      <c r="J19" s="17" t="str">
        <f>VLOOKUP(H19,'LibSets constants'!$A$4:$C$1012,3,FALSE)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constants'!$A$4:$B$1012,2,FALSE)</f>
        <v>DLC_BASE_GAME</v>
      </c>
      <c r="J20" s="17" t="str">
        <f>VLOOKUP(H20,'LibSets constants'!$A$4:$C$1012,3,FALSE)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constants'!$A$4:$B$1012,2,FALSE)</f>
        <v>DLC_BASE_GAME</v>
      </c>
      <c r="J21" s="17" t="str">
        <f>VLOOKUP(H21,'LibSets constants'!$A$4:$C$1012,3,FALSE)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constants'!$A$4:$B$1012,2,FALSE)</f>
        <v>DLC_BASE_GAME</v>
      </c>
      <c r="J22" s="17" t="str">
        <f>VLOOKUP(H22,'LibSets constants'!$A$4:$C$1012,3,FALSE)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constants'!$A$4:$B$1012,2,FALSE)</f>
        <v>DLC_BASE_GAME</v>
      </c>
      <c r="J23" s="17" t="str">
        <f>VLOOKUP(H23,'LibSets constants'!$A$4:$C$1012,3,FALSE)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constants'!$A$4:$B$1012,2,FALSE)</f>
        <v>DLC_BASE_GAME</v>
      </c>
      <c r="J24" s="17" t="str">
        <f>VLOOKUP(H24,'LibSets constants'!$A$4:$C$1012,3,FALSE)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constants'!$A$4:$B$1012,2,FALSE)</f>
        <v>DLC_BASE_GAME</v>
      </c>
      <c r="J25" s="17" t="str">
        <f>VLOOKUP(H25,'LibSets constants'!$A$4:$C$1012,3,FALSE)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constants'!$A$4:$B$1012,2,FALSE)</f>
        <v>DLC_BASE_GAME</v>
      </c>
      <c r="J26" s="17" t="str">
        <f>VLOOKUP(H26,'LibSets constants'!$A$4:$C$1012,3,FALSE)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constants'!$A$4:$B$1012,2,FALSE)</f>
        <v>DLC_BASE_GAME</v>
      </c>
      <c r="J27" s="17" t="str">
        <f>VLOOKUP(H27,'LibSets constants'!$A$4:$C$1012,3,FALSE)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constants'!$A$4:$B$1012,2,FALSE)</f>
        <v>DLC_BASE_GAME</v>
      </c>
      <c r="J28" s="17" t="str">
        <f>VLOOKUP(H28,'LibSets constants'!$A$4:$C$1012,3,FALSE)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constants'!$A$4:$B$1012,2,FALSE)</f>
        <v>DLC_BASE_GAME</v>
      </c>
      <c r="J29" s="17" t="str">
        <f>VLOOKUP(H29,'LibSets constants'!$A$4:$C$1012,3,FALSE)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constants'!$A$4:$B$1012,2,FALSE)</f>
        <v>DLC_BASE_GAME</v>
      </c>
      <c r="J30" s="17" t="str">
        <f>VLOOKUP(H30,'LibSets constants'!$A$4:$C$1012,3,FALSE)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constants'!$A$4:$B$1012,2,FALSE)</f>
        <v>DLC_BASE_GAME</v>
      </c>
      <c r="J31" s="17" t="str">
        <f>VLOOKUP(H31,'LibSets constants'!$A$4:$C$1012,3,FALSE)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constants'!$A$4:$B$1012,2,FALSE)</f>
        <v>DLC_BASE_GAME</v>
      </c>
      <c r="J32" s="17" t="str">
        <f>VLOOKUP(H32,'LibSets constants'!$A$4:$C$1012,3,FALSE)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constants'!$A$4:$B$1012,2,FALSE)</f>
        <v>DLC_BASE_GAME</v>
      </c>
      <c r="J33" s="17" t="str">
        <f>VLOOKUP(H33,'LibSets constants'!$A$4:$C$1012,3,FALSE)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constants'!$A$4:$B$1012,2,FALSE)</f>
        <v>DLC_BASE_GAME</v>
      </c>
      <c r="J34" s="17" t="str">
        <f>VLOOKUP(H34,'LibSets constants'!$A$4:$C$1012,3,FALSE)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constants'!$A$4:$B$1012,2,FALSE)</f>
        <v>DLC_BASE_GAME</v>
      </c>
      <c r="J35" s="17" t="str">
        <f>VLOOKUP(H35,'LibSets constants'!$A$4:$C$1012,3,FALSE)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constants'!$A$4:$B$1012,2,FALSE)</f>
        <v>DLC_BASE_GAME</v>
      </c>
      <c r="J36" s="17" t="str">
        <f>VLOOKUP(H36,'LibSets constants'!$A$4:$C$1012,3,FALSE)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constants'!$A$4:$B$1012,2,FALSE)</f>
        <v>DLC_BASE_GAME</v>
      </c>
      <c r="J37" s="17" t="str">
        <f>VLOOKUP(H37,'LibSets constants'!$A$4:$C$1012,3,FALSE)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constants'!$A$4:$B$1012,2,FALSE)</f>
        <v>DLC_BASE_GAME</v>
      </c>
      <c r="J38" s="17" t="str">
        <f>VLOOKUP(H38,'LibSets constants'!$A$4:$C$1012,3,FALSE)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constants'!$A$4:$B$1012,2,FALSE)</f>
        <v>DLC_BASE_GAME</v>
      </c>
      <c r="J39" s="17" t="str">
        <f>VLOOKUP(H39,'LibSets constants'!$A$4:$C$1012,3,FALSE)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constants'!$A$4:$B$1012,2,FALSE)</f>
        <v>DLC_BASE_GAME</v>
      </c>
      <c r="J40" s="17" t="str">
        <f>VLOOKUP(H40,'LibSets constants'!$A$4:$C$1012,3,FALSE)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constants'!$A$4:$B$1012,2,FALSE)</f>
        <v>DLC_BASE_GAME</v>
      </c>
      <c r="J41" s="17" t="str">
        <f>VLOOKUP(H41,'LibSets constants'!$A$4:$C$1012,3,FALSE)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constants'!$A$4:$B$1012,2,FALSE)</f>
        <v>DLC_BASE_GAME</v>
      </c>
      <c r="J42" s="17" t="str">
        <f>VLOOKUP(H42,'LibSets constants'!$A$4:$C$1012,3,FALSE)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constants'!$A$4:$B$1012,2,FALSE)</f>
        <v>DLC_BASE_GAME</v>
      </c>
      <c r="J43" s="17" t="str">
        <f>VLOOKUP(H43,'LibSets constants'!$A$4:$C$1012,3,FALSE)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constants'!$A$4:$B$1012,2,FALSE)</f>
        <v>DLC_BASE_GAME</v>
      </c>
      <c r="J44" s="17" t="str">
        <f>VLOOKUP(H44,'LibSets constants'!$A$4:$C$1012,3,FALSE)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constants'!$A$4:$B$1012,2,FALSE)</f>
        <v>DLC_BASE_GAME</v>
      </c>
      <c r="J45" s="17" t="str">
        <f>VLOOKUP(H45,'LibSets constants'!$A$4:$C$1012,3,FALSE)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constants'!$A$4:$B$1012,2,FALSE)</f>
        <v>DLC_BASE_GAME</v>
      </c>
      <c r="J46" s="17" t="str">
        <f>VLOOKUP(H46,'LibSets constants'!$A$4:$C$1012,3,FALSE)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constants'!$A$4:$B$1012,2,FALSE)</f>
        <v>DLC_BASE_GAME</v>
      </c>
      <c r="J47" s="17" t="str">
        <f>VLOOKUP(H47,'LibSets constants'!$A$4:$C$1012,3,FALSE)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constants'!$A$4:$B$1012,2,FALSE)</f>
        <v>DLC_BASE_GAME</v>
      </c>
      <c r="J48" s="17" t="str">
        <f>VLOOKUP(H48,'LibSets constants'!$A$4:$C$1012,3,FALSE)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constants'!$A$4:$B$1012,2,FALSE)</f>
        <v>DLC_BASE_GAME</v>
      </c>
      <c r="J49" s="17" t="str">
        <f>VLOOKUP(H49,'LibSets constants'!$A$4:$C$1012,3,FALSE)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constants'!$A$4:$B$1012,2,FALSE)</f>
        <v>DLC_BASE_GAME</v>
      </c>
      <c r="J50" s="17" t="str">
        <f>VLOOKUP(H50,'LibSets constants'!$A$4:$C$1012,3,FALSE)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constants'!$A$4:$B$1012,2,FALSE)</f>
        <v>DLC_BASE_GAME</v>
      </c>
      <c r="J51" s="17" t="str">
        <f>VLOOKUP(H51,'LibSets constants'!$A$4:$C$1012,3,FALSE)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constants'!$A$4:$B$1012,2,FALSE)</f>
        <v>DLC_BASE_GAME</v>
      </c>
      <c r="J52" s="17" t="str">
        <f>VLOOKUP(H52,'LibSets constants'!$A$4:$C$1012,3,FALSE)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constants'!$A$4:$B$1012,2,FALSE)</f>
        <v>DLC_BASE_GAME</v>
      </c>
      <c r="J53" s="17" t="str">
        <f>VLOOKUP(H53,'LibSets constants'!$A$4:$C$1012,3,FALSE)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constants'!$A$4:$B$1012,2,FALSE)</f>
        <v>DLC_BASE_GAME</v>
      </c>
      <c r="J54" s="17" t="str">
        <f>VLOOKUP(H54,'LibSets constants'!$A$4:$C$1012,3,FALSE)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constants'!$A$4:$B$1012,2,FALSE)</f>
        <v>DLC_BASE_GAME</v>
      </c>
      <c r="J55" s="17" t="str">
        <f>VLOOKUP(H55,'LibSets constants'!$A$4:$C$1012,3,FALSE)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constants'!$A$4:$B$1012,2,FALSE)</f>
        <v>DLC_BASE_GAME</v>
      </c>
      <c r="J56" s="17" t="str">
        <f>VLOOKUP(H56,'LibSets constants'!$A$4:$C$1012,3,FALSE)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constants'!$A$4:$B$1012,2,FALSE)</f>
        <v>DLC_IMPERIAL_CITY</v>
      </c>
      <c r="J57" s="17" t="str">
        <f>VLOOKUP(H57,'LibSets constants'!$A$4:$C$1012,3,FALSE)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constants'!$A$4:$B$1012,2,FALSE)</f>
        <v>DLC_IMPERIAL_CITY</v>
      </c>
      <c r="J58" s="17" t="str">
        <f>VLOOKUP(H58,'LibSets constants'!$A$4:$C$1012,3,FALSE)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constants'!$A$4:$B$1012,2,FALSE)</f>
        <v>DLC_IMPERIAL_CITY</v>
      </c>
      <c r="J59" s="17" t="str">
        <f>VLOOKUP(H59,'LibSets constants'!$A$4:$C$1012,3,FALSE)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constants'!$A$4:$B$1012,2,FALSE)</f>
        <v>DLC_IMPERIAL_CITY</v>
      </c>
      <c r="J60" s="17" t="str">
        <f>VLOOKUP(H60,'LibSets constants'!$A$4:$C$1012,3,FALSE)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constants'!$A$4:$B$1012,2,FALSE)</f>
        <v>DLC_THIEVES_GUILD</v>
      </c>
      <c r="J61" s="17" t="str">
        <f>VLOOKUP(H61,'LibSets constants'!$A$4:$C$1012,3,FALSE)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constants'!$A$4:$B$1012,2,FALSE)</f>
        <v>DLC_THIEVES_GUILD</v>
      </c>
      <c r="J62" s="17" t="str">
        <f>VLOOKUP(H62,'LibSets constants'!$A$4:$C$1012,3,FALSE)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constants'!$A$4:$B$1012,2,FALSE)</f>
        <v>DLC_SHADOWS_OF_THE_HIST</v>
      </c>
      <c r="J63" s="17" t="str">
        <f>VLOOKUP(H63,'LibSets constants'!$A$4:$C$1012,3,FALSE)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constants'!$A$4:$B$1012,2,FALSE)</f>
        <v>DLC_SHADOWS_OF_THE_HIST</v>
      </c>
      <c r="J64" s="17" t="str">
        <f>VLOOKUP(H64,'LibSets constants'!$A$4:$C$1012,3,FALSE)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constants'!$A$4:$B$1012,2,FALSE)</f>
        <v>DLC_SHADOWS_OF_THE_HIST</v>
      </c>
      <c r="J65" s="17" t="str">
        <f>VLOOKUP(H65,'LibSets constants'!$A$4:$C$1012,3,FALSE)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constants'!$A$4:$B$1012,2,FALSE)</f>
        <v>DLC_SHADOWS_OF_THE_HIST</v>
      </c>
      <c r="J66" s="17" t="str">
        <f>VLOOKUP(H66,'LibSets constants'!$A$4:$C$1012,3,FALSE)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constants'!$A$4:$B$1012,2,FALSE)</f>
        <v>DLC_HORNS_OF_THE_REACH</v>
      </c>
      <c r="J67" s="17" t="str">
        <f>VLOOKUP(H67,'LibSets constants'!$A$4:$C$1012,3,FALSE)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constants'!$A$4:$B$1012,2,FALSE)</f>
        <v>DLC_HORNS_OF_THE_REACH</v>
      </c>
      <c r="J68" s="17" t="str">
        <f>VLOOKUP(H68,'LibSets constants'!$A$4:$C$1012,3,FALSE)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constants'!$A$4:$B$1012,2,FALSE)</f>
        <v>DLC_HORNS_OF_THE_REACH</v>
      </c>
      <c r="J69" s="17" t="str">
        <f>VLOOKUP(H69,'LibSets constants'!$A$4:$C$1012,3,FALSE)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constants'!$A$4:$B$1012,2,FALSE)</f>
        <v>DLC_HORNS_OF_THE_REACH</v>
      </c>
      <c r="J70" s="17" t="str">
        <f>VLOOKUP(H70,'LibSets constants'!$A$4:$C$1012,3,FALSE)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constants'!$A$4:$B$1012,2,FALSE)</f>
        <v>DLC_CLOCKWORK_CITY</v>
      </c>
      <c r="J71" s="17" t="str">
        <f>VLOOKUP(H71,'LibSets constants'!$A$4:$C$1012,3,FALSE)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constants'!$A$4:$B$1012,2,FALSE)</f>
        <v>DLC_CLOCKWORK_CITY</v>
      </c>
      <c r="J72" s="17" t="str">
        <f>VLOOKUP(H72,'LibSets constants'!$A$4:$C$1012,3,FALSE)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constants'!$A$4:$B$1012,2,FALSE)</f>
        <v>DLC_CLOCKWORK_CITY</v>
      </c>
      <c r="J73" s="17" t="str">
        <f>VLOOKUP(H73,'LibSets constants'!$A$4:$C$1012,3,FALSE)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constants'!$A$4:$B$1012,2,FALSE)</f>
        <v>DLC_CLOCKWORK_CITY</v>
      </c>
      <c r="J74" s="17" t="str">
        <f>VLOOKUP(H74,'LibSets constants'!$A$4:$C$1012,3,FALSE)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constants'!$A$4:$B$1012,2,FALSE)</f>
        <v>DLC_DRAGON_BONES</v>
      </c>
      <c r="J75" s="17" t="str">
        <f>VLOOKUP(H75,'LibSets constants'!$A$4:$C$1012,3,FALSE)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constants'!$A$4:$B$1012,2,FALSE)</f>
        <v>DLC_DRAGON_BONES</v>
      </c>
      <c r="J76" s="17" t="str">
        <f>VLOOKUP(H76,'LibSets constants'!$A$4:$C$1012,3,FALSE)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constants'!$A$4:$B$1012,2,FALSE)</f>
        <v>DLC_DRAGON_BONES</v>
      </c>
      <c r="J77" s="17" t="str">
        <f>VLOOKUP(H77,'LibSets constants'!$A$4:$C$1012,3,FALSE)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constants'!$A$4:$B$1012,2,FALSE)</f>
        <v>DLC_DRAGON_BONES</v>
      </c>
      <c r="J78" s="17" t="str">
        <f>VLOOKUP(H78,'LibSets constants'!$A$4:$C$1012,3,FALSE)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constants'!$A$4:$B$1012,2,FALSE)</f>
        <v>DLC_SUMMERSET</v>
      </c>
      <c r="J79" s="17" t="str">
        <f>VLOOKUP(H79,'LibSets constants'!$A$4:$C$1012,3,FALSE)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constants'!$A$4:$B$1012,2,FALSE)</f>
        <v>DLC_SUMMERSET</v>
      </c>
      <c r="J80" s="17" t="str">
        <f>VLOOKUP(H80,'LibSets constants'!$A$4:$C$1012,3,FALSE)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constants'!$A$4:$B$1012,2,FALSE)</f>
        <v>DLC_WOLFHUNTER</v>
      </c>
      <c r="J81" s="17" t="str">
        <f>VLOOKUP(H81,'LibSets constants'!$A$4:$C$1012,3,FALSE)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constants'!$A$4:$B$1012,2,FALSE)</f>
        <v>DLC_WOLFHUNTER</v>
      </c>
      <c r="J82" s="17" t="str">
        <f>VLOOKUP(H82,'LibSets constants'!$A$4:$C$1012,3,FALSE)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constants'!$A$4:$B$1012,2,FALSE)</f>
        <v>DLC_WOLFHUNTER</v>
      </c>
      <c r="J83" s="17" t="str">
        <f>VLOOKUP(H83,'LibSets constants'!$A$4:$C$1012,3,FALSE)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constants'!$A$4:$B$1012,2,FALSE)</f>
        <v>DLC_WOLFHUNTER</v>
      </c>
      <c r="J84" s="17" t="str">
        <f>VLOOKUP(H84,'LibSets constants'!$A$4:$C$1012,3,FALSE)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constants'!$A$4:$B$1012,2,FALSE)</f>
        <v>DLC_WRATHSTONE</v>
      </c>
      <c r="J85" s="17" t="str">
        <f>VLOOKUP(H85,'LibSets constants'!$A$4:$C$1012,3,FALSE)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constants'!$A$4:$B$1012,2,FALSE)</f>
        <v>DLC_WRATHSTONE</v>
      </c>
      <c r="J86" s="17" t="str">
        <f>VLOOKUP(H86,'LibSets constants'!$A$4:$C$1012,3,FALSE)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constants'!$A$4:$B$1012,2,FALSE)</f>
        <v>DLC_WRATHSTONE</v>
      </c>
      <c r="J87" s="17" t="str">
        <f>VLOOKUP(H87,'LibSets constants'!$A$4:$C$1012,3,FALSE)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constants'!$A$4:$B$1012,2,FALSE)</f>
        <v>DLC_WRATHSTONE</v>
      </c>
      <c r="J88" s="17" t="str">
        <f>VLOOKUP(H88,'LibSets constants'!$A$4:$C$1012,3,FALSE)</f>
        <v>Wrathstone</v>
      </c>
    </row>
    <row r="89" spans="1:10" x14ac:dyDescent="0.25">
      <c r="A89" s="2" t="s">
        <v>1345</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constants'!$A$4:$B$1012,2,FALSE)</f>
        <v>DLC_ELSWEYR</v>
      </c>
      <c r="J89" s="17" t="str">
        <f>VLOOKUP(H89,'LibSets constants'!$A$4:$C$1012,3,FALSE)</f>
        <v>Elsweyr</v>
      </c>
    </row>
    <row r="90" spans="1:10" x14ac:dyDescent="0.25">
      <c r="A90" s="2" t="s">
        <v>1345</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constants'!$A$4:$B$1012,2,FALSE)</f>
        <v>DLC_ELSWEYR</v>
      </c>
      <c r="J90" s="17" t="str">
        <f>VLOOKUP(H90,'LibSets constants'!$A$4:$C$1012,3,FALSE)</f>
        <v>Elsweyr</v>
      </c>
    </row>
    <row r="91" spans="1:10" x14ac:dyDescent="0.25">
      <c r="A91" s="2" t="s">
        <v>1487</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constants'!$A$4:$B$1012,2,FALSE)</f>
        <v>DLC_SCALEBREAKER</v>
      </c>
      <c r="J91" s="17" t="str">
        <f>VLOOKUP(H91,'LibSets constants'!$A$4:$C$1012,3,FALSE)</f>
        <v>Scalebraker</v>
      </c>
    </row>
    <row r="92" spans="1:10" x14ac:dyDescent="0.25">
      <c r="A92" s="2" t="s">
        <v>1487</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constants'!$A$4:$B$1012,2,FALSE)</f>
        <v>DLC_SCALEBREAKER</v>
      </c>
      <c r="J92" s="17" t="str">
        <f>VLOOKUP(H92,'LibSets constants'!$A$4:$C$1012,3,FALSE)</f>
        <v>Scalebraker</v>
      </c>
    </row>
    <row r="93" spans="1:10" x14ac:dyDescent="0.25">
      <c r="A93" s="2" t="s">
        <v>1486</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constants'!$A$4:$B$1012,2,FALSE)</f>
        <v>DLC_SCALEBREAKER</v>
      </c>
      <c r="J93" s="17" t="str">
        <f>VLOOKUP(H93,'LibSets constants'!$A$4:$C$1012,3,FALSE)</f>
        <v>Scalebraker</v>
      </c>
    </row>
    <row r="94" spans="1:10" x14ac:dyDescent="0.25">
      <c r="A94" s="2" t="s">
        <v>1486</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constants'!$A$4:$B$1012,2,FALSE)</f>
        <v>DLC_SCALEBREAKER</v>
      </c>
      <c r="J94" s="17" t="str">
        <f>VLOOKUP(H94,'LibSets constants'!$A$4:$C$1012,3,FALSE)</f>
        <v>Scalebraker</v>
      </c>
    </row>
    <row r="95" spans="1:10" x14ac:dyDescent="0.25">
      <c r="A95" s="2" t="s">
        <v>1650</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constants'!$A$4:$B$1012,2,FALSE)</f>
        <v>DLC_HARROWSTORM</v>
      </c>
      <c r="J95" s="17" t="str">
        <f>VLOOKUP(H95,'LibSets constants'!$A$4:$C$1012,3,FALSE)</f>
        <v>Harrowstorm</v>
      </c>
    </row>
    <row r="96" spans="1:10" x14ac:dyDescent="0.25">
      <c r="A96" s="2" t="s">
        <v>1650</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constants'!$A$4:$B$1012,2,FALSE)</f>
        <v>DLC_HARROWSTORM</v>
      </c>
      <c r="J96" s="17" t="str">
        <f>VLOOKUP(H96,'LibSets constants'!$A$4:$C$1012,3,FALSE)</f>
        <v>Harrowstorm</v>
      </c>
    </row>
    <row r="97" spans="1:10" x14ac:dyDescent="0.25">
      <c r="A97" s="2" t="s">
        <v>1651</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constants'!$A$4:$B$1012,2,FALSE)</f>
        <v>DLC_HARROWSTORM</v>
      </c>
      <c r="J97" s="17" t="str">
        <f>VLOOKUP(H97,'LibSets constants'!$A$4:$C$1012,3,FALSE)</f>
        <v>Harrowstorm</v>
      </c>
    </row>
    <row r="98" spans="1:10" x14ac:dyDescent="0.25">
      <c r="A98" s="2" t="s">
        <v>1651</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constants'!$A$4:$B$1012,2,FALSE)</f>
        <v>DLC_HARROWSTORM</v>
      </c>
      <c r="J98" s="17" t="str">
        <f>VLOOKUP(H98,'LibSets constants'!$A$4:$C$1012,3,FALSE)</f>
        <v>Harrowstorm</v>
      </c>
    </row>
    <row r="99" spans="1:10" x14ac:dyDescent="0.25">
      <c r="A99" s="2" t="s">
        <v>1711</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constants'!$A$4:$B$1012,2,FALSE)</f>
        <v>DLC_GREYMOOR</v>
      </c>
      <c r="J99" s="17" t="str">
        <f>VLOOKUP(H99,'LibSets constants'!$A$4:$C$1012,3,FALSE)</f>
        <v>Greymoor</v>
      </c>
    </row>
    <row r="100" spans="1:10" x14ac:dyDescent="0.25">
      <c r="A100" s="2" t="s">
        <v>1711</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constants'!$A$4:$B$1012,2,FALSE)</f>
        <v>DLC_GREYMOOR</v>
      </c>
      <c r="J100" s="17" t="str">
        <f>VLOOKUP(H100,'LibSets constants'!$A$4:$C$1012,3,FALSE)</f>
        <v>Greymoor</v>
      </c>
    </row>
    <row r="101" spans="1:10" x14ac:dyDescent="0.25">
      <c r="A101" s="2" t="s">
        <v>1808</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constants'!$A$4:$B$1012,2,FALSE)</f>
        <v>DLC_STONETHORN</v>
      </c>
      <c r="J101" s="17" t="str">
        <f>VLOOKUP(H101,'LibSets constants'!$A$4:$C$1012,3,FALSE)</f>
        <v>Stonethorn</v>
      </c>
    </row>
    <row r="102" spans="1:10" x14ac:dyDescent="0.25">
      <c r="A102" s="2" t="s">
        <v>1808</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constants'!$A$4:$B$1012,2,FALSE)</f>
        <v>DLC_STONETHORN</v>
      </c>
      <c r="J102" s="17" t="str">
        <f>VLOOKUP(H102,'LibSets constants'!$A$4:$C$1012,3,FALSE)</f>
        <v>Stonethorn</v>
      </c>
    </row>
    <row r="103" spans="1:10" x14ac:dyDescent="0.25">
      <c r="A103" s="2" t="s">
        <v>1813</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constants'!$A$4:$B$1012,2,FALSE)</f>
        <v>DLC_STONETHORN</v>
      </c>
      <c r="J103" s="17" t="str">
        <f>VLOOKUP(H103,'LibSets constants'!$A$4:$C$1012,3,FALSE)</f>
        <v>Stonethorn</v>
      </c>
    </row>
    <row r="104" spans="1:10" x14ac:dyDescent="0.25">
      <c r="A104" s="2" t="s">
        <v>1813</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constants'!$A$4:$B$1012,2,FALSE)</f>
        <v>DLC_STONETHORN</v>
      </c>
      <c r="J104" s="17" t="str">
        <f>VLOOKUP(H104,'LibSets constants'!$A$4:$C$1012,3,FALSE)</f>
        <v>Stonethorn</v>
      </c>
    </row>
    <row r="105" spans="1:10" x14ac:dyDescent="0.25">
      <c r="A105" s="2" t="s">
        <v>2402</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constants'!$A$4:$B$1012,2,FALSE)</f>
        <v>DLC_FLAMES_OF_AMBITION</v>
      </c>
      <c r="J105" s="17" t="str">
        <f>VLOOKUP(H105,'LibSets constants'!$A$4:$C$1012,3,FALSE)</f>
        <v>Flames of Ambition</v>
      </c>
    </row>
    <row r="106" spans="1:10" x14ac:dyDescent="0.25">
      <c r="A106" s="2" t="s">
        <v>2402</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constants'!$A$4:$B$1012,2,FALSE)</f>
        <v>DLC_FLAMES_OF_AMBITION</v>
      </c>
      <c r="J106" s="17" t="str">
        <f>VLOOKUP(H106,'LibSets constants'!$A$4:$C$1012,3,FALSE)</f>
        <v>Flames of Ambition</v>
      </c>
    </row>
    <row r="107" spans="1:10" x14ac:dyDescent="0.25">
      <c r="A107" s="2" t="s">
        <v>2403</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constants'!$A$4:$B$1012,2,FALSE)</f>
        <v>DLC_FLAMES_OF_AMBITION</v>
      </c>
      <c r="J107" s="17" t="str">
        <f>VLOOKUP(H107,'LibSets constants'!$A$4:$C$1012,3,FALSE)</f>
        <v>Flames of Ambition</v>
      </c>
    </row>
    <row r="108" spans="1:10" x14ac:dyDescent="0.25">
      <c r="A108" s="2" t="s">
        <v>2403</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constants'!$A$4:$B$1012,2,FALSE)</f>
        <v>DLC_BLACKWOOD</v>
      </c>
      <c r="J108" s="17" t="str">
        <f>VLOOKUP(H108,'LibSets constants'!$A$4:$C$1012,3,FALSE)</f>
        <v>Blackwood</v>
      </c>
    </row>
    <row r="109" spans="1:10" x14ac:dyDescent="0.25">
      <c r="A109" s="2" t="s">
        <v>2503</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constants'!$A$4:$B$1012,2,FALSE)</f>
        <v>DLC_WAKING_FLAME</v>
      </c>
      <c r="J109" s="17" t="str">
        <f>VLOOKUP(H109,'LibSets constants'!$A$4:$C$1012,3,FALSE)</f>
        <v>Waking Flame</v>
      </c>
    </row>
    <row r="110" spans="1:10" x14ac:dyDescent="0.25">
      <c r="A110" s="2" t="s">
        <v>2503</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constants'!$A$4:$B$1012,2,FALSE)</f>
        <v>DLC_WAKING_FLAME</v>
      </c>
      <c r="J110" s="17" t="str">
        <f>VLOOKUP(H110,'LibSets constants'!$A$4:$C$1012,3,FALSE)</f>
        <v>Waking Flame</v>
      </c>
    </row>
    <row r="111" spans="1:10" x14ac:dyDescent="0.25">
      <c r="A111" s="2" t="s">
        <v>2506</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constants'!$A$4:$B$1012,2,FALSE)</f>
        <v>DLC_WAKING_FLAME</v>
      </c>
      <c r="J111" s="17" t="str">
        <f>VLOOKUP(H111,'LibSets constants'!$A$4:$C$1012,3,FALSE)</f>
        <v>Waking Flame</v>
      </c>
    </row>
    <row r="112" spans="1:10" x14ac:dyDescent="0.25">
      <c r="A112" s="2" t="s">
        <v>2506</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constants'!$A$4:$B$1012,2,FALSE)</f>
        <v>DLC_WAKING_FLAME</v>
      </c>
      <c r="J112" s="17" t="str">
        <f>VLOOKUP(H112,'LibSets constants'!$A$4:$C$1012,3,FALSE)</f>
        <v>Waking Flame</v>
      </c>
    </row>
    <row r="113" spans="1:10" x14ac:dyDescent="0.25">
      <c r="A113" s="86" t="s">
        <v>2726</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constants'!$A$4:$B$1012,2,FALSE)</f>
        <v>DLC_ASCENDING_TIDE</v>
      </c>
      <c r="J113" s="17" t="str">
        <f>VLOOKUP(H113,'LibSets constants'!$A$4:$C$1012,3,FALSE)</f>
        <v>Ascending Tide</v>
      </c>
    </row>
    <row r="114" spans="1:10" x14ac:dyDescent="0.25">
      <c r="A114" s="86" t="s">
        <v>2726</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constants'!$A$4:$B$1012,2,FALSE)</f>
        <v>DLC_ASCENDING_TIDE</v>
      </c>
      <c r="J114" s="17" t="str">
        <f>VLOOKUP(H114,'LibSets constants'!$A$4:$C$1012,3,FALSE)</f>
        <v>Ascending Tide</v>
      </c>
    </row>
    <row r="115" spans="1:10" x14ac:dyDescent="0.25">
      <c r="A115" s="86" t="s">
        <v>2727</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constants'!$A$4:$B$1012,2,FALSE)</f>
        <v>DLC_ASCENDING_TIDE</v>
      </c>
      <c r="J115" s="17" t="str">
        <f>VLOOKUP(H115,'LibSets constants'!$A$4:$C$1012,3,FALSE)</f>
        <v>Ascending Tide</v>
      </c>
    </row>
    <row r="116" spans="1:10" x14ac:dyDescent="0.25">
      <c r="A116" s="86" t="s">
        <v>2727</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constants'!$A$4:$B$1012,2,FALSE)</f>
        <v>DLC_ASCENDING_TIDE</v>
      </c>
      <c r="J116" s="17" t="str">
        <f>VLOOKUP(H116,'LibSets constants'!$A$4:$C$1012,3,FALSE)</f>
        <v>Ascending Tide</v>
      </c>
    </row>
    <row r="117" spans="1:10" x14ac:dyDescent="0.25">
      <c r="A117" t="s">
        <v>3419</v>
      </c>
      <c r="B117" s="9" t="s">
        <v>91</v>
      </c>
      <c r="C117" s="29" t="s">
        <v>92</v>
      </c>
      <c r="D117" s="3">
        <v>1344</v>
      </c>
      <c r="E117" s="3" t="str">
        <f>VLOOKUP(D117,'ESO zone constants'!$A$3:$D$9987,4,FALSE)</f>
        <v>Dreadsail Reef</v>
      </c>
      <c r="F117" s="3">
        <f>VLOOKUP(D117,'ESO zone constants'!$A$3:$C$9952,3,FALSE)</f>
        <v>1318</v>
      </c>
      <c r="G117" s="3" t="str">
        <f>VLOOKUP(F117,'ESO zone constants'!$A$3:$D$9987,4,FALSE)</f>
        <v>High Isle</v>
      </c>
      <c r="H117" s="4">
        <v>26</v>
      </c>
      <c r="I117" s="17" t="str">
        <f>VLOOKUP(H117,'LibSets constants'!$A$4:$B$1012,2,FALSE)</f>
        <v>DLC_HIGH_ISLE</v>
      </c>
      <c r="J117" s="17" t="str">
        <f>VLOOKUP(H117,'LibSets constants'!$A$4:$C$1012,3,FALSE)</f>
        <v>High Isle</v>
      </c>
    </row>
    <row r="118" spans="1:10" x14ac:dyDescent="0.25">
      <c r="A118" t="s">
        <v>3419</v>
      </c>
      <c r="B118" s="9" t="s">
        <v>92</v>
      </c>
      <c r="C118" s="29" t="s">
        <v>92</v>
      </c>
      <c r="D118" s="3">
        <v>1344</v>
      </c>
      <c r="E118" s="3" t="str">
        <f>VLOOKUP(D118,'ESO zone constants'!$A$3:$D$9987,4,FALSE)</f>
        <v>Dreadsail Reef</v>
      </c>
      <c r="F118" s="3">
        <f>VLOOKUP(D118,'ESO zone constants'!$A$3:$C$9952,3,FALSE)</f>
        <v>1318</v>
      </c>
      <c r="G118" s="3" t="str">
        <f>VLOOKUP(F118,'ESO zone constants'!$A$3:$D$9987,4,FALSE)</f>
        <v>High Isle</v>
      </c>
      <c r="H118" s="4">
        <v>26</v>
      </c>
      <c r="I118" s="17" t="str">
        <f>VLOOKUP(H118,'LibSets constants'!$A$4:$B$1012,2,FALSE)</f>
        <v>DLC_HIGH_ISLE</v>
      </c>
      <c r="J118" s="17" t="str">
        <f>VLOOKUP(H118,'LibSets constants'!$A$4:$C$1012,3,FALSE)</f>
        <v>High Isle</v>
      </c>
    </row>
    <row r="119" spans="1:10" x14ac:dyDescent="0.25">
      <c r="A119" s="86" t="s">
        <v>3458</v>
      </c>
      <c r="B119" s="9" t="s">
        <v>91</v>
      </c>
      <c r="C119" s="29" t="s">
        <v>92</v>
      </c>
      <c r="D119" s="3">
        <v>1360</v>
      </c>
      <c r="E119" s="3" t="str">
        <f>VLOOKUP(D119,'ESO zone constants'!$A$3:$D$9987,4,FALSE)</f>
        <v>Earthen Root Enclave</v>
      </c>
      <c r="F119" s="3">
        <f>VLOOKUP(D119,'ESO zone constants'!$A$3:$C$9952,3,FALSE)</f>
        <v>0</v>
      </c>
      <c r="G119" s="3" t="str">
        <f>VLOOKUP(F119,'ESO zone constants'!$A$3:$D$9987,4,FALSE)</f>
        <v>Tamriel Map</v>
      </c>
      <c r="H119" s="4">
        <v>27</v>
      </c>
      <c r="I119" s="17" t="str">
        <f>VLOOKUP(H119,'LibSets constants'!$A$4:$B$1012,2,FALSE)</f>
        <v>DLC_LOST_DEPTHS</v>
      </c>
      <c r="J119" s="17" t="str">
        <f>VLOOKUP(H119,'LibSets constants'!$A$4:$C$1012,3,FALSE)</f>
        <v>Lost Depths</v>
      </c>
    </row>
    <row r="120" spans="1:10" x14ac:dyDescent="0.25">
      <c r="A120" s="86" t="s">
        <v>3458</v>
      </c>
      <c r="B120" s="9" t="s">
        <v>92</v>
      </c>
      <c r="C120" s="29" t="s">
        <v>92</v>
      </c>
      <c r="D120" s="3">
        <v>1360</v>
      </c>
      <c r="E120" s="3" t="str">
        <f>VLOOKUP(D120,'ESO zone constants'!$A$3:$D$9987,4,FALSE)</f>
        <v>Earthen Root Enclave</v>
      </c>
      <c r="F120" s="3">
        <f>VLOOKUP(D120,'ESO zone constants'!$A$3:$C$9952,3,FALSE)</f>
        <v>0</v>
      </c>
      <c r="G120" s="3" t="str">
        <f>VLOOKUP(F120,'ESO zone constants'!$A$3:$D$9987,4,FALSE)</f>
        <v>Tamriel Map</v>
      </c>
      <c r="H120" s="4">
        <v>27</v>
      </c>
      <c r="I120" s="17" t="str">
        <f>VLOOKUP(H120,'LibSets constants'!$A$4:$B$1012,2,FALSE)</f>
        <v>DLC_LOST_DEPTHS</v>
      </c>
      <c r="J120" s="17" t="str">
        <f>VLOOKUP(H120,'LibSets constants'!$A$4:$C$1012,3,FALSE)</f>
        <v>Lost Depths</v>
      </c>
    </row>
    <row r="121" spans="1:10" x14ac:dyDescent="0.25">
      <c r="A121" s="86" t="s">
        <v>3459</v>
      </c>
      <c r="B121" s="9" t="s">
        <v>91</v>
      </c>
      <c r="C121" s="29" t="s">
        <v>92</v>
      </c>
      <c r="D121" s="3">
        <v>1361</v>
      </c>
      <c r="E121" s="3" t="str">
        <f>VLOOKUP(D121,'ESO zone constants'!$A$3:$D$9987,4,FALSE)</f>
        <v>Graven Deep</v>
      </c>
      <c r="F121" s="3">
        <f>VLOOKUP(D121,'ESO zone constants'!$A$3:$C$9952,3,FALSE)</f>
        <v>0</v>
      </c>
      <c r="G121" s="3" t="str">
        <f>VLOOKUP(F121,'ESO zone constants'!$A$3:$D$9987,4,FALSE)</f>
        <v>Tamriel Map</v>
      </c>
      <c r="H121" s="4">
        <v>27</v>
      </c>
      <c r="I121" s="17" t="str">
        <f>VLOOKUP(H121,'LibSets constants'!$A$4:$B$1012,2,FALSE)</f>
        <v>DLC_LOST_DEPTHS</v>
      </c>
      <c r="J121" s="17" t="str">
        <f>VLOOKUP(H121,'LibSets constants'!$A$4:$C$1012,3,FALSE)</f>
        <v>Lost Depths</v>
      </c>
    </row>
    <row r="122" spans="1:10" x14ac:dyDescent="0.25">
      <c r="A122" s="86" t="s">
        <v>3459</v>
      </c>
      <c r="B122" s="9" t="s">
        <v>92</v>
      </c>
      <c r="C122" s="29" t="s">
        <v>92</v>
      </c>
      <c r="D122" s="3">
        <v>1361</v>
      </c>
      <c r="E122" s="3" t="str">
        <f>VLOOKUP(D122,'ESO zone constants'!$A$3:$D$9987,4,FALSE)</f>
        <v>Graven Deep</v>
      </c>
      <c r="F122" s="3">
        <f>VLOOKUP(D122,'ESO zone constants'!$A$3:$C$9952,3,FALSE)</f>
        <v>0</v>
      </c>
      <c r="G122" s="3" t="str">
        <f>VLOOKUP(F122,'ESO zone constants'!$A$3:$D$9987,4,FALSE)</f>
        <v>Tamriel Map</v>
      </c>
      <c r="H122" s="4">
        <v>27</v>
      </c>
      <c r="I122" s="17" t="str">
        <f>VLOOKUP(H122,'LibSets constants'!$A$4:$B$1012,2,FALSE)</f>
        <v>DLC_LOST_DEPTHS</v>
      </c>
      <c r="J122" s="17" t="str">
        <f>VLOOKUP(H122,'LibSets constants'!$A$4:$C$1012,3,FALSE)</f>
        <v>Lost Depths</v>
      </c>
    </row>
    <row r="123" spans="1:10" x14ac:dyDescent="0.25">
      <c r="A123" s="86" t="s">
        <v>3633</v>
      </c>
      <c r="B123" s="9" t="s">
        <v>91</v>
      </c>
      <c r="C123" s="29" t="s">
        <v>92</v>
      </c>
      <c r="D123" s="97">
        <v>1389</v>
      </c>
      <c r="E123" s="3" t="str">
        <f>VLOOKUP(D123,'ESO zone constants'!$A$3:$D$9987,4,FALSE)</f>
        <v>Bal Sunnar</v>
      </c>
      <c r="F123" s="3">
        <f>VLOOKUP(D123,'ESO zone constants'!$A$3:$C$9952,3,FALSE)</f>
        <v>41</v>
      </c>
      <c r="G123" s="3" t="str">
        <f>VLOOKUP(F123,'ESO zone constants'!$A$3:$D$9987,4,FALSE)</f>
        <v>Stonefalls</v>
      </c>
      <c r="H123" s="4">
        <v>29</v>
      </c>
      <c r="I123" s="17" t="str">
        <f>VLOOKUP(H123,'LibSets constants'!$A$4:$B$1012,2,FALSE)</f>
        <v>DLC_SCRIBES_OF_FATE</v>
      </c>
      <c r="J123" s="17" t="str">
        <f>VLOOKUP(H123,'LibSets constants'!$A$4:$C$1012,3,FALSE)</f>
        <v>Scribes of Fate</v>
      </c>
    </row>
    <row r="124" spans="1:10" x14ac:dyDescent="0.25">
      <c r="A124" s="86" t="s">
        <v>3633</v>
      </c>
      <c r="B124" s="9" t="s">
        <v>92</v>
      </c>
      <c r="C124" s="29" t="s">
        <v>92</v>
      </c>
      <c r="D124" s="97">
        <v>1389</v>
      </c>
      <c r="E124" s="3" t="str">
        <f>VLOOKUP(D124,'ESO zone constants'!$A$3:$D$9987,4,FALSE)</f>
        <v>Bal Sunnar</v>
      </c>
      <c r="F124" s="3">
        <f>VLOOKUP(D124,'ESO zone constants'!$A$3:$C$9952,3,FALSE)</f>
        <v>41</v>
      </c>
      <c r="G124" s="3" t="str">
        <f>VLOOKUP(F124,'ESO zone constants'!$A$3:$D$9987,4,FALSE)</f>
        <v>Stonefalls</v>
      </c>
      <c r="H124" s="4">
        <v>29</v>
      </c>
      <c r="I124" s="17" t="str">
        <f>VLOOKUP(H124,'LibSets constants'!$A$4:$B$1012,2,FALSE)</f>
        <v>DLC_SCRIBES_OF_FATE</v>
      </c>
      <c r="J124" s="17" t="str">
        <f>VLOOKUP(H124,'LibSets constants'!$A$4:$C$1012,3,FALSE)</f>
        <v>Scribes of Fate</v>
      </c>
    </row>
    <row r="125" spans="1:10" x14ac:dyDescent="0.25">
      <c r="A125" s="86" t="s">
        <v>3636</v>
      </c>
      <c r="B125" s="9" t="s">
        <v>91</v>
      </c>
      <c r="C125" s="29" t="s">
        <v>92</v>
      </c>
      <c r="D125" s="97">
        <v>1390</v>
      </c>
      <c r="E125" s="3" t="str">
        <f>VLOOKUP(D125,'ESO zone constants'!$A$3:$D$9987,4,FALSE)</f>
        <v>Scrivener's Hall</v>
      </c>
      <c r="F125" s="3">
        <f>VLOOKUP(D125,'ESO zone constants'!$A$3:$C$9952,3,FALSE)</f>
        <v>103</v>
      </c>
      <c r="G125" s="3" t="str">
        <f>VLOOKUP(F125,'ESO zone constants'!$A$3:$D$9987,4,FALSE)</f>
        <v>The Rift</v>
      </c>
      <c r="H125" s="4">
        <v>29</v>
      </c>
      <c r="I125" s="17" t="str">
        <f>VLOOKUP(H125,'LibSets constants'!$A$4:$B$1012,2,FALSE)</f>
        <v>DLC_SCRIBES_OF_FATE</v>
      </c>
      <c r="J125" s="17" t="str">
        <f>VLOOKUP(H125,'LibSets constants'!$A$4:$C$1012,3,FALSE)</f>
        <v>Scribes of Fate</v>
      </c>
    </row>
    <row r="126" spans="1:10" x14ac:dyDescent="0.25">
      <c r="A126" s="86" t="s">
        <v>3636</v>
      </c>
      <c r="B126" s="9" t="s">
        <v>92</v>
      </c>
      <c r="C126" s="29" t="s">
        <v>92</v>
      </c>
      <c r="D126" s="97">
        <v>1390</v>
      </c>
      <c r="E126" s="3" t="str">
        <f>VLOOKUP(D126,'ESO zone constants'!$A$3:$D$9987,4,FALSE)</f>
        <v>Scrivener's Hall</v>
      </c>
      <c r="F126" s="3">
        <f>VLOOKUP(D126,'ESO zone constants'!$A$3:$C$9952,3,FALSE)</f>
        <v>103</v>
      </c>
      <c r="G126" s="3" t="str">
        <f>VLOOKUP(F126,'ESO zone constants'!$A$3:$D$9987,4,FALSE)</f>
        <v>The Rift</v>
      </c>
      <c r="H126" s="4">
        <v>29</v>
      </c>
      <c r="I126" s="17" t="str">
        <f>VLOOKUP(H126,'LibSets constants'!$A$4:$B$1012,2,FALSE)</f>
        <v>DLC_SCRIBES_OF_FATE</v>
      </c>
      <c r="J126" s="17" t="str">
        <f>VLOOKUP(H126,'LibSets constants'!$A$4:$C$1012,3,FALSE)</f>
        <v>Scribes of Fate</v>
      </c>
    </row>
  </sheetData>
  <autoFilter ref="A2:J12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974"/>
  <sheetViews>
    <sheetView workbookViewId="0">
      <pane ySplit="2" topLeftCell="A946" activePane="bottomLeft" state="frozen"/>
      <selection pane="bottomLeft" activeCell="D962" sqref="D962"/>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13" t="s">
        <v>3750</v>
      </c>
      <c r="B1" s="113"/>
      <c r="C1" s="113"/>
      <c r="D1" s="113"/>
      <c r="E1" s="113"/>
      <c r="F1" s="113"/>
      <c r="G1" s="113"/>
      <c r="H1" s="113"/>
      <c r="I1" s="113"/>
      <c r="J1" s="113"/>
      <c r="K1" s="113"/>
      <c r="L1" s="113"/>
      <c r="M1" s="113"/>
      <c r="N1" s="113"/>
    </row>
    <row r="2" spans="1:14" x14ac:dyDescent="0.25">
      <c r="A2" s="1" t="s">
        <v>1372</v>
      </c>
      <c r="B2" s="1" t="s">
        <v>1384</v>
      </c>
      <c r="C2" s="1" t="s">
        <v>1492</v>
      </c>
      <c r="D2" s="1" t="s">
        <v>1493</v>
      </c>
      <c r="E2" s="1" t="s">
        <v>1602</v>
      </c>
    </row>
    <row r="3" spans="1:14" x14ac:dyDescent="0.25">
      <c r="A3" s="107">
        <v>2</v>
      </c>
      <c r="B3">
        <v>1</v>
      </c>
      <c r="C3">
        <v>2</v>
      </c>
      <c r="D3" t="s">
        <v>102</v>
      </c>
      <c r="E3" t="str">
        <f>IF(ISNA(MATCH(A3,'ESO zone constants'!$A$3:$A$9952,0)),"","X")</f>
        <v>X</v>
      </c>
    </row>
    <row r="4" spans="1:14" x14ac:dyDescent="0.25">
      <c r="A4" s="107">
        <v>3</v>
      </c>
      <c r="B4">
        <v>2</v>
      </c>
      <c r="C4">
        <v>3</v>
      </c>
      <c r="D4" t="s">
        <v>103</v>
      </c>
      <c r="E4" t="str">
        <f>IF(ISNA(MATCH(A4,'ESO zone constants'!$A$3:$A$9952,0)),"","X")</f>
        <v>X</v>
      </c>
    </row>
    <row r="5" spans="1:14" x14ac:dyDescent="0.25">
      <c r="A5" s="107">
        <v>11</v>
      </c>
      <c r="B5">
        <v>3</v>
      </c>
      <c r="C5">
        <v>347</v>
      </c>
      <c r="D5" t="s">
        <v>47</v>
      </c>
      <c r="E5" t="str">
        <f>IF(ISNA(MATCH(A5,'ESO zone constants'!$A$3:$A$9952,0)),"","X")</f>
        <v>X</v>
      </c>
    </row>
    <row r="6" spans="1:14" x14ac:dyDescent="0.25">
      <c r="A6" s="107">
        <v>19</v>
      </c>
      <c r="B6">
        <v>4</v>
      </c>
      <c r="C6">
        <v>19</v>
      </c>
      <c r="D6" t="s">
        <v>104</v>
      </c>
      <c r="E6" t="str">
        <f>IF(ISNA(MATCH(A6,'ESO zone constants'!$A$3:$A$9952,0)),"","X")</f>
        <v>X</v>
      </c>
    </row>
    <row r="7" spans="1:14" x14ac:dyDescent="0.25">
      <c r="A7" s="107">
        <v>20</v>
      </c>
      <c r="B7">
        <v>5</v>
      </c>
      <c r="C7">
        <v>20</v>
      </c>
      <c r="D7" t="s">
        <v>105</v>
      </c>
      <c r="E7" t="str">
        <f>IF(ISNA(MATCH(A7,'ESO zone constants'!$A$3:$A$9952,0)),"","X")</f>
        <v>X</v>
      </c>
    </row>
    <row r="8" spans="1:14" x14ac:dyDescent="0.25">
      <c r="A8" s="107">
        <v>22</v>
      </c>
      <c r="B8">
        <v>6</v>
      </c>
      <c r="C8">
        <v>104</v>
      </c>
      <c r="D8" t="s">
        <v>68</v>
      </c>
      <c r="E8" t="str">
        <f>IF(ISNA(MATCH(A8,'ESO zone constants'!$A$3:$A$9952,0)),"","X")</f>
        <v>X</v>
      </c>
    </row>
    <row r="9" spans="1:14" x14ac:dyDescent="0.25">
      <c r="A9" s="107">
        <v>31</v>
      </c>
      <c r="B9">
        <v>7</v>
      </c>
      <c r="C9">
        <v>382</v>
      </c>
      <c r="D9" t="s">
        <v>59</v>
      </c>
      <c r="E9" t="str">
        <f>IF(ISNA(MATCH(A9,'ESO zone constants'!$A$3:$A$9952,0)),"","X")</f>
        <v>X</v>
      </c>
    </row>
    <row r="10" spans="1:14" x14ac:dyDescent="0.25">
      <c r="A10" s="107">
        <v>38</v>
      </c>
      <c r="B10">
        <v>8</v>
      </c>
      <c r="C10">
        <v>92</v>
      </c>
      <c r="D10" t="s">
        <v>57</v>
      </c>
      <c r="E10" t="str">
        <f>IF(ISNA(MATCH(A10,'ESO zone constants'!$A$3:$A$9952,0)),"","X")</f>
        <v>X</v>
      </c>
    </row>
    <row r="11" spans="1:14" x14ac:dyDescent="0.25">
      <c r="A11" s="107">
        <v>41</v>
      </c>
      <c r="B11">
        <v>9</v>
      </c>
      <c r="C11">
        <v>41</v>
      </c>
      <c r="D11" t="s">
        <v>106</v>
      </c>
      <c r="E11" t="str">
        <f>IF(ISNA(MATCH(A11,'ESO zone constants'!$A$3:$A$9952,0)),"","X")</f>
        <v>X</v>
      </c>
    </row>
    <row r="12" spans="1:14" x14ac:dyDescent="0.25">
      <c r="A12" s="107">
        <v>57</v>
      </c>
      <c r="B12">
        <v>10</v>
      </c>
      <c r="C12">
        <v>57</v>
      </c>
      <c r="D12" t="s">
        <v>107</v>
      </c>
      <c r="E12" t="str">
        <f>IF(ISNA(MATCH(A12,'ESO zone constants'!$A$3:$A$9952,0)),"","X")</f>
        <v>X</v>
      </c>
    </row>
    <row r="13" spans="1:14" x14ac:dyDescent="0.25">
      <c r="A13" s="107">
        <v>58</v>
      </c>
      <c r="B13">
        <v>11</v>
      </c>
      <c r="C13">
        <v>58</v>
      </c>
      <c r="D13" t="s">
        <v>108</v>
      </c>
      <c r="E13" t="str">
        <f>IF(ISNA(MATCH(A13,'ESO zone constants'!$A$3:$A$9952,0)),"","X")</f>
        <v>X</v>
      </c>
    </row>
    <row r="14" spans="1:14" x14ac:dyDescent="0.25">
      <c r="A14" s="107">
        <v>63</v>
      </c>
      <c r="B14">
        <v>12</v>
      </c>
      <c r="C14">
        <v>57</v>
      </c>
      <c r="D14" t="s">
        <v>61</v>
      </c>
      <c r="E14" t="str">
        <f>IF(ISNA(MATCH(A14,'ESO zone constants'!$A$3:$A$9952,0)),"","X")</f>
        <v>X</v>
      </c>
    </row>
    <row r="15" spans="1:14" x14ac:dyDescent="0.25">
      <c r="A15" s="107">
        <v>64</v>
      </c>
      <c r="B15">
        <v>13</v>
      </c>
      <c r="C15">
        <v>103</v>
      </c>
      <c r="D15" t="s">
        <v>70</v>
      </c>
      <c r="E15" t="str">
        <f>IF(ISNA(MATCH(A15,'ESO zone constants'!$A$3:$A$9952,0)),"","X")</f>
        <v>X</v>
      </c>
    </row>
    <row r="16" spans="1:14" x14ac:dyDescent="0.25">
      <c r="A16" s="107">
        <v>92</v>
      </c>
      <c r="B16">
        <v>14</v>
      </c>
      <c r="C16">
        <v>92</v>
      </c>
      <c r="D16" t="s">
        <v>109</v>
      </c>
      <c r="E16" t="str">
        <f>IF(ISNA(MATCH(A16,'ESO zone constants'!$A$3:$A$9952,0)),"","X")</f>
        <v>X</v>
      </c>
    </row>
    <row r="17" spans="1:5" x14ac:dyDescent="0.25">
      <c r="A17" s="107">
        <v>101</v>
      </c>
      <c r="B17">
        <v>15</v>
      </c>
      <c r="C17">
        <v>101</v>
      </c>
      <c r="D17" t="s">
        <v>110</v>
      </c>
      <c r="E17" t="str">
        <f>IF(ISNA(MATCH(A17,'ESO zone constants'!$A$3:$A$9952,0)),"","X")</f>
        <v>X</v>
      </c>
    </row>
    <row r="18" spans="1:5" x14ac:dyDescent="0.25">
      <c r="A18" s="107">
        <v>103</v>
      </c>
      <c r="B18">
        <v>16</v>
      </c>
      <c r="C18">
        <v>103</v>
      </c>
      <c r="D18" t="s">
        <v>111</v>
      </c>
      <c r="E18" t="str">
        <f>IF(ISNA(MATCH(A18,'ESO zone constants'!$A$3:$A$9952,0)),"","X")</f>
        <v>X</v>
      </c>
    </row>
    <row r="19" spans="1:5" x14ac:dyDescent="0.25">
      <c r="A19" s="107">
        <v>104</v>
      </c>
      <c r="B19">
        <v>17</v>
      </c>
      <c r="C19">
        <v>104</v>
      </c>
      <c r="D19" t="s">
        <v>112</v>
      </c>
      <c r="E19" t="str">
        <f>IF(ISNA(MATCH(A19,'ESO zone constants'!$A$3:$A$9952,0)),"","X")</f>
        <v>X</v>
      </c>
    </row>
    <row r="20" spans="1:5" x14ac:dyDescent="0.25">
      <c r="A20" s="107">
        <v>108</v>
      </c>
      <c r="B20">
        <v>18</v>
      </c>
      <c r="C20">
        <v>108</v>
      </c>
      <c r="D20" t="s">
        <v>113</v>
      </c>
      <c r="E20" t="str">
        <f>IF(ISNA(MATCH(A20,'ESO zone constants'!$A$3:$A$9952,0)),"","X")</f>
        <v>X</v>
      </c>
    </row>
    <row r="21" spans="1:5" x14ac:dyDescent="0.25">
      <c r="A21" s="107">
        <v>117</v>
      </c>
      <c r="B21">
        <v>19</v>
      </c>
      <c r="C21">
        <v>117</v>
      </c>
      <c r="D21" t="s">
        <v>114</v>
      </c>
      <c r="E21" t="str">
        <f>IF(ISNA(MATCH(A21,'ESO zone constants'!$A$3:$A$9952,0)),"","X")</f>
        <v>X</v>
      </c>
    </row>
    <row r="22" spans="1:5" x14ac:dyDescent="0.25">
      <c r="A22" s="107">
        <v>124</v>
      </c>
      <c r="B22">
        <v>20</v>
      </c>
      <c r="C22">
        <v>383</v>
      </c>
      <c r="D22" t="s">
        <v>115</v>
      </c>
      <c r="E22" t="str">
        <f>IF(ISNA(MATCH(A22,'ESO zone constants'!$A$3:$A$9952,0)),"","X")</f>
        <v>X</v>
      </c>
    </row>
    <row r="23" spans="1:5" x14ac:dyDescent="0.25">
      <c r="A23" s="107">
        <v>126</v>
      </c>
      <c r="B23">
        <v>21</v>
      </c>
      <c r="C23">
        <v>383</v>
      </c>
      <c r="D23" t="s">
        <v>43</v>
      </c>
      <c r="E23" t="str">
        <f>IF(ISNA(MATCH(A23,'ESO zone constants'!$A$3:$A$9952,0)),"","X")</f>
        <v>X</v>
      </c>
    </row>
    <row r="24" spans="1:5" x14ac:dyDescent="0.25">
      <c r="A24" s="107">
        <v>130</v>
      </c>
      <c r="B24">
        <v>22</v>
      </c>
      <c r="C24">
        <v>20</v>
      </c>
      <c r="D24" t="s">
        <v>49</v>
      </c>
      <c r="E24" t="str">
        <f>IF(ISNA(MATCH(A24,'ESO zone constants'!$A$3:$A$9952,0)),"","X")</f>
        <v>X</v>
      </c>
    </row>
    <row r="25" spans="1:5" x14ac:dyDescent="0.25">
      <c r="A25" s="107">
        <v>131</v>
      </c>
      <c r="B25">
        <v>23</v>
      </c>
      <c r="C25">
        <v>58</v>
      </c>
      <c r="D25" t="s">
        <v>65</v>
      </c>
      <c r="E25" t="str">
        <f>IF(ISNA(MATCH(A25,'ESO zone constants'!$A$3:$A$9952,0)),"","X")</f>
        <v>X</v>
      </c>
    </row>
    <row r="26" spans="1:5" x14ac:dyDescent="0.25">
      <c r="A26" s="107">
        <v>134</v>
      </c>
      <c r="B26">
        <v>24</v>
      </c>
      <c r="C26">
        <v>117</v>
      </c>
      <c r="D26" t="s">
        <v>116</v>
      </c>
      <c r="E26" t="str">
        <f>IF(ISNA(MATCH(A26,'ESO zone constants'!$A$3:$A$9952,0)),"","X")</f>
        <v>X</v>
      </c>
    </row>
    <row r="27" spans="1:5" x14ac:dyDescent="0.25">
      <c r="A27" s="107">
        <v>137</v>
      </c>
      <c r="B27">
        <v>25</v>
      </c>
      <c r="C27">
        <v>108</v>
      </c>
      <c r="D27" t="s">
        <v>117</v>
      </c>
      <c r="E27" t="str">
        <f>IF(ISNA(MATCH(A27,'ESO zone constants'!$A$3:$A$9952,0)),"","X")</f>
        <v>X</v>
      </c>
    </row>
    <row r="28" spans="1:5" x14ac:dyDescent="0.25">
      <c r="A28" s="107">
        <v>138</v>
      </c>
      <c r="B28">
        <v>26</v>
      </c>
      <c r="C28">
        <v>58</v>
      </c>
      <c r="D28" t="s">
        <v>118</v>
      </c>
      <c r="E28" t="str">
        <f>IF(ISNA(MATCH(A28,'ESO zone constants'!$A$3:$A$9952,0)),"","X")</f>
        <v>X</v>
      </c>
    </row>
    <row r="29" spans="1:5" x14ac:dyDescent="0.25">
      <c r="A29" s="107">
        <v>142</v>
      </c>
      <c r="B29">
        <v>27</v>
      </c>
      <c r="C29">
        <v>19</v>
      </c>
      <c r="D29" t="s">
        <v>119</v>
      </c>
      <c r="E29" t="str">
        <f>IF(ISNA(MATCH(A29,'ESO zone constants'!$A$3:$A$9952,0)),"","X")</f>
        <v>X</v>
      </c>
    </row>
    <row r="30" spans="1:5" x14ac:dyDescent="0.25">
      <c r="A30" s="107">
        <v>144</v>
      </c>
      <c r="B30">
        <v>28</v>
      </c>
      <c r="C30">
        <v>3</v>
      </c>
      <c r="D30" t="s">
        <v>66</v>
      </c>
      <c r="E30" t="str">
        <f>IF(ISNA(MATCH(A30,'ESO zone constants'!$A$3:$A$9952,0)),"","X")</f>
        <v>X</v>
      </c>
    </row>
    <row r="31" spans="1:5" x14ac:dyDescent="0.25">
      <c r="A31" s="107">
        <v>146</v>
      </c>
      <c r="B31">
        <v>29</v>
      </c>
      <c r="C31">
        <v>19</v>
      </c>
      <c r="D31" t="s">
        <v>62</v>
      </c>
      <c r="E31" t="str">
        <f>IF(ISNA(MATCH(A31,'ESO zone constants'!$A$3:$A$9952,0)),"","X")</f>
        <v>X</v>
      </c>
    </row>
    <row r="32" spans="1:5" x14ac:dyDescent="0.25">
      <c r="A32" s="107">
        <v>148</v>
      </c>
      <c r="B32">
        <v>30</v>
      </c>
      <c r="C32">
        <v>117</v>
      </c>
      <c r="D32" t="s">
        <v>60</v>
      </c>
      <c r="E32" t="str">
        <f>IF(ISNA(MATCH(A32,'ESO zone constants'!$A$3:$A$9952,0)),"","X")</f>
        <v>X</v>
      </c>
    </row>
    <row r="33" spans="1:5" x14ac:dyDescent="0.25">
      <c r="A33" s="107">
        <v>159</v>
      </c>
      <c r="B33">
        <v>31</v>
      </c>
      <c r="C33">
        <v>19</v>
      </c>
      <c r="D33" t="s">
        <v>120</v>
      </c>
      <c r="E33" t="str">
        <f>IF(ISNA(MATCH(A33,'ESO zone constants'!$A$3:$A$9952,0)),"","X")</f>
        <v>X</v>
      </c>
    </row>
    <row r="34" spans="1:5" x14ac:dyDescent="0.25">
      <c r="A34" s="107">
        <v>162</v>
      </c>
      <c r="B34">
        <v>32</v>
      </c>
      <c r="C34">
        <v>20</v>
      </c>
      <c r="D34" t="s">
        <v>121</v>
      </c>
      <c r="E34" t="str">
        <f>IF(ISNA(MATCH(A34,'ESO zone constants'!$A$3:$A$9952,0)),"","X")</f>
        <v>X</v>
      </c>
    </row>
    <row r="35" spans="1:5" x14ac:dyDescent="0.25">
      <c r="A35" s="107">
        <v>166</v>
      </c>
      <c r="B35">
        <v>33</v>
      </c>
      <c r="C35">
        <v>3</v>
      </c>
      <c r="D35" t="s">
        <v>122</v>
      </c>
      <c r="E35" t="str">
        <f>IF(ISNA(MATCH(A35,'ESO zone constants'!$A$3:$A$9952,0)),"","X")</f>
        <v>X</v>
      </c>
    </row>
    <row r="36" spans="1:5" x14ac:dyDescent="0.25">
      <c r="A36" s="107">
        <v>168</v>
      </c>
      <c r="B36">
        <v>34</v>
      </c>
      <c r="C36">
        <v>92</v>
      </c>
      <c r="D36" t="s">
        <v>123</v>
      </c>
      <c r="E36" t="str">
        <f>IF(ISNA(MATCH(A36,'ESO zone constants'!$A$3:$A$9952,0)),"","X")</f>
        <v>X</v>
      </c>
    </row>
    <row r="37" spans="1:5" x14ac:dyDescent="0.25">
      <c r="A37" s="107">
        <v>169</v>
      </c>
      <c r="B37">
        <v>35</v>
      </c>
      <c r="C37">
        <v>92</v>
      </c>
      <c r="D37" t="s">
        <v>124</v>
      </c>
      <c r="E37" t="str">
        <f>IF(ISNA(MATCH(A37,'ESO zone constants'!$A$3:$A$9952,0)),"","X")</f>
        <v>X</v>
      </c>
    </row>
    <row r="38" spans="1:5" x14ac:dyDescent="0.25">
      <c r="A38" s="107">
        <v>176</v>
      </c>
      <c r="B38">
        <v>36</v>
      </c>
      <c r="C38">
        <v>108</v>
      </c>
      <c r="D38" t="s">
        <v>50</v>
      </c>
      <c r="E38" t="str">
        <f>IF(ISNA(MATCH(A38,'ESO zone constants'!$A$3:$A$9952,0)),"","X")</f>
        <v>X</v>
      </c>
    </row>
    <row r="39" spans="1:5" x14ac:dyDescent="0.25">
      <c r="A39" s="107">
        <v>181</v>
      </c>
      <c r="B39">
        <v>37</v>
      </c>
      <c r="C39">
        <v>181</v>
      </c>
      <c r="D39" t="s">
        <v>125</v>
      </c>
      <c r="E39" t="str">
        <f>IF(ISNA(MATCH(A39,'ESO zone constants'!$A$3:$A$9952,0)),"","X")</f>
        <v>X</v>
      </c>
    </row>
    <row r="40" spans="1:5" x14ac:dyDescent="0.25">
      <c r="A40" s="107">
        <v>187</v>
      </c>
      <c r="B40">
        <v>38</v>
      </c>
      <c r="C40">
        <v>117</v>
      </c>
      <c r="D40" t="s">
        <v>126</v>
      </c>
      <c r="E40" t="str">
        <f>IF(ISNA(MATCH(A40,'ESO zone constants'!$A$3:$A$9952,0)),"","X")</f>
        <v>X</v>
      </c>
    </row>
    <row r="41" spans="1:5" x14ac:dyDescent="0.25">
      <c r="A41" s="107">
        <v>188</v>
      </c>
      <c r="B41">
        <v>39</v>
      </c>
      <c r="C41">
        <v>57</v>
      </c>
      <c r="D41" t="s">
        <v>127</v>
      </c>
      <c r="E41" t="str">
        <f>IF(ISNA(MATCH(A41,'ESO zone constants'!$A$3:$A$9952,0)),"","X")</f>
        <v>X</v>
      </c>
    </row>
    <row r="42" spans="1:5" x14ac:dyDescent="0.25">
      <c r="A42" s="107">
        <v>189</v>
      </c>
      <c r="B42">
        <v>40</v>
      </c>
      <c r="C42">
        <v>57</v>
      </c>
      <c r="D42" t="s">
        <v>128</v>
      </c>
      <c r="E42" t="str">
        <f>IF(ISNA(MATCH(A42,'ESO zone constants'!$A$3:$A$9952,0)),"","X")</f>
        <v>X</v>
      </c>
    </row>
    <row r="43" spans="1:5" x14ac:dyDescent="0.25">
      <c r="A43" s="107">
        <v>190</v>
      </c>
      <c r="B43">
        <v>41</v>
      </c>
      <c r="C43">
        <v>57</v>
      </c>
      <c r="D43" t="s">
        <v>129</v>
      </c>
      <c r="E43" t="str">
        <f>IF(ISNA(MATCH(A43,'ESO zone constants'!$A$3:$A$9952,0)),"","X")</f>
        <v>X</v>
      </c>
    </row>
    <row r="44" spans="1:5" x14ac:dyDescent="0.25">
      <c r="A44" s="107">
        <v>191</v>
      </c>
      <c r="B44">
        <v>42</v>
      </c>
      <c r="C44">
        <v>41</v>
      </c>
      <c r="D44" t="s">
        <v>130</v>
      </c>
      <c r="E44" t="str">
        <f>IF(ISNA(MATCH(A44,'ESO zone constants'!$A$3:$A$9952,0)),"","X")</f>
        <v>X</v>
      </c>
    </row>
    <row r="45" spans="1:5" x14ac:dyDescent="0.25">
      <c r="A45" s="107">
        <v>192</v>
      </c>
      <c r="B45">
        <v>43</v>
      </c>
      <c r="C45">
        <v>41</v>
      </c>
      <c r="D45" t="s">
        <v>131</v>
      </c>
      <c r="E45" t="str">
        <f>IF(ISNA(MATCH(A45,'ESO zone constants'!$A$3:$A$9952,0)),"","X")</f>
        <v>X</v>
      </c>
    </row>
    <row r="46" spans="1:5" x14ac:dyDescent="0.25">
      <c r="A46" s="107">
        <v>193</v>
      </c>
      <c r="B46">
        <v>44</v>
      </c>
      <c r="C46">
        <v>41</v>
      </c>
      <c r="D46" t="s">
        <v>132</v>
      </c>
      <c r="E46" t="str">
        <f>IF(ISNA(MATCH(A46,'ESO zone constants'!$A$3:$A$9952,0)),"","X")</f>
        <v>X</v>
      </c>
    </row>
    <row r="47" spans="1:5" x14ac:dyDescent="0.25">
      <c r="A47" s="107">
        <v>199</v>
      </c>
      <c r="B47">
        <v>45</v>
      </c>
      <c r="C47">
        <v>199</v>
      </c>
      <c r="D47" t="s">
        <v>133</v>
      </c>
      <c r="E47" t="str">
        <f>IF(ISNA(MATCH(A47,'ESO zone constants'!$A$3:$A$9952,0)),"","X")</f>
        <v>X</v>
      </c>
    </row>
    <row r="48" spans="1:5" x14ac:dyDescent="0.25">
      <c r="A48" s="107">
        <v>200</v>
      </c>
      <c r="B48">
        <v>46</v>
      </c>
      <c r="C48">
        <v>199</v>
      </c>
      <c r="D48" t="s">
        <v>134</v>
      </c>
      <c r="E48" t="str">
        <f>IF(ISNA(MATCH(A48,'ESO zone constants'!$A$3:$A$9952,0)),"","X")</f>
        <v>X</v>
      </c>
    </row>
    <row r="49" spans="1:5" x14ac:dyDescent="0.25">
      <c r="A49" s="107">
        <v>201</v>
      </c>
      <c r="B49">
        <v>47</v>
      </c>
      <c r="C49">
        <v>199</v>
      </c>
      <c r="D49" t="s">
        <v>135</v>
      </c>
      <c r="E49" t="str">
        <f>IF(ISNA(MATCH(A49,'ESO zone constants'!$A$3:$A$9952,0)),"","X")</f>
        <v>X</v>
      </c>
    </row>
    <row r="50" spans="1:5" x14ac:dyDescent="0.25">
      <c r="A50" s="107">
        <v>203</v>
      </c>
      <c r="B50">
        <v>48</v>
      </c>
      <c r="C50">
        <v>267</v>
      </c>
      <c r="D50" t="s">
        <v>136</v>
      </c>
      <c r="E50" t="str">
        <f>IF(ISNA(MATCH(A50,'ESO zone constants'!$A$3:$A$9952,0)),"","X")</f>
        <v>X</v>
      </c>
    </row>
    <row r="51" spans="1:5" x14ac:dyDescent="0.25">
      <c r="A51" s="107">
        <v>207</v>
      </c>
      <c r="B51">
        <v>49</v>
      </c>
      <c r="C51">
        <v>208</v>
      </c>
      <c r="D51" t="s">
        <v>137</v>
      </c>
      <c r="E51" t="str">
        <f>IF(ISNA(MATCH(A51,'ESO zone constants'!$A$3:$A$9952,0)),"","X")</f>
        <v>X</v>
      </c>
    </row>
    <row r="52" spans="1:5" x14ac:dyDescent="0.25">
      <c r="A52" s="107">
        <v>208</v>
      </c>
      <c r="B52">
        <v>50</v>
      </c>
      <c r="C52">
        <v>208</v>
      </c>
      <c r="D52" t="s">
        <v>138</v>
      </c>
      <c r="E52" t="str">
        <f>IF(ISNA(MATCH(A52,'ESO zone constants'!$A$3:$A$9952,0)),"","X")</f>
        <v>X</v>
      </c>
    </row>
    <row r="53" spans="1:5" x14ac:dyDescent="0.25">
      <c r="A53" s="107">
        <v>209</v>
      </c>
      <c r="B53">
        <v>51</v>
      </c>
      <c r="C53">
        <v>208</v>
      </c>
      <c r="D53" t="s">
        <v>139</v>
      </c>
      <c r="E53" t="str">
        <f>IF(ISNA(MATCH(A53,'ESO zone constants'!$A$3:$A$9952,0)),"","X")</f>
        <v>X</v>
      </c>
    </row>
    <row r="54" spans="1:5" x14ac:dyDescent="0.25">
      <c r="A54" s="107">
        <v>212</v>
      </c>
      <c r="B54">
        <v>52</v>
      </c>
      <c r="C54">
        <v>57</v>
      </c>
      <c r="D54" t="s">
        <v>140</v>
      </c>
      <c r="E54" t="str">
        <f>IF(ISNA(MATCH(A54,'ESO zone constants'!$A$3:$A$9952,0)),"","X")</f>
        <v>X</v>
      </c>
    </row>
    <row r="55" spans="1:5" x14ac:dyDescent="0.25">
      <c r="A55" s="107">
        <v>213</v>
      </c>
      <c r="B55">
        <v>53</v>
      </c>
      <c r="C55">
        <v>117</v>
      </c>
      <c r="D55" t="s">
        <v>141</v>
      </c>
      <c r="E55" t="str">
        <f>IF(ISNA(MATCH(A55,'ESO zone constants'!$A$3:$A$9952,0)),"","X")</f>
        <v>X</v>
      </c>
    </row>
    <row r="56" spans="1:5" x14ac:dyDescent="0.25">
      <c r="A56" s="107">
        <v>214</v>
      </c>
      <c r="B56">
        <v>54</v>
      </c>
      <c r="C56">
        <v>117</v>
      </c>
      <c r="D56" t="s">
        <v>142</v>
      </c>
      <c r="E56" t="str">
        <f>IF(ISNA(MATCH(A56,'ESO zone constants'!$A$3:$A$9952,0)),"","X")</f>
        <v>X</v>
      </c>
    </row>
    <row r="57" spans="1:5" x14ac:dyDescent="0.25">
      <c r="A57" s="107">
        <v>215</v>
      </c>
      <c r="B57">
        <v>55</v>
      </c>
      <c r="C57">
        <v>117</v>
      </c>
      <c r="D57" t="s">
        <v>143</v>
      </c>
      <c r="E57" t="str">
        <f>IF(ISNA(MATCH(A57,'ESO zone constants'!$A$3:$A$9952,0)),"","X")</f>
        <v>X</v>
      </c>
    </row>
    <row r="58" spans="1:5" x14ac:dyDescent="0.25">
      <c r="A58" s="107">
        <v>216</v>
      </c>
      <c r="B58">
        <v>56</v>
      </c>
      <c r="C58">
        <v>41</v>
      </c>
      <c r="D58" t="s">
        <v>144</v>
      </c>
      <c r="E58" t="str">
        <f>IF(ISNA(MATCH(A58,'ESO zone constants'!$A$3:$A$9952,0)),"","X")</f>
        <v>X</v>
      </c>
    </row>
    <row r="59" spans="1:5" x14ac:dyDescent="0.25">
      <c r="A59" s="107">
        <v>217</v>
      </c>
      <c r="B59">
        <v>57</v>
      </c>
      <c r="C59">
        <v>199</v>
      </c>
      <c r="D59" t="s">
        <v>145</v>
      </c>
      <c r="E59" t="str">
        <f>IF(ISNA(MATCH(A59,'ESO zone constants'!$A$3:$A$9952,0)),"","X")</f>
        <v>X</v>
      </c>
    </row>
    <row r="60" spans="1:5" x14ac:dyDescent="0.25">
      <c r="A60" s="107">
        <v>218</v>
      </c>
      <c r="B60">
        <v>58</v>
      </c>
      <c r="C60">
        <v>267</v>
      </c>
      <c r="D60" t="s">
        <v>146</v>
      </c>
      <c r="E60" t="str">
        <f>IF(ISNA(MATCH(A60,'ESO zone constants'!$A$3:$A$9952,0)),"","X")</f>
        <v>X</v>
      </c>
    </row>
    <row r="61" spans="1:5" x14ac:dyDescent="0.25">
      <c r="A61" s="107">
        <v>219</v>
      </c>
      <c r="B61">
        <v>59</v>
      </c>
      <c r="C61">
        <v>267</v>
      </c>
      <c r="D61" t="s">
        <v>147</v>
      </c>
      <c r="E61" t="str">
        <f>IF(ISNA(MATCH(A61,'ESO zone constants'!$A$3:$A$9952,0)),"","X")</f>
        <v>X</v>
      </c>
    </row>
    <row r="62" spans="1:5" x14ac:dyDescent="0.25">
      <c r="A62" s="107">
        <v>222</v>
      </c>
      <c r="B62">
        <v>60</v>
      </c>
      <c r="C62">
        <v>3</v>
      </c>
      <c r="D62" t="s">
        <v>148</v>
      </c>
      <c r="E62" t="str">
        <f>IF(ISNA(MATCH(A62,'ESO zone constants'!$A$3:$A$9952,0)),"","X")</f>
        <v>X</v>
      </c>
    </row>
    <row r="63" spans="1:5" x14ac:dyDescent="0.25">
      <c r="A63" s="107">
        <v>223</v>
      </c>
      <c r="B63">
        <v>61</v>
      </c>
      <c r="C63">
        <v>3</v>
      </c>
      <c r="D63" t="s">
        <v>149</v>
      </c>
      <c r="E63" t="str">
        <f>IF(ISNA(MATCH(A63,'ESO zone constants'!$A$3:$A$9952,0)),"","X")</f>
        <v>X</v>
      </c>
    </row>
    <row r="64" spans="1:5" x14ac:dyDescent="0.25">
      <c r="A64" s="107">
        <v>224</v>
      </c>
      <c r="B64">
        <v>62</v>
      </c>
      <c r="C64">
        <v>20</v>
      </c>
      <c r="D64" t="s">
        <v>150</v>
      </c>
      <c r="E64" t="str">
        <f>IF(ISNA(MATCH(A64,'ESO zone constants'!$A$3:$A$9952,0)),"","X")</f>
        <v>X</v>
      </c>
    </row>
    <row r="65" spans="1:5" x14ac:dyDescent="0.25">
      <c r="A65" s="107">
        <v>227</v>
      </c>
      <c r="B65">
        <v>63</v>
      </c>
      <c r="C65">
        <v>92</v>
      </c>
      <c r="D65" t="s">
        <v>3529</v>
      </c>
      <c r="E65" t="str">
        <f>IF(ISNA(MATCH(A65,'ESO zone constants'!$A$3:$A$9952,0)),"","X")</f>
        <v>X</v>
      </c>
    </row>
    <row r="66" spans="1:5" x14ac:dyDescent="0.25">
      <c r="A66" s="107">
        <v>228</v>
      </c>
      <c r="B66">
        <v>64</v>
      </c>
      <c r="C66">
        <v>92</v>
      </c>
      <c r="D66" t="s">
        <v>152</v>
      </c>
      <c r="E66" t="str">
        <f>IF(ISNA(MATCH(A66,'ESO zone constants'!$A$3:$A$9952,0)),"","X")</f>
        <v>X</v>
      </c>
    </row>
    <row r="67" spans="1:5" x14ac:dyDescent="0.25">
      <c r="A67" s="107">
        <v>229</v>
      </c>
      <c r="B67">
        <v>65</v>
      </c>
      <c r="C67">
        <v>92</v>
      </c>
      <c r="D67" t="s">
        <v>153</v>
      </c>
      <c r="E67" t="str">
        <f>IF(ISNA(MATCH(A67,'ESO zone constants'!$A$3:$A$9952,0)),"","X")</f>
        <v>X</v>
      </c>
    </row>
    <row r="68" spans="1:5" x14ac:dyDescent="0.25">
      <c r="A68" s="107">
        <v>231</v>
      </c>
      <c r="B68">
        <v>66</v>
      </c>
      <c r="C68">
        <v>92</v>
      </c>
      <c r="D68" t="s">
        <v>154</v>
      </c>
      <c r="E68" t="str">
        <f>IF(ISNA(MATCH(A68,'ESO zone constants'!$A$3:$A$9952,0)),"","X")</f>
        <v>X</v>
      </c>
    </row>
    <row r="69" spans="1:5" x14ac:dyDescent="0.25">
      <c r="A69" s="107">
        <v>232</v>
      </c>
      <c r="B69">
        <v>67</v>
      </c>
      <c r="C69">
        <v>117</v>
      </c>
      <c r="D69" t="s">
        <v>155</v>
      </c>
      <c r="E69" t="str">
        <f>IF(ISNA(MATCH(A69,'ESO zone constants'!$A$3:$A$9952,0)),"","X")</f>
        <v>X</v>
      </c>
    </row>
    <row r="70" spans="1:5" x14ac:dyDescent="0.25">
      <c r="A70" s="107">
        <v>233</v>
      </c>
      <c r="B70">
        <v>68</v>
      </c>
      <c r="C70">
        <v>117</v>
      </c>
      <c r="D70" t="s">
        <v>156</v>
      </c>
      <c r="E70" t="str">
        <f>IF(ISNA(MATCH(A70,'ESO zone constants'!$A$3:$A$9952,0)),"","X")</f>
        <v>X</v>
      </c>
    </row>
    <row r="71" spans="1:5" x14ac:dyDescent="0.25">
      <c r="A71" s="107">
        <v>234</v>
      </c>
      <c r="B71">
        <v>69</v>
      </c>
      <c r="C71">
        <v>117</v>
      </c>
      <c r="D71" t="s">
        <v>157</v>
      </c>
      <c r="E71" t="str">
        <f>IF(ISNA(MATCH(A71,'ESO zone constants'!$A$3:$A$9952,0)),"","X")</f>
        <v>X</v>
      </c>
    </row>
    <row r="72" spans="1:5" x14ac:dyDescent="0.25">
      <c r="A72" s="107">
        <v>235</v>
      </c>
      <c r="B72">
        <v>70</v>
      </c>
      <c r="C72">
        <v>117</v>
      </c>
      <c r="D72" t="s">
        <v>158</v>
      </c>
      <c r="E72" t="str">
        <f>IF(ISNA(MATCH(A72,'ESO zone constants'!$A$3:$A$9952,0)),"","X")</f>
        <v>X</v>
      </c>
    </row>
    <row r="73" spans="1:5" x14ac:dyDescent="0.25">
      <c r="A73" s="107">
        <v>236</v>
      </c>
      <c r="B73">
        <v>71</v>
      </c>
      <c r="C73">
        <v>117</v>
      </c>
      <c r="D73" t="s">
        <v>159</v>
      </c>
      <c r="E73" t="str">
        <f>IF(ISNA(MATCH(A73,'ESO zone constants'!$A$3:$A$9952,0)),"","X")</f>
        <v>X</v>
      </c>
    </row>
    <row r="74" spans="1:5" x14ac:dyDescent="0.25">
      <c r="A74" s="107">
        <v>237</v>
      </c>
      <c r="B74">
        <v>72</v>
      </c>
      <c r="C74">
        <v>104</v>
      </c>
      <c r="D74" t="s">
        <v>160</v>
      </c>
      <c r="E74" t="str">
        <f>IF(ISNA(MATCH(A74,'ESO zone constants'!$A$3:$A$9952,0)),"","X")</f>
        <v>X</v>
      </c>
    </row>
    <row r="75" spans="1:5" x14ac:dyDescent="0.25">
      <c r="A75" s="107">
        <v>238</v>
      </c>
      <c r="B75">
        <v>73</v>
      </c>
      <c r="C75">
        <v>104</v>
      </c>
      <c r="D75" t="s">
        <v>161</v>
      </c>
      <c r="E75" t="str">
        <f>IF(ISNA(MATCH(A75,'ESO zone constants'!$A$3:$A$9952,0)),"","X")</f>
        <v>X</v>
      </c>
    </row>
    <row r="76" spans="1:5" x14ac:dyDescent="0.25">
      <c r="A76" s="107">
        <v>239</v>
      </c>
      <c r="B76">
        <v>74</v>
      </c>
      <c r="C76">
        <v>104</v>
      </c>
      <c r="D76" t="s">
        <v>162</v>
      </c>
      <c r="E76" t="str">
        <f>IF(ISNA(MATCH(A76,'ESO zone constants'!$A$3:$A$9952,0)),"","X")</f>
        <v>X</v>
      </c>
    </row>
    <row r="77" spans="1:5" x14ac:dyDescent="0.25">
      <c r="A77" s="107">
        <v>241</v>
      </c>
      <c r="B77">
        <v>75</v>
      </c>
      <c r="C77">
        <v>41</v>
      </c>
      <c r="D77" t="s">
        <v>163</v>
      </c>
      <c r="E77" t="str">
        <f>IF(ISNA(MATCH(A77,'ESO zone constants'!$A$3:$A$9952,0)),"","X")</f>
        <v>X</v>
      </c>
    </row>
    <row r="78" spans="1:5" x14ac:dyDescent="0.25">
      <c r="A78" s="107">
        <v>242</v>
      </c>
      <c r="B78">
        <v>76</v>
      </c>
      <c r="C78">
        <v>41</v>
      </c>
      <c r="D78" t="s">
        <v>164</v>
      </c>
      <c r="E78" t="str">
        <f>IF(ISNA(MATCH(A78,'ESO zone constants'!$A$3:$A$9952,0)),"","X")</f>
        <v>X</v>
      </c>
    </row>
    <row r="79" spans="1:5" x14ac:dyDescent="0.25">
      <c r="A79" s="107">
        <v>243</v>
      </c>
      <c r="B79">
        <v>77</v>
      </c>
      <c r="C79">
        <v>41</v>
      </c>
      <c r="D79" t="s">
        <v>165</v>
      </c>
      <c r="E79" t="str">
        <f>IF(ISNA(MATCH(A79,'ESO zone constants'!$A$3:$A$9952,0)),"","X")</f>
        <v>X</v>
      </c>
    </row>
    <row r="80" spans="1:5" x14ac:dyDescent="0.25">
      <c r="A80" s="107">
        <v>245</v>
      </c>
      <c r="B80">
        <v>78</v>
      </c>
      <c r="C80">
        <v>41</v>
      </c>
      <c r="D80" t="s">
        <v>166</v>
      </c>
      <c r="E80" t="str">
        <f>IF(ISNA(MATCH(A80,'ESO zone constants'!$A$3:$A$9952,0)),"","X")</f>
        <v>X</v>
      </c>
    </row>
    <row r="81" spans="1:5" x14ac:dyDescent="0.25">
      <c r="A81" s="107">
        <v>246</v>
      </c>
      <c r="B81">
        <v>79</v>
      </c>
      <c r="C81">
        <v>41</v>
      </c>
      <c r="D81" t="s">
        <v>167</v>
      </c>
      <c r="E81" t="str">
        <f>IF(ISNA(MATCH(A81,'ESO zone constants'!$A$3:$A$9952,0)),"","X")</f>
        <v>X</v>
      </c>
    </row>
    <row r="82" spans="1:5" x14ac:dyDescent="0.25">
      <c r="A82" s="107">
        <v>247</v>
      </c>
      <c r="B82">
        <v>80</v>
      </c>
      <c r="C82">
        <v>41</v>
      </c>
      <c r="D82" t="s">
        <v>168</v>
      </c>
      <c r="E82" t="str">
        <f>IF(ISNA(MATCH(A82,'ESO zone constants'!$A$3:$A$9952,0)),"","X")</f>
        <v>X</v>
      </c>
    </row>
    <row r="83" spans="1:5" x14ac:dyDescent="0.25">
      <c r="A83" s="107">
        <v>248</v>
      </c>
      <c r="B83">
        <v>81</v>
      </c>
      <c r="C83">
        <v>57</v>
      </c>
      <c r="D83" t="s">
        <v>169</v>
      </c>
      <c r="E83" t="str">
        <f>IF(ISNA(MATCH(A83,'ESO zone constants'!$A$3:$A$9952,0)),"","X")</f>
        <v>X</v>
      </c>
    </row>
    <row r="84" spans="1:5" x14ac:dyDescent="0.25">
      <c r="A84" s="107">
        <v>249</v>
      </c>
      <c r="B84">
        <v>82</v>
      </c>
      <c r="C84">
        <v>57</v>
      </c>
      <c r="D84" t="s">
        <v>170</v>
      </c>
      <c r="E84" t="str">
        <f>IF(ISNA(MATCH(A84,'ESO zone constants'!$A$3:$A$9952,0)),"","X")</f>
        <v>X</v>
      </c>
    </row>
    <row r="85" spans="1:5" x14ac:dyDescent="0.25">
      <c r="A85" s="107">
        <v>250</v>
      </c>
      <c r="B85">
        <v>83</v>
      </c>
      <c r="C85">
        <v>57</v>
      </c>
      <c r="D85" t="s">
        <v>171</v>
      </c>
      <c r="E85" t="str">
        <f>IF(ISNA(MATCH(A85,'ESO zone constants'!$A$3:$A$9952,0)),"","X")</f>
        <v>X</v>
      </c>
    </row>
    <row r="86" spans="1:5" x14ac:dyDescent="0.25">
      <c r="A86" s="107">
        <v>252</v>
      </c>
      <c r="B86">
        <v>84</v>
      </c>
      <c r="C86">
        <v>57</v>
      </c>
      <c r="D86" t="s">
        <v>172</v>
      </c>
      <c r="E86" t="str">
        <f>IF(ISNA(MATCH(A86,'ESO zone constants'!$A$3:$A$9952,0)),"","X")</f>
        <v>X</v>
      </c>
    </row>
    <row r="87" spans="1:5" x14ac:dyDescent="0.25">
      <c r="A87" s="107">
        <v>253</v>
      </c>
      <c r="B87">
        <v>85</v>
      </c>
      <c r="C87">
        <v>57</v>
      </c>
      <c r="D87" t="s">
        <v>173</v>
      </c>
      <c r="E87" t="str">
        <f>IF(ISNA(MATCH(A87,'ESO zone constants'!$A$3:$A$9952,0)),"","X")</f>
        <v>X</v>
      </c>
    </row>
    <row r="88" spans="1:5" x14ac:dyDescent="0.25">
      <c r="A88" s="107">
        <v>254</v>
      </c>
      <c r="B88">
        <v>86</v>
      </c>
      <c r="C88">
        <v>57</v>
      </c>
      <c r="D88" t="s">
        <v>174</v>
      </c>
      <c r="E88" t="str">
        <f>IF(ISNA(MATCH(A88,'ESO zone constants'!$A$3:$A$9952,0)),"","X")</f>
        <v>X</v>
      </c>
    </row>
    <row r="89" spans="1:5" x14ac:dyDescent="0.25">
      <c r="A89" s="107">
        <v>255</v>
      </c>
      <c r="B89">
        <v>87</v>
      </c>
      <c r="C89">
        <v>57</v>
      </c>
      <c r="D89" t="s">
        <v>175</v>
      </c>
      <c r="E89" t="str">
        <f>IF(ISNA(MATCH(A89,'ESO zone constants'!$A$3:$A$9952,0)),"","X")</f>
        <v>X</v>
      </c>
    </row>
    <row r="90" spans="1:5" x14ac:dyDescent="0.25">
      <c r="A90" s="107">
        <v>256</v>
      </c>
      <c r="B90">
        <v>88</v>
      </c>
      <c r="C90">
        <v>3</v>
      </c>
      <c r="D90" t="s">
        <v>176</v>
      </c>
      <c r="E90" t="str">
        <f>IF(ISNA(MATCH(A90,'ESO zone constants'!$A$3:$A$9952,0)),"","X")</f>
        <v>X</v>
      </c>
    </row>
    <row r="91" spans="1:5" x14ac:dyDescent="0.25">
      <c r="A91" s="107">
        <v>257</v>
      </c>
      <c r="B91">
        <v>89</v>
      </c>
      <c r="C91">
        <v>103</v>
      </c>
      <c r="D91" t="s">
        <v>177</v>
      </c>
      <c r="E91" t="str">
        <f>IF(ISNA(MATCH(A91,'ESO zone constants'!$A$3:$A$9952,0)),"","X")</f>
        <v>X</v>
      </c>
    </row>
    <row r="92" spans="1:5" x14ac:dyDescent="0.25">
      <c r="A92" s="107">
        <v>258</v>
      </c>
      <c r="B92">
        <v>90</v>
      </c>
      <c r="C92">
        <v>103</v>
      </c>
      <c r="D92" t="s">
        <v>178</v>
      </c>
      <c r="E92" t="str">
        <f>IF(ISNA(MATCH(A92,'ESO zone constants'!$A$3:$A$9952,0)),"","X")</f>
        <v>X</v>
      </c>
    </row>
    <row r="93" spans="1:5" x14ac:dyDescent="0.25">
      <c r="A93" s="107">
        <v>259</v>
      </c>
      <c r="B93">
        <v>91</v>
      </c>
      <c r="C93">
        <v>103</v>
      </c>
      <c r="D93" t="s">
        <v>179</v>
      </c>
      <c r="E93" t="str">
        <f>IF(ISNA(MATCH(A93,'ESO zone constants'!$A$3:$A$9952,0)),"","X")</f>
        <v>X</v>
      </c>
    </row>
    <row r="94" spans="1:5" x14ac:dyDescent="0.25">
      <c r="A94" s="107">
        <v>260</v>
      </c>
      <c r="B94">
        <v>92</v>
      </c>
      <c r="C94">
        <v>101</v>
      </c>
      <c r="D94" t="s">
        <v>180</v>
      </c>
      <c r="E94" t="str">
        <f>IF(ISNA(MATCH(A94,'ESO zone constants'!$A$3:$A$9952,0)),"","X")</f>
        <v>X</v>
      </c>
    </row>
    <row r="95" spans="1:5" x14ac:dyDescent="0.25">
      <c r="A95" s="107">
        <v>261</v>
      </c>
      <c r="B95">
        <v>93</v>
      </c>
      <c r="C95">
        <v>101</v>
      </c>
      <c r="D95" t="s">
        <v>181</v>
      </c>
      <c r="E95" t="str">
        <f>IF(ISNA(MATCH(A95,'ESO zone constants'!$A$3:$A$9952,0)),"","X")</f>
        <v>X</v>
      </c>
    </row>
    <row r="96" spans="1:5" x14ac:dyDescent="0.25">
      <c r="A96" s="107">
        <v>262</v>
      </c>
      <c r="B96">
        <v>94</v>
      </c>
      <c r="C96">
        <v>101</v>
      </c>
      <c r="D96" t="s">
        <v>182</v>
      </c>
      <c r="E96" t="str">
        <f>IF(ISNA(MATCH(A96,'ESO zone constants'!$A$3:$A$9952,0)),"","X")</f>
        <v>X</v>
      </c>
    </row>
    <row r="97" spans="1:5" x14ac:dyDescent="0.25">
      <c r="A97" s="107">
        <v>263</v>
      </c>
      <c r="B97">
        <v>95</v>
      </c>
      <c r="C97">
        <v>101</v>
      </c>
      <c r="D97" t="s">
        <v>183</v>
      </c>
      <c r="E97" t="str">
        <f>IF(ISNA(MATCH(A97,'ESO zone constants'!$A$3:$A$9952,0)),"","X")</f>
        <v>X</v>
      </c>
    </row>
    <row r="98" spans="1:5" x14ac:dyDescent="0.25">
      <c r="A98" s="107">
        <v>264</v>
      </c>
      <c r="B98">
        <v>96</v>
      </c>
      <c r="C98">
        <v>101</v>
      </c>
      <c r="D98" t="s">
        <v>184</v>
      </c>
      <c r="E98" t="str">
        <f>IF(ISNA(MATCH(A98,'ESO zone constants'!$A$3:$A$9952,0)),"","X")</f>
        <v>X</v>
      </c>
    </row>
    <row r="99" spans="1:5" x14ac:dyDescent="0.25">
      <c r="A99" s="107">
        <v>265</v>
      </c>
      <c r="B99">
        <v>97</v>
      </c>
      <c r="C99">
        <v>101</v>
      </c>
      <c r="D99" t="s">
        <v>185</v>
      </c>
      <c r="E99" t="str">
        <f>IF(ISNA(MATCH(A99,'ESO zone constants'!$A$3:$A$9952,0)),"","X")</f>
        <v>X</v>
      </c>
    </row>
    <row r="100" spans="1:5" x14ac:dyDescent="0.25">
      <c r="A100" s="107">
        <v>266</v>
      </c>
      <c r="B100">
        <v>98</v>
      </c>
      <c r="C100">
        <v>101</v>
      </c>
      <c r="D100" t="s">
        <v>186</v>
      </c>
      <c r="E100" t="str">
        <f>IF(ISNA(MATCH(A100,'ESO zone constants'!$A$3:$A$9952,0)),"","X")</f>
        <v>X</v>
      </c>
    </row>
    <row r="101" spans="1:5" x14ac:dyDescent="0.25">
      <c r="A101" s="107">
        <v>267</v>
      </c>
      <c r="B101">
        <v>99</v>
      </c>
      <c r="C101">
        <v>267</v>
      </c>
      <c r="D101" t="s">
        <v>187</v>
      </c>
      <c r="E101" t="str">
        <f>IF(ISNA(MATCH(A101,'ESO zone constants'!$A$3:$A$9952,0)),"","X")</f>
        <v>X</v>
      </c>
    </row>
    <row r="102" spans="1:5" x14ac:dyDescent="0.25">
      <c r="A102" s="107">
        <v>268</v>
      </c>
      <c r="B102">
        <v>100</v>
      </c>
      <c r="C102">
        <v>58</v>
      </c>
      <c r="D102" t="s">
        <v>188</v>
      </c>
      <c r="E102" t="str">
        <f>IF(ISNA(MATCH(A102,'ESO zone constants'!$A$3:$A$9952,0)),"","X")</f>
        <v>X</v>
      </c>
    </row>
    <row r="103" spans="1:5" x14ac:dyDescent="0.25">
      <c r="A103" s="107">
        <v>269</v>
      </c>
      <c r="B103">
        <v>101</v>
      </c>
      <c r="C103">
        <v>58</v>
      </c>
      <c r="D103" t="s">
        <v>189</v>
      </c>
      <c r="E103" t="str">
        <f>IF(ISNA(MATCH(A103,'ESO zone constants'!$A$3:$A$9952,0)),"","X")</f>
        <v>X</v>
      </c>
    </row>
    <row r="104" spans="1:5" x14ac:dyDescent="0.25">
      <c r="A104" s="107">
        <v>270</v>
      </c>
      <c r="B104">
        <v>102</v>
      </c>
      <c r="C104">
        <v>117</v>
      </c>
      <c r="D104" t="s">
        <v>190</v>
      </c>
      <c r="E104" t="str">
        <f>IF(ISNA(MATCH(A104,'ESO zone constants'!$A$3:$A$9952,0)),"","X")</f>
        <v>X</v>
      </c>
    </row>
    <row r="105" spans="1:5" x14ac:dyDescent="0.25">
      <c r="A105" s="107">
        <v>271</v>
      </c>
      <c r="B105">
        <v>103</v>
      </c>
      <c r="C105">
        <v>117</v>
      </c>
      <c r="D105" t="s">
        <v>191</v>
      </c>
      <c r="E105" t="str">
        <f>IF(ISNA(MATCH(A105,'ESO zone constants'!$A$3:$A$9952,0)),"","X")</f>
        <v>X</v>
      </c>
    </row>
    <row r="106" spans="1:5" x14ac:dyDescent="0.25">
      <c r="A106" s="107">
        <v>272</v>
      </c>
      <c r="B106">
        <v>104</v>
      </c>
      <c r="C106">
        <v>117</v>
      </c>
      <c r="D106" t="s">
        <v>192</v>
      </c>
      <c r="E106" t="str">
        <f>IF(ISNA(MATCH(A106,'ESO zone constants'!$A$3:$A$9952,0)),"","X")</f>
        <v>X</v>
      </c>
    </row>
    <row r="107" spans="1:5" x14ac:dyDescent="0.25">
      <c r="A107" s="107">
        <v>273</v>
      </c>
      <c r="B107">
        <v>105</v>
      </c>
      <c r="C107">
        <v>117</v>
      </c>
      <c r="D107" t="s">
        <v>193</v>
      </c>
      <c r="E107" t="str">
        <f>IF(ISNA(MATCH(A107,'ESO zone constants'!$A$3:$A$9952,0)),"","X")</f>
        <v>X</v>
      </c>
    </row>
    <row r="108" spans="1:5" x14ac:dyDescent="0.25">
      <c r="A108" s="107">
        <v>274</v>
      </c>
      <c r="B108">
        <v>106</v>
      </c>
      <c r="C108">
        <v>117</v>
      </c>
      <c r="D108" t="s">
        <v>194</v>
      </c>
      <c r="E108" t="str">
        <f>IF(ISNA(MATCH(A108,'ESO zone constants'!$A$3:$A$9952,0)),"","X")</f>
        <v>X</v>
      </c>
    </row>
    <row r="109" spans="1:5" x14ac:dyDescent="0.25">
      <c r="A109" s="107">
        <v>275</v>
      </c>
      <c r="B109">
        <v>107</v>
      </c>
      <c r="C109">
        <v>117</v>
      </c>
      <c r="D109" t="s">
        <v>195</v>
      </c>
      <c r="E109" t="str">
        <f>IF(ISNA(MATCH(A109,'ESO zone constants'!$A$3:$A$9952,0)),"","X")</f>
        <v>X</v>
      </c>
    </row>
    <row r="110" spans="1:5" x14ac:dyDescent="0.25">
      <c r="A110" s="107">
        <v>279</v>
      </c>
      <c r="B110">
        <v>108</v>
      </c>
      <c r="C110">
        <v>279</v>
      </c>
      <c r="D110" t="s">
        <v>196</v>
      </c>
      <c r="E110" t="str">
        <f>IF(ISNA(MATCH(A110,'ESO zone constants'!$A$3:$A$9952,0)),"","X")</f>
        <v>X</v>
      </c>
    </row>
    <row r="111" spans="1:5" x14ac:dyDescent="0.25">
      <c r="A111" s="107">
        <v>280</v>
      </c>
      <c r="B111">
        <v>109</v>
      </c>
      <c r="C111">
        <v>280</v>
      </c>
      <c r="D111" t="s">
        <v>197</v>
      </c>
      <c r="E111" t="str">
        <f>IF(ISNA(MATCH(A111,'ESO zone constants'!$A$3:$A$9952,0)),"","X")</f>
        <v>X</v>
      </c>
    </row>
    <row r="112" spans="1:5" x14ac:dyDescent="0.25">
      <c r="A112" s="107">
        <v>281</v>
      </c>
      <c r="B112">
        <v>110</v>
      </c>
      <c r="C112">
        <v>281</v>
      </c>
      <c r="D112" t="s">
        <v>198</v>
      </c>
      <c r="E112" t="str">
        <f>IF(ISNA(MATCH(A112,'ESO zone constants'!$A$3:$A$9952,0)),"","X")</f>
        <v>X</v>
      </c>
    </row>
    <row r="113" spans="1:5" x14ac:dyDescent="0.25">
      <c r="A113" s="107">
        <v>283</v>
      </c>
      <c r="B113">
        <v>111</v>
      </c>
      <c r="C113">
        <v>41</v>
      </c>
      <c r="D113" t="s">
        <v>51</v>
      </c>
      <c r="E113" t="str">
        <f>IF(ISNA(MATCH(A113,'ESO zone constants'!$A$3:$A$9952,0)),"","X")</f>
        <v>X</v>
      </c>
    </row>
    <row r="114" spans="1:5" x14ac:dyDescent="0.25">
      <c r="A114" s="107">
        <v>284</v>
      </c>
      <c r="B114">
        <v>112</v>
      </c>
      <c r="C114">
        <v>3</v>
      </c>
      <c r="D114" t="s">
        <v>199</v>
      </c>
      <c r="E114" t="str">
        <f>IF(ISNA(MATCH(A114,'ESO zone constants'!$A$3:$A$9952,0)),"","X")</f>
        <v>X</v>
      </c>
    </row>
    <row r="115" spans="1:5" x14ac:dyDescent="0.25">
      <c r="A115" s="107">
        <v>287</v>
      </c>
      <c r="B115">
        <v>113</v>
      </c>
      <c r="C115">
        <v>41</v>
      </c>
      <c r="D115" t="s">
        <v>200</v>
      </c>
      <c r="E115" t="str">
        <f>IF(ISNA(MATCH(A115,'ESO zone constants'!$A$3:$A$9952,0)),"","X")</f>
        <v>X</v>
      </c>
    </row>
    <row r="116" spans="1:5" x14ac:dyDescent="0.25">
      <c r="A116" s="107">
        <v>288</v>
      </c>
      <c r="B116">
        <v>114</v>
      </c>
      <c r="C116">
        <v>41</v>
      </c>
      <c r="D116" t="s">
        <v>201</v>
      </c>
      <c r="E116" t="str">
        <f>IF(ISNA(MATCH(A116,'ESO zone constants'!$A$3:$A$9952,0)),"","X")</f>
        <v>X</v>
      </c>
    </row>
    <row r="117" spans="1:5" x14ac:dyDescent="0.25">
      <c r="A117" s="107">
        <v>289</v>
      </c>
      <c r="B117">
        <v>115</v>
      </c>
      <c r="C117">
        <v>41</v>
      </c>
      <c r="D117" t="s">
        <v>202</v>
      </c>
      <c r="E117" t="str">
        <f>IF(ISNA(MATCH(A117,'ESO zone constants'!$A$3:$A$9952,0)),"","X")</f>
        <v>X</v>
      </c>
    </row>
    <row r="118" spans="1:5" x14ac:dyDescent="0.25">
      <c r="A118" s="107">
        <v>290</v>
      </c>
      <c r="B118">
        <v>116</v>
      </c>
      <c r="C118">
        <v>41</v>
      </c>
      <c r="D118" t="s">
        <v>203</v>
      </c>
      <c r="E118" t="str">
        <f>IF(ISNA(MATCH(A118,'ESO zone constants'!$A$3:$A$9952,0)),"","X")</f>
        <v>X</v>
      </c>
    </row>
    <row r="119" spans="1:5" x14ac:dyDescent="0.25">
      <c r="A119" s="107">
        <v>291</v>
      </c>
      <c r="B119">
        <v>117</v>
      </c>
      <c r="C119">
        <v>41</v>
      </c>
      <c r="D119" t="s">
        <v>204</v>
      </c>
      <c r="E119" t="str">
        <f>IF(ISNA(MATCH(A119,'ESO zone constants'!$A$3:$A$9952,0)),"","X")</f>
        <v>X</v>
      </c>
    </row>
    <row r="120" spans="1:5" x14ac:dyDescent="0.25">
      <c r="A120" s="107">
        <v>296</v>
      </c>
      <c r="B120">
        <v>118</v>
      </c>
      <c r="C120">
        <v>41</v>
      </c>
      <c r="D120" t="s">
        <v>205</v>
      </c>
      <c r="E120" t="str">
        <f>IF(ISNA(MATCH(A120,'ESO zone constants'!$A$3:$A$9952,0)),"","X")</f>
        <v>X</v>
      </c>
    </row>
    <row r="121" spans="1:5" x14ac:dyDescent="0.25">
      <c r="A121" s="107">
        <v>306</v>
      </c>
      <c r="B121">
        <v>119</v>
      </c>
      <c r="C121">
        <v>57</v>
      </c>
      <c r="D121" t="s">
        <v>206</v>
      </c>
      <c r="E121" t="str">
        <f>IF(ISNA(MATCH(A121,'ESO zone constants'!$A$3:$A$9952,0)),"","X")</f>
        <v>X</v>
      </c>
    </row>
    <row r="122" spans="1:5" x14ac:dyDescent="0.25">
      <c r="A122" s="107">
        <v>308</v>
      </c>
      <c r="B122">
        <v>120</v>
      </c>
      <c r="C122">
        <v>104</v>
      </c>
      <c r="D122" t="s">
        <v>207</v>
      </c>
      <c r="E122" t="str">
        <f>IF(ISNA(MATCH(A122,'ESO zone constants'!$A$3:$A$9952,0)),"","X")</f>
        <v>X</v>
      </c>
    </row>
    <row r="123" spans="1:5" x14ac:dyDescent="0.25">
      <c r="A123" s="107">
        <v>309</v>
      </c>
      <c r="B123">
        <v>121</v>
      </c>
      <c r="C123">
        <v>3</v>
      </c>
      <c r="D123" t="s">
        <v>208</v>
      </c>
      <c r="E123" t="str">
        <f>IF(ISNA(MATCH(A123,'ESO zone constants'!$A$3:$A$9952,0)),"","X")</f>
        <v>X</v>
      </c>
    </row>
    <row r="124" spans="1:5" x14ac:dyDescent="0.25">
      <c r="A124" s="107">
        <v>310</v>
      </c>
      <c r="B124">
        <v>122</v>
      </c>
      <c r="C124">
        <v>3</v>
      </c>
      <c r="D124" t="s">
        <v>209</v>
      </c>
      <c r="E124" t="str">
        <f>IF(ISNA(MATCH(A124,'ESO zone constants'!$A$3:$A$9952,0)),"","X")</f>
        <v>X</v>
      </c>
    </row>
    <row r="125" spans="1:5" x14ac:dyDescent="0.25">
      <c r="A125" s="107">
        <v>311</v>
      </c>
      <c r="B125">
        <v>123</v>
      </c>
      <c r="C125">
        <v>3</v>
      </c>
      <c r="D125" t="s">
        <v>3773</v>
      </c>
      <c r="E125" t="str">
        <f>IF(ISNA(MATCH(A125,'ESO zone constants'!$A$3:$A$9952,0)),"","X")</f>
        <v>X</v>
      </c>
    </row>
    <row r="126" spans="1:5" x14ac:dyDescent="0.25">
      <c r="A126" s="107">
        <v>312</v>
      </c>
      <c r="B126">
        <v>124</v>
      </c>
      <c r="C126">
        <v>3</v>
      </c>
      <c r="D126" t="s">
        <v>211</v>
      </c>
      <c r="E126" t="str">
        <f>IF(ISNA(MATCH(A126,'ESO zone constants'!$A$3:$A$9952,0)),"","X")</f>
        <v>X</v>
      </c>
    </row>
    <row r="127" spans="1:5" x14ac:dyDescent="0.25">
      <c r="A127" s="107">
        <v>313</v>
      </c>
      <c r="B127">
        <v>125</v>
      </c>
      <c r="C127">
        <v>3</v>
      </c>
      <c r="D127" t="s">
        <v>212</v>
      </c>
      <c r="E127" t="str">
        <f>IF(ISNA(MATCH(A127,'ESO zone constants'!$A$3:$A$9952,0)),"","X")</f>
        <v>X</v>
      </c>
    </row>
    <row r="128" spans="1:5" x14ac:dyDescent="0.25">
      <c r="A128" s="107">
        <v>314</v>
      </c>
      <c r="B128">
        <v>126</v>
      </c>
      <c r="C128">
        <v>3</v>
      </c>
      <c r="D128" t="s">
        <v>213</v>
      </c>
      <c r="E128" t="str">
        <f>IF(ISNA(MATCH(A128,'ESO zone constants'!$A$3:$A$9952,0)),"","X")</f>
        <v>X</v>
      </c>
    </row>
    <row r="129" spans="1:5" x14ac:dyDescent="0.25">
      <c r="A129" s="107">
        <v>315</v>
      </c>
      <c r="B129">
        <v>127</v>
      </c>
      <c r="C129">
        <v>19</v>
      </c>
      <c r="D129" t="s">
        <v>214</v>
      </c>
      <c r="E129" t="str">
        <f>IF(ISNA(MATCH(A129,'ESO zone constants'!$A$3:$A$9952,0)),"","X")</f>
        <v>X</v>
      </c>
    </row>
    <row r="130" spans="1:5" x14ac:dyDescent="0.25">
      <c r="A130" s="107">
        <v>316</v>
      </c>
      <c r="B130">
        <v>128</v>
      </c>
      <c r="C130">
        <v>19</v>
      </c>
      <c r="D130" t="s">
        <v>215</v>
      </c>
      <c r="E130" t="str">
        <f>IF(ISNA(MATCH(A130,'ESO zone constants'!$A$3:$A$9952,0)),"","X")</f>
        <v>X</v>
      </c>
    </row>
    <row r="131" spans="1:5" x14ac:dyDescent="0.25">
      <c r="A131" s="107">
        <v>317</v>
      </c>
      <c r="B131">
        <v>129</v>
      </c>
      <c r="C131">
        <v>19</v>
      </c>
      <c r="D131" t="s">
        <v>216</v>
      </c>
      <c r="E131" t="str">
        <f>IF(ISNA(MATCH(A131,'ESO zone constants'!$A$3:$A$9952,0)),"","X")</f>
        <v>X</v>
      </c>
    </row>
    <row r="132" spans="1:5" x14ac:dyDescent="0.25">
      <c r="A132" s="107">
        <v>318</v>
      </c>
      <c r="B132">
        <v>130</v>
      </c>
      <c r="C132">
        <v>19</v>
      </c>
      <c r="D132" t="s">
        <v>217</v>
      </c>
      <c r="E132" t="str">
        <f>IF(ISNA(MATCH(A132,'ESO zone constants'!$A$3:$A$9952,0)),"","X")</f>
        <v>X</v>
      </c>
    </row>
    <row r="133" spans="1:5" x14ac:dyDescent="0.25">
      <c r="A133" s="107">
        <v>319</v>
      </c>
      <c r="B133">
        <v>131</v>
      </c>
      <c r="C133">
        <v>19</v>
      </c>
      <c r="D133" t="s">
        <v>218</v>
      </c>
      <c r="E133" t="str">
        <f>IF(ISNA(MATCH(A133,'ESO zone constants'!$A$3:$A$9952,0)),"","X")</f>
        <v>X</v>
      </c>
    </row>
    <row r="134" spans="1:5" x14ac:dyDescent="0.25">
      <c r="A134" s="107">
        <v>320</v>
      </c>
      <c r="B134">
        <v>132</v>
      </c>
      <c r="C134">
        <v>19</v>
      </c>
      <c r="D134" t="s">
        <v>219</v>
      </c>
      <c r="E134" t="str">
        <f>IF(ISNA(MATCH(A134,'ESO zone constants'!$A$3:$A$9952,0)),"","X")</f>
        <v>X</v>
      </c>
    </row>
    <row r="135" spans="1:5" x14ac:dyDescent="0.25">
      <c r="A135" s="107">
        <v>321</v>
      </c>
      <c r="B135">
        <v>133</v>
      </c>
      <c r="C135">
        <v>20</v>
      </c>
      <c r="D135" t="s">
        <v>220</v>
      </c>
      <c r="E135" t="str">
        <f>IF(ISNA(MATCH(A135,'ESO zone constants'!$A$3:$A$9952,0)),"","X")</f>
        <v>X</v>
      </c>
    </row>
    <row r="136" spans="1:5" x14ac:dyDescent="0.25">
      <c r="A136" s="107">
        <v>322</v>
      </c>
      <c r="B136">
        <v>134</v>
      </c>
      <c r="C136">
        <v>20</v>
      </c>
      <c r="D136" t="s">
        <v>221</v>
      </c>
      <c r="E136" t="str">
        <f>IF(ISNA(MATCH(A136,'ESO zone constants'!$A$3:$A$9952,0)),"","X")</f>
        <v>X</v>
      </c>
    </row>
    <row r="137" spans="1:5" x14ac:dyDescent="0.25">
      <c r="A137" s="107">
        <v>323</v>
      </c>
      <c r="B137">
        <v>135</v>
      </c>
      <c r="C137">
        <v>20</v>
      </c>
      <c r="D137" t="s">
        <v>222</v>
      </c>
      <c r="E137" t="str">
        <f>IF(ISNA(MATCH(A137,'ESO zone constants'!$A$3:$A$9952,0)),"","X")</f>
        <v>X</v>
      </c>
    </row>
    <row r="138" spans="1:5" x14ac:dyDescent="0.25">
      <c r="A138" s="107">
        <v>324</v>
      </c>
      <c r="B138">
        <v>136</v>
      </c>
      <c r="C138">
        <v>20</v>
      </c>
      <c r="D138" t="s">
        <v>223</v>
      </c>
      <c r="E138" t="str">
        <f>IF(ISNA(MATCH(A138,'ESO zone constants'!$A$3:$A$9952,0)),"","X")</f>
        <v>X</v>
      </c>
    </row>
    <row r="139" spans="1:5" x14ac:dyDescent="0.25">
      <c r="A139" s="107">
        <v>325</v>
      </c>
      <c r="B139">
        <v>137</v>
      </c>
      <c r="C139">
        <v>20</v>
      </c>
      <c r="D139" t="s">
        <v>224</v>
      </c>
      <c r="E139" t="str">
        <f>IF(ISNA(MATCH(A139,'ESO zone constants'!$A$3:$A$9952,0)),"","X")</f>
        <v>X</v>
      </c>
    </row>
    <row r="140" spans="1:5" x14ac:dyDescent="0.25">
      <c r="A140" s="107">
        <v>326</v>
      </c>
      <c r="B140">
        <v>138</v>
      </c>
      <c r="C140">
        <v>20</v>
      </c>
      <c r="D140" t="s">
        <v>225</v>
      </c>
      <c r="E140" t="str">
        <f>IF(ISNA(MATCH(A140,'ESO zone constants'!$A$3:$A$9952,0)),"","X")</f>
        <v>X</v>
      </c>
    </row>
    <row r="141" spans="1:5" x14ac:dyDescent="0.25">
      <c r="A141" s="107">
        <v>327</v>
      </c>
      <c r="B141">
        <v>139</v>
      </c>
      <c r="C141">
        <v>104</v>
      </c>
      <c r="D141" t="s">
        <v>226</v>
      </c>
      <c r="E141" t="str">
        <f>IF(ISNA(MATCH(A141,'ESO zone constants'!$A$3:$A$9952,0)),"","X")</f>
        <v>X</v>
      </c>
    </row>
    <row r="142" spans="1:5" x14ac:dyDescent="0.25">
      <c r="A142" s="107">
        <v>328</v>
      </c>
      <c r="B142">
        <v>140</v>
      </c>
      <c r="C142">
        <v>104</v>
      </c>
      <c r="D142" t="s">
        <v>227</v>
      </c>
      <c r="E142" t="str">
        <f>IF(ISNA(MATCH(A142,'ESO zone constants'!$A$3:$A$9952,0)),"","X")</f>
        <v>X</v>
      </c>
    </row>
    <row r="143" spans="1:5" x14ac:dyDescent="0.25">
      <c r="A143" s="107">
        <v>329</v>
      </c>
      <c r="B143">
        <v>141</v>
      </c>
      <c r="C143">
        <v>104</v>
      </c>
      <c r="D143" t="s">
        <v>228</v>
      </c>
      <c r="E143" t="str">
        <f>IF(ISNA(MATCH(A143,'ESO zone constants'!$A$3:$A$9952,0)),"","X")</f>
        <v>X</v>
      </c>
    </row>
    <row r="144" spans="1:5" x14ac:dyDescent="0.25">
      <c r="A144" s="107">
        <v>330</v>
      </c>
      <c r="B144">
        <v>142</v>
      </c>
      <c r="C144">
        <v>104</v>
      </c>
      <c r="D144" t="s">
        <v>229</v>
      </c>
      <c r="E144" t="str">
        <f>IF(ISNA(MATCH(A144,'ESO zone constants'!$A$3:$A$9952,0)),"","X")</f>
        <v>X</v>
      </c>
    </row>
    <row r="145" spans="1:5" x14ac:dyDescent="0.25">
      <c r="A145" s="107">
        <v>331</v>
      </c>
      <c r="B145">
        <v>143</v>
      </c>
      <c r="C145">
        <v>104</v>
      </c>
      <c r="D145" t="s">
        <v>230</v>
      </c>
      <c r="E145" t="str">
        <f>IF(ISNA(MATCH(A145,'ESO zone constants'!$A$3:$A$9952,0)),"","X")</f>
        <v>X</v>
      </c>
    </row>
    <row r="146" spans="1:5" x14ac:dyDescent="0.25">
      <c r="A146" s="107">
        <v>332</v>
      </c>
      <c r="B146">
        <v>144</v>
      </c>
      <c r="C146">
        <v>104</v>
      </c>
      <c r="D146" t="s">
        <v>231</v>
      </c>
      <c r="E146" t="str">
        <f>IF(ISNA(MATCH(A146,'ESO zone constants'!$A$3:$A$9952,0)),"","X")</f>
        <v>X</v>
      </c>
    </row>
    <row r="147" spans="1:5" x14ac:dyDescent="0.25">
      <c r="A147" s="107">
        <v>333</v>
      </c>
      <c r="B147">
        <v>145</v>
      </c>
      <c r="C147">
        <v>92</v>
      </c>
      <c r="D147" t="s">
        <v>232</v>
      </c>
      <c r="E147" t="str">
        <f>IF(ISNA(MATCH(A147,'ESO zone constants'!$A$3:$A$9952,0)),"","X")</f>
        <v>X</v>
      </c>
    </row>
    <row r="148" spans="1:5" x14ac:dyDescent="0.25">
      <c r="A148" s="107">
        <v>334</v>
      </c>
      <c r="B148">
        <v>146</v>
      </c>
      <c r="C148">
        <v>92</v>
      </c>
      <c r="D148" t="s">
        <v>233</v>
      </c>
      <c r="E148" t="str">
        <f>IF(ISNA(MATCH(A148,'ESO zone constants'!$A$3:$A$9952,0)),"","X")</f>
        <v>X</v>
      </c>
    </row>
    <row r="149" spans="1:5" x14ac:dyDescent="0.25">
      <c r="A149" s="107">
        <v>335</v>
      </c>
      <c r="B149">
        <v>147</v>
      </c>
      <c r="C149">
        <v>92</v>
      </c>
      <c r="D149" t="s">
        <v>234</v>
      </c>
      <c r="E149" t="str">
        <f>IF(ISNA(MATCH(A149,'ESO zone constants'!$A$3:$A$9952,0)),"","X")</f>
        <v>X</v>
      </c>
    </row>
    <row r="150" spans="1:5" x14ac:dyDescent="0.25">
      <c r="A150" s="107">
        <v>336</v>
      </c>
      <c r="B150">
        <v>148</v>
      </c>
      <c r="C150">
        <v>92</v>
      </c>
      <c r="D150" t="s">
        <v>235</v>
      </c>
      <c r="E150" t="str">
        <f>IF(ISNA(MATCH(A150,'ESO zone constants'!$A$3:$A$9952,0)),"","X")</f>
        <v>X</v>
      </c>
    </row>
    <row r="151" spans="1:5" x14ac:dyDescent="0.25">
      <c r="A151" s="107">
        <v>337</v>
      </c>
      <c r="B151">
        <v>149</v>
      </c>
      <c r="C151">
        <v>92</v>
      </c>
      <c r="D151" t="s">
        <v>236</v>
      </c>
      <c r="E151" t="str">
        <f>IF(ISNA(MATCH(A151,'ESO zone constants'!$A$3:$A$9952,0)),"","X")</f>
        <v>X</v>
      </c>
    </row>
    <row r="152" spans="1:5" x14ac:dyDescent="0.25">
      <c r="A152" s="107">
        <v>338</v>
      </c>
      <c r="B152">
        <v>150</v>
      </c>
      <c r="C152">
        <v>92</v>
      </c>
      <c r="D152" t="s">
        <v>237</v>
      </c>
      <c r="E152" t="str">
        <f>IF(ISNA(MATCH(A152,'ESO zone constants'!$A$3:$A$9952,0)),"","X")</f>
        <v>X</v>
      </c>
    </row>
    <row r="153" spans="1:5" x14ac:dyDescent="0.25">
      <c r="A153" s="107">
        <v>339</v>
      </c>
      <c r="B153">
        <v>151</v>
      </c>
      <c r="C153">
        <v>101</v>
      </c>
      <c r="D153" t="s">
        <v>238</v>
      </c>
      <c r="E153" t="str">
        <f>IF(ISNA(MATCH(A153,'ESO zone constants'!$A$3:$A$9952,0)),"","X")</f>
        <v>X</v>
      </c>
    </row>
    <row r="154" spans="1:5" x14ac:dyDescent="0.25">
      <c r="A154" s="107">
        <v>341</v>
      </c>
      <c r="B154">
        <v>152</v>
      </c>
      <c r="C154">
        <v>103</v>
      </c>
      <c r="D154" t="s">
        <v>239</v>
      </c>
      <c r="E154" t="str">
        <f>IF(ISNA(MATCH(A154,'ESO zone constants'!$A$3:$A$9952,0)),"","X")</f>
        <v>X</v>
      </c>
    </row>
    <row r="155" spans="1:5" x14ac:dyDescent="0.25">
      <c r="A155" s="107">
        <v>346</v>
      </c>
      <c r="B155">
        <v>153</v>
      </c>
      <c r="C155">
        <v>101</v>
      </c>
      <c r="D155" t="s">
        <v>240</v>
      </c>
      <c r="E155" t="str">
        <f>IF(ISNA(MATCH(A155,'ESO zone constants'!$A$3:$A$9952,0)),"","X")</f>
        <v>X</v>
      </c>
    </row>
    <row r="156" spans="1:5" x14ac:dyDescent="0.25">
      <c r="A156" s="107">
        <v>347</v>
      </c>
      <c r="B156">
        <v>154</v>
      </c>
      <c r="C156">
        <v>347</v>
      </c>
      <c r="D156" t="s">
        <v>241</v>
      </c>
      <c r="E156" t="str">
        <f>IF(ISNA(MATCH(A156,'ESO zone constants'!$A$3:$A$9952,0)),"","X")</f>
        <v>X</v>
      </c>
    </row>
    <row r="157" spans="1:5" x14ac:dyDescent="0.25">
      <c r="A157" s="107">
        <v>353</v>
      </c>
      <c r="B157">
        <v>155</v>
      </c>
      <c r="C157">
        <v>101</v>
      </c>
      <c r="D157" t="s">
        <v>242</v>
      </c>
      <c r="E157" t="str">
        <f>IF(ISNA(MATCH(A157,'ESO zone constants'!$A$3:$A$9952,0)),"","X")</f>
        <v>X</v>
      </c>
    </row>
    <row r="158" spans="1:5" x14ac:dyDescent="0.25">
      <c r="A158" s="107">
        <v>354</v>
      </c>
      <c r="B158">
        <v>156</v>
      </c>
      <c r="C158">
        <v>101</v>
      </c>
      <c r="D158" t="s">
        <v>243</v>
      </c>
      <c r="E158" t="str">
        <f>IF(ISNA(MATCH(A158,'ESO zone constants'!$A$3:$A$9952,0)),"","X")</f>
        <v>X</v>
      </c>
    </row>
    <row r="159" spans="1:5" x14ac:dyDescent="0.25">
      <c r="A159" s="107">
        <v>359</v>
      </c>
      <c r="B159">
        <v>157</v>
      </c>
      <c r="C159">
        <v>101</v>
      </c>
      <c r="D159" t="s">
        <v>244</v>
      </c>
      <c r="E159" t="str">
        <f>IF(ISNA(MATCH(A159,'ESO zone constants'!$A$3:$A$9952,0)),"","X")</f>
        <v>X</v>
      </c>
    </row>
    <row r="160" spans="1:5" x14ac:dyDescent="0.25">
      <c r="A160" s="107">
        <v>360</v>
      </c>
      <c r="B160">
        <v>158</v>
      </c>
      <c r="C160">
        <v>101</v>
      </c>
      <c r="D160" t="s">
        <v>245</v>
      </c>
      <c r="E160" t="str">
        <f>IF(ISNA(MATCH(A160,'ESO zone constants'!$A$3:$A$9952,0)),"","X")</f>
        <v>X</v>
      </c>
    </row>
    <row r="161" spans="1:5" x14ac:dyDescent="0.25">
      <c r="A161" s="107">
        <v>361</v>
      </c>
      <c r="B161">
        <v>159</v>
      </c>
      <c r="C161">
        <v>101</v>
      </c>
      <c r="D161" t="s">
        <v>246</v>
      </c>
      <c r="E161" t="str">
        <f>IF(ISNA(MATCH(A161,'ESO zone constants'!$A$3:$A$9952,0)),"","X")</f>
        <v>X</v>
      </c>
    </row>
    <row r="162" spans="1:5" x14ac:dyDescent="0.25">
      <c r="A162" s="107">
        <v>362</v>
      </c>
      <c r="B162">
        <v>160</v>
      </c>
      <c r="C162">
        <v>101</v>
      </c>
      <c r="D162" t="s">
        <v>247</v>
      </c>
      <c r="E162" t="str">
        <f>IF(ISNA(MATCH(A162,'ESO zone constants'!$A$3:$A$9952,0)),"","X")</f>
        <v>X</v>
      </c>
    </row>
    <row r="163" spans="1:5" x14ac:dyDescent="0.25">
      <c r="A163" s="107">
        <v>363</v>
      </c>
      <c r="B163">
        <v>161</v>
      </c>
      <c r="C163">
        <v>101</v>
      </c>
      <c r="D163" t="s">
        <v>248</v>
      </c>
      <c r="E163" t="str">
        <f>IF(ISNA(MATCH(A163,'ESO zone constants'!$A$3:$A$9952,0)),"","X")</f>
        <v>X</v>
      </c>
    </row>
    <row r="164" spans="1:5" x14ac:dyDescent="0.25">
      <c r="A164" s="107">
        <v>364</v>
      </c>
      <c r="B164">
        <v>162</v>
      </c>
      <c r="C164">
        <v>101</v>
      </c>
      <c r="D164" t="s">
        <v>249</v>
      </c>
      <c r="E164" t="str">
        <f>IF(ISNA(MATCH(A164,'ESO zone constants'!$A$3:$A$9952,0)),"","X")</f>
        <v>X</v>
      </c>
    </row>
    <row r="165" spans="1:5" x14ac:dyDescent="0.25">
      <c r="A165" s="107">
        <v>365</v>
      </c>
      <c r="B165">
        <v>163</v>
      </c>
      <c r="C165">
        <v>347</v>
      </c>
      <c r="D165" t="s">
        <v>250</v>
      </c>
      <c r="E165" t="str">
        <f>IF(ISNA(MATCH(A165,'ESO zone constants'!$A$3:$A$9952,0)),"","X")</f>
        <v>X</v>
      </c>
    </row>
    <row r="166" spans="1:5" x14ac:dyDescent="0.25">
      <c r="A166" s="107">
        <v>366</v>
      </c>
      <c r="B166">
        <v>164</v>
      </c>
      <c r="C166">
        <v>347</v>
      </c>
      <c r="D166" t="s">
        <v>251</v>
      </c>
      <c r="E166" t="str">
        <f>IF(ISNA(MATCH(A166,'ESO zone constants'!$A$3:$A$9952,0)),"","X")</f>
        <v>X</v>
      </c>
    </row>
    <row r="167" spans="1:5" x14ac:dyDescent="0.25">
      <c r="A167" s="107">
        <v>367</v>
      </c>
      <c r="B167">
        <v>165</v>
      </c>
      <c r="C167">
        <v>347</v>
      </c>
      <c r="D167" t="s">
        <v>252</v>
      </c>
      <c r="E167" t="str">
        <f>IF(ISNA(MATCH(A167,'ESO zone constants'!$A$3:$A$9952,0)),"","X")</f>
        <v>X</v>
      </c>
    </row>
    <row r="168" spans="1:5" x14ac:dyDescent="0.25">
      <c r="A168" s="107">
        <v>368</v>
      </c>
      <c r="B168">
        <v>166</v>
      </c>
      <c r="C168">
        <v>347</v>
      </c>
      <c r="D168" t="s">
        <v>253</v>
      </c>
      <c r="E168" t="str">
        <f>IF(ISNA(MATCH(A168,'ESO zone constants'!$A$3:$A$9952,0)),"","X")</f>
        <v>X</v>
      </c>
    </row>
    <row r="169" spans="1:5" x14ac:dyDescent="0.25">
      <c r="A169" s="107">
        <v>369</v>
      </c>
      <c r="B169">
        <v>167</v>
      </c>
      <c r="C169">
        <v>347</v>
      </c>
      <c r="D169" t="s">
        <v>254</v>
      </c>
      <c r="E169" t="str">
        <f>IF(ISNA(MATCH(A169,'ESO zone constants'!$A$3:$A$9952,0)),"","X")</f>
        <v>X</v>
      </c>
    </row>
    <row r="170" spans="1:5" x14ac:dyDescent="0.25">
      <c r="A170" s="107">
        <v>370</v>
      </c>
      <c r="B170">
        <v>168</v>
      </c>
      <c r="C170">
        <v>347</v>
      </c>
      <c r="D170" t="s">
        <v>255</v>
      </c>
      <c r="E170" t="str">
        <f>IF(ISNA(MATCH(A170,'ESO zone constants'!$A$3:$A$9952,0)),"","X")</f>
        <v>X</v>
      </c>
    </row>
    <row r="171" spans="1:5" x14ac:dyDescent="0.25">
      <c r="A171" s="107">
        <v>371</v>
      </c>
      <c r="B171">
        <v>169</v>
      </c>
      <c r="C171">
        <v>347</v>
      </c>
      <c r="D171" t="s">
        <v>256</v>
      </c>
      <c r="E171" t="str">
        <f>IF(ISNA(MATCH(A171,'ESO zone constants'!$A$3:$A$9952,0)),"","X")</f>
        <v>X</v>
      </c>
    </row>
    <row r="172" spans="1:5" x14ac:dyDescent="0.25">
      <c r="A172" s="107">
        <v>372</v>
      </c>
      <c r="B172">
        <v>170</v>
      </c>
      <c r="C172">
        <v>347</v>
      </c>
      <c r="D172" t="s">
        <v>257</v>
      </c>
      <c r="E172" t="str">
        <f>IF(ISNA(MATCH(A172,'ESO zone constants'!$A$3:$A$9952,0)),"","X")</f>
        <v>X</v>
      </c>
    </row>
    <row r="173" spans="1:5" x14ac:dyDescent="0.25">
      <c r="A173" s="107">
        <v>374</v>
      </c>
      <c r="B173">
        <v>171</v>
      </c>
      <c r="C173">
        <v>347</v>
      </c>
      <c r="D173" t="s">
        <v>258</v>
      </c>
      <c r="E173" t="str">
        <f>IF(ISNA(MATCH(A173,'ESO zone constants'!$A$3:$A$9952,0)),"","X")</f>
        <v>X</v>
      </c>
    </row>
    <row r="174" spans="1:5" x14ac:dyDescent="0.25">
      <c r="A174" s="107">
        <v>375</v>
      </c>
      <c r="B174">
        <v>172</v>
      </c>
      <c r="C174">
        <v>347</v>
      </c>
      <c r="D174" t="s">
        <v>259</v>
      </c>
      <c r="E174" t="str">
        <f>IF(ISNA(MATCH(A174,'ESO zone constants'!$A$3:$A$9952,0)),"","X")</f>
        <v>X</v>
      </c>
    </row>
    <row r="175" spans="1:5" x14ac:dyDescent="0.25">
      <c r="A175" s="107">
        <v>376</v>
      </c>
      <c r="B175">
        <v>173</v>
      </c>
      <c r="C175">
        <v>347</v>
      </c>
      <c r="D175" t="s">
        <v>260</v>
      </c>
      <c r="E175" t="str">
        <f>IF(ISNA(MATCH(A175,'ESO zone constants'!$A$3:$A$9952,0)),"","X")</f>
        <v>X</v>
      </c>
    </row>
    <row r="176" spans="1:5" x14ac:dyDescent="0.25">
      <c r="A176" s="107">
        <v>377</v>
      </c>
      <c r="B176">
        <v>174</v>
      </c>
      <c r="C176">
        <v>58</v>
      </c>
      <c r="D176" t="s">
        <v>261</v>
      </c>
      <c r="E176" t="str">
        <f>IF(ISNA(MATCH(A176,'ESO zone constants'!$A$3:$A$9952,0)),"","X")</f>
        <v>X</v>
      </c>
    </row>
    <row r="177" spans="1:5" x14ac:dyDescent="0.25">
      <c r="A177" s="107">
        <v>378</v>
      </c>
      <c r="B177">
        <v>175</v>
      </c>
      <c r="C177">
        <v>58</v>
      </c>
      <c r="D177" t="s">
        <v>262</v>
      </c>
      <c r="E177" t="str">
        <f>IF(ISNA(MATCH(A177,'ESO zone constants'!$A$3:$A$9952,0)),"","X")</f>
        <v>X</v>
      </c>
    </row>
    <row r="178" spans="1:5" x14ac:dyDescent="0.25">
      <c r="A178" s="107">
        <v>379</v>
      </c>
      <c r="B178">
        <v>176</v>
      </c>
      <c r="C178">
        <v>58</v>
      </c>
      <c r="D178" t="s">
        <v>263</v>
      </c>
      <c r="E178" t="str">
        <f>IF(ISNA(MATCH(A178,'ESO zone constants'!$A$3:$A$9952,0)),"","X")</f>
        <v>X</v>
      </c>
    </row>
    <row r="179" spans="1:5" x14ac:dyDescent="0.25">
      <c r="A179" s="107">
        <v>380</v>
      </c>
      <c r="B179">
        <v>177</v>
      </c>
      <c r="C179">
        <v>381</v>
      </c>
      <c r="D179" t="s">
        <v>96</v>
      </c>
      <c r="E179" t="str">
        <f>IF(ISNA(MATCH(A179,'ESO zone constants'!$A$3:$A$9952,0)),"","X")</f>
        <v>X</v>
      </c>
    </row>
    <row r="180" spans="1:5" x14ac:dyDescent="0.25">
      <c r="A180" s="107">
        <v>381</v>
      </c>
      <c r="B180">
        <v>178</v>
      </c>
      <c r="C180">
        <v>381</v>
      </c>
      <c r="D180" t="s">
        <v>264</v>
      </c>
      <c r="E180" t="str">
        <f>IF(ISNA(MATCH(A180,'ESO zone constants'!$A$3:$A$9952,0)),"","X")</f>
        <v>X</v>
      </c>
    </row>
    <row r="181" spans="1:5" x14ac:dyDescent="0.25">
      <c r="A181" s="107">
        <v>382</v>
      </c>
      <c r="B181">
        <v>179</v>
      </c>
      <c r="C181">
        <v>382</v>
      </c>
      <c r="D181" t="s">
        <v>265</v>
      </c>
      <c r="E181" t="str">
        <f>IF(ISNA(MATCH(A181,'ESO zone constants'!$A$3:$A$9952,0)),"","X")</f>
        <v>X</v>
      </c>
    </row>
    <row r="182" spans="1:5" x14ac:dyDescent="0.25">
      <c r="A182" s="107">
        <v>383</v>
      </c>
      <c r="B182">
        <v>180</v>
      </c>
      <c r="C182">
        <v>383</v>
      </c>
      <c r="D182" t="s">
        <v>266</v>
      </c>
      <c r="E182" t="str">
        <f>IF(ISNA(MATCH(A182,'ESO zone constants'!$A$3:$A$9952,0)),"","X")</f>
        <v>X</v>
      </c>
    </row>
    <row r="183" spans="1:5" x14ac:dyDescent="0.25">
      <c r="A183" s="107">
        <v>385</v>
      </c>
      <c r="B183">
        <v>181</v>
      </c>
      <c r="C183">
        <v>208</v>
      </c>
      <c r="D183" t="s">
        <v>267</v>
      </c>
      <c r="E183" t="str">
        <f>IF(ISNA(MATCH(A183,'ESO zone constants'!$A$3:$A$9952,0)),"","X")</f>
        <v>X</v>
      </c>
    </row>
    <row r="184" spans="1:5" x14ac:dyDescent="0.25">
      <c r="A184" s="107">
        <v>386</v>
      </c>
      <c r="B184">
        <v>182</v>
      </c>
      <c r="C184">
        <v>41</v>
      </c>
      <c r="D184" t="s">
        <v>268</v>
      </c>
      <c r="E184" t="str">
        <f>IF(ISNA(MATCH(A184,'ESO zone constants'!$A$3:$A$9952,0)),"","X")</f>
        <v>X</v>
      </c>
    </row>
    <row r="185" spans="1:5" x14ac:dyDescent="0.25">
      <c r="A185" s="107">
        <v>387</v>
      </c>
      <c r="B185">
        <v>183</v>
      </c>
      <c r="C185">
        <v>381</v>
      </c>
      <c r="D185" t="s">
        <v>269</v>
      </c>
      <c r="E185" t="str">
        <f>IF(ISNA(MATCH(A185,'ESO zone constants'!$A$3:$A$9952,0)),"","X")</f>
        <v>X</v>
      </c>
    </row>
    <row r="186" spans="1:5" x14ac:dyDescent="0.25">
      <c r="A186" s="107">
        <v>388</v>
      </c>
      <c r="B186">
        <v>184</v>
      </c>
      <c r="C186">
        <v>381</v>
      </c>
      <c r="D186" t="s">
        <v>270</v>
      </c>
      <c r="E186" t="str">
        <f>IF(ISNA(MATCH(A186,'ESO zone constants'!$A$3:$A$9952,0)),"","X")</f>
        <v>X</v>
      </c>
    </row>
    <row r="187" spans="1:5" x14ac:dyDescent="0.25">
      <c r="A187" s="107">
        <v>389</v>
      </c>
      <c r="B187">
        <v>185</v>
      </c>
      <c r="C187">
        <v>383</v>
      </c>
      <c r="D187" t="s">
        <v>271</v>
      </c>
      <c r="E187" t="str">
        <f>IF(ISNA(MATCH(A187,'ESO zone constants'!$A$3:$A$9952,0)),"","X")</f>
        <v>X</v>
      </c>
    </row>
    <row r="188" spans="1:5" x14ac:dyDescent="0.25">
      <c r="A188" s="107">
        <v>390</v>
      </c>
      <c r="B188">
        <v>186</v>
      </c>
      <c r="C188">
        <v>381</v>
      </c>
      <c r="D188" t="s">
        <v>272</v>
      </c>
      <c r="E188" t="str">
        <f>IF(ISNA(MATCH(A188,'ESO zone constants'!$A$3:$A$9952,0)),"","X")</f>
        <v>X</v>
      </c>
    </row>
    <row r="189" spans="1:5" x14ac:dyDescent="0.25">
      <c r="A189" s="107">
        <v>392</v>
      </c>
      <c r="B189">
        <v>187</v>
      </c>
      <c r="C189">
        <v>381</v>
      </c>
      <c r="D189" t="s">
        <v>273</v>
      </c>
      <c r="E189" t="str">
        <f>IF(ISNA(MATCH(A189,'ESO zone constants'!$A$3:$A$9952,0)),"","X")</f>
        <v>X</v>
      </c>
    </row>
    <row r="190" spans="1:5" x14ac:dyDescent="0.25">
      <c r="A190" s="107">
        <v>393</v>
      </c>
      <c r="B190">
        <v>188</v>
      </c>
      <c r="C190">
        <v>381</v>
      </c>
      <c r="D190" t="s">
        <v>274</v>
      </c>
      <c r="E190" t="str">
        <f>IF(ISNA(MATCH(A190,'ESO zone constants'!$A$3:$A$9952,0)),"","X")</f>
        <v>X</v>
      </c>
    </row>
    <row r="191" spans="1:5" x14ac:dyDescent="0.25">
      <c r="A191" s="107">
        <v>394</v>
      </c>
      <c r="B191">
        <v>189</v>
      </c>
      <c r="C191">
        <v>381</v>
      </c>
      <c r="D191" t="s">
        <v>275</v>
      </c>
      <c r="E191" t="str">
        <f>IF(ISNA(MATCH(A191,'ESO zone constants'!$A$3:$A$9952,0)),"","X")</f>
        <v>X</v>
      </c>
    </row>
    <row r="192" spans="1:5" x14ac:dyDescent="0.25">
      <c r="A192" s="107">
        <v>395</v>
      </c>
      <c r="B192">
        <v>190</v>
      </c>
      <c r="C192">
        <v>381</v>
      </c>
      <c r="D192" t="s">
        <v>276</v>
      </c>
      <c r="E192" t="str">
        <f>IF(ISNA(MATCH(A192,'ESO zone constants'!$A$3:$A$9952,0)),"","X")</f>
        <v>X</v>
      </c>
    </row>
    <row r="193" spans="1:5" x14ac:dyDescent="0.25">
      <c r="A193" s="107">
        <v>396</v>
      </c>
      <c r="B193">
        <v>191</v>
      </c>
      <c r="C193">
        <v>381</v>
      </c>
      <c r="D193" t="s">
        <v>277</v>
      </c>
      <c r="E193" t="str">
        <f>IF(ISNA(MATCH(A193,'ESO zone constants'!$A$3:$A$9952,0)),"","X")</f>
        <v>X</v>
      </c>
    </row>
    <row r="194" spans="1:5" x14ac:dyDescent="0.25">
      <c r="A194" s="107">
        <v>397</v>
      </c>
      <c r="B194">
        <v>192</v>
      </c>
      <c r="C194">
        <v>381</v>
      </c>
      <c r="D194" t="s">
        <v>278</v>
      </c>
      <c r="E194" t="str">
        <f>IF(ISNA(MATCH(A194,'ESO zone constants'!$A$3:$A$9952,0)),"","X")</f>
        <v>X</v>
      </c>
    </row>
    <row r="195" spans="1:5" x14ac:dyDescent="0.25">
      <c r="A195" s="107">
        <v>398</v>
      </c>
      <c r="B195">
        <v>193</v>
      </c>
      <c r="C195">
        <v>381</v>
      </c>
      <c r="D195" t="s">
        <v>279</v>
      </c>
      <c r="E195" t="str">
        <f>IF(ISNA(MATCH(A195,'ESO zone constants'!$A$3:$A$9952,0)),"","X")</f>
        <v>X</v>
      </c>
    </row>
    <row r="196" spans="1:5" x14ac:dyDescent="0.25">
      <c r="A196" s="107">
        <v>399</v>
      </c>
      <c r="B196">
        <v>194</v>
      </c>
      <c r="C196">
        <v>381</v>
      </c>
      <c r="D196" t="s">
        <v>280</v>
      </c>
      <c r="E196" t="str">
        <f>IF(ISNA(MATCH(A196,'ESO zone constants'!$A$3:$A$9952,0)),"","X")</f>
        <v>X</v>
      </c>
    </row>
    <row r="197" spans="1:5" x14ac:dyDescent="0.25">
      <c r="A197" s="107">
        <v>400</v>
      </c>
      <c r="B197">
        <v>195</v>
      </c>
      <c r="C197">
        <v>381</v>
      </c>
      <c r="D197" t="s">
        <v>281</v>
      </c>
      <c r="E197" t="str">
        <f>IF(ISNA(MATCH(A197,'ESO zone constants'!$A$3:$A$9952,0)),"","X")</f>
        <v>X</v>
      </c>
    </row>
    <row r="198" spans="1:5" x14ac:dyDescent="0.25">
      <c r="A198" s="107">
        <v>401</v>
      </c>
      <c r="B198">
        <v>196</v>
      </c>
      <c r="C198">
        <v>381</v>
      </c>
      <c r="D198" t="s">
        <v>282</v>
      </c>
      <c r="E198" t="str">
        <f>IF(ISNA(MATCH(A198,'ESO zone constants'!$A$3:$A$9952,0)),"","X")</f>
        <v>X</v>
      </c>
    </row>
    <row r="199" spans="1:5" x14ac:dyDescent="0.25">
      <c r="A199" s="107">
        <v>402</v>
      </c>
      <c r="B199">
        <v>197</v>
      </c>
      <c r="C199">
        <v>103</v>
      </c>
      <c r="D199" t="s">
        <v>283</v>
      </c>
      <c r="E199" t="str">
        <f>IF(ISNA(MATCH(A199,'ESO zone constants'!$A$3:$A$9952,0)),"","X")</f>
        <v>X</v>
      </c>
    </row>
    <row r="200" spans="1:5" x14ac:dyDescent="0.25">
      <c r="A200" s="107">
        <v>403</v>
      </c>
      <c r="B200">
        <v>198</v>
      </c>
      <c r="C200">
        <v>103</v>
      </c>
      <c r="D200" t="s">
        <v>284</v>
      </c>
      <c r="E200" t="str">
        <f>IF(ISNA(MATCH(A200,'ESO zone constants'!$A$3:$A$9952,0)),"","X")</f>
        <v>X</v>
      </c>
    </row>
    <row r="201" spans="1:5" x14ac:dyDescent="0.25">
      <c r="A201" s="107">
        <v>404</v>
      </c>
      <c r="B201">
        <v>199</v>
      </c>
      <c r="C201">
        <v>103</v>
      </c>
      <c r="D201" t="s">
        <v>285</v>
      </c>
      <c r="E201" t="str">
        <f>IF(ISNA(MATCH(A201,'ESO zone constants'!$A$3:$A$9952,0)),"","X")</f>
        <v>X</v>
      </c>
    </row>
    <row r="202" spans="1:5" x14ac:dyDescent="0.25">
      <c r="A202" s="107">
        <v>405</v>
      </c>
      <c r="B202">
        <v>200</v>
      </c>
      <c r="C202">
        <v>57</v>
      </c>
      <c r="D202" t="s">
        <v>286</v>
      </c>
      <c r="E202" t="str">
        <f>IF(ISNA(MATCH(A202,'ESO zone constants'!$A$3:$A$9952,0)),"","X")</f>
        <v>X</v>
      </c>
    </row>
    <row r="203" spans="1:5" x14ac:dyDescent="0.25">
      <c r="A203" s="107">
        <v>406</v>
      </c>
      <c r="B203">
        <v>201</v>
      </c>
      <c r="C203">
        <v>57</v>
      </c>
      <c r="D203" t="s">
        <v>287</v>
      </c>
      <c r="E203" t="str">
        <f>IF(ISNA(MATCH(A203,'ESO zone constants'!$A$3:$A$9952,0)),"","X")</f>
        <v>X</v>
      </c>
    </row>
    <row r="204" spans="1:5" x14ac:dyDescent="0.25">
      <c r="A204" s="107">
        <v>407</v>
      </c>
      <c r="B204">
        <v>202</v>
      </c>
      <c r="C204">
        <v>57</v>
      </c>
      <c r="D204" t="s">
        <v>288</v>
      </c>
      <c r="E204" t="str">
        <f>IF(ISNA(MATCH(A204,'ESO zone constants'!$A$3:$A$9952,0)),"","X")</f>
        <v>X</v>
      </c>
    </row>
    <row r="205" spans="1:5" x14ac:dyDescent="0.25">
      <c r="A205" s="107">
        <v>408</v>
      </c>
      <c r="B205">
        <v>203</v>
      </c>
      <c r="C205">
        <v>57</v>
      </c>
      <c r="D205" t="s">
        <v>289</v>
      </c>
      <c r="E205" t="str">
        <f>IF(ISNA(MATCH(A205,'ESO zone constants'!$A$3:$A$9952,0)),"","X")</f>
        <v>X</v>
      </c>
    </row>
    <row r="206" spans="1:5" x14ac:dyDescent="0.25">
      <c r="A206" s="107">
        <v>409</v>
      </c>
      <c r="B206">
        <v>204</v>
      </c>
      <c r="C206">
        <v>57</v>
      </c>
      <c r="D206" t="s">
        <v>290</v>
      </c>
      <c r="E206" t="str">
        <f>IF(ISNA(MATCH(A206,'ESO zone constants'!$A$3:$A$9952,0)),"","X")</f>
        <v>X</v>
      </c>
    </row>
    <row r="207" spans="1:5" x14ac:dyDescent="0.25">
      <c r="A207" s="107">
        <v>410</v>
      </c>
      <c r="B207">
        <v>205</v>
      </c>
      <c r="C207">
        <v>57</v>
      </c>
      <c r="D207" t="s">
        <v>291</v>
      </c>
      <c r="E207" t="str">
        <f>IF(ISNA(MATCH(A207,'ESO zone constants'!$A$3:$A$9952,0)),"","X")</f>
        <v>X</v>
      </c>
    </row>
    <row r="208" spans="1:5" x14ac:dyDescent="0.25">
      <c r="A208" s="107">
        <v>411</v>
      </c>
      <c r="B208">
        <v>206</v>
      </c>
      <c r="C208">
        <v>58</v>
      </c>
      <c r="D208" t="s">
        <v>292</v>
      </c>
      <c r="E208" t="str">
        <f>IF(ISNA(MATCH(A208,'ESO zone constants'!$A$3:$A$9952,0)),"","X")</f>
        <v>X</v>
      </c>
    </row>
    <row r="209" spans="1:5" x14ac:dyDescent="0.25">
      <c r="A209" s="107">
        <v>412</v>
      </c>
      <c r="B209">
        <v>207</v>
      </c>
      <c r="C209">
        <v>103</v>
      </c>
      <c r="D209" t="s">
        <v>293</v>
      </c>
      <c r="E209" t="str">
        <f>IF(ISNA(MATCH(A209,'ESO zone constants'!$A$3:$A$9952,0)),"","X")</f>
        <v>X</v>
      </c>
    </row>
    <row r="210" spans="1:5" x14ac:dyDescent="0.25">
      <c r="A210" s="107">
        <v>413</v>
      </c>
      <c r="B210">
        <v>208</v>
      </c>
      <c r="C210">
        <v>103</v>
      </c>
      <c r="D210" t="s">
        <v>294</v>
      </c>
      <c r="E210" t="str">
        <f>IF(ISNA(MATCH(A210,'ESO zone constants'!$A$3:$A$9952,0)),"","X")</f>
        <v>X</v>
      </c>
    </row>
    <row r="211" spans="1:5" x14ac:dyDescent="0.25">
      <c r="A211" s="107">
        <v>414</v>
      </c>
      <c r="B211">
        <v>209</v>
      </c>
      <c r="C211">
        <v>103</v>
      </c>
      <c r="D211" t="s">
        <v>295</v>
      </c>
      <c r="E211" t="str">
        <f>IF(ISNA(MATCH(A211,'ESO zone constants'!$A$3:$A$9952,0)),"","X")</f>
        <v>X</v>
      </c>
    </row>
    <row r="212" spans="1:5" x14ac:dyDescent="0.25">
      <c r="A212" s="107">
        <v>415</v>
      </c>
      <c r="B212">
        <v>210</v>
      </c>
      <c r="C212">
        <v>103</v>
      </c>
      <c r="D212" t="s">
        <v>296</v>
      </c>
      <c r="E212" t="str">
        <f>IF(ISNA(MATCH(A212,'ESO zone constants'!$A$3:$A$9952,0)),"","X")</f>
        <v>X</v>
      </c>
    </row>
    <row r="213" spans="1:5" x14ac:dyDescent="0.25">
      <c r="A213" s="107">
        <v>416</v>
      </c>
      <c r="B213">
        <v>211</v>
      </c>
      <c r="C213">
        <v>381</v>
      </c>
      <c r="D213" t="s">
        <v>297</v>
      </c>
      <c r="E213" t="str">
        <f>IF(ISNA(MATCH(A213,'ESO zone constants'!$A$3:$A$9952,0)),"","X")</f>
        <v>X</v>
      </c>
    </row>
    <row r="214" spans="1:5" x14ac:dyDescent="0.25">
      <c r="A214" s="107">
        <v>417</v>
      </c>
      <c r="B214">
        <v>212</v>
      </c>
      <c r="C214">
        <v>347</v>
      </c>
      <c r="D214" t="s">
        <v>298</v>
      </c>
      <c r="E214" t="str">
        <f>IF(ISNA(MATCH(A214,'ESO zone constants'!$A$3:$A$9952,0)),"","X")</f>
        <v>X</v>
      </c>
    </row>
    <row r="215" spans="1:5" x14ac:dyDescent="0.25">
      <c r="A215" s="107">
        <v>418</v>
      </c>
      <c r="B215">
        <v>213</v>
      </c>
      <c r="C215">
        <v>347</v>
      </c>
      <c r="D215" t="s">
        <v>299</v>
      </c>
      <c r="E215" t="str">
        <f>IF(ISNA(MATCH(A215,'ESO zone constants'!$A$3:$A$9952,0)),"","X")</f>
        <v>X</v>
      </c>
    </row>
    <row r="216" spans="1:5" x14ac:dyDescent="0.25">
      <c r="A216" s="107">
        <v>419</v>
      </c>
      <c r="B216">
        <v>214</v>
      </c>
      <c r="C216">
        <v>347</v>
      </c>
      <c r="D216" t="s">
        <v>300</v>
      </c>
      <c r="E216" t="str">
        <f>IF(ISNA(MATCH(A216,'ESO zone constants'!$A$3:$A$9952,0)),"","X")</f>
        <v>X</v>
      </c>
    </row>
    <row r="217" spans="1:5" x14ac:dyDescent="0.25">
      <c r="A217" s="107">
        <v>420</v>
      </c>
      <c r="B217">
        <v>215</v>
      </c>
      <c r="C217">
        <v>347</v>
      </c>
      <c r="D217" t="s">
        <v>301</v>
      </c>
      <c r="E217" t="str">
        <f>IF(ISNA(MATCH(A217,'ESO zone constants'!$A$3:$A$9952,0)),"","X")</f>
        <v>X</v>
      </c>
    </row>
    <row r="218" spans="1:5" x14ac:dyDescent="0.25">
      <c r="A218" s="107">
        <v>421</v>
      </c>
      <c r="B218">
        <v>216</v>
      </c>
      <c r="C218">
        <v>347</v>
      </c>
      <c r="D218" t="s">
        <v>302</v>
      </c>
      <c r="E218" t="str">
        <f>IF(ISNA(MATCH(A218,'ESO zone constants'!$A$3:$A$9952,0)),"","X")</f>
        <v>X</v>
      </c>
    </row>
    <row r="219" spans="1:5" x14ac:dyDescent="0.25">
      <c r="A219" s="107">
        <v>422</v>
      </c>
      <c r="B219">
        <v>217</v>
      </c>
      <c r="C219">
        <v>347</v>
      </c>
      <c r="D219" t="s">
        <v>303</v>
      </c>
      <c r="E219" t="str">
        <f>IF(ISNA(MATCH(A219,'ESO zone constants'!$A$3:$A$9952,0)),"","X")</f>
        <v>X</v>
      </c>
    </row>
    <row r="220" spans="1:5" x14ac:dyDescent="0.25">
      <c r="A220" s="107">
        <v>424</v>
      </c>
      <c r="B220">
        <v>218</v>
      </c>
      <c r="C220">
        <v>3</v>
      </c>
      <c r="D220" t="s">
        <v>304</v>
      </c>
      <c r="E220" t="str">
        <f>IF(ISNA(MATCH(A220,'ESO zone constants'!$A$3:$A$9952,0)),"","X")</f>
        <v>X</v>
      </c>
    </row>
    <row r="221" spans="1:5" x14ac:dyDescent="0.25">
      <c r="A221" s="107">
        <v>425</v>
      </c>
      <c r="B221">
        <v>219</v>
      </c>
      <c r="C221">
        <v>3</v>
      </c>
      <c r="D221" t="s">
        <v>305</v>
      </c>
      <c r="E221" t="str">
        <f>IF(ISNA(MATCH(A221,'ESO zone constants'!$A$3:$A$9952,0)),"","X")</f>
        <v>X</v>
      </c>
    </row>
    <row r="222" spans="1:5" x14ac:dyDescent="0.25">
      <c r="A222" s="107">
        <v>426</v>
      </c>
      <c r="B222">
        <v>220</v>
      </c>
      <c r="C222">
        <v>3</v>
      </c>
      <c r="D222" t="s">
        <v>306</v>
      </c>
      <c r="E222" t="str">
        <f>IF(ISNA(MATCH(A222,'ESO zone constants'!$A$3:$A$9952,0)),"","X")</f>
        <v>X</v>
      </c>
    </row>
    <row r="223" spans="1:5" x14ac:dyDescent="0.25">
      <c r="A223" s="107">
        <v>429</v>
      </c>
      <c r="B223">
        <v>221</v>
      </c>
      <c r="C223">
        <v>3</v>
      </c>
      <c r="D223" t="s">
        <v>307</v>
      </c>
      <c r="E223" t="str">
        <f>IF(ISNA(MATCH(A223,'ESO zone constants'!$A$3:$A$9952,0)),"","X")</f>
        <v>X</v>
      </c>
    </row>
    <row r="224" spans="1:5" x14ac:dyDescent="0.25">
      <c r="A224" s="107">
        <v>430</v>
      </c>
      <c r="B224">
        <v>222</v>
      </c>
      <c r="C224">
        <v>19</v>
      </c>
      <c r="D224" t="s">
        <v>308</v>
      </c>
      <c r="E224" t="str">
        <f>IF(ISNA(MATCH(A224,'ESO zone constants'!$A$3:$A$9952,0)),"","X")</f>
        <v>X</v>
      </c>
    </row>
    <row r="225" spans="1:5" x14ac:dyDescent="0.25">
      <c r="A225" s="107">
        <v>431</v>
      </c>
      <c r="B225">
        <v>223</v>
      </c>
      <c r="C225">
        <v>103</v>
      </c>
      <c r="D225" t="s">
        <v>309</v>
      </c>
      <c r="E225" t="str">
        <f>IF(ISNA(MATCH(A225,'ESO zone constants'!$A$3:$A$9952,0)),"","X")</f>
        <v>X</v>
      </c>
    </row>
    <row r="226" spans="1:5" x14ac:dyDescent="0.25">
      <c r="A226" s="107">
        <v>433</v>
      </c>
      <c r="B226">
        <v>224</v>
      </c>
      <c r="C226">
        <v>383</v>
      </c>
      <c r="D226" t="s">
        <v>310</v>
      </c>
      <c r="E226" t="str">
        <f>IF(ISNA(MATCH(A226,'ESO zone constants'!$A$3:$A$9952,0)),"","X")</f>
        <v>X</v>
      </c>
    </row>
    <row r="227" spans="1:5" x14ac:dyDescent="0.25">
      <c r="A227" s="107">
        <v>434</v>
      </c>
      <c r="B227">
        <v>225</v>
      </c>
      <c r="C227">
        <v>383</v>
      </c>
      <c r="D227" t="s">
        <v>311</v>
      </c>
      <c r="E227" t="str">
        <f>IF(ISNA(MATCH(A227,'ESO zone constants'!$A$3:$A$9952,0)),"","X")</f>
        <v>X</v>
      </c>
    </row>
    <row r="228" spans="1:5" x14ac:dyDescent="0.25">
      <c r="A228" s="107">
        <v>435</v>
      </c>
      <c r="B228">
        <v>226</v>
      </c>
      <c r="C228">
        <v>383</v>
      </c>
      <c r="D228" t="s">
        <v>312</v>
      </c>
      <c r="E228" t="str">
        <f>IF(ISNA(MATCH(A228,'ESO zone constants'!$A$3:$A$9952,0)),"","X")</f>
        <v>X</v>
      </c>
    </row>
    <row r="229" spans="1:5" x14ac:dyDescent="0.25">
      <c r="A229" s="107">
        <v>436</v>
      </c>
      <c r="B229">
        <v>227</v>
      </c>
      <c r="C229">
        <v>383</v>
      </c>
      <c r="D229" t="s">
        <v>313</v>
      </c>
      <c r="E229" t="str">
        <f>IF(ISNA(MATCH(A229,'ESO zone constants'!$A$3:$A$9952,0)),"","X")</f>
        <v>X</v>
      </c>
    </row>
    <row r="230" spans="1:5" x14ac:dyDescent="0.25">
      <c r="A230" s="107">
        <v>437</v>
      </c>
      <c r="B230">
        <v>228</v>
      </c>
      <c r="C230">
        <v>383</v>
      </c>
      <c r="D230" t="s">
        <v>314</v>
      </c>
      <c r="E230" t="str">
        <f>IF(ISNA(MATCH(A230,'ESO zone constants'!$A$3:$A$9952,0)),"","X")</f>
        <v>X</v>
      </c>
    </row>
    <row r="231" spans="1:5" x14ac:dyDescent="0.25">
      <c r="A231" s="107">
        <v>438</v>
      </c>
      <c r="B231">
        <v>229</v>
      </c>
      <c r="C231">
        <v>383</v>
      </c>
      <c r="D231" t="s">
        <v>315</v>
      </c>
      <c r="E231" t="str">
        <f>IF(ISNA(MATCH(A231,'ESO zone constants'!$A$3:$A$9952,0)),"","X")</f>
        <v>X</v>
      </c>
    </row>
    <row r="232" spans="1:5" x14ac:dyDescent="0.25">
      <c r="A232" s="107">
        <v>439</v>
      </c>
      <c r="B232">
        <v>230</v>
      </c>
      <c r="C232">
        <v>383</v>
      </c>
      <c r="D232" t="s">
        <v>316</v>
      </c>
      <c r="E232" t="str">
        <f>IF(ISNA(MATCH(A232,'ESO zone constants'!$A$3:$A$9952,0)),"","X")</f>
        <v>X</v>
      </c>
    </row>
    <row r="233" spans="1:5" x14ac:dyDescent="0.25">
      <c r="A233" s="107">
        <v>440</v>
      </c>
      <c r="B233">
        <v>231</v>
      </c>
      <c r="C233">
        <v>383</v>
      </c>
      <c r="D233" t="s">
        <v>317</v>
      </c>
      <c r="E233" t="str">
        <f>IF(ISNA(MATCH(A233,'ESO zone constants'!$A$3:$A$9952,0)),"","X")</f>
        <v>X</v>
      </c>
    </row>
    <row r="234" spans="1:5" x14ac:dyDescent="0.25">
      <c r="A234" s="107">
        <v>442</v>
      </c>
      <c r="B234">
        <v>232</v>
      </c>
      <c r="C234">
        <v>383</v>
      </c>
      <c r="D234" t="s">
        <v>318</v>
      </c>
      <c r="E234" t="str">
        <f>IF(ISNA(MATCH(A234,'ESO zone constants'!$A$3:$A$9952,0)),"","X")</f>
        <v>X</v>
      </c>
    </row>
    <row r="235" spans="1:5" x14ac:dyDescent="0.25">
      <c r="A235" s="107">
        <v>444</v>
      </c>
      <c r="B235">
        <v>233</v>
      </c>
      <c r="C235">
        <v>383</v>
      </c>
      <c r="D235" t="s">
        <v>319</v>
      </c>
      <c r="E235" t="str">
        <f>IF(ISNA(MATCH(A235,'ESO zone constants'!$A$3:$A$9952,0)),"","X")</f>
        <v>X</v>
      </c>
    </row>
    <row r="236" spans="1:5" x14ac:dyDescent="0.25">
      <c r="A236" s="107">
        <v>447</v>
      </c>
      <c r="B236">
        <v>234</v>
      </c>
      <c r="C236">
        <v>383</v>
      </c>
      <c r="D236" t="s">
        <v>320</v>
      </c>
      <c r="E236" t="str">
        <f>IF(ISNA(MATCH(A236,'ESO zone constants'!$A$3:$A$9952,0)),"","X")</f>
        <v>X</v>
      </c>
    </row>
    <row r="237" spans="1:5" x14ac:dyDescent="0.25">
      <c r="A237" s="107">
        <v>449</v>
      </c>
      <c r="B237">
        <v>235</v>
      </c>
      <c r="C237">
        <v>101</v>
      </c>
      <c r="D237" t="s">
        <v>48</v>
      </c>
      <c r="E237" t="str">
        <f>IF(ISNA(MATCH(A237,'ESO zone constants'!$A$3:$A$9952,0)),"","X")</f>
        <v>X</v>
      </c>
    </row>
    <row r="238" spans="1:5" x14ac:dyDescent="0.25">
      <c r="A238" s="107">
        <v>451</v>
      </c>
      <c r="B238">
        <v>236</v>
      </c>
      <c r="C238">
        <v>382</v>
      </c>
      <c r="D238" t="s">
        <v>321</v>
      </c>
      <c r="E238" t="str">
        <f>IF(ISNA(MATCH(A238,'ESO zone constants'!$A$3:$A$9952,0)),"","X")</f>
        <v>X</v>
      </c>
    </row>
    <row r="239" spans="1:5" x14ac:dyDescent="0.25">
      <c r="A239" s="107">
        <v>452</v>
      </c>
      <c r="B239">
        <v>237</v>
      </c>
      <c r="C239">
        <v>382</v>
      </c>
      <c r="D239" t="s">
        <v>322</v>
      </c>
      <c r="E239" t="str">
        <f>IF(ISNA(MATCH(A239,'ESO zone constants'!$A$3:$A$9952,0)),"","X")</f>
        <v>X</v>
      </c>
    </row>
    <row r="240" spans="1:5" x14ac:dyDescent="0.25">
      <c r="A240" s="107">
        <v>453</v>
      </c>
      <c r="B240">
        <v>238</v>
      </c>
      <c r="C240">
        <v>382</v>
      </c>
      <c r="D240" t="s">
        <v>323</v>
      </c>
      <c r="E240" t="str">
        <f>IF(ISNA(MATCH(A240,'ESO zone constants'!$A$3:$A$9952,0)),"","X")</f>
        <v>X</v>
      </c>
    </row>
    <row r="241" spans="1:5" x14ac:dyDescent="0.25">
      <c r="A241" s="107">
        <v>454</v>
      </c>
      <c r="B241">
        <v>239</v>
      </c>
      <c r="C241">
        <v>382</v>
      </c>
      <c r="D241" t="s">
        <v>324</v>
      </c>
      <c r="E241" t="str">
        <f>IF(ISNA(MATCH(A241,'ESO zone constants'!$A$3:$A$9952,0)),"","X")</f>
        <v>X</v>
      </c>
    </row>
    <row r="242" spans="1:5" x14ac:dyDescent="0.25">
      <c r="A242" s="107">
        <v>455</v>
      </c>
      <c r="B242">
        <v>240</v>
      </c>
      <c r="C242">
        <v>382</v>
      </c>
      <c r="D242" t="s">
        <v>325</v>
      </c>
      <c r="E242" t="str">
        <f>IF(ISNA(MATCH(A242,'ESO zone constants'!$A$3:$A$9952,0)),"","X")</f>
        <v>X</v>
      </c>
    </row>
    <row r="243" spans="1:5" x14ac:dyDescent="0.25">
      <c r="A243" s="107">
        <v>456</v>
      </c>
      <c r="B243">
        <v>241</v>
      </c>
      <c r="C243">
        <v>382</v>
      </c>
      <c r="D243" t="s">
        <v>326</v>
      </c>
      <c r="E243" t="str">
        <f>IF(ISNA(MATCH(A243,'ESO zone constants'!$A$3:$A$9952,0)),"","X")</f>
        <v>X</v>
      </c>
    </row>
    <row r="244" spans="1:5" x14ac:dyDescent="0.25">
      <c r="A244" s="107">
        <v>457</v>
      </c>
      <c r="B244">
        <v>242</v>
      </c>
      <c r="C244">
        <v>382</v>
      </c>
      <c r="D244" t="s">
        <v>327</v>
      </c>
      <c r="E244" t="str">
        <f>IF(ISNA(MATCH(A244,'ESO zone constants'!$A$3:$A$9952,0)),"","X")</f>
        <v>X</v>
      </c>
    </row>
    <row r="245" spans="1:5" x14ac:dyDescent="0.25">
      <c r="A245" s="107">
        <v>458</v>
      </c>
      <c r="B245">
        <v>243</v>
      </c>
      <c r="C245">
        <v>382</v>
      </c>
      <c r="D245" t="s">
        <v>328</v>
      </c>
      <c r="E245" t="str">
        <f>IF(ISNA(MATCH(A245,'ESO zone constants'!$A$3:$A$9952,0)),"","X")</f>
        <v>X</v>
      </c>
    </row>
    <row r="246" spans="1:5" x14ac:dyDescent="0.25">
      <c r="A246" s="107">
        <v>459</v>
      </c>
      <c r="B246">
        <v>244</v>
      </c>
      <c r="C246">
        <v>382</v>
      </c>
      <c r="D246" t="s">
        <v>329</v>
      </c>
      <c r="E246" t="str">
        <f>IF(ISNA(MATCH(A246,'ESO zone constants'!$A$3:$A$9952,0)),"","X")</f>
        <v>X</v>
      </c>
    </row>
    <row r="247" spans="1:5" x14ac:dyDescent="0.25">
      <c r="A247" s="107">
        <v>460</v>
      </c>
      <c r="B247">
        <v>245</v>
      </c>
      <c r="C247">
        <v>382</v>
      </c>
      <c r="D247" t="s">
        <v>330</v>
      </c>
      <c r="E247" t="str">
        <f>IF(ISNA(MATCH(A247,'ESO zone constants'!$A$3:$A$9952,0)),"","X")</f>
        <v>X</v>
      </c>
    </row>
    <row r="248" spans="1:5" x14ac:dyDescent="0.25">
      <c r="A248" s="107">
        <v>461</v>
      </c>
      <c r="B248">
        <v>246</v>
      </c>
      <c r="C248">
        <v>382</v>
      </c>
      <c r="D248" t="s">
        <v>331</v>
      </c>
      <c r="E248" t="str">
        <f>IF(ISNA(MATCH(A248,'ESO zone constants'!$A$3:$A$9952,0)),"","X")</f>
        <v>X</v>
      </c>
    </row>
    <row r="249" spans="1:5" x14ac:dyDescent="0.25">
      <c r="A249" s="107">
        <v>462</v>
      </c>
      <c r="B249">
        <v>247</v>
      </c>
      <c r="C249">
        <v>382</v>
      </c>
      <c r="D249" t="s">
        <v>332</v>
      </c>
      <c r="E249" t="str">
        <f>IF(ISNA(MATCH(A249,'ESO zone constants'!$A$3:$A$9952,0)),"","X")</f>
        <v>X</v>
      </c>
    </row>
    <row r="250" spans="1:5" x14ac:dyDescent="0.25">
      <c r="A250" s="107">
        <v>463</v>
      </c>
      <c r="B250">
        <v>248</v>
      </c>
      <c r="C250">
        <v>382</v>
      </c>
      <c r="D250" t="s">
        <v>333</v>
      </c>
      <c r="E250" t="str">
        <f>IF(ISNA(MATCH(A250,'ESO zone constants'!$A$3:$A$9952,0)),"","X")</f>
        <v>X</v>
      </c>
    </row>
    <row r="251" spans="1:5" x14ac:dyDescent="0.25">
      <c r="A251" s="107">
        <v>464</v>
      </c>
      <c r="B251">
        <v>249</v>
      </c>
      <c r="C251">
        <v>382</v>
      </c>
      <c r="D251" t="s">
        <v>334</v>
      </c>
      <c r="E251" t="str">
        <f>IF(ISNA(MATCH(A251,'ESO zone constants'!$A$3:$A$9952,0)),"","X")</f>
        <v>X</v>
      </c>
    </row>
    <row r="252" spans="1:5" x14ac:dyDescent="0.25">
      <c r="A252" s="107">
        <v>465</v>
      </c>
      <c r="B252">
        <v>250</v>
      </c>
      <c r="C252">
        <v>382</v>
      </c>
      <c r="D252" t="s">
        <v>335</v>
      </c>
      <c r="E252" t="str">
        <f>IF(ISNA(MATCH(A252,'ESO zone constants'!$A$3:$A$9952,0)),"","X")</f>
        <v>X</v>
      </c>
    </row>
    <row r="253" spans="1:5" x14ac:dyDescent="0.25">
      <c r="A253" s="107">
        <v>466</v>
      </c>
      <c r="B253">
        <v>251</v>
      </c>
      <c r="C253">
        <v>382</v>
      </c>
      <c r="D253" t="s">
        <v>336</v>
      </c>
      <c r="E253" t="str">
        <f>IF(ISNA(MATCH(A253,'ESO zone constants'!$A$3:$A$9952,0)),"","X")</f>
        <v>X</v>
      </c>
    </row>
    <row r="254" spans="1:5" x14ac:dyDescent="0.25">
      <c r="A254" s="107">
        <v>467</v>
      </c>
      <c r="B254">
        <v>252</v>
      </c>
      <c r="C254">
        <v>382</v>
      </c>
      <c r="D254" t="s">
        <v>337</v>
      </c>
      <c r="E254" t="str">
        <f>IF(ISNA(MATCH(A254,'ESO zone constants'!$A$3:$A$9952,0)),"","X")</f>
        <v>X</v>
      </c>
    </row>
    <row r="255" spans="1:5" x14ac:dyDescent="0.25">
      <c r="A255" s="107">
        <v>468</v>
      </c>
      <c r="B255">
        <v>253</v>
      </c>
      <c r="C255">
        <v>58</v>
      </c>
      <c r="D255" t="s">
        <v>338</v>
      </c>
      <c r="E255" t="str">
        <f>IF(ISNA(MATCH(A255,'ESO zone constants'!$A$3:$A$9952,0)),"","X")</f>
        <v>X</v>
      </c>
    </row>
    <row r="256" spans="1:5" x14ac:dyDescent="0.25">
      <c r="A256" s="107">
        <v>469</v>
      </c>
      <c r="B256">
        <v>254</v>
      </c>
      <c r="C256">
        <v>58</v>
      </c>
      <c r="D256" t="s">
        <v>339</v>
      </c>
      <c r="E256" t="str">
        <f>IF(ISNA(MATCH(A256,'ESO zone constants'!$A$3:$A$9952,0)),"","X")</f>
        <v>X</v>
      </c>
    </row>
    <row r="257" spans="1:5" x14ac:dyDescent="0.25">
      <c r="A257" s="107">
        <v>470</v>
      </c>
      <c r="B257">
        <v>255</v>
      </c>
      <c r="C257">
        <v>58</v>
      </c>
      <c r="D257" t="s">
        <v>340</v>
      </c>
      <c r="E257" t="str">
        <f>IF(ISNA(MATCH(A257,'ESO zone constants'!$A$3:$A$9952,0)),"","X")</f>
        <v>X</v>
      </c>
    </row>
    <row r="258" spans="1:5" x14ac:dyDescent="0.25">
      <c r="A258" s="107">
        <v>471</v>
      </c>
      <c r="B258">
        <v>256</v>
      </c>
      <c r="C258">
        <v>58</v>
      </c>
      <c r="D258" t="s">
        <v>341</v>
      </c>
      <c r="E258" t="str">
        <f>IF(ISNA(MATCH(A258,'ESO zone constants'!$A$3:$A$9952,0)),"","X")</f>
        <v>X</v>
      </c>
    </row>
    <row r="259" spans="1:5" x14ac:dyDescent="0.25">
      <c r="A259" s="107">
        <v>472</v>
      </c>
      <c r="B259">
        <v>257</v>
      </c>
      <c r="C259">
        <v>58</v>
      </c>
      <c r="D259" t="s">
        <v>342</v>
      </c>
      <c r="E259" t="str">
        <f>IF(ISNA(MATCH(A259,'ESO zone constants'!$A$3:$A$9952,0)),"","X")</f>
        <v>X</v>
      </c>
    </row>
    <row r="260" spans="1:5" x14ac:dyDescent="0.25">
      <c r="A260" s="107">
        <v>473</v>
      </c>
      <c r="B260">
        <v>258</v>
      </c>
      <c r="C260">
        <v>58</v>
      </c>
      <c r="D260" t="s">
        <v>343</v>
      </c>
      <c r="E260" t="str">
        <f>IF(ISNA(MATCH(A260,'ESO zone constants'!$A$3:$A$9952,0)),"","X")</f>
        <v>X</v>
      </c>
    </row>
    <row r="261" spans="1:5" x14ac:dyDescent="0.25">
      <c r="A261" s="107">
        <v>475</v>
      </c>
      <c r="B261">
        <v>259</v>
      </c>
      <c r="C261">
        <v>383</v>
      </c>
      <c r="D261" t="s">
        <v>344</v>
      </c>
      <c r="E261" t="str">
        <f>IF(ISNA(MATCH(A261,'ESO zone constants'!$A$3:$A$9952,0)),"","X")</f>
        <v>X</v>
      </c>
    </row>
    <row r="262" spans="1:5" x14ac:dyDescent="0.25">
      <c r="A262" s="107">
        <v>477</v>
      </c>
      <c r="B262">
        <v>260</v>
      </c>
      <c r="C262">
        <v>383</v>
      </c>
      <c r="D262" t="s">
        <v>345</v>
      </c>
      <c r="E262" t="str">
        <f>IF(ISNA(MATCH(A262,'ESO zone constants'!$A$3:$A$9952,0)),"","X")</f>
        <v>X</v>
      </c>
    </row>
    <row r="263" spans="1:5" x14ac:dyDescent="0.25">
      <c r="A263" s="107">
        <v>478</v>
      </c>
      <c r="B263">
        <v>261</v>
      </c>
      <c r="C263">
        <v>383</v>
      </c>
      <c r="D263" t="s">
        <v>346</v>
      </c>
      <c r="E263" t="str">
        <f>IF(ISNA(MATCH(A263,'ESO zone constants'!$A$3:$A$9952,0)),"","X")</f>
        <v>X</v>
      </c>
    </row>
    <row r="264" spans="1:5" x14ac:dyDescent="0.25">
      <c r="A264" s="107">
        <v>480</v>
      </c>
      <c r="B264">
        <v>262</v>
      </c>
      <c r="C264">
        <v>103</v>
      </c>
      <c r="D264" t="s">
        <v>347</v>
      </c>
      <c r="E264" t="str">
        <f>IF(ISNA(MATCH(A264,'ESO zone constants'!$A$3:$A$9952,0)),"","X")</f>
        <v>X</v>
      </c>
    </row>
    <row r="265" spans="1:5" x14ac:dyDescent="0.25">
      <c r="A265" s="107">
        <v>481</v>
      </c>
      <c r="B265">
        <v>263</v>
      </c>
      <c r="C265">
        <v>103</v>
      </c>
      <c r="D265" t="s">
        <v>348</v>
      </c>
      <c r="E265" t="str">
        <f>IF(ISNA(MATCH(A265,'ESO zone constants'!$A$3:$A$9952,0)),"","X")</f>
        <v>X</v>
      </c>
    </row>
    <row r="266" spans="1:5" x14ac:dyDescent="0.25">
      <c r="A266" s="107">
        <v>482</v>
      </c>
      <c r="B266">
        <v>264</v>
      </c>
      <c r="C266">
        <v>103</v>
      </c>
      <c r="D266" t="s">
        <v>349</v>
      </c>
      <c r="E266" t="str">
        <f>IF(ISNA(MATCH(A266,'ESO zone constants'!$A$3:$A$9952,0)),"","X")</f>
        <v>X</v>
      </c>
    </row>
    <row r="267" spans="1:5" x14ac:dyDescent="0.25">
      <c r="A267" s="107">
        <v>484</v>
      </c>
      <c r="B267">
        <v>265</v>
      </c>
      <c r="C267">
        <v>103</v>
      </c>
      <c r="D267" t="s">
        <v>350</v>
      </c>
      <c r="E267" t="str">
        <f>IF(ISNA(MATCH(A267,'ESO zone constants'!$A$3:$A$9952,0)),"","X")</f>
        <v>X</v>
      </c>
    </row>
    <row r="268" spans="1:5" x14ac:dyDescent="0.25">
      <c r="A268" s="107">
        <v>485</v>
      </c>
      <c r="B268">
        <v>266</v>
      </c>
      <c r="C268">
        <v>103</v>
      </c>
      <c r="D268" t="s">
        <v>351</v>
      </c>
      <c r="E268" t="str">
        <f>IF(ISNA(MATCH(A268,'ESO zone constants'!$A$3:$A$9952,0)),"","X")</f>
        <v>X</v>
      </c>
    </row>
    <row r="269" spans="1:5" x14ac:dyDescent="0.25">
      <c r="A269" s="107">
        <v>486</v>
      </c>
      <c r="B269">
        <v>267</v>
      </c>
      <c r="C269">
        <v>381</v>
      </c>
      <c r="D269" t="s">
        <v>352</v>
      </c>
      <c r="E269" t="str">
        <f>IF(ISNA(MATCH(A269,'ESO zone constants'!$A$3:$A$9952,0)),"","X")</f>
        <v>X</v>
      </c>
    </row>
    <row r="270" spans="1:5" x14ac:dyDescent="0.25">
      <c r="A270" s="107">
        <v>487</v>
      </c>
      <c r="B270">
        <v>268</v>
      </c>
      <c r="C270">
        <v>382</v>
      </c>
      <c r="D270" t="s">
        <v>353</v>
      </c>
      <c r="E270" t="str">
        <f>IF(ISNA(MATCH(A270,'ESO zone constants'!$A$3:$A$9952,0)),"","X")</f>
        <v>X</v>
      </c>
    </row>
    <row r="271" spans="1:5" x14ac:dyDescent="0.25">
      <c r="A271" s="107">
        <v>492</v>
      </c>
      <c r="B271">
        <v>269</v>
      </c>
      <c r="C271">
        <v>41</v>
      </c>
      <c r="D271" t="s">
        <v>354</v>
      </c>
      <c r="E271" t="str">
        <f>IF(ISNA(MATCH(A271,'ESO zone constants'!$A$3:$A$9952,0)),"","X")</f>
        <v>X</v>
      </c>
    </row>
    <row r="272" spans="1:5" x14ac:dyDescent="0.25">
      <c r="A272" s="107">
        <v>493</v>
      </c>
      <c r="B272">
        <v>270</v>
      </c>
      <c r="C272">
        <v>181</v>
      </c>
      <c r="D272" t="s">
        <v>355</v>
      </c>
      <c r="E272" t="str">
        <f>IF(ISNA(MATCH(A272,'ESO zone constants'!$A$3:$A$9952,0)),"","X")</f>
        <v>X</v>
      </c>
    </row>
    <row r="273" spans="1:5" x14ac:dyDescent="0.25">
      <c r="A273" s="107">
        <v>494</v>
      </c>
      <c r="B273">
        <v>271</v>
      </c>
      <c r="C273">
        <v>181</v>
      </c>
      <c r="D273" t="s">
        <v>356</v>
      </c>
      <c r="E273" t="str">
        <f>IF(ISNA(MATCH(A273,'ESO zone constants'!$A$3:$A$9952,0)),"","X")</f>
        <v>X</v>
      </c>
    </row>
    <row r="274" spans="1:5" x14ac:dyDescent="0.25">
      <c r="A274" s="107">
        <v>495</v>
      </c>
      <c r="B274">
        <v>272</v>
      </c>
      <c r="C274">
        <v>181</v>
      </c>
      <c r="D274" t="s">
        <v>357</v>
      </c>
      <c r="E274" t="str">
        <f>IF(ISNA(MATCH(A274,'ESO zone constants'!$A$3:$A$9952,0)),"","X")</f>
        <v>X</v>
      </c>
    </row>
    <row r="275" spans="1:5" x14ac:dyDescent="0.25">
      <c r="A275" s="107">
        <v>496</v>
      </c>
      <c r="B275">
        <v>273</v>
      </c>
      <c r="C275">
        <v>181</v>
      </c>
      <c r="D275" t="s">
        <v>358</v>
      </c>
      <c r="E275" t="str">
        <f>IF(ISNA(MATCH(A275,'ESO zone constants'!$A$3:$A$9952,0)),"","X")</f>
        <v>X</v>
      </c>
    </row>
    <row r="276" spans="1:5" x14ac:dyDescent="0.25">
      <c r="A276" s="107">
        <v>497</v>
      </c>
      <c r="B276">
        <v>274</v>
      </c>
      <c r="C276">
        <v>181</v>
      </c>
      <c r="D276" t="s">
        <v>359</v>
      </c>
      <c r="E276" t="str">
        <f>IF(ISNA(MATCH(A276,'ESO zone constants'!$A$3:$A$9952,0)),"","X")</f>
        <v>X</v>
      </c>
    </row>
    <row r="277" spans="1:5" x14ac:dyDescent="0.25">
      <c r="A277" s="107">
        <v>498</v>
      </c>
      <c r="B277">
        <v>275</v>
      </c>
      <c r="C277">
        <v>181</v>
      </c>
      <c r="D277" t="s">
        <v>360</v>
      </c>
      <c r="E277" t="str">
        <f>IF(ISNA(MATCH(A277,'ESO zone constants'!$A$3:$A$9952,0)),"","X")</f>
        <v>X</v>
      </c>
    </row>
    <row r="278" spans="1:5" x14ac:dyDescent="0.25">
      <c r="A278" s="107">
        <v>499</v>
      </c>
      <c r="B278">
        <v>276</v>
      </c>
      <c r="C278">
        <v>181</v>
      </c>
      <c r="D278" t="s">
        <v>361</v>
      </c>
      <c r="E278" t="str">
        <f>IF(ISNA(MATCH(A278,'ESO zone constants'!$A$3:$A$9952,0)),"","X")</f>
        <v>X</v>
      </c>
    </row>
    <row r="279" spans="1:5" x14ac:dyDescent="0.25">
      <c r="A279" s="107">
        <v>500</v>
      </c>
      <c r="B279">
        <v>277</v>
      </c>
      <c r="C279">
        <v>181</v>
      </c>
      <c r="D279" t="s">
        <v>362</v>
      </c>
      <c r="E279" t="str">
        <f>IF(ISNA(MATCH(A279,'ESO zone constants'!$A$3:$A$9952,0)),"","X")</f>
        <v>X</v>
      </c>
    </row>
    <row r="280" spans="1:5" x14ac:dyDescent="0.25">
      <c r="A280" s="107">
        <v>501</v>
      </c>
      <c r="B280">
        <v>278</v>
      </c>
      <c r="C280">
        <v>181</v>
      </c>
      <c r="D280" t="s">
        <v>363</v>
      </c>
      <c r="E280" t="str">
        <f>IF(ISNA(MATCH(A280,'ESO zone constants'!$A$3:$A$9952,0)),"","X")</f>
        <v>X</v>
      </c>
    </row>
    <row r="281" spans="1:5" x14ac:dyDescent="0.25">
      <c r="A281" s="107">
        <v>502</v>
      </c>
      <c r="B281">
        <v>279</v>
      </c>
      <c r="C281">
        <v>181</v>
      </c>
      <c r="D281" t="s">
        <v>364</v>
      </c>
      <c r="E281" t="str">
        <f>IF(ISNA(MATCH(A281,'ESO zone constants'!$A$3:$A$9952,0)),"","X")</f>
        <v>X</v>
      </c>
    </row>
    <row r="282" spans="1:5" x14ac:dyDescent="0.25">
      <c r="A282" s="107">
        <v>503</v>
      </c>
      <c r="B282">
        <v>280</v>
      </c>
      <c r="C282">
        <v>181</v>
      </c>
      <c r="D282" t="s">
        <v>365</v>
      </c>
      <c r="E282" t="str">
        <f>IF(ISNA(MATCH(A282,'ESO zone constants'!$A$3:$A$9952,0)),"","X")</f>
        <v>X</v>
      </c>
    </row>
    <row r="283" spans="1:5" x14ac:dyDescent="0.25">
      <c r="A283" s="107">
        <v>504</v>
      </c>
      <c r="B283">
        <v>281</v>
      </c>
      <c r="C283">
        <v>181</v>
      </c>
      <c r="D283" t="s">
        <v>366</v>
      </c>
      <c r="E283" t="str">
        <f>IF(ISNA(MATCH(A283,'ESO zone constants'!$A$3:$A$9952,0)),"","X")</f>
        <v>X</v>
      </c>
    </row>
    <row r="284" spans="1:5" x14ac:dyDescent="0.25">
      <c r="A284" s="107">
        <v>505</v>
      </c>
      <c r="B284">
        <v>282</v>
      </c>
      <c r="C284">
        <v>181</v>
      </c>
      <c r="D284" t="s">
        <v>367</v>
      </c>
      <c r="E284" t="str">
        <f>IF(ISNA(MATCH(A284,'ESO zone constants'!$A$3:$A$9952,0)),"","X")</f>
        <v>X</v>
      </c>
    </row>
    <row r="285" spans="1:5" x14ac:dyDescent="0.25">
      <c r="A285" s="107">
        <v>506</v>
      </c>
      <c r="B285">
        <v>283</v>
      </c>
      <c r="C285">
        <v>181</v>
      </c>
      <c r="D285" t="s">
        <v>368</v>
      </c>
      <c r="E285" t="str">
        <f>IF(ISNA(MATCH(A285,'ESO zone constants'!$A$3:$A$9952,0)),"","X")</f>
        <v>X</v>
      </c>
    </row>
    <row r="286" spans="1:5" x14ac:dyDescent="0.25">
      <c r="A286" s="107">
        <v>507</v>
      </c>
      <c r="B286">
        <v>284</v>
      </c>
      <c r="C286">
        <v>181</v>
      </c>
      <c r="D286" t="s">
        <v>369</v>
      </c>
      <c r="E286" t="str">
        <f>IF(ISNA(MATCH(A286,'ESO zone constants'!$A$3:$A$9952,0)),"","X")</f>
        <v>X</v>
      </c>
    </row>
    <row r="287" spans="1:5" x14ac:dyDescent="0.25">
      <c r="A287" s="107">
        <v>508</v>
      </c>
      <c r="B287">
        <v>285</v>
      </c>
      <c r="C287">
        <v>849</v>
      </c>
      <c r="D287" t="s">
        <v>370</v>
      </c>
      <c r="E287" t="str">
        <f>IF(ISNA(MATCH(A287,'ESO zone constants'!$A$3:$A$9952,0)),"","X")</f>
        <v>X</v>
      </c>
    </row>
    <row r="288" spans="1:5" x14ac:dyDescent="0.25">
      <c r="A288" s="107">
        <v>509</v>
      </c>
      <c r="B288">
        <v>286</v>
      </c>
      <c r="C288">
        <v>849</v>
      </c>
      <c r="D288" t="s">
        <v>371</v>
      </c>
      <c r="E288" t="str">
        <f>IF(ISNA(MATCH(A288,'ESO zone constants'!$A$3:$A$9952,0)),"","X")</f>
        <v>X</v>
      </c>
    </row>
    <row r="289" spans="1:5" x14ac:dyDescent="0.25">
      <c r="A289" s="107">
        <v>510</v>
      </c>
      <c r="B289">
        <v>287</v>
      </c>
      <c r="C289">
        <v>849</v>
      </c>
      <c r="D289" t="s">
        <v>372</v>
      </c>
      <c r="E289" t="str">
        <f>IF(ISNA(MATCH(A289,'ESO zone constants'!$A$3:$A$9952,0)),"","X")</f>
        <v>X</v>
      </c>
    </row>
    <row r="290" spans="1:5" x14ac:dyDescent="0.25">
      <c r="A290" s="107">
        <v>511</v>
      </c>
      <c r="B290">
        <v>288</v>
      </c>
      <c r="C290">
        <v>511</v>
      </c>
      <c r="D290" t="s">
        <v>373</v>
      </c>
      <c r="E290" t="str">
        <f>IF(ISNA(MATCH(A290,'ESO zone constants'!$A$3:$A$9952,0)),"","X")</f>
        <v>X</v>
      </c>
    </row>
    <row r="291" spans="1:5" x14ac:dyDescent="0.25">
      <c r="A291" s="107">
        <v>512</v>
      </c>
      <c r="B291">
        <v>289</v>
      </c>
      <c r="C291">
        <v>512</v>
      </c>
      <c r="D291" t="s">
        <v>374</v>
      </c>
      <c r="E291" t="str">
        <f>IF(ISNA(MATCH(A291,'ESO zone constants'!$A$3:$A$9952,0)),"","X")</f>
        <v>X</v>
      </c>
    </row>
    <row r="292" spans="1:5" x14ac:dyDescent="0.25">
      <c r="A292" s="107">
        <v>513</v>
      </c>
      <c r="B292">
        <v>290</v>
      </c>
      <c r="C292">
        <v>513</v>
      </c>
      <c r="D292" t="s">
        <v>375</v>
      </c>
      <c r="E292" t="str">
        <f>IF(ISNA(MATCH(A292,'ESO zone constants'!$A$3:$A$9952,0)),"","X")</f>
        <v>X</v>
      </c>
    </row>
    <row r="293" spans="1:5" x14ac:dyDescent="0.25">
      <c r="A293" s="107">
        <v>514</v>
      </c>
      <c r="B293">
        <v>291</v>
      </c>
      <c r="C293">
        <v>514</v>
      </c>
      <c r="D293" t="s">
        <v>376</v>
      </c>
      <c r="E293" t="str">
        <f>IF(ISNA(MATCH(A293,'ESO zone constants'!$A$3:$A$9952,0)),"","X")</f>
        <v>X</v>
      </c>
    </row>
    <row r="294" spans="1:5" x14ac:dyDescent="0.25">
      <c r="A294" s="107">
        <v>515</v>
      </c>
      <c r="B294">
        <v>292</v>
      </c>
      <c r="C294">
        <v>515</v>
      </c>
      <c r="D294" t="s">
        <v>1497</v>
      </c>
      <c r="E294" t="str">
        <f>IF(ISNA(MATCH(A294,'ESO zone constants'!$A$3:$A$9952,0)),"","X")</f>
        <v>X</v>
      </c>
    </row>
    <row r="295" spans="1:5" x14ac:dyDescent="0.25">
      <c r="A295" s="107">
        <v>516</v>
      </c>
      <c r="B295">
        <v>293</v>
      </c>
      <c r="C295">
        <v>516</v>
      </c>
      <c r="D295" t="s">
        <v>371</v>
      </c>
      <c r="E295" t="str">
        <f>IF(ISNA(MATCH(A295,'ESO zone constants'!$A$3:$A$9952,0)),"","X")</f>
        <v>X</v>
      </c>
    </row>
    <row r="296" spans="1:5" x14ac:dyDescent="0.25">
      <c r="A296" s="107">
        <v>517</v>
      </c>
      <c r="B296">
        <v>294</v>
      </c>
      <c r="C296">
        <v>517</v>
      </c>
      <c r="D296" t="s">
        <v>377</v>
      </c>
      <c r="E296" t="str">
        <f>IF(ISNA(MATCH(A296,'ESO zone constants'!$A$3:$A$9952,0)),"","X")</f>
        <v>X</v>
      </c>
    </row>
    <row r="297" spans="1:5" x14ac:dyDescent="0.25">
      <c r="A297" s="107">
        <v>518</v>
      </c>
      <c r="B297">
        <v>295</v>
      </c>
      <c r="C297">
        <v>518</v>
      </c>
      <c r="D297" t="s">
        <v>377</v>
      </c>
      <c r="E297" t="str">
        <f>IF(ISNA(MATCH(A297,'ESO zone constants'!$A$3:$A$9952,0)),"","X")</f>
        <v>X</v>
      </c>
    </row>
    <row r="298" spans="1:5" x14ac:dyDescent="0.25">
      <c r="A298" s="107">
        <v>525</v>
      </c>
      <c r="B298">
        <v>296</v>
      </c>
      <c r="C298">
        <v>181</v>
      </c>
      <c r="D298" t="s">
        <v>1415</v>
      </c>
      <c r="E298" t="str">
        <f>IF(ISNA(MATCH(A298,'ESO zone constants'!$A$3:$A$9952,0)),"","X")</f>
        <v>X</v>
      </c>
    </row>
    <row r="299" spans="1:5" x14ac:dyDescent="0.25">
      <c r="A299" s="107">
        <v>526</v>
      </c>
      <c r="B299">
        <v>297</v>
      </c>
      <c r="C299">
        <v>382</v>
      </c>
      <c r="D299" t="s">
        <v>378</v>
      </c>
      <c r="E299" t="str">
        <f>IF(ISNA(MATCH(A299,'ESO zone constants'!$A$3:$A$9952,0)),"","X")</f>
        <v>X</v>
      </c>
    </row>
    <row r="300" spans="1:5" x14ac:dyDescent="0.25">
      <c r="A300" s="107">
        <v>527</v>
      </c>
      <c r="B300">
        <v>298</v>
      </c>
      <c r="C300">
        <v>199</v>
      </c>
      <c r="D300" t="s">
        <v>379</v>
      </c>
      <c r="E300" t="str">
        <f>IF(ISNA(MATCH(A300,'ESO zone constants'!$A$3:$A$9952,0)),"","X")</f>
        <v>X</v>
      </c>
    </row>
    <row r="301" spans="1:5" x14ac:dyDescent="0.25">
      <c r="A301" s="107">
        <v>529</v>
      </c>
      <c r="B301">
        <v>299</v>
      </c>
      <c r="C301">
        <v>267</v>
      </c>
      <c r="D301" t="s">
        <v>380</v>
      </c>
      <c r="E301" t="str">
        <f>IF(ISNA(MATCH(A301,'ESO zone constants'!$A$3:$A$9952,0)),"","X")</f>
        <v>X</v>
      </c>
    </row>
    <row r="302" spans="1:5" x14ac:dyDescent="0.25">
      <c r="A302" s="107">
        <v>530</v>
      </c>
      <c r="B302">
        <v>300</v>
      </c>
      <c r="C302">
        <v>347</v>
      </c>
      <c r="D302" t="s">
        <v>381</v>
      </c>
      <c r="E302" t="str">
        <f>IF(ISNA(MATCH(A302,'ESO zone constants'!$A$3:$A$9952,0)),"","X")</f>
        <v>X</v>
      </c>
    </row>
    <row r="303" spans="1:5" x14ac:dyDescent="0.25">
      <c r="A303" s="107">
        <v>531</v>
      </c>
      <c r="B303">
        <v>301</v>
      </c>
      <c r="C303">
        <v>181</v>
      </c>
      <c r="D303" t="s">
        <v>382</v>
      </c>
      <c r="E303" t="str">
        <f>IF(ISNA(MATCH(A303,'ESO zone constants'!$A$3:$A$9952,0)),"","X")</f>
        <v>X</v>
      </c>
    </row>
    <row r="304" spans="1:5" x14ac:dyDescent="0.25">
      <c r="A304" s="107">
        <v>532</v>
      </c>
      <c r="B304">
        <v>302</v>
      </c>
      <c r="C304">
        <v>181</v>
      </c>
      <c r="D304" t="s">
        <v>383</v>
      </c>
      <c r="E304" t="str">
        <f>IF(ISNA(MATCH(A304,'ESO zone constants'!$A$3:$A$9952,0)),"","X")</f>
        <v>X</v>
      </c>
    </row>
    <row r="305" spans="1:5" x14ac:dyDescent="0.25">
      <c r="A305" s="107">
        <v>533</v>
      </c>
      <c r="B305">
        <v>303</v>
      </c>
      <c r="C305">
        <v>181</v>
      </c>
      <c r="D305" t="s">
        <v>384</v>
      </c>
      <c r="E305" t="str">
        <f>IF(ISNA(MATCH(A305,'ESO zone constants'!$A$3:$A$9952,0)),"","X")</f>
        <v>X</v>
      </c>
    </row>
    <row r="306" spans="1:5" x14ac:dyDescent="0.25">
      <c r="A306" s="107">
        <v>534</v>
      </c>
      <c r="B306">
        <v>304</v>
      </c>
      <c r="C306">
        <v>534</v>
      </c>
      <c r="D306" t="s">
        <v>385</v>
      </c>
      <c r="E306" t="str">
        <f>IF(ISNA(MATCH(A306,'ESO zone constants'!$A$3:$A$9952,0)),"","X")</f>
        <v>X</v>
      </c>
    </row>
    <row r="307" spans="1:5" x14ac:dyDescent="0.25">
      <c r="A307" s="107">
        <v>535</v>
      </c>
      <c r="B307">
        <v>305</v>
      </c>
      <c r="C307">
        <v>535</v>
      </c>
      <c r="D307" t="s">
        <v>386</v>
      </c>
      <c r="E307" t="str">
        <f>IF(ISNA(MATCH(A307,'ESO zone constants'!$A$3:$A$9952,0)),"","X")</f>
        <v>X</v>
      </c>
    </row>
    <row r="308" spans="1:5" x14ac:dyDescent="0.25">
      <c r="A308" s="107">
        <v>537</v>
      </c>
      <c r="B308">
        <v>306</v>
      </c>
      <c r="C308">
        <v>537</v>
      </c>
      <c r="D308" t="s">
        <v>387</v>
      </c>
      <c r="E308" t="str">
        <f>IF(ISNA(MATCH(A308,'ESO zone constants'!$A$3:$A$9952,0)),"","X")</f>
        <v>X</v>
      </c>
    </row>
    <row r="309" spans="1:5" x14ac:dyDescent="0.25">
      <c r="A309" s="107">
        <v>539</v>
      </c>
      <c r="B309">
        <v>307</v>
      </c>
      <c r="C309">
        <v>535</v>
      </c>
      <c r="D309" t="s">
        <v>388</v>
      </c>
      <c r="E309" t="str">
        <f>IF(ISNA(MATCH(A309,'ESO zone constants'!$A$3:$A$9952,0)),"","X")</f>
        <v>X</v>
      </c>
    </row>
    <row r="310" spans="1:5" x14ac:dyDescent="0.25">
      <c r="A310" s="107">
        <v>541</v>
      </c>
      <c r="B310">
        <v>308</v>
      </c>
      <c r="C310">
        <v>267</v>
      </c>
      <c r="D310" t="s">
        <v>389</v>
      </c>
      <c r="E310" t="str">
        <f>IF(ISNA(MATCH(A310,'ESO zone constants'!$A$3:$A$9952,0)),"","X")</f>
        <v>X</v>
      </c>
    </row>
    <row r="311" spans="1:5" x14ac:dyDescent="0.25">
      <c r="A311" s="107">
        <v>542</v>
      </c>
      <c r="B311">
        <v>309</v>
      </c>
      <c r="C311">
        <v>208</v>
      </c>
      <c r="D311" t="s">
        <v>390</v>
      </c>
      <c r="E311" t="str">
        <f>IF(ISNA(MATCH(A311,'ESO zone constants'!$A$3:$A$9952,0)),"","X")</f>
        <v>X</v>
      </c>
    </row>
    <row r="312" spans="1:5" x14ac:dyDescent="0.25">
      <c r="A312" s="107">
        <v>543</v>
      </c>
      <c r="B312">
        <v>310</v>
      </c>
      <c r="C312">
        <v>208</v>
      </c>
      <c r="D312" t="s">
        <v>391</v>
      </c>
      <c r="E312" t="str">
        <f>IF(ISNA(MATCH(A312,'ESO zone constants'!$A$3:$A$9952,0)),"","X")</f>
        <v>X</v>
      </c>
    </row>
    <row r="313" spans="1:5" x14ac:dyDescent="0.25">
      <c r="A313" s="107">
        <v>544</v>
      </c>
      <c r="B313">
        <v>311</v>
      </c>
      <c r="C313">
        <v>208</v>
      </c>
      <c r="D313" t="s">
        <v>392</v>
      </c>
      <c r="E313" t="str">
        <f>IF(ISNA(MATCH(A313,'ESO zone constants'!$A$3:$A$9952,0)),"","X")</f>
        <v>X</v>
      </c>
    </row>
    <row r="314" spans="1:5" x14ac:dyDescent="0.25">
      <c r="A314" s="107">
        <v>545</v>
      </c>
      <c r="B314">
        <v>312</v>
      </c>
      <c r="C314">
        <v>19</v>
      </c>
      <c r="D314" t="s">
        <v>393</v>
      </c>
      <c r="E314" t="str">
        <f>IF(ISNA(MATCH(A314,'ESO zone constants'!$A$3:$A$9952,0)),"","X")</f>
        <v>X</v>
      </c>
    </row>
    <row r="315" spans="1:5" x14ac:dyDescent="0.25">
      <c r="A315" s="107">
        <v>546</v>
      </c>
      <c r="B315">
        <v>313</v>
      </c>
      <c r="C315">
        <v>19</v>
      </c>
      <c r="D315" t="s">
        <v>394</v>
      </c>
      <c r="E315" t="str">
        <f>IF(ISNA(MATCH(A315,'ESO zone constants'!$A$3:$A$9952,0)),"","X")</f>
        <v>X</v>
      </c>
    </row>
    <row r="316" spans="1:5" x14ac:dyDescent="0.25">
      <c r="A316" s="107">
        <v>547</v>
      </c>
      <c r="B316">
        <v>314</v>
      </c>
      <c r="C316">
        <v>108</v>
      </c>
      <c r="D316" t="s">
        <v>395</v>
      </c>
      <c r="E316" t="str">
        <f>IF(ISNA(MATCH(A316,'ESO zone constants'!$A$3:$A$9952,0)),"","X")</f>
        <v>X</v>
      </c>
    </row>
    <row r="317" spans="1:5" x14ac:dyDescent="0.25">
      <c r="A317" s="107">
        <v>548</v>
      </c>
      <c r="B317">
        <v>315</v>
      </c>
      <c r="C317">
        <v>108</v>
      </c>
      <c r="D317" t="s">
        <v>396</v>
      </c>
      <c r="E317" t="str">
        <f>IF(ISNA(MATCH(A317,'ESO zone constants'!$A$3:$A$9952,0)),"","X")</f>
        <v>X</v>
      </c>
    </row>
    <row r="318" spans="1:5" x14ac:dyDescent="0.25">
      <c r="A318" s="107">
        <v>549</v>
      </c>
      <c r="B318">
        <v>316</v>
      </c>
      <c r="C318">
        <v>383</v>
      </c>
      <c r="D318" t="s">
        <v>397</v>
      </c>
      <c r="E318" t="str">
        <f>IF(ISNA(MATCH(A318,'ESO zone constants'!$A$3:$A$9952,0)),"","X")</f>
        <v>X</v>
      </c>
    </row>
    <row r="319" spans="1:5" x14ac:dyDescent="0.25">
      <c r="A319" s="107">
        <v>551</v>
      </c>
      <c r="B319">
        <v>317</v>
      </c>
      <c r="C319">
        <v>108</v>
      </c>
      <c r="D319" t="s">
        <v>398</v>
      </c>
      <c r="E319" t="str">
        <f>IF(ISNA(MATCH(A319,'ESO zone constants'!$A$3:$A$9952,0)),"","X")</f>
        <v>X</v>
      </c>
    </row>
    <row r="320" spans="1:5" x14ac:dyDescent="0.25">
      <c r="A320" s="107">
        <v>552</v>
      </c>
      <c r="B320">
        <v>318</v>
      </c>
      <c r="C320">
        <v>108</v>
      </c>
      <c r="D320" t="s">
        <v>399</v>
      </c>
      <c r="E320" t="str">
        <f>IF(ISNA(MATCH(A320,'ESO zone constants'!$A$3:$A$9952,0)),"","X")</f>
        <v>X</v>
      </c>
    </row>
    <row r="321" spans="1:5" x14ac:dyDescent="0.25">
      <c r="A321" s="107">
        <v>553</v>
      </c>
      <c r="B321">
        <v>319</v>
      </c>
      <c r="C321">
        <v>108</v>
      </c>
      <c r="D321" t="s">
        <v>400</v>
      </c>
      <c r="E321" t="str">
        <f>IF(ISNA(MATCH(A321,'ESO zone constants'!$A$3:$A$9952,0)),"","X")</f>
        <v>X</v>
      </c>
    </row>
    <row r="322" spans="1:5" x14ac:dyDescent="0.25">
      <c r="A322" s="107">
        <v>554</v>
      </c>
      <c r="B322">
        <v>320</v>
      </c>
      <c r="C322">
        <v>108</v>
      </c>
      <c r="D322" t="s">
        <v>401</v>
      </c>
      <c r="E322" t="str">
        <f>IF(ISNA(MATCH(A322,'ESO zone constants'!$A$3:$A$9952,0)),"","X")</f>
        <v>X</v>
      </c>
    </row>
    <row r="323" spans="1:5" x14ac:dyDescent="0.25">
      <c r="A323" s="107">
        <v>555</v>
      </c>
      <c r="B323">
        <v>321</v>
      </c>
      <c r="C323">
        <v>108</v>
      </c>
      <c r="D323" t="s">
        <v>402</v>
      </c>
      <c r="E323" t="str">
        <f>IF(ISNA(MATCH(A323,'ESO zone constants'!$A$3:$A$9952,0)),"","X")</f>
        <v>X</v>
      </c>
    </row>
    <row r="324" spans="1:5" x14ac:dyDescent="0.25">
      <c r="A324" s="107">
        <v>556</v>
      </c>
      <c r="B324">
        <v>322</v>
      </c>
      <c r="C324">
        <v>108</v>
      </c>
      <c r="D324" t="s">
        <v>403</v>
      </c>
      <c r="E324" t="str">
        <f>IF(ISNA(MATCH(A324,'ESO zone constants'!$A$3:$A$9952,0)),"","X")</f>
        <v>X</v>
      </c>
    </row>
    <row r="325" spans="1:5" x14ac:dyDescent="0.25">
      <c r="A325" s="107">
        <v>557</v>
      </c>
      <c r="B325">
        <v>323</v>
      </c>
      <c r="C325">
        <v>347</v>
      </c>
      <c r="D325" t="s">
        <v>404</v>
      </c>
      <c r="E325" t="str">
        <f>IF(ISNA(MATCH(A325,'ESO zone constants'!$A$3:$A$9952,0)),"","X")</f>
        <v>X</v>
      </c>
    </row>
    <row r="326" spans="1:5" x14ac:dyDescent="0.25">
      <c r="A326" s="107">
        <v>558</v>
      </c>
      <c r="B326">
        <v>324</v>
      </c>
      <c r="C326">
        <v>108</v>
      </c>
      <c r="D326" t="s">
        <v>405</v>
      </c>
      <c r="E326" t="str">
        <f>IF(ISNA(MATCH(A326,'ESO zone constants'!$A$3:$A$9952,0)),"","X")</f>
        <v>X</v>
      </c>
    </row>
    <row r="327" spans="1:5" x14ac:dyDescent="0.25">
      <c r="A327" s="107">
        <v>559</v>
      </c>
      <c r="B327">
        <v>325</v>
      </c>
      <c r="C327">
        <v>108</v>
      </c>
      <c r="D327" t="s">
        <v>406</v>
      </c>
      <c r="E327" t="str">
        <f>IF(ISNA(MATCH(A327,'ESO zone constants'!$A$3:$A$9952,0)),"","X")</f>
        <v>X</v>
      </c>
    </row>
    <row r="328" spans="1:5" x14ac:dyDescent="0.25">
      <c r="A328" s="107">
        <v>560</v>
      </c>
      <c r="B328">
        <v>326</v>
      </c>
      <c r="C328">
        <v>103</v>
      </c>
      <c r="D328" t="s">
        <v>293</v>
      </c>
      <c r="E328" t="str">
        <f>IF(ISNA(MATCH(A328,'ESO zone constants'!$A$3:$A$9952,0)),"","X")</f>
        <v>X</v>
      </c>
    </row>
    <row r="329" spans="1:5" x14ac:dyDescent="0.25">
      <c r="A329" s="107">
        <v>561</v>
      </c>
      <c r="B329">
        <v>327</v>
      </c>
      <c r="C329">
        <v>108</v>
      </c>
      <c r="D329" t="s">
        <v>407</v>
      </c>
      <c r="E329" t="str">
        <f>IF(ISNA(MATCH(A329,'ESO zone constants'!$A$3:$A$9952,0)),"","X")</f>
        <v>X</v>
      </c>
    </row>
    <row r="330" spans="1:5" x14ac:dyDescent="0.25">
      <c r="A330" s="107">
        <v>562</v>
      </c>
      <c r="B330">
        <v>328</v>
      </c>
      <c r="C330">
        <v>382</v>
      </c>
      <c r="D330" t="s">
        <v>408</v>
      </c>
      <c r="E330" t="str">
        <f>IF(ISNA(MATCH(A330,'ESO zone constants'!$A$3:$A$9952,0)),"","X")</f>
        <v>X</v>
      </c>
    </row>
    <row r="331" spans="1:5" x14ac:dyDescent="0.25">
      <c r="A331" s="107">
        <v>565</v>
      </c>
      <c r="B331">
        <v>329</v>
      </c>
      <c r="C331">
        <v>382</v>
      </c>
      <c r="D331" t="s">
        <v>409</v>
      </c>
      <c r="E331" t="str">
        <f>IF(ISNA(MATCH(A331,'ESO zone constants'!$A$3:$A$9952,0)),"","X")</f>
        <v>X</v>
      </c>
    </row>
    <row r="332" spans="1:5" x14ac:dyDescent="0.25">
      <c r="A332" s="107">
        <v>566</v>
      </c>
      <c r="B332">
        <v>330</v>
      </c>
      <c r="C332">
        <v>3</v>
      </c>
      <c r="D332" t="s">
        <v>410</v>
      </c>
      <c r="E332" t="str">
        <f>IF(ISNA(MATCH(A332,'ESO zone constants'!$A$3:$A$9952,0)),"","X")</f>
        <v>X</v>
      </c>
    </row>
    <row r="333" spans="1:5" x14ac:dyDescent="0.25">
      <c r="A333" s="107">
        <v>567</v>
      </c>
      <c r="B333">
        <v>331</v>
      </c>
      <c r="C333">
        <v>103</v>
      </c>
      <c r="D333" t="s">
        <v>292</v>
      </c>
      <c r="E333" t="str">
        <f>IF(ISNA(MATCH(A333,'ESO zone constants'!$A$3:$A$9952,0)),"","X")</f>
        <v>X</v>
      </c>
    </row>
    <row r="334" spans="1:5" x14ac:dyDescent="0.25">
      <c r="A334" s="107">
        <v>569</v>
      </c>
      <c r="B334">
        <v>332</v>
      </c>
      <c r="C334">
        <v>104</v>
      </c>
      <c r="D334" t="s">
        <v>411</v>
      </c>
      <c r="E334" t="str">
        <f>IF(ISNA(MATCH(A334,'ESO zone constants'!$A$3:$A$9952,0)),"","X")</f>
        <v>X</v>
      </c>
    </row>
    <row r="335" spans="1:5" x14ac:dyDescent="0.25">
      <c r="A335" s="107">
        <v>570</v>
      </c>
      <c r="B335">
        <v>333</v>
      </c>
      <c r="C335">
        <v>104</v>
      </c>
      <c r="D335" t="s">
        <v>412</v>
      </c>
      <c r="E335" t="str">
        <f>IF(ISNA(MATCH(A335,'ESO zone constants'!$A$3:$A$9952,0)),"","X")</f>
        <v>X</v>
      </c>
    </row>
    <row r="336" spans="1:5" x14ac:dyDescent="0.25">
      <c r="A336" s="107">
        <v>571</v>
      </c>
      <c r="B336">
        <v>334</v>
      </c>
      <c r="C336">
        <v>104</v>
      </c>
      <c r="D336" t="s">
        <v>413</v>
      </c>
      <c r="E336" t="str">
        <f>IF(ISNA(MATCH(A336,'ESO zone constants'!$A$3:$A$9952,0)),"","X")</f>
        <v>X</v>
      </c>
    </row>
    <row r="337" spans="1:5" x14ac:dyDescent="0.25">
      <c r="A337" s="107">
        <v>572</v>
      </c>
      <c r="B337">
        <v>335</v>
      </c>
      <c r="C337">
        <v>572</v>
      </c>
      <c r="D337" t="s">
        <v>414</v>
      </c>
      <c r="E337" t="str">
        <f>IF(ISNA(MATCH(A337,'ESO zone constants'!$A$3:$A$9952,0)),"","X")</f>
        <v>X</v>
      </c>
    </row>
    <row r="338" spans="1:5" x14ac:dyDescent="0.25">
      <c r="A338" s="107">
        <v>573</v>
      </c>
      <c r="B338">
        <v>336</v>
      </c>
      <c r="C338">
        <v>199</v>
      </c>
      <c r="D338" t="s">
        <v>415</v>
      </c>
      <c r="E338" t="str">
        <f>IF(ISNA(MATCH(A338,'ESO zone constants'!$A$3:$A$9952,0)),"","X")</f>
        <v>X</v>
      </c>
    </row>
    <row r="339" spans="1:5" x14ac:dyDescent="0.25">
      <c r="A339" s="107">
        <v>574</v>
      </c>
      <c r="B339">
        <v>337</v>
      </c>
      <c r="C339">
        <v>199</v>
      </c>
      <c r="D339" t="s">
        <v>416</v>
      </c>
      <c r="E339" t="str">
        <f>IF(ISNA(MATCH(A339,'ESO zone constants'!$A$3:$A$9952,0)),"","X")</f>
        <v>X</v>
      </c>
    </row>
    <row r="340" spans="1:5" x14ac:dyDescent="0.25">
      <c r="A340" s="107">
        <v>575</v>
      </c>
      <c r="B340">
        <v>338</v>
      </c>
      <c r="C340">
        <v>108</v>
      </c>
      <c r="D340" t="s">
        <v>417</v>
      </c>
      <c r="E340" t="str">
        <f>IF(ISNA(MATCH(A340,'ESO zone constants'!$A$3:$A$9952,0)),"","X")</f>
        <v>X</v>
      </c>
    </row>
    <row r="341" spans="1:5" x14ac:dyDescent="0.25">
      <c r="A341" s="107">
        <v>576</v>
      </c>
      <c r="B341">
        <v>339</v>
      </c>
      <c r="C341">
        <v>108</v>
      </c>
      <c r="D341" t="s">
        <v>418</v>
      </c>
      <c r="E341" t="str">
        <f>IF(ISNA(MATCH(A341,'ESO zone constants'!$A$3:$A$9952,0)),"","X")</f>
        <v>X</v>
      </c>
    </row>
    <row r="342" spans="1:5" x14ac:dyDescent="0.25">
      <c r="A342" s="107">
        <v>577</v>
      </c>
      <c r="B342">
        <v>340</v>
      </c>
      <c r="C342">
        <v>108</v>
      </c>
      <c r="D342" t="s">
        <v>419</v>
      </c>
      <c r="E342" t="str">
        <f>IF(ISNA(MATCH(A342,'ESO zone constants'!$A$3:$A$9952,0)),"","X")</f>
        <v>X</v>
      </c>
    </row>
    <row r="343" spans="1:5" x14ac:dyDescent="0.25">
      <c r="A343" s="107">
        <v>578</v>
      </c>
      <c r="B343">
        <v>341</v>
      </c>
      <c r="C343">
        <v>108</v>
      </c>
      <c r="D343" t="s">
        <v>420</v>
      </c>
      <c r="E343" t="str">
        <f>IF(ISNA(MATCH(A343,'ESO zone constants'!$A$3:$A$9952,0)),"","X")</f>
        <v>X</v>
      </c>
    </row>
    <row r="344" spans="1:5" x14ac:dyDescent="0.25">
      <c r="A344" s="107">
        <v>579</v>
      </c>
      <c r="B344">
        <v>342</v>
      </c>
      <c r="C344">
        <v>108</v>
      </c>
      <c r="D344" t="s">
        <v>421</v>
      </c>
      <c r="E344" t="str">
        <f>IF(ISNA(MATCH(A344,'ESO zone constants'!$A$3:$A$9952,0)),"","X")</f>
        <v>X</v>
      </c>
    </row>
    <row r="345" spans="1:5" x14ac:dyDescent="0.25">
      <c r="A345" s="107">
        <v>580</v>
      </c>
      <c r="B345">
        <v>343</v>
      </c>
      <c r="C345">
        <v>108</v>
      </c>
      <c r="D345" t="s">
        <v>422</v>
      </c>
      <c r="E345" t="str">
        <f>IF(ISNA(MATCH(A345,'ESO zone constants'!$A$3:$A$9952,0)),"","X")</f>
        <v>X</v>
      </c>
    </row>
    <row r="346" spans="1:5" x14ac:dyDescent="0.25">
      <c r="A346" s="107">
        <v>581</v>
      </c>
      <c r="B346">
        <v>344</v>
      </c>
      <c r="C346">
        <v>199</v>
      </c>
      <c r="D346" t="s">
        <v>423</v>
      </c>
      <c r="E346" t="str">
        <f>IF(ISNA(MATCH(A346,'ESO zone constants'!$A$3:$A$9952,0)),"","X")</f>
        <v>X</v>
      </c>
    </row>
    <row r="347" spans="1:5" x14ac:dyDescent="0.25">
      <c r="A347" s="107">
        <v>582</v>
      </c>
      <c r="B347">
        <v>345</v>
      </c>
      <c r="C347">
        <v>381</v>
      </c>
      <c r="D347" t="s">
        <v>424</v>
      </c>
      <c r="E347" t="str">
        <f>IF(ISNA(MATCH(A347,'ESO zone constants'!$A$3:$A$9952,0)),"","X")</f>
        <v>X</v>
      </c>
    </row>
    <row r="348" spans="1:5" x14ac:dyDescent="0.25">
      <c r="A348" s="107">
        <v>584</v>
      </c>
      <c r="B348">
        <v>346</v>
      </c>
      <c r="C348">
        <v>584</v>
      </c>
      <c r="D348" t="s">
        <v>39</v>
      </c>
      <c r="E348" t="str">
        <f>IF(ISNA(MATCH(A348,'ESO zone constants'!$A$3:$A$9952,0)),"","X")</f>
        <v>X</v>
      </c>
    </row>
    <row r="349" spans="1:5" x14ac:dyDescent="0.25">
      <c r="A349" s="107">
        <v>585</v>
      </c>
      <c r="B349">
        <v>347</v>
      </c>
      <c r="C349">
        <v>92</v>
      </c>
      <c r="D349" t="s">
        <v>425</v>
      </c>
      <c r="E349" t="str">
        <f>IF(ISNA(MATCH(A349,'ESO zone constants'!$A$3:$A$9952,0)),"","X")</f>
        <v>X</v>
      </c>
    </row>
    <row r="350" spans="1:5" x14ac:dyDescent="0.25">
      <c r="A350" s="107">
        <v>586</v>
      </c>
      <c r="B350">
        <v>348</v>
      </c>
      <c r="C350">
        <v>586</v>
      </c>
      <c r="D350" t="s">
        <v>426</v>
      </c>
      <c r="E350" t="str">
        <f>IF(ISNA(MATCH(A350,'ESO zone constants'!$A$3:$A$9952,0)),"","X")</f>
        <v>X</v>
      </c>
    </row>
    <row r="351" spans="1:5" x14ac:dyDescent="0.25">
      <c r="A351" s="107">
        <v>587</v>
      </c>
      <c r="B351">
        <v>349</v>
      </c>
      <c r="C351">
        <v>20</v>
      </c>
      <c r="D351" t="s">
        <v>427</v>
      </c>
      <c r="E351" t="str">
        <f>IF(ISNA(MATCH(A351,'ESO zone constants'!$A$3:$A$9952,0)),"","X")</f>
        <v>X</v>
      </c>
    </row>
    <row r="352" spans="1:5" x14ac:dyDescent="0.25">
      <c r="A352" s="107">
        <v>588</v>
      </c>
      <c r="B352">
        <v>350</v>
      </c>
      <c r="C352">
        <v>20</v>
      </c>
      <c r="D352" t="s">
        <v>428</v>
      </c>
      <c r="E352" t="str">
        <f>IF(ISNA(MATCH(A352,'ESO zone constants'!$A$3:$A$9952,0)),"","X")</f>
        <v>X</v>
      </c>
    </row>
    <row r="353" spans="1:5" x14ac:dyDescent="0.25">
      <c r="A353" s="107">
        <v>589</v>
      </c>
      <c r="B353">
        <v>351</v>
      </c>
      <c r="C353">
        <v>20</v>
      </c>
      <c r="D353" t="s">
        <v>429</v>
      </c>
      <c r="E353" t="str">
        <f>IF(ISNA(MATCH(A353,'ESO zone constants'!$A$3:$A$9952,0)),"","X")</f>
        <v>X</v>
      </c>
    </row>
    <row r="354" spans="1:5" x14ac:dyDescent="0.25">
      <c r="A354" s="107">
        <v>590</v>
      </c>
      <c r="B354">
        <v>352</v>
      </c>
      <c r="C354">
        <v>20</v>
      </c>
      <c r="D354" t="s">
        <v>430</v>
      </c>
      <c r="E354" t="str">
        <f>IF(ISNA(MATCH(A354,'ESO zone constants'!$A$3:$A$9952,0)),"","X")</f>
        <v>X</v>
      </c>
    </row>
    <row r="355" spans="1:5" x14ac:dyDescent="0.25">
      <c r="A355" s="107">
        <v>591</v>
      </c>
      <c r="B355">
        <v>353</v>
      </c>
      <c r="C355">
        <v>20</v>
      </c>
      <c r="D355" t="s">
        <v>431</v>
      </c>
      <c r="E355" t="str">
        <f>IF(ISNA(MATCH(A355,'ESO zone constants'!$A$3:$A$9952,0)),"","X")</f>
        <v>X</v>
      </c>
    </row>
    <row r="356" spans="1:5" x14ac:dyDescent="0.25">
      <c r="A356" s="107">
        <v>592</v>
      </c>
      <c r="B356">
        <v>354</v>
      </c>
      <c r="C356">
        <v>20</v>
      </c>
      <c r="D356" t="s">
        <v>432</v>
      </c>
      <c r="E356" t="str">
        <f>IF(ISNA(MATCH(A356,'ESO zone constants'!$A$3:$A$9952,0)),"","X")</f>
        <v>X</v>
      </c>
    </row>
    <row r="357" spans="1:5" x14ac:dyDescent="0.25">
      <c r="A357" s="107">
        <v>593</v>
      </c>
      <c r="B357">
        <v>355</v>
      </c>
      <c r="C357">
        <v>92</v>
      </c>
      <c r="D357" t="s">
        <v>152</v>
      </c>
      <c r="E357" t="str">
        <f>IF(ISNA(MATCH(A357,'ESO zone constants'!$A$3:$A$9952,0)),"","X")</f>
        <v>X</v>
      </c>
    </row>
    <row r="358" spans="1:5" x14ac:dyDescent="0.25">
      <c r="A358" s="107">
        <v>594</v>
      </c>
      <c r="B358">
        <v>356</v>
      </c>
      <c r="C358">
        <v>92</v>
      </c>
      <c r="D358" t="s">
        <v>433</v>
      </c>
      <c r="E358" t="str">
        <f>IF(ISNA(MATCH(A358,'ESO zone constants'!$A$3:$A$9952,0)),"","X")</f>
        <v>X</v>
      </c>
    </row>
    <row r="359" spans="1:5" x14ac:dyDescent="0.25">
      <c r="A359" s="107">
        <v>595</v>
      </c>
      <c r="B359">
        <v>357</v>
      </c>
      <c r="C359">
        <v>208</v>
      </c>
      <c r="D359" t="s">
        <v>434</v>
      </c>
      <c r="E359" t="str">
        <f>IF(ISNA(MATCH(A359,'ESO zone constants'!$A$3:$A$9952,0)),"","X")</f>
        <v>X</v>
      </c>
    </row>
    <row r="360" spans="1:5" x14ac:dyDescent="0.25">
      <c r="A360" s="107">
        <v>596</v>
      </c>
      <c r="B360">
        <v>358</v>
      </c>
      <c r="C360">
        <v>103</v>
      </c>
      <c r="D360" t="s">
        <v>435</v>
      </c>
      <c r="E360" t="str">
        <f>IF(ISNA(MATCH(A360,'ESO zone constants'!$A$3:$A$9952,0)),"","X")</f>
        <v>X</v>
      </c>
    </row>
    <row r="361" spans="1:5" x14ac:dyDescent="0.25">
      <c r="A361" s="107">
        <v>598</v>
      </c>
      <c r="B361">
        <v>359</v>
      </c>
      <c r="C361">
        <v>199</v>
      </c>
      <c r="D361" t="s">
        <v>436</v>
      </c>
      <c r="E361" t="str">
        <f>IF(ISNA(MATCH(A361,'ESO zone constants'!$A$3:$A$9952,0)),"","X")</f>
        <v>X</v>
      </c>
    </row>
    <row r="362" spans="1:5" x14ac:dyDescent="0.25">
      <c r="A362" s="107">
        <v>599</v>
      </c>
      <c r="B362">
        <v>360</v>
      </c>
      <c r="C362">
        <v>572</v>
      </c>
      <c r="D362" t="s">
        <v>437</v>
      </c>
      <c r="E362" t="str">
        <f>IF(ISNA(MATCH(A362,'ESO zone constants'!$A$3:$A$9952,0)),"","X")</f>
        <v>X</v>
      </c>
    </row>
    <row r="363" spans="1:5" x14ac:dyDescent="0.25">
      <c r="A363" s="107">
        <v>600</v>
      </c>
      <c r="B363">
        <v>361</v>
      </c>
      <c r="C363">
        <v>572</v>
      </c>
      <c r="D363" t="s">
        <v>438</v>
      </c>
      <c r="E363" t="str">
        <f>IF(ISNA(MATCH(A363,'ESO zone constants'!$A$3:$A$9952,0)),"","X")</f>
        <v>X</v>
      </c>
    </row>
    <row r="364" spans="1:5" x14ac:dyDescent="0.25">
      <c r="A364" s="107">
        <v>601</v>
      </c>
      <c r="B364">
        <v>362</v>
      </c>
      <c r="C364">
        <v>572</v>
      </c>
      <c r="D364" t="s">
        <v>439</v>
      </c>
      <c r="E364" t="str">
        <f>IF(ISNA(MATCH(A364,'ESO zone constants'!$A$3:$A$9952,0)),"","X")</f>
        <v>X</v>
      </c>
    </row>
    <row r="365" spans="1:5" x14ac:dyDescent="0.25">
      <c r="A365" s="107">
        <v>628</v>
      </c>
      <c r="B365">
        <v>363</v>
      </c>
      <c r="C365">
        <v>20</v>
      </c>
      <c r="D365" t="s">
        <v>428</v>
      </c>
      <c r="E365" t="str">
        <f>IF(ISNA(MATCH(A365,'ESO zone constants'!$A$3:$A$9952,0)),"","X")</f>
        <v>X</v>
      </c>
    </row>
    <row r="366" spans="1:5" x14ac:dyDescent="0.25">
      <c r="A366" s="107">
        <v>632</v>
      </c>
      <c r="B366">
        <v>364</v>
      </c>
      <c r="C366">
        <v>888</v>
      </c>
      <c r="D366" t="s">
        <v>440</v>
      </c>
      <c r="E366" t="str">
        <f>IF(ISNA(MATCH(A366,'ESO zone constants'!$A$3:$A$9952,0)),"","X")</f>
        <v>X</v>
      </c>
    </row>
    <row r="367" spans="1:5" x14ac:dyDescent="0.25">
      <c r="A367" s="107">
        <v>635</v>
      </c>
      <c r="B367">
        <v>365</v>
      </c>
      <c r="C367">
        <v>888</v>
      </c>
      <c r="D367" t="s">
        <v>441</v>
      </c>
      <c r="E367" t="str">
        <f>IF(ISNA(MATCH(A367,'ESO zone constants'!$A$3:$A$9952,0)),"","X")</f>
        <v>X</v>
      </c>
    </row>
    <row r="368" spans="1:5" x14ac:dyDescent="0.25">
      <c r="A368" s="107">
        <v>636</v>
      </c>
      <c r="B368">
        <v>366</v>
      </c>
      <c r="C368">
        <v>888</v>
      </c>
      <c r="D368" t="s">
        <v>442</v>
      </c>
      <c r="E368" t="str">
        <f>IF(ISNA(MATCH(A368,'ESO zone constants'!$A$3:$A$9952,0)),"","X")</f>
        <v>X</v>
      </c>
    </row>
    <row r="369" spans="1:5" x14ac:dyDescent="0.25">
      <c r="A369" s="107">
        <v>637</v>
      </c>
      <c r="B369">
        <v>367</v>
      </c>
      <c r="C369">
        <v>57</v>
      </c>
      <c r="D369" t="s">
        <v>443</v>
      </c>
      <c r="E369" t="str">
        <f>IF(ISNA(MATCH(A369,'ESO zone constants'!$A$3:$A$9952,0)),"","X")</f>
        <v>X</v>
      </c>
    </row>
    <row r="370" spans="1:5" x14ac:dyDescent="0.25">
      <c r="A370" s="107">
        <v>638</v>
      </c>
      <c r="B370">
        <v>368</v>
      </c>
      <c r="C370">
        <v>888</v>
      </c>
      <c r="D370" t="s">
        <v>444</v>
      </c>
      <c r="E370" t="str">
        <f>IF(ISNA(MATCH(A370,'ESO zone constants'!$A$3:$A$9952,0)),"","X")</f>
        <v>X</v>
      </c>
    </row>
    <row r="371" spans="1:5" x14ac:dyDescent="0.25">
      <c r="A371" s="107">
        <v>639</v>
      </c>
      <c r="B371">
        <v>369</v>
      </c>
      <c r="C371">
        <v>888</v>
      </c>
      <c r="D371" t="s">
        <v>445</v>
      </c>
      <c r="E371" t="str">
        <f>IF(ISNA(MATCH(A371,'ESO zone constants'!$A$3:$A$9952,0)),"","X")</f>
        <v>X</v>
      </c>
    </row>
    <row r="372" spans="1:5" x14ac:dyDescent="0.25">
      <c r="A372" s="107">
        <v>640</v>
      </c>
      <c r="B372">
        <v>370</v>
      </c>
      <c r="C372">
        <v>19</v>
      </c>
      <c r="D372" t="s">
        <v>446</v>
      </c>
      <c r="E372" t="str">
        <f>IF(ISNA(MATCH(A372,'ESO zone constants'!$A$3:$A$9952,0)),"","X")</f>
        <v>X</v>
      </c>
    </row>
    <row r="373" spans="1:5" x14ac:dyDescent="0.25">
      <c r="A373" s="107">
        <v>641</v>
      </c>
      <c r="B373">
        <v>371</v>
      </c>
      <c r="C373">
        <v>3</v>
      </c>
      <c r="D373" t="s">
        <v>447</v>
      </c>
      <c r="E373" t="str">
        <f>IF(ISNA(MATCH(A373,'ESO zone constants'!$A$3:$A$9952,0)),"","X")</f>
        <v>X</v>
      </c>
    </row>
    <row r="374" spans="1:5" x14ac:dyDescent="0.25">
      <c r="A374" s="107">
        <v>642</v>
      </c>
      <c r="B374">
        <v>372</v>
      </c>
      <c r="C374">
        <v>642</v>
      </c>
      <c r="D374" t="s">
        <v>138</v>
      </c>
      <c r="E374" t="str">
        <f>IF(ISNA(MATCH(A374,'ESO zone constants'!$A$3:$A$9952,0)),"","X")</f>
        <v>X</v>
      </c>
    </row>
    <row r="375" spans="1:5" x14ac:dyDescent="0.25">
      <c r="A375" s="107">
        <v>643</v>
      </c>
      <c r="B375">
        <v>373</v>
      </c>
      <c r="C375">
        <v>584</v>
      </c>
      <c r="D375" t="s">
        <v>448</v>
      </c>
      <c r="E375" t="str">
        <f>IF(ISNA(MATCH(A375,'ESO zone constants'!$A$3:$A$9952,0)),"","X")</f>
        <v>X</v>
      </c>
    </row>
    <row r="376" spans="1:5" x14ac:dyDescent="0.25">
      <c r="A376" s="107">
        <v>649</v>
      </c>
      <c r="B376">
        <v>374</v>
      </c>
      <c r="C376">
        <v>584</v>
      </c>
      <c r="D376" t="s">
        <v>449</v>
      </c>
      <c r="E376" t="str">
        <f>IF(ISNA(MATCH(A376,'ESO zone constants'!$A$3:$A$9952,0)),"","X")</f>
        <v>X</v>
      </c>
    </row>
    <row r="377" spans="1:5" x14ac:dyDescent="0.25">
      <c r="A377" s="107">
        <v>676</v>
      </c>
      <c r="B377">
        <v>375</v>
      </c>
      <c r="C377">
        <v>816</v>
      </c>
      <c r="D377" t="s">
        <v>450</v>
      </c>
      <c r="E377" t="str">
        <f>IF(ISNA(MATCH(A377,'ESO zone constants'!$A$3:$A$9952,0)),"","X")</f>
        <v>X</v>
      </c>
    </row>
    <row r="378" spans="1:5" x14ac:dyDescent="0.25">
      <c r="A378" s="107">
        <v>677</v>
      </c>
      <c r="B378">
        <v>376</v>
      </c>
      <c r="C378">
        <v>684</v>
      </c>
      <c r="D378" t="s">
        <v>451</v>
      </c>
      <c r="E378" t="str">
        <f>IF(ISNA(MATCH(A378,'ESO zone constants'!$A$3:$A$9952,0)),"","X")</f>
        <v>X</v>
      </c>
    </row>
    <row r="379" spans="1:5" x14ac:dyDescent="0.25">
      <c r="A379" s="107">
        <v>678</v>
      </c>
      <c r="B379">
        <v>377</v>
      </c>
      <c r="C379">
        <v>584</v>
      </c>
      <c r="D379" t="s">
        <v>52</v>
      </c>
      <c r="E379" t="str">
        <f>IF(ISNA(MATCH(A379,'ESO zone constants'!$A$3:$A$9952,0)),"","X")</f>
        <v>X</v>
      </c>
    </row>
    <row r="380" spans="1:5" x14ac:dyDescent="0.25">
      <c r="A380" s="107">
        <v>681</v>
      </c>
      <c r="B380">
        <v>378</v>
      </c>
      <c r="C380">
        <v>108</v>
      </c>
      <c r="D380" t="s">
        <v>71</v>
      </c>
      <c r="E380" t="str">
        <f>IF(ISNA(MATCH(A380,'ESO zone constants'!$A$3:$A$9952,0)),"","X")</f>
        <v>X</v>
      </c>
    </row>
    <row r="381" spans="1:5" x14ac:dyDescent="0.25">
      <c r="A381" s="107">
        <v>684</v>
      </c>
      <c r="B381">
        <v>379</v>
      </c>
      <c r="C381">
        <v>684</v>
      </c>
      <c r="D381" t="s">
        <v>452</v>
      </c>
      <c r="E381" t="str">
        <f>IF(ISNA(MATCH(A381,'ESO zone constants'!$A$3:$A$9952,0)),"","X")</f>
        <v>X</v>
      </c>
    </row>
    <row r="382" spans="1:5" x14ac:dyDescent="0.25">
      <c r="A382" s="107">
        <v>688</v>
      </c>
      <c r="B382">
        <v>380</v>
      </c>
      <c r="C382">
        <v>584</v>
      </c>
      <c r="D382" t="s">
        <v>54</v>
      </c>
      <c r="E382" t="str">
        <f>IF(ISNA(MATCH(A382,'ESO zone constants'!$A$3:$A$9952,0)),"","X")</f>
        <v>X</v>
      </c>
    </row>
    <row r="383" spans="1:5" x14ac:dyDescent="0.25">
      <c r="A383" s="107">
        <v>689</v>
      </c>
      <c r="B383">
        <v>381</v>
      </c>
      <c r="C383">
        <v>684</v>
      </c>
      <c r="D383" t="s">
        <v>453</v>
      </c>
      <c r="E383" t="str">
        <f>IF(ISNA(MATCH(A383,'ESO zone constants'!$A$3:$A$9952,0)),"","X")</f>
        <v>X</v>
      </c>
    </row>
    <row r="384" spans="1:5" x14ac:dyDescent="0.25">
      <c r="A384" s="107">
        <v>691</v>
      </c>
      <c r="B384">
        <v>382</v>
      </c>
      <c r="C384">
        <v>684</v>
      </c>
      <c r="D384" t="s">
        <v>454</v>
      </c>
      <c r="E384" t="str">
        <f>IF(ISNA(MATCH(A384,'ESO zone constants'!$A$3:$A$9952,0)),"","X")</f>
        <v>X</v>
      </c>
    </row>
    <row r="385" spans="1:5" x14ac:dyDescent="0.25">
      <c r="A385" s="107">
        <v>692</v>
      </c>
      <c r="B385">
        <v>383</v>
      </c>
      <c r="C385">
        <v>684</v>
      </c>
      <c r="D385" t="s">
        <v>455</v>
      </c>
      <c r="E385" t="str">
        <f>IF(ISNA(MATCH(A385,'ESO zone constants'!$A$3:$A$9952,0)),"","X")</f>
        <v>X</v>
      </c>
    </row>
    <row r="386" spans="1:5" x14ac:dyDescent="0.25">
      <c r="A386" s="107">
        <v>693</v>
      </c>
      <c r="B386">
        <v>384</v>
      </c>
      <c r="C386">
        <v>684</v>
      </c>
      <c r="D386" t="s">
        <v>456</v>
      </c>
      <c r="E386" t="str">
        <f>IF(ISNA(MATCH(A386,'ESO zone constants'!$A$3:$A$9952,0)),"","X")</f>
        <v>X</v>
      </c>
    </row>
    <row r="387" spans="1:5" x14ac:dyDescent="0.25">
      <c r="A387" s="107">
        <v>694</v>
      </c>
      <c r="B387">
        <v>385</v>
      </c>
      <c r="C387">
        <v>684</v>
      </c>
      <c r="D387" t="s">
        <v>457</v>
      </c>
      <c r="E387" t="str">
        <f>IF(ISNA(MATCH(A387,'ESO zone constants'!$A$3:$A$9952,0)),"","X")</f>
        <v>X</v>
      </c>
    </row>
    <row r="388" spans="1:5" x14ac:dyDescent="0.25">
      <c r="A388" s="107">
        <v>695</v>
      </c>
      <c r="B388">
        <v>386</v>
      </c>
      <c r="C388">
        <v>684</v>
      </c>
      <c r="D388" t="s">
        <v>458</v>
      </c>
      <c r="E388" t="str">
        <f>IF(ISNA(MATCH(A388,'ESO zone constants'!$A$3:$A$9952,0)),"","X")</f>
        <v>X</v>
      </c>
    </row>
    <row r="389" spans="1:5" x14ac:dyDescent="0.25">
      <c r="A389" s="107">
        <v>697</v>
      </c>
      <c r="B389">
        <v>387</v>
      </c>
      <c r="C389">
        <v>684</v>
      </c>
      <c r="D389" t="s">
        <v>459</v>
      </c>
      <c r="E389" t="str">
        <f>IF(ISNA(MATCH(A389,'ESO zone constants'!$A$3:$A$9952,0)),"","X")</f>
        <v>X</v>
      </c>
    </row>
    <row r="390" spans="1:5" x14ac:dyDescent="0.25">
      <c r="A390" s="107">
        <v>698</v>
      </c>
      <c r="B390">
        <v>388</v>
      </c>
      <c r="C390">
        <v>684</v>
      </c>
      <c r="D390" t="s">
        <v>460</v>
      </c>
      <c r="E390" t="str">
        <f>IF(ISNA(MATCH(A390,'ESO zone constants'!$A$3:$A$9952,0)),"","X")</f>
        <v>X</v>
      </c>
    </row>
    <row r="391" spans="1:5" x14ac:dyDescent="0.25">
      <c r="A391" s="107">
        <v>699</v>
      </c>
      <c r="B391">
        <v>389</v>
      </c>
      <c r="C391">
        <v>684</v>
      </c>
      <c r="D391" t="s">
        <v>461</v>
      </c>
      <c r="E391" t="str">
        <f>IF(ISNA(MATCH(A391,'ESO zone constants'!$A$3:$A$9952,0)),"","X")</f>
        <v>X</v>
      </c>
    </row>
    <row r="392" spans="1:5" x14ac:dyDescent="0.25">
      <c r="A392" s="107">
        <v>700</v>
      </c>
      <c r="B392">
        <v>390</v>
      </c>
      <c r="C392">
        <v>684</v>
      </c>
      <c r="D392" t="s">
        <v>462</v>
      </c>
      <c r="E392" t="str">
        <f>IF(ISNA(MATCH(A392,'ESO zone constants'!$A$3:$A$9952,0)),"","X")</f>
        <v>X</v>
      </c>
    </row>
    <row r="393" spans="1:5" x14ac:dyDescent="0.25">
      <c r="A393" s="107">
        <v>701</v>
      </c>
      <c r="B393">
        <v>391</v>
      </c>
      <c r="C393">
        <v>684</v>
      </c>
      <c r="D393" t="s">
        <v>463</v>
      </c>
      <c r="E393" t="str">
        <f>IF(ISNA(MATCH(A393,'ESO zone constants'!$A$3:$A$9952,0)),"","X")</f>
        <v>X</v>
      </c>
    </row>
    <row r="394" spans="1:5" x14ac:dyDescent="0.25">
      <c r="A394" s="107">
        <v>702</v>
      </c>
      <c r="B394">
        <v>392</v>
      </c>
      <c r="C394">
        <v>684</v>
      </c>
      <c r="D394" t="s">
        <v>464</v>
      </c>
      <c r="E394" t="str">
        <f>IF(ISNA(MATCH(A394,'ESO zone constants'!$A$3:$A$9952,0)),"","X")</f>
        <v>X</v>
      </c>
    </row>
    <row r="395" spans="1:5" x14ac:dyDescent="0.25">
      <c r="A395" s="107">
        <v>703</v>
      </c>
      <c r="B395">
        <v>393</v>
      </c>
      <c r="C395">
        <v>684</v>
      </c>
      <c r="D395" t="s">
        <v>465</v>
      </c>
      <c r="E395" t="str">
        <f>IF(ISNA(MATCH(A395,'ESO zone constants'!$A$3:$A$9952,0)),"","X")</f>
        <v>X</v>
      </c>
    </row>
    <row r="396" spans="1:5" x14ac:dyDescent="0.25">
      <c r="A396" s="107">
        <v>704</v>
      </c>
      <c r="B396">
        <v>394</v>
      </c>
      <c r="C396">
        <v>684</v>
      </c>
      <c r="D396" t="s">
        <v>466</v>
      </c>
      <c r="E396" t="str">
        <f>IF(ISNA(MATCH(A396,'ESO zone constants'!$A$3:$A$9952,0)),"","X")</f>
        <v>X</v>
      </c>
    </row>
    <row r="397" spans="1:5" x14ac:dyDescent="0.25">
      <c r="A397" s="107">
        <v>705</v>
      </c>
      <c r="B397">
        <v>395</v>
      </c>
      <c r="C397">
        <v>684</v>
      </c>
      <c r="D397" t="s">
        <v>467</v>
      </c>
      <c r="E397" t="str">
        <f>IF(ISNA(MATCH(A397,'ESO zone constants'!$A$3:$A$9952,0)),"","X")</f>
        <v>X</v>
      </c>
    </row>
    <row r="398" spans="1:5" x14ac:dyDescent="0.25">
      <c r="A398" s="107">
        <v>706</v>
      </c>
      <c r="B398">
        <v>396</v>
      </c>
      <c r="C398">
        <v>684</v>
      </c>
      <c r="D398" t="s">
        <v>468</v>
      </c>
      <c r="E398" t="str">
        <f>IF(ISNA(MATCH(A398,'ESO zone constants'!$A$3:$A$9952,0)),"","X")</f>
        <v>X</v>
      </c>
    </row>
    <row r="399" spans="1:5" x14ac:dyDescent="0.25">
      <c r="A399" s="107">
        <v>707</v>
      </c>
      <c r="B399">
        <v>397</v>
      </c>
      <c r="C399">
        <v>684</v>
      </c>
      <c r="D399" t="s">
        <v>469</v>
      </c>
      <c r="E399" t="str">
        <f>IF(ISNA(MATCH(A399,'ESO zone constants'!$A$3:$A$9952,0)),"","X")</f>
        <v>X</v>
      </c>
    </row>
    <row r="400" spans="1:5" x14ac:dyDescent="0.25">
      <c r="A400" s="107">
        <v>708</v>
      </c>
      <c r="B400">
        <v>398</v>
      </c>
      <c r="C400">
        <v>684</v>
      </c>
      <c r="D400" t="s">
        <v>470</v>
      </c>
      <c r="E400" t="str">
        <f>IF(ISNA(MATCH(A400,'ESO zone constants'!$A$3:$A$9952,0)),"","X")</f>
        <v>X</v>
      </c>
    </row>
    <row r="401" spans="1:5" x14ac:dyDescent="0.25">
      <c r="A401" s="107">
        <v>710</v>
      </c>
      <c r="B401">
        <v>399</v>
      </c>
      <c r="C401">
        <v>684</v>
      </c>
      <c r="D401" t="s">
        <v>471</v>
      </c>
      <c r="E401" t="str">
        <f>IF(ISNA(MATCH(A401,'ESO zone constants'!$A$3:$A$9952,0)),"","X")</f>
        <v>X</v>
      </c>
    </row>
    <row r="402" spans="1:5" x14ac:dyDescent="0.25">
      <c r="A402" s="107">
        <v>711</v>
      </c>
      <c r="B402">
        <v>400</v>
      </c>
      <c r="C402">
        <v>684</v>
      </c>
      <c r="D402" t="s">
        <v>472</v>
      </c>
      <c r="E402" t="str">
        <f>IF(ISNA(MATCH(A402,'ESO zone constants'!$A$3:$A$9952,0)),"","X")</f>
        <v>X</v>
      </c>
    </row>
    <row r="403" spans="1:5" x14ac:dyDescent="0.25">
      <c r="A403" s="107">
        <v>712</v>
      </c>
      <c r="B403">
        <v>401</v>
      </c>
      <c r="C403">
        <v>684</v>
      </c>
      <c r="D403" t="s">
        <v>473</v>
      </c>
      <c r="E403" t="str">
        <f>IF(ISNA(MATCH(A403,'ESO zone constants'!$A$3:$A$9952,0)),"","X")</f>
        <v>X</v>
      </c>
    </row>
    <row r="404" spans="1:5" x14ac:dyDescent="0.25">
      <c r="A404" s="107">
        <v>715</v>
      </c>
      <c r="B404">
        <v>402</v>
      </c>
      <c r="C404">
        <v>684</v>
      </c>
      <c r="D404" t="s">
        <v>474</v>
      </c>
      <c r="E404" t="str">
        <f>IF(ISNA(MATCH(A404,'ESO zone constants'!$A$3:$A$9952,0)),"","X")</f>
        <v>X</v>
      </c>
    </row>
    <row r="405" spans="1:5" x14ac:dyDescent="0.25">
      <c r="A405" s="107">
        <v>719</v>
      </c>
      <c r="B405">
        <v>403</v>
      </c>
      <c r="C405">
        <v>1011</v>
      </c>
      <c r="D405" t="s">
        <v>475</v>
      </c>
      <c r="E405" t="str">
        <f>IF(ISNA(MATCH(A405,'ESO zone constants'!$A$3:$A$9952,0)),"","X")</f>
        <v>X</v>
      </c>
    </row>
    <row r="406" spans="1:5" x14ac:dyDescent="0.25">
      <c r="A406" s="107">
        <v>723</v>
      </c>
      <c r="B406">
        <v>404</v>
      </c>
      <c r="C406">
        <v>199</v>
      </c>
      <c r="D406" t="s">
        <v>423</v>
      </c>
      <c r="E406" t="str">
        <f>IF(ISNA(MATCH(A406,'ESO zone constants'!$A$3:$A$9952,0)),"","X")</f>
        <v>X</v>
      </c>
    </row>
    <row r="407" spans="1:5" x14ac:dyDescent="0.25">
      <c r="A407" s="107">
        <v>724</v>
      </c>
      <c r="B407">
        <v>405</v>
      </c>
      <c r="C407">
        <v>684</v>
      </c>
      <c r="D407" t="s">
        <v>476</v>
      </c>
      <c r="E407" t="str">
        <f>IF(ISNA(MATCH(A407,'ESO zone constants'!$A$3:$A$9952,0)),"","X")</f>
        <v>X</v>
      </c>
    </row>
    <row r="408" spans="1:5" x14ac:dyDescent="0.25">
      <c r="A408" s="107">
        <v>725</v>
      </c>
      <c r="B408">
        <v>406</v>
      </c>
      <c r="C408">
        <v>816</v>
      </c>
      <c r="D408" t="s">
        <v>477</v>
      </c>
      <c r="E408" t="str">
        <f>IF(ISNA(MATCH(A408,'ESO zone constants'!$A$3:$A$9952,0)),"","X")</f>
        <v>X</v>
      </c>
    </row>
    <row r="409" spans="1:5" x14ac:dyDescent="0.25">
      <c r="A409" s="107">
        <v>726</v>
      </c>
      <c r="B409">
        <v>407</v>
      </c>
      <c r="C409">
        <v>726</v>
      </c>
      <c r="D409" t="s">
        <v>80</v>
      </c>
      <c r="E409" t="str">
        <f>IF(ISNA(MATCH(A409,'ESO zone constants'!$A$3:$A$9952,0)),"","X")</f>
        <v>X</v>
      </c>
    </row>
    <row r="410" spans="1:5" x14ac:dyDescent="0.25">
      <c r="A410" s="107">
        <v>745</v>
      </c>
      <c r="B410">
        <v>408</v>
      </c>
      <c r="C410">
        <v>41</v>
      </c>
      <c r="D410" t="s">
        <v>478</v>
      </c>
      <c r="E410" t="str">
        <f>IF(ISNA(MATCH(A410,'ESO zone constants'!$A$3:$A$9952,0)),"","X")</f>
        <v>X</v>
      </c>
    </row>
    <row r="411" spans="1:5" x14ac:dyDescent="0.25">
      <c r="A411" s="107">
        <v>746</v>
      </c>
      <c r="B411">
        <v>409</v>
      </c>
      <c r="C411">
        <v>381</v>
      </c>
      <c r="D411" t="s">
        <v>479</v>
      </c>
      <c r="E411" t="str">
        <f>IF(ISNA(MATCH(A411,'ESO zone constants'!$A$3:$A$9952,0)),"","X")</f>
        <v>X</v>
      </c>
    </row>
    <row r="412" spans="1:5" x14ac:dyDescent="0.25">
      <c r="A412" s="107">
        <v>747</v>
      </c>
      <c r="B412">
        <v>410</v>
      </c>
      <c r="C412">
        <v>383</v>
      </c>
      <c r="D412" t="s">
        <v>480</v>
      </c>
      <c r="E412" t="str">
        <f>IF(ISNA(MATCH(A412,'ESO zone constants'!$A$3:$A$9952,0)),"","X")</f>
        <v>X</v>
      </c>
    </row>
    <row r="413" spans="1:5" x14ac:dyDescent="0.25">
      <c r="A413" s="107">
        <v>748</v>
      </c>
      <c r="B413">
        <v>411</v>
      </c>
      <c r="C413">
        <v>108</v>
      </c>
      <c r="D413" t="s">
        <v>481</v>
      </c>
      <c r="E413" t="str">
        <f>IF(ISNA(MATCH(A413,'ESO zone constants'!$A$3:$A$9952,0)),"","X")</f>
        <v>X</v>
      </c>
    </row>
    <row r="414" spans="1:5" x14ac:dyDescent="0.25">
      <c r="A414" s="107">
        <v>749</v>
      </c>
      <c r="B414">
        <v>412</v>
      </c>
      <c r="C414">
        <v>58</v>
      </c>
      <c r="D414" t="s">
        <v>482</v>
      </c>
      <c r="E414" t="str">
        <f>IF(ISNA(MATCH(A414,'ESO zone constants'!$A$3:$A$9952,0)),"","X")</f>
        <v>X</v>
      </c>
    </row>
    <row r="415" spans="1:5" x14ac:dyDescent="0.25">
      <c r="A415" s="107">
        <v>750</v>
      </c>
      <c r="B415">
        <v>413</v>
      </c>
      <c r="C415">
        <v>382</v>
      </c>
      <c r="D415" t="s">
        <v>483</v>
      </c>
      <c r="E415" t="str">
        <f>IF(ISNA(MATCH(A415,'ESO zone constants'!$A$3:$A$9952,0)),"","X")</f>
        <v>X</v>
      </c>
    </row>
    <row r="416" spans="1:5" x14ac:dyDescent="0.25">
      <c r="A416" s="107">
        <v>751</v>
      </c>
      <c r="B416">
        <v>414</v>
      </c>
      <c r="C416">
        <v>888</v>
      </c>
      <c r="D416" t="s">
        <v>484</v>
      </c>
      <c r="E416" t="str">
        <f>IF(ISNA(MATCH(A416,'ESO zone constants'!$A$3:$A$9952,0)),"","X")</f>
        <v>X</v>
      </c>
    </row>
    <row r="417" spans="1:5" x14ac:dyDescent="0.25">
      <c r="A417" s="107">
        <v>752</v>
      </c>
      <c r="B417">
        <v>415</v>
      </c>
      <c r="C417">
        <v>19</v>
      </c>
      <c r="D417" t="s">
        <v>485</v>
      </c>
      <c r="E417" t="str">
        <f>IF(ISNA(MATCH(A417,'ESO zone constants'!$A$3:$A$9952,0)),"","X")</f>
        <v>X</v>
      </c>
    </row>
    <row r="418" spans="1:5" x14ac:dyDescent="0.25">
      <c r="A418" s="107">
        <v>753</v>
      </c>
      <c r="B418">
        <v>416</v>
      </c>
      <c r="C418">
        <v>3</v>
      </c>
      <c r="D418" t="s">
        <v>486</v>
      </c>
      <c r="E418" t="str">
        <f>IF(ISNA(MATCH(A418,'ESO zone constants'!$A$3:$A$9952,0)),"","X")</f>
        <v>X</v>
      </c>
    </row>
    <row r="419" spans="1:5" x14ac:dyDescent="0.25">
      <c r="A419" s="107">
        <v>754</v>
      </c>
      <c r="B419">
        <v>417</v>
      </c>
      <c r="C419">
        <v>92</v>
      </c>
      <c r="D419" t="s">
        <v>487</v>
      </c>
      <c r="E419" t="str">
        <f>IF(ISNA(MATCH(A419,'ESO zone constants'!$A$3:$A$9952,0)),"","X")</f>
        <v>X</v>
      </c>
    </row>
    <row r="420" spans="1:5" x14ac:dyDescent="0.25">
      <c r="A420" s="107">
        <v>755</v>
      </c>
      <c r="B420">
        <v>418</v>
      </c>
      <c r="C420">
        <v>20</v>
      </c>
      <c r="D420" t="s">
        <v>488</v>
      </c>
      <c r="E420" t="str">
        <f>IF(ISNA(MATCH(A420,'ESO zone constants'!$A$3:$A$9952,0)),"","X")</f>
        <v>X</v>
      </c>
    </row>
    <row r="421" spans="1:5" x14ac:dyDescent="0.25">
      <c r="A421" s="107">
        <v>756</v>
      </c>
      <c r="B421">
        <v>419</v>
      </c>
      <c r="C421">
        <v>104</v>
      </c>
      <c r="D421" t="s">
        <v>489</v>
      </c>
      <c r="E421" t="str">
        <f>IF(ISNA(MATCH(A421,'ESO zone constants'!$A$3:$A$9952,0)),"","X")</f>
        <v>X</v>
      </c>
    </row>
    <row r="422" spans="1:5" x14ac:dyDescent="0.25">
      <c r="A422" s="107">
        <v>757</v>
      </c>
      <c r="B422">
        <v>420</v>
      </c>
      <c r="C422">
        <v>41</v>
      </c>
      <c r="D422" t="s">
        <v>490</v>
      </c>
      <c r="E422" t="str">
        <f>IF(ISNA(MATCH(A422,'ESO zone constants'!$A$3:$A$9952,0)),"","X")</f>
        <v>X</v>
      </c>
    </row>
    <row r="423" spans="1:5" x14ac:dyDescent="0.25">
      <c r="A423" s="107">
        <v>758</v>
      </c>
      <c r="B423">
        <v>421</v>
      </c>
      <c r="C423">
        <v>101</v>
      </c>
      <c r="D423" t="s">
        <v>491</v>
      </c>
      <c r="E423" t="str">
        <f>IF(ISNA(MATCH(A423,'ESO zone constants'!$A$3:$A$9952,0)),"","X")</f>
        <v>X</v>
      </c>
    </row>
    <row r="424" spans="1:5" x14ac:dyDescent="0.25">
      <c r="A424" s="107">
        <v>759</v>
      </c>
      <c r="B424">
        <v>422</v>
      </c>
      <c r="C424">
        <v>117</v>
      </c>
      <c r="D424" t="s">
        <v>492</v>
      </c>
      <c r="E424" t="str">
        <f>IF(ISNA(MATCH(A424,'ESO zone constants'!$A$3:$A$9952,0)),"","X")</f>
        <v>X</v>
      </c>
    </row>
    <row r="425" spans="1:5" x14ac:dyDescent="0.25">
      <c r="A425" s="107">
        <v>760</v>
      </c>
      <c r="B425">
        <v>423</v>
      </c>
      <c r="C425">
        <v>57</v>
      </c>
      <c r="D425" t="s">
        <v>493</v>
      </c>
      <c r="E425" t="str">
        <f>IF(ISNA(MATCH(A425,'ESO zone constants'!$A$3:$A$9952,0)),"","X")</f>
        <v>X</v>
      </c>
    </row>
    <row r="426" spans="1:5" x14ac:dyDescent="0.25">
      <c r="A426" s="107">
        <v>761</v>
      </c>
      <c r="B426">
        <v>424</v>
      </c>
      <c r="C426">
        <v>103</v>
      </c>
      <c r="D426" t="s">
        <v>494</v>
      </c>
      <c r="E426" t="str">
        <f>IF(ISNA(MATCH(A426,'ESO zone constants'!$A$3:$A$9952,0)),"","X")</f>
        <v>X</v>
      </c>
    </row>
    <row r="427" spans="1:5" x14ac:dyDescent="0.25">
      <c r="A427" s="107">
        <v>763</v>
      </c>
      <c r="B427">
        <v>425</v>
      </c>
      <c r="C427">
        <v>816</v>
      </c>
      <c r="D427" t="s">
        <v>495</v>
      </c>
      <c r="E427" t="str">
        <f>IF(ISNA(MATCH(A427,'ESO zone constants'!$A$3:$A$9952,0)),"","X")</f>
        <v>X</v>
      </c>
    </row>
    <row r="428" spans="1:5" x14ac:dyDescent="0.25">
      <c r="A428" s="107">
        <v>764</v>
      </c>
      <c r="B428">
        <v>426</v>
      </c>
      <c r="C428">
        <v>816</v>
      </c>
      <c r="D428" t="s">
        <v>496</v>
      </c>
      <c r="E428" t="str">
        <f>IF(ISNA(MATCH(A428,'ESO zone constants'!$A$3:$A$9952,0)),"","X")</f>
        <v>X</v>
      </c>
    </row>
    <row r="429" spans="1:5" x14ac:dyDescent="0.25">
      <c r="A429" s="107">
        <v>765</v>
      </c>
      <c r="B429">
        <v>427</v>
      </c>
      <c r="C429">
        <v>823</v>
      </c>
      <c r="D429" t="s">
        <v>497</v>
      </c>
      <c r="E429" t="str">
        <f>IF(ISNA(MATCH(A429,'ESO zone constants'!$A$3:$A$9952,0)),"","X")</f>
        <v>X</v>
      </c>
    </row>
    <row r="430" spans="1:5" x14ac:dyDescent="0.25">
      <c r="A430" s="107">
        <v>766</v>
      </c>
      <c r="B430">
        <v>428</v>
      </c>
      <c r="C430">
        <v>823</v>
      </c>
      <c r="D430" t="s">
        <v>498</v>
      </c>
      <c r="E430" t="str">
        <f>IF(ISNA(MATCH(A430,'ESO zone constants'!$A$3:$A$9952,0)),"","X")</f>
        <v>X</v>
      </c>
    </row>
    <row r="431" spans="1:5" x14ac:dyDescent="0.25">
      <c r="A431" s="107">
        <v>767</v>
      </c>
      <c r="B431">
        <v>429</v>
      </c>
      <c r="C431">
        <v>816</v>
      </c>
      <c r="D431" t="s">
        <v>499</v>
      </c>
      <c r="E431" t="str">
        <f>IF(ISNA(MATCH(A431,'ESO zone constants'!$A$3:$A$9952,0)),"","X")</f>
        <v>X</v>
      </c>
    </row>
    <row r="432" spans="1:5" x14ac:dyDescent="0.25">
      <c r="A432" s="107">
        <v>769</v>
      </c>
      <c r="B432">
        <v>430</v>
      </c>
      <c r="C432">
        <v>823</v>
      </c>
      <c r="D432" t="s">
        <v>500</v>
      </c>
      <c r="E432" t="str">
        <f>IF(ISNA(MATCH(A432,'ESO zone constants'!$A$3:$A$9952,0)),"","X")</f>
        <v>X</v>
      </c>
    </row>
    <row r="433" spans="1:5" x14ac:dyDescent="0.25">
      <c r="A433" s="107">
        <v>770</v>
      </c>
      <c r="B433">
        <v>431</v>
      </c>
      <c r="C433">
        <v>816</v>
      </c>
      <c r="D433" t="s">
        <v>501</v>
      </c>
      <c r="E433" t="str">
        <f>IF(ISNA(MATCH(A433,'ESO zone constants'!$A$3:$A$9952,0)),"","X")</f>
        <v>X</v>
      </c>
    </row>
    <row r="434" spans="1:5" x14ac:dyDescent="0.25">
      <c r="A434" s="107">
        <v>771</v>
      </c>
      <c r="B434">
        <v>432</v>
      </c>
      <c r="C434">
        <v>816</v>
      </c>
      <c r="D434" t="s">
        <v>502</v>
      </c>
      <c r="E434" t="str">
        <f>IF(ISNA(MATCH(A434,'ESO zone constants'!$A$3:$A$9952,0)),"","X")</f>
        <v>X</v>
      </c>
    </row>
    <row r="435" spans="1:5" x14ac:dyDescent="0.25">
      <c r="A435" s="107">
        <v>773</v>
      </c>
      <c r="B435">
        <v>433</v>
      </c>
      <c r="C435">
        <v>117</v>
      </c>
      <c r="D435" t="s">
        <v>503</v>
      </c>
      <c r="E435" t="str">
        <f>IF(ISNA(MATCH(A435,'ESO zone constants'!$A$3:$A$9952,0)),"","X")</f>
        <v>X</v>
      </c>
    </row>
    <row r="436" spans="1:5" x14ac:dyDescent="0.25">
      <c r="A436" s="107">
        <v>774</v>
      </c>
      <c r="B436">
        <v>434</v>
      </c>
      <c r="C436">
        <v>1086</v>
      </c>
      <c r="D436" t="s">
        <v>1416</v>
      </c>
      <c r="E436" t="str">
        <f>IF(ISNA(MATCH(A436,'ESO zone constants'!$A$3:$A$9952,0)),"","X")</f>
        <v>X</v>
      </c>
    </row>
    <row r="437" spans="1:5" x14ac:dyDescent="0.25">
      <c r="A437" s="107">
        <v>780</v>
      </c>
      <c r="B437">
        <v>435</v>
      </c>
      <c r="C437">
        <v>684</v>
      </c>
      <c r="D437" t="s">
        <v>504</v>
      </c>
      <c r="E437" t="str">
        <f>IF(ISNA(MATCH(A437,'ESO zone constants'!$A$3:$A$9952,0)),"","X")</f>
        <v>X</v>
      </c>
    </row>
    <row r="438" spans="1:5" x14ac:dyDescent="0.25">
      <c r="A438" s="107">
        <v>808</v>
      </c>
      <c r="B438">
        <v>436</v>
      </c>
      <c r="C438">
        <v>1160</v>
      </c>
      <c r="D438" t="s">
        <v>1718</v>
      </c>
      <c r="E438" t="str">
        <f>IF(ISNA(MATCH(A438,'ESO zone constants'!$A$3:$A$9952,0)),"","X")</f>
        <v>X</v>
      </c>
    </row>
    <row r="439" spans="1:5" x14ac:dyDescent="0.25">
      <c r="A439" s="107">
        <v>809</v>
      </c>
      <c r="B439">
        <v>437</v>
      </c>
      <c r="C439">
        <v>199</v>
      </c>
      <c r="D439" t="s">
        <v>426</v>
      </c>
      <c r="E439" t="str">
        <f>IF(ISNA(MATCH(A439,'ESO zone constants'!$A$3:$A$9952,0)),"","X")</f>
        <v>X</v>
      </c>
    </row>
    <row r="440" spans="1:5" x14ac:dyDescent="0.25">
      <c r="A440" s="107">
        <v>810</v>
      </c>
      <c r="B440">
        <v>438</v>
      </c>
      <c r="C440">
        <v>381</v>
      </c>
      <c r="D440" t="s">
        <v>505</v>
      </c>
      <c r="E440" t="str">
        <f>IF(ISNA(MATCH(A440,'ESO zone constants'!$A$3:$A$9952,0)),"","X")</f>
        <v>X</v>
      </c>
    </row>
    <row r="441" spans="1:5" x14ac:dyDescent="0.25">
      <c r="A441" s="107">
        <v>811</v>
      </c>
      <c r="B441">
        <v>439</v>
      </c>
      <c r="C441">
        <v>535</v>
      </c>
      <c r="D441" t="s">
        <v>506</v>
      </c>
      <c r="E441" t="str">
        <f>IF(ISNA(MATCH(A441,'ESO zone constants'!$A$3:$A$9952,0)),"","X")</f>
        <v>X</v>
      </c>
    </row>
    <row r="442" spans="1:5" x14ac:dyDescent="0.25">
      <c r="A442" s="107">
        <v>814</v>
      </c>
      <c r="B442">
        <v>440</v>
      </c>
      <c r="C442">
        <v>684</v>
      </c>
      <c r="D442" t="s">
        <v>507</v>
      </c>
      <c r="E442" t="str">
        <f>IF(ISNA(MATCH(A442,'ESO zone constants'!$A$3:$A$9952,0)),"","X")</f>
        <v>X</v>
      </c>
    </row>
    <row r="443" spans="1:5" x14ac:dyDescent="0.25">
      <c r="A443" s="107">
        <v>815</v>
      </c>
      <c r="B443">
        <v>441</v>
      </c>
      <c r="C443">
        <v>684</v>
      </c>
      <c r="D443" t="s">
        <v>508</v>
      </c>
      <c r="E443" t="str">
        <f>IF(ISNA(MATCH(A443,'ESO zone constants'!$A$3:$A$9952,0)),"","X")</f>
        <v>X</v>
      </c>
    </row>
    <row r="444" spans="1:5" x14ac:dyDescent="0.25">
      <c r="A444" s="107">
        <v>816</v>
      </c>
      <c r="B444">
        <v>442</v>
      </c>
      <c r="C444">
        <v>816</v>
      </c>
      <c r="D444" t="s">
        <v>509</v>
      </c>
      <c r="E444" t="str">
        <f>IF(ISNA(MATCH(A444,'ESO zone constants'!$A$3:$A$9952,0)),"","X")</f>
        <v>X</v>
      </c>
    </row>
    <row r="445" spans="1:5" x14ac:dyDescent="0.25">
      <c r="A445" s="107">
        <v>817</v>
      </c>
      <c r="B445">
        <v>443</v>
      </c>
      <c r="C445">
        <v>816</v>
      </c>
      <c r="D445" t="s">
        <v>510</v>
      </c>
      <c r="E445" t="str">
        <f>IF(ISNA(MATCH(A445,'ESO zone constants'!$A$3:$A$9952,0)),"","X")</f>
        <v>X</v>
      </c>
    </row>
    <row r="446" spans="1:5" x14ac:dyDescent="0.25">
      <c r="A446" s="107">
        <v>818</v>
      </c>
      <c r="B446">
        <v>444</v>
      </c>
      <c r="C446">
        <v>816</v>
      </c>
      <c r="D446" t="s">
        <v>511</v>
      </c>
      <c r="E446" t="str">
        <f>IF(ISNA(MATCH(A446,'ESO zone constants'!$A$3:$A$9952,0)),"","X")</f>
        <v>X</v>
      </c>
    </row>
    <row r="447" spans="1:5" x14ac:dyDescent="0.25">
      <c r="A447" s="107">
        <v>819</v>
      </c>
      <c r="B447">
        <v>445</v>
      </c>
      <c r="C447">
        <v>816</v>
      </c>
      <c r="D447" t="s">
        <v>512</v>
      </c>
      <c r="E447" t="str">
        <f>IF(ISNA(MATCH(A447,'ESO zone constants'!$A$3:$A$9952,0)),"","X")</f>
        <v>X</v>
      </c>
    </row>
    <row r="448" spans="1:5" x14ac:dyDescent="0.25">
      <c r="A448" s="107">
        <v>820</v>
      </c>
      <c r="B448">
        <v>446</v>
      </c>
      <c r="C448">
        <v>816</v>
      </c>
      <c r="D448" t="s">
        <v>513</v>
      </c>
      <c r="E448" t="str">
        <f>IF(ISNA(MATCH(A448,'ESO zone constants'!$A$3:$A$9952,0)),"","X")</f>
        <v>X</v>
      </c>
    </row>
    <row r="449" spans="1:5" x14ac:dyDescent="0.25">
      <c r="A449" s="107">
        <v>821</v>
      </c>
      <c r="B449">
        <v>447</v>
      </c>
      <c r="C449">
        <v>816</v>
      </c>
      <c r="D449" t="s">
        <v>514</v>
      </c>
      <c r="E449" t="str">
        <f>IF(ISNA(MATCH(A449,'ESO zone constants'!$A$3:$A$9952,0)),"","X")</f>
        <v>X</v>
      </c>
    </row>
    <row r="450" spans="1:5" x14ac:dyDescent="0.25">
      <c r="A450" s="107">
        <v>823</v>
      </c>
      <c r="B450">
        <v>448</v>
      </c>
      <c r="C450">
        <v>823</v>
      </c>
      <c r="D450" t="s">
        <v>515</v>
      </c>
      <c r="E450" t="str">
        <f>IF(ISNA(MATCH(A450,'ESO zone constants'!$A$3:$A$9952,0)),"","X")</f>
        <v>X</v>
      </c>
    </row>
    <row r="451" spans="1:5" x14ac:dyDescent="0.25">
      <c r="A451" s="107">
        <v>824</v>
      </c>
      <c r="B451">
        <v>449</v>
      </c>
      <c r="C451">
        <v>823</v>
      </c>
      <c r="D451" t="s">
        <v>516</v>
      </c>
      <c r="E451" t="str">
        <f>IF(ISNA(MATCH(A451,'ESO zone constants'!$A$3:$A$9952,0)),"","X")</f>
        <v>X</v>
      </c>
    </row>
    <row r="452" spans="1:5" x14ac:dyDescent="0.25">
      <c r="A452" s="107">
        <v>825</v>
      </c>
      <c r="B452">
        <v>450</v>
      </c>
      <c r="C452">
        <v>823</v>
      </c>
      <c r="D452" t="s">
        <v>517</v>
      </c>
      <c r="E452" t="str">
        <f>IF(ISNA(MATCH(A452,'ESO zone constants'!$A$3:$A$9952,0)),"","X")</f>
        <v>X</v>
      </c>
    </row>
    <row r="453" spans="1:5" x14ac:dyDescent="0.25">
      <c r="A453" s="107">
        <v>826</v>
      </c>
      <c r="B453">
        <v>451</v>
      </c>
      <c r="C453">
        <v>823</v>
      </c>
      <c r="D453" t="s">
        <v>518</v>
      </c>
      <c r="E453" t="str">
        <f>IF(ISNA(MATCH(A453,'ESO zone constants'!$A$3:$A$9952,0)),"","X")</f>
        <v>X</v>
      </c>
    </row>
    <row r="454" spans="1:5" x14ac:dyDescent="0.25">
      <c r="A454" s="107">
        <v>827</v>
      </c>
      <c r="B454">
        <v>452</v>
      </c>
      <c r="C454">
        <v>823</v>
      </c>
      <c r="D454" t="s">
        <v>519</v>
      </c>
      <c r="E454" t="str">
        <f>IF(ISNA(MATCH(A454,'ESO zone constants'!$A$3:$A$9952,0)),"","X")</f>
        <v>X</v>
      </c>
    </row>
    <row r="455" spans="1:5" x14ac:dyDescent="0.25">
      <c r="A455" s="107">
        <v>828</v>
      </c>
      <c r="B455">
        <v>453</v>
      </c>
      <c r="C455">
        <v>823</v>
      </c>
      <c r="D455" t="s">
        <v>520</v>
      </c>
      <c r="E455" t="str">
        <f>IF(ISNA(MATCH(A455,'ESO zone constants'!$A$3:$A$9952,0)),"","X")</f>
        <v>X</v>
      </c>
    </row>
    <row r="456" spans="1:5" x14ac:dyDescent="0.25">
      <c r="A456" s="107">
        <v>829</v>
      </c>
      <c r="B456">
        <v>454</v>
      </c>
      <c r="C456">
        <v>823</v>
      </c>
      <c r="D456" t="s">
        <v>521</v>
      </c>
      <c r="E456" t="str">
        <f>IF(ISNA(MATCH(A456,'ESO zone constants'!$A$3:$A$9952,0)),"","X")</f>
        <v>X</v>
      </c>
    </row>
    <row r="457" spans="1:5" x14ac:dyDescent="0.25">
      <c r="A457" s="107">
        <v>831</v>
      </c>
      <c r="B457">
        <v>455</v>
      </c>
      <c r="C457">
        <v>823</v>
      </c>
      <c r="D457" t="s">
        <v>522</v>
      </c>
      <c r="E457" t="str">
        <f>IF(ISNA(MATCH(A457,'ESO zone constants'!$A$3:$A$9952,0)),"","X")</f>
        <v>X</v>
      </c>
    </row>
    <row r="458" spans="1:5" x14ac:dyDescent="0.25">
      <c r="A458" s="107">
        <v>832</v>
      </c>
      <c r="B458">
        <v>456</v>
      </c>
      <c r="C458">
        <v>823</v>
      </c>
      <c r="D458" t="s">
        <v>523</v>
      </c>
      <c r="E458" t="str">
        <f>IF(ISNA(MATCH(A458,'ESO zone constants'!$A$3:$A$9952,0)),"","X")</f>
        <v>X</v>
      </c>
    </row>
    <row r="459" spans="1:5" x14ac:dyDescent="0.25">
      <c r="A459" s="107">
        <v>833</v>
      </c>
      <c r="B459">
        <v>457</v>
      </c>
      <c r="C459">
        <v>823</v>
      </c>
      <c r="D459" t="s">
        <v>524</v>
      </c>
      <c r="E459" t="str">
        <f>IF(ISNA(MATCH(A459,'ESO zone constants'!$A$3:$A$9952,0)),"","X")</f>
        <v>X</v>
      </c>
    </row>
    <row r="460" spans="1:5" x14ac:dyDescent="0.25">
      <c r="A460" s="107">
        <v>834</v>
      </c>
      <c r="B460">
        <v>458</v>
      </c>
      <c r="C460">
        <v>816</v>
      </c>
      <c r="D460" t="s">
        <v>525</v>
      </c>
      <c r="E460" t="str">
        <f>IF(ISNA(MATCH(A460,'ESO zone constants'!$A$3:$A$9952,0)),"","X")</f>
        <v>X</v>
      </c>
    </row>
    <row r="461" spans="1:5" x14ac:dyDescent="0.25">
      <c r="A461" s="107">
        <v>836</v>
      </c>
      <c r="B461">
        <v>459</v>
      </c>
      <c r="C461">
        <v>823</v>
      </c>
      <c r="D461" t="s">
        <v>526</v>
      </c>
      <c r="E461" t="str">
        <f>IF(ISNA(MATCH(A461,'ESO zone constants'!$A$3:$A$9952,0)),"","X")</f>
        <v>X</v>
      </c>
    </row>
    <row r="462" spans="1:5" x14ac:dyDescent="0.25">
      <c r="A462" s="107">
        <v>837</v>
      </c>
      <c r="B462">
        <v>460</v>
      </c>
      <c r="C462">
        <v>823</v>
      </c>
      <c r="D462" t="s">
        <v>527</v>
      </c>
      <c r="E462" t="str">
        <f>IF(ISNA(MATCH(A462,'ESO zone constants'!$A$3:$A$9952,0)),"","X")</f>
        <v>X</v>
      </c>
    </row>
    <row r="463" spans="1:5" x14ac:dyDescent="0.25">
      <c r="A463" s="107">
        <v>841</v>
      </c>
      <c r="B463">
        <v>461</v>
      </c>
      <c r="C463">
        <v>823</v>
      </c>
      <c r="D463" t="s">
        <v>528</v>
      </c>
      <c r="E463" t="str">
        <f>IF(ISNA(MATCH(A463,'ESO zone constants'!$A$3:$A$9952,0)),"","X")</f>
        <v>X</v>
      </c>
    </row>
    <row r="464" spans="1:5" x14ac:dyDescent="0.25">
      <c r="A464" s="107">
        <v>842</v>
      </c>
      <c r="B464">
        <v>462</v>
      </c>
      <c r="C464">
        <v>823</v>
      </c>
      <c r="D464" t="s">
        <v>529</v>
      </c>
      <c r="E464" t="str">
        <f>IF(ISNA(MATCH(A464,'ESO zone constants'!$A$3:$A$9952,0)),"","X")</f>
        <v>X</v>
      </c>
    </row>
    <row r="465" spans="1:5" x14ac:dyDescent="0.25">
      <c r="A465" s="107">
        <v>843</v>
      </c>
      <c r="B465">
        <v>463</v>
      </c>
      <c r="C465">
        <v>117</v>
      </c>
      <c r="D465" t="s">
        <v>53</v>
      </c>
      <c r="E465" t="str">
        <f>IF(ISNA(MATCH(A465,'ESO zone constants'!$A$3:$A$9952,0)),"","X")</f>
        <v>X</v>
      </c>
    </row>
    <row r="466" spans="1:5" x14ac:dyDescent="0.25">
      <c r="A466" s="107">
        <v>844</v>
      </c>
      <c r="B466">
        <v>464</v>
      </c>
      <c r="C466">
        <v>816</v>
      </c>
      <c r="D466" t="s">
        <v>530</v>
      </c>
      <c r="E466" t="str">
        <f>IF(ISNA(MATCH(A466,'ESO zone constants'!$A$3:$A$9952,0)),"","X")</f>
        <v>X</v>
      </c>
    </row>
    <row r="467" spans="1:5" x14ac:dyDescent="0.25">
      <c r="A467" s="107">
        <v>845</v>
      </c>
      <c r="B467">
        <v>465</v>
      </c>
      <c r="C467">
        <v>816</v>
      </c>
      <c r="D467" t="s">
        <v>531</v>
      </c>
      <c r="E467" t="str">
        <f>IF(ISNA(MATCH(A467,'ESO zone constants'!$A$3:$A$9952,0)),"","X")</f>
        <v>X</v>
      </c>
    </row>
    <row r="468" spans="1:5" x14ac:dyDescent="0.25">
      <c r="A468" s="107">
        <v>848</v>
      </c>
      <c r="B468">
        <v>466</v>
      </c>
      <c r="C468">
        <v>117</v>
      </c>
      <c r="D468" t="s">
        <v>72</v>
      </c>
      <c r="E468" t="str">
        <f>IF(ISNA(MATCH(A468,'ESO zone constants'!$A$3:$A$9952,0)),"","X")</f>
        <v>X</v>
      </c>
    </row>
    <row r="469" spans="1:5" x14ac:dyDescent="0.25">
      <c r="A469" s="107">
        <v>849</v>
      </c>
      <c r="B469">
        <v>467</v>
      </c>
      <c r="C469">
        <v>849</v>
      </c>
      <c r="D469" t="s">
        <v>532</v>
      </c>
      <c r="E469" t="str">
        <f>IF(ISNA(MATCH(A469,'ESO zone constants'!$A$3:$A$9952,0)),"","X")</f>
        <v>X</v>
      </c>
    </row>
    <row r="470" spans="1:5" x14ac:dyDescent="0.25">
      <c r="A470" s="107">
        <v>852</v>
      </c>
      <c r="B470">
        <v>468</v>
      </c>
      <c r="C470">
        <v>3</v>
      </c>
      <c r="D470" t="s">
        <v>533</v>
      </c>
      <c r="E470" t="str">
        <f>IF(ISNA(MATCH(A470,'ESO zone constants'!$A$3:$A$9952,0)),"","X")</f>
        <v>X</v>
      </c>
    </row>
    <row r="471" spans="1:5" x14ac:dyDescent="0.25">
      <c r="A471" s="107">
        <v>853</v>
      </c>
      <c r="B471">
        <v>469</v>
      </c>
      <c r="C471">
        <v>20</v>
      </c>
      <c r="D471" t="s">
        <v>534</v>
      </c>
      <c r="E471" t="str">
        <f>IF(ISNA(MATCH(A471,'ESO zone constants'!$A$3:$A$9952,0)),"","X")</f>
        <v>X</v>
      </c>
    </row>
    <row r="472" spans="1:5" x14ac:dyDescent="0.25">
      <c r="A472" s="107">
        <v>854</v>
      </c>
      <c r="B472">
        <v>470</v>
      </c>
      <c r="C472">
        <v>92</v>
      </c>
      <c r="D472" t="s">
        <v>535</v>
      </c>
      <c r="E472" t="str">
        <f>IF(ISNA(MATCH(A472,'ESO zone constants'!$A$3:$A$9952,0)),"","X")</f>
        <v>X</v>
      </c>
    </row>
    <row r="473" spans="1:5" x14ac:dyDescent="0.25">
      <c r="A473" s="107">
        <v>855</v>
      </c>
      <c r="B473">
        <v>471</v>
      </c>
      <c r="C473">
        <v>19</v>
      </c>
      <c r="D473" t="s">
        <v>536</v>
      </c>
      <c r="E473" t="str">
        <f>IF(ISNA(MATCH(A473,'ESO zone constants'!$A$3:$A$9952,0)),"","X")</f>
        <v>X</v>
      </c>
    </row>
    <row r="474" spans="1:5" x14ac:dyDescent="0.25">
      <c r="A474" s="107">
        <v>856</v>
      </c>
      <c r="B474">
        <v>472</v>
      </c>
      <c r="C474">
        <v>92</v>
      </c>
      <c r="D474" t="s">
        <v>537</v>
      </c>
      <c r="E474" t="str">
        <f>IF(ISNA(MATCH(A474,'ESO zone constants'!$A$3:$A$9952,0)),"","X")</f>
        <v>X</v>
      </c>
    </row>
    <row r="475" spans="1:5" x14ac:dyDescent="0.25">
      <c r="A475" s="107">
        <v>857</v>
      </c>
      <c r="B475">
        <v>473</v>
      </c>
      <c r="C475">
        <v>104</v>
      </c>
      <c r="D475" t="s">
        <v>538</v>
      </c>
      <c r="E475" t="str">
        <f>IF(ISNA(MATCH(A475,'ESO zone constants'!$A$3:$A$9952,0)),"","X")</f>
        <v>X</v>
      </c>
    </row>
    <row r="476" spans="1:5" x14ac:dyDescent="0.25">
      <c r="A476" s="107">
        <v>858</v>
      </c>
      <c r="B476">
        <v>474</v>
      </c>
      <c r="C476">
        <v>108</v>
      </c>
      <c r="D476" t="s">
        <v>539</v>
      </c>
      <c r="E476" t="str">
        <f>IF(ISNA(MATCH(A476,'ESO zone constants'!$A$3:$A$9952,0)),"","X")</f>
        <v>X</v>
      </c>
    </row>
    <row r="477" spans="1:5" x14ac:dyDescent="0.25">
      <c r="A477" s="107">
        <v>859</v>
      </c>
      <c r="B477">
        <v>475</v>
      </c>
      <c r="C477">
        <v>58</v>
      </c>
      <c r="D477" t="s">
        <v>540</v>
      </c>
      <c r="E477" t="str">
        <f>IF(ISNA(MATCH(A477,'ESO zone constants'!$A$3:$A$9952,0)),"","X")</f>
        <v>X</v>
      </c>
    </row>
    <row r="478" spans="1:5" x14ac:dyDescent="0.25">
      <c r="A478" s="107">
        <v>860</v>
      </c>
      <c r="B478">
        <v>476</v>
      </c>
      <c r="C478">
        <v>383</v>
      </c>
      <c r="D478" t="s">
        <v>541</v>
      </c>
      <c r="E478" t="str">
        <f>IF(ISNA(MATCH(A478,'ESO zone constants'!$A$3:$A$9952,0)),"","X")</f>
        <v>X</v>
      </c>
    </row>
    <row r="479" spans="1:5" x14ac:dyDescent="0.25">
      <c r="A479" s="107">
        <v>861</v>
      </c>
      <c r="B479">
        <v>477</v>
      </c>
      <c r="C479">
        <v>108</v>
      </c>
      <c r="D479" t="s">
        <v>542</v>
      </c>
      <c r="E479" t="str">
        <f>IF(ISNA(MATCH(A479,'ESO zone constants'!$A$3:$A$9952,0)),"","X")</f>
        <v>X</v>
      </c>
    </row>
    <row r="480" spans="1:5" x14ac:dyDescent="0.25">
      <c r="A480" s="107">
        <v>862</v>
      </c>
      <c r="B480">
        <v>478</v>
      </c>
      <c r="C480">
        <v>382</v>
      </c>
      <c r="D480" t="s">
        <v>543</v>
      </c>
      <c r="E480" t="str">
        <f>IF(ISNA(MATCH(A480,'ESO zone constants'!$A$3:$A$9952,0)),"","X")</f>
        <v>X</v>
      </c>
    </row>
    <row r="481" spans="1:5" x14ac:dyDescent="0.25">
      <c r="A481" s="107">
        <v>863</v>
      </c>
      <c r="B481">
        <v>479</v>
      </c>
      <c r="C481">
        <v>537</v>
      </c>
      <c r="D481" t="s">
        <v>544</v>
      </c>
      <c r="E481" t="str">
        <f>IF(ISNA(MATCH(A481,'ESO zone constants'!$A$3:$A$9952,0)),"","X")</f>
        <v>X</v>
      </c>
    </row>
    <row r="482" spans="1:5" x14ac:dyDescent="0.25">
      <c r="A482" s="107">
        <v>864</v>
      </c>
      <c r="B482">
        <v>480</v>
      </c>
      <c r="C482">
        <v>103</v>
      </c>
      <c r="D482" t="s">
        <v>545</v>
      </c>
      <c r="E482" t="str">
        <f>IF(ISNA(MATCH(A482,'ESO zone constants'!$A$3:$A$9952,0)),"","X")</f>
        <v>X</v>
      </c>
    </row>
    <row r="483" spans="1:5" x14ac:dyDescent="0.25">
      <c r="A483" s="107">
        <v>865</v>
      </c>
      <c r="B483">
        <v>481</v>
      </c>
      <c r="C483">
        <v>101</v>
      </c>
      <c r="D483" t="s">
        <v>546</v>
      </c>
      <c r="E483" t="str">
        <f>IF(ISNA(MATCH(A483,'ESO zone constants'!$A$3:$A$9952,0)),"","X")</f>
        <v>X</v>
      </c>
    </row>
    <row r="484" spans="1:5" x14ac:dyDescent="0.25">
      <c r="A484" s="107">
        <v>866</v>
      </c>
      <c r="B484">
        <v>482</v>
      </c>
      <c r="C484">
        <v>57</v>
      </c>
      <c r="D484" t="s">
        <v>547</v>
      </c>
      <c r="E484" t="str">
        <f>IF(ISNA(MATCH(A484,'ESO zone constants'!$A$3:$A$9952,0)),"","X")</f>
        <v>X</v>
      </c>
    </row>
    <row r="485" spans="1:5" x14ac:dyDescent="0.25">
      <c r="A485" s="107">
        <v>867</v>
      </c>
      <c r="B485">
        <v>483</v>
      </c>
      <c r="C485">
        <v>41</v>
      </c>
      <c r="D485" t="s">
        <v>548</v>
      </c>
      <c r="E485" t="str">
        <f>IF(ISNA(MATCH(A485,'ESO zone constants'!$A$3:$A$9952,0)),"","X")</f>
        <v>X</v>
      </c>
    </row>
    <row r="486" spans="1:5" x14ac:dyDescent="0.25">
      <c r="A486" s="107">
        <v>868</v>
      </c>
      <c r="B486">
        <v>484</v>
      </c>
      <c r="C486">
        <v>281</v>
      </c>
      <c r="D486" t="s">
        <v>549</v>
      </c>
      <c r="E486" t="str">
        <f>IF(ISNA(MATCH(A486,'ESO zone constants'!$A$3:$A$9952,0)),"","X")</f>
        <v>X</v>
      </c>
    </row>
    <row r="487" spans="1:5" x14ac:dyDescent="0.25">
      <c r="A487" s="107">
        <v>869</v>
      </c>
      <c r="B487">
        <v>485</v>
      </c>
      <c r="C487">
        <v>117</v>
      </c>
      <c r="D487" t="s">
        <v>550</v>
      </c>
      <c r="E487" t="str">
        <f>IF(ISNA(MATCH(A487,'ESO zone constants'!$A$3:$A$9952,0)),"","X")</f>
        <v>X</v>
      </c>
    </row>
    <row r="488" spans="1:5" x14ac:dyDescent="0.25">
      <c r="A488" s="107">
        <v>870</v>
      </c>
      <c r="B488">
        <v>486</v>
      </c>
      <c r="C488">
        <v>888</v>
      </c>
      <c r="D488" t="s">
        <v>551</v>
      </c>
      <c r="E488" t="str">
        <f>IF(ISNA(MATCH(A488,'ESO zone constants'!$A$3:$A$9952,0)),"","X")</f>
        <v>X</v>
      </c>
    </row>
    <row r="489" spans="1:5" x14ac:dyDescent="0.25">
      <c r="A489" s="107">
        <v>871</v>
      </c>
      <c r="B489">
        <v>487</v>
      </c>
      <c r="C489">
        <v>58</v>
      </c>
      <c r="D489" t="s">
        <v>552</v>
      </c>
      <c r="E489" t="str">
        <f>IF(ISNA(MATCH(A489,'ESO zone constants'!$A$3:$A$9952,0)),"","X")</f>
        <v>X</v>
      </c>
    </row>
    <row r="490" spans="1:5" x14ac:dyDescent="0.25">
      <c r="A490" s="107">
        <v>872</v>
      </c>
      <c r="B490">
        <v>488</v>
      </c>
      <c r="C490">
        <v>382</v>
      </c>
      <c r="D490" t="s">
        <v>553</v>
      </c>
      <c r="E490" t="str">
        <f>IF(ISNA(MATCH(A490,'ESO zone constants'!$A$3:$A$9952,0)),"","X")</f>
        <v>X</v>
      </c>
    </row>
    <row r="491" spans="1:5" x14ac:dyDescent="0.25">
      <c r="A491" s="107">
        <v>873</v>
      </c>
      <c r="B491">
        <v>489</v>
      </c>
      <c r="C491">
        <v>117</v>
      </c>
      <c r="D491" t="s">
        <v>554</v>
      </c>
      <c r="E491" t="str">
        <f>IF(ISNA(MATCH(A491,'ESO zone constants'!$A$3:$A$9952,0)),"","X")</f>
        <v>X</v>
      </c>
    </row>
    <row r="492" spans="1:5" x14ac:dyDescent="0.25">
      <c r="A492" s="107">
        <v>874</v>
      </c>
      <c r="B492">
        <v>490</v>
      </c>
      <c r="C492">
        <v>57</v>
      </c>
      <c r="D492" t="s">
        <v>555</v>
      </c>
      <c r="E492" t="str">
        <f>IF(ISNA(MATCH(A492,'ESO zone constants'!$A$3:$A$9952,0)),"","X")</f>
        <v>X</v>
      </c>
    </row>
    <row r="493" spans="1:5" x14ac:dyDescent="0.25">
      <c r="A493" s="107">
        <v>875</v>
      </c>
      <c r="B493">
        <v>491</v>
      </c>
      <c r="C493">
        <v>103</v>
      </c>
      <c r="D493" t="s">
        <v>556</v>
      </c>
      <c r="E493" t="str">
        <f>IF(ISNA(MATCH(A493,'ESO zone constants'!$A$3:$A$9952,0)),"","X")</f>
        <v>X</v>
      </c>
    </row>
    <row r="494" spans="1:5" x14ac:dyDescent="0.25">
      <c r="A494" s="107">
        <v>876</v>
      </c>
      <c r="B494">
        <v>492</v>
      </c>
      <c r="C494">
        <v>382</v>
      </c>
      <c r="D494" t="s">
        <v>557</v>
      </c>
      <c r="E494" t="str">
        <f>IF(ISNA(MATCH(A494,'ESO zone constants'!$A$3:$A$9952,0)),"","X")</f>
        <v>X</v>
      </c>
    </row>
    <row r="495" spans="1:5" x14ac:dyDescent="0.25">
      <c r="A495" s="107">
        <v>877</v>
      </c>
      <c r="B495">
        <v>493</v>
      </c>
      <c r="C495">
        <v>383</v>
      </c>
      <c r="D495" t="s">
        <v>558</v>
      </c>
      <c r="E495" t="str">
        <f>IF(ISNA(MATCH(A495,'ESO zone constants'!$A$3:$A$9952,0)),"","X")</f>
        <v>X</v>
      </c>
    </row>
    <row r="496" spans="1:5" x14ac:dyDescent="0.25">
      <c r="A496" s="107">
        <v>878</v>
      </c>
      <c r="B496">
        <v>494</v>
      </c>
      <c r="C496">
        <v>381</v>
      </c>
      <c r="D496" t="s">
        <v>559</v>
      </c>
      <c r="E496" t="str">
        <f>IF(ISNA(MATCH(A496,'ESO zone constants'!$A$3:$A$9952,0)),"","X")</f>
        <v>X</v>
      </c>
    </row>
    <row r="497" spans="1:5" x14ac:dyDescent="0.25">
      <c r="A497" s="107">
        <v>879</v>
      </c>
      <c r="B497">
        <v>495</v>
      </c>
      <c r="C497">
        <v>534</v>
      </c>
      <c r="D497" t="s">
        <v>560</v>
      </c>
      <c r="E497" t="str">
        <f>IF(ISNA(MATCH(A497,'ESO zone constants'!$A$3:$A$9952,0)),"","X")</f>
        <v>X</v>
      </c>
    </row>
    <row r="498" spans="1:5" x14ac:dyDescent="0.25">
      <c r="A498" s="107">
        <v>880</v>
      </c>
      <c r="B498">
        <v>496</v>
      </c>
      <c r="C498">
        <v>92</v>
      </c>
      <c r="D498" t="s">
        <v>561</v>
      </c>
      <c r="E498" t="str">
        <f>IF(ISNA(MATCH(A498,'ESO zone constants'!$A$3:$A$9952,0)),"","X")</f>
        <v>X</v>
      </c>
    </row>
    <row r="499" spans="1:5" x14ac:dyDescent="0.25">
      <c r="A499" s="107">
        <v>881</v>
      </c>
      <c r="B499">
        <v>497</v>
      </c>
      <c r="C499">
        <v>19</v>
      </c>
      <c r="D499" t="s">
        <v>562</v>
      </c>
      <c r="E499" t="str">
        <f>IF(ISNA(MATCH(A499,'ESO zone constants'!$A$3:$A$9952,0)),"","X")</f>
        <v>X</v>
      </c>
    </row>
    <row r="500" spans="1:5" x14ac:dyDescent="0.25">
      <c r="A500" s="107">
        <v>882</v>
      </c>
      <c r="B500">
        <v>498</v>
      </c>
      <c r="C500">
        <v>383</v>
      </c>
      <c r="D500" t="s">
        <v>563</v>
      </c>
      <c r="E500" t="str">
        <f>IF(ISNA(MATCH(A500,'ESO zone constants'!$A$3:$A$9952,0)),"","X")</f>
        <v>X</v>
      </c>
    </row>
    <row r="501" spans="1:5" x14ac:dyDescent="0.25">
      <c r="A501" s="107">
        <v>883</v>
      </c>
      <c r="B501">
        <v>499</v>
      </c>
      <c r="C501">
        <v>888</v>
      </c>
      <c r="D501" t="s">
        <v>564</v>
      </c>
      <c r="E501" t="str">
        <f>IF(ISNA(MATCH(A501,'ESO zone constants'!$A$3:$A$9952,0)),"","X")</f>
        <v>X</v>
      </c>
    </row>
    <row r="502" spans="1:5" x14ac:dyDescent="0.25">
      <c r="A502" s="107">
        <v>888</v>
      </c>
      <c r="B502">
        <v>500</v>
      </c>
      <c r="C502">
        <v>888</v>
      </c>
      <c r="D502" t="s">
        <v>565</v>
      </c>
      <c r="E502" t="str">
        <f>IF(ISNA(MATCH(A502,'ESO zone constants'!$A$3:$A$9952,0)),"","X")</f>
        <v>X</v>
      </c>
    </row>
    <row r="503" spans="1:5" x14ac:dyDescent="0.25">
      <c r="A503" s="107">
        <v>889</v>
      </c>
      <c r="B503">
        <v>501</v>
      </c>
      <c r="C503">
        <v>888</v>
      </c>
      <c r="D503" t="s">
        <v>566</v>
      </c>
      <c r="E503" t="str">
        <f>IF(ISNA(MATCH(A503,'ESO zone constants'!$A$3:$A$9952,0)),"","X")</f>
        <v>X</v>
      </c>
    </row>
    <row r="504" spans="1:5" x14ac:dyDescent="0.25">
      <c r="A504" s="107">
        <v>890</v>
      </c>
      <c r="B504">
        <v>502</v>
      </c>
      <c r="C504">
        <v>888</v>
      </c>
      <c r="D504" t="s">
        <v>567</v>
      </c>
      <c r="E504" t="str">
        <f>IF(ISNA(MATCH(A504,'ESO zone constants'!$A$3:$A$9952,0)),"","X")</f>
        <v>X</v>
      </c>
    </row>
    <row r="505" spans="1:5" x14ac:dyDescent="0.25">
      <c r="A505" s="107">
        <v>891</v>
      </c>
      <c r="B505">
        <v>503</v>
      </c>
      <c r="C505">
        <v>888</v>
      </c>
      <c r="D505" t="s">
        <v>568</v>
      </c>
      <c r="E505" t="str">
        <f>IF(ISNA(MATCH(A505,'ESO zone constants'!$A$3:$A$9952,0)),"","X")</f>
        <v>X</v>
      </c>
    </row>
    <row r="506" spans="1:5" x14ac:dyDescent="0.25">
      <c r="A506" s="107">
        <v>892</v>
      </c>
      <c r="B506">
        <v>504</v>
      </c>
      <c r="C506">
        <v>888</v>
      </c>
      <c r="D506" t="s">
        <v>569</v>
      </c>
      <c r="E506" t="str">
        <f>IF(ISNA(MATCH(A506,'ESO zone constants'!$A$3:$A$9952,0)),"","X")</f>
        <v>X</v>
      </c>
    </row>
    <row r="507" spans="1:5" x14ac:dyDescent="0.25">
      <c r="A507" s="107">
        <v>893</v>
      </c>
      <c r="B507">
        <v>505</v>
      </c>
      <c r="C507">
        <v>888</v>
      </c>
      <c r="D507" t="s">
        <v>570</v>
      </c>
      <c r="E507" t="str">
        <f>IF(ISNA(MATCH(A507,'ESO zone constants'!$A$3:$A$9952,0)),"","X")</f>
        <v>X</v>
      </c>
    </row>
    <row r="508" spans="1:5" x14ac:dyDescent="0.25">
      <c r="A508" s="107">
        <v>894</v>
      </c>
      <c r="B508">
        <v>506</v>
      </c>
      <c r="C508">
        <v>888</v>
      </c>
      <c r="D508" t="s">
        <v>571</v>
      </c>
      <c r="E508" t="str">
        <f>IF(ISNA(MATCH(A508,'ESO zone constants'!$A$3:$A$9952,0)),"","X")</f>
        <v>X</v>
      </c>
    </row>
    <row r="509" spans="1:5" x14ac:dyDescent="0.25">
      <c r="A509" s="107">
        <v>895</v>
      </c>
      <c r="B509">
        <v>507</v>
      </c>
      <c r="C509">
        <v>888</v>
      </c>
      <c r="D509" t="s">
        <v>2434</v>
      </c>
      <c r="E509" t="str">
        <f>IF(ISNA(MATCH(A509,'ESO zone constants'!$A$3:$A$9952,0)),"","X")</f>
        <v>X</v>
      </c>
    </row>
    <row r="510" spans="1:5" x14ac:dyDescent="0.25">
      <c r="A510" s="107">
        <v>896</v>
      </c>
      <c r="B510">
        <v>508</v>
      </c>
      <c r="C510">
        <v>888</v>
      </c>
      <c r="D510" t="s">
        <v>572</v>
      </c>
      <c r="E510" t="str">
        <f>IF(ISNA(MATCH(A510,'ESO zone constants'!$A$3:$A$9952,0)),"","X")</f>
        <v>X</v>
      </c>
    </row>
    <row r="511" spans="1:5" x14ac:dyDescent="0.25">
      <c r="A511" s="107">
        <v>897</v>
      </c>
      <c r="B511">
        <v>509</v>
      </c>
      <c r="C511">
        <v>888</v>
      </c>
      <c r="D511" t="s">
        <v>573</v>
      </c>
      <c r="E511" t="str">
        <f>IF(ISNA(MATCH(A511,'ESO zone constants'!$A$3:$A$9952,0)),"","X")</f>
        <v>X</v>
      </c>
    </row>
    <row r="512" spans="1:5" x14ac:dyDescent="0.25">
      <c r="A512" s="107">
        <v>898</v>
      </c>
      <c r="B512">
        <v>510</v>
      </c>
      <c r="C512">
        <v>888</v>
      </c>
      <c r="D512" t="s">
        <v>574</v>
      </c>
      <c r="E512" t="str">
        <f>IF(ISNA(MATCH(A512,'ESO zone constants'!$A$3:$A$9952,0)),"","X")</f>
        <v>X</v>
      </c>
    </row>
    <row r="513" spans="1:5" x14ac:dyDescent="0.25">
      <c r="A513" s="107">
        <v>899</v>
      </c>
      <c r="B513">
        <v>511</v>
      </c>
      <c r="C513">
        <v>888</v>
      </c>
      <c r="D513" t="s">
        <v>575</v>
      </c>
      <c r="E513" t="str">
        <f>IF(ISNA(MATCH(A513,'ESO zone constants'!$A$3:$A$9952,0)),"","X")</f>
        <v>X</v>
      </c>
    </row>
    <row r="514" spans="1:5" x14ac:dyDescent="0.25">
      <c r="A514" s="107">
        <v>900</v>
      </c>
      <c r="B514">
        <v>512</v>
      </c>
      <c r="C514">
        <v>888</v>
      </c>
      <c r="D514" t="s">
        <v>576</v>
      </c>
      <c r="E514" t="str">
        <f>IF(ISNA(MATCH(A514,'ESO zone constants'!$A$3:$A$9952,0)),"","X")</f>
        <v>X</v>
      </c>
    </row>
    <row r="515" spans="1:5" x14ac:dyDescent="0.25">
      <c r="A515" s="107">
        <v>901</v>
      </c>
      <c r="B515">
        <v>513</v>
      </c>
      <c r="C515">
        <v>888</v>
      </c>
      <c r="D515" t="s">
        <v>577</v>
      </c>
      <c r="E515" t="str">
        <f>IF(ISNA(MATCH(A515,'ESO zone constants'!$A$3:$A$9952,0)),"","X")</f>
        <v>X</v>
      </c>
    </row>
    <row r="516" spans="1:5" x14ac:dyDescent="0.25">
      <c r="A516" s="107">
        <v>902</v>
      </c>
      <c r="B516">
        <v>514</v>
      </c>
      <c r="C516">
        <v>888</v>
      </c>
      <c r="D516" t="s">
        <v>578</v>
      </c>
      <c r="E516" t="str">
        <f>IF(ISNA(MATCH(A516,'ESO zone constants'!$A$3:$A$9952,0)),"","X")</f>
        <v>X</v>
      </c>
    </row>
    <row r="517" spans="1:5" x14ac:dyDescent="0.25">
      <c r="A517" s="107">
        <v>903</v>
      </c>
      <c r="B517">
        <v>515</v>
      </c>
      <c r="C517">
        <v>888</v>
      </c>
      <c r="D517" t="s">
        <v>579</v>
      </c>
      <c r="E517" t="str">
        <f>IF(ISNA(MATCH(A517,'ESO zone constants'!$A$3:$A$9952,0)),"","X")</f>
        <v>X</v>
      </c>
    </row>
    <row r="518" spans="1:5" x14ac:dyDescent="0.25">
      <c r="A518" s="107">
        <v>904</v>
      </c>
      <c r="B518">
        <v>516</v>
      </c>
      <c r="C518">
        <v>888</v>
      </c>
      <c r="D518" t="s">
        <v>580</v>
      </c>
      <c r="E518" t="str">
        <f>IF(ISNA(MATCH(A518,'ESO zone constants'!$A$3:$A$9952,0)),"","X")</f>
        <v>X</v>
      </c>
    </row>
    <row r="519" spans="1:5" x14ac:dyDescent="0.25">
      <c r="A519" s="107">
        <v>905</v>
      </c>
      <c r="B519">
        <v>517</v>
      </c>
      <c r="C519">
        <v>888</v>
      </c>
      <c r="D519" t="s">
        <v>581</v>
      </c>
      <c r="E519" t="str">
        <f>IF(ISNA(MATCH(A519,'ESO zone constants'!$A$3:$A$9952,0)),"","X")</f>
        <v>X</v>
      </c>
    </row>
    <row r="520" spans="1:5" x14ac:dyDescent="0.25">
      <c r="A520" s="107">
        <v>906</v>
      </c>
      <c r="B520">
        <v>518</v>
      </c>
      <c r="C520">
        <v>888</v>
      </c>
      <c r="D520" t="s">
        <v>582</v>
      </c>
      <c r="E520" t="str">
        <f>IF(ISNA(MATCH(A520,'ESO zone constants'!$A$3:$A$9952,0)),"","X")</f>
        <v>X</v>
      </c>
    </row>
    <row r="521" spans="1:5" x14ac:dyDescent="0.25">
      <c r="A521" s="107">
        <v>907</v>
      </c>
      <c r="B521">
        <v>519</v>
      </c>
      <c r="C521">
        <v>888</v>
      </c>
      <c r="D521" t="s">
        <v>2411</v>
      </c>
      <c r="E521" t="str">
        <f>IF(ISNA(MATCH(A521,'ESO zone constants'!$A$3:$A$9952,0)),"","X")</f>
        <v>X</v>
      </c>
    </row>
    <row r="522" spans="1:5" x14ac:dyDescent="0.25">
      <c r="A522" s="107">
        <v>908</v>
      </c>
      <c r="B522">
        <v>520</v>
      </c>
      <c r="C522">
        <v>888</v>
      </c>
      <c r="D522" t="s">
        <v>583</v>
      </c>
      <c r="E522" t="str">
        <f>IF(ISNA(MATCH(A522,'ESO zone constants'!$A$3:$A$9952,0)),"","X")</f>
        <v>X</v>
      </c>
    </row>
    <row r="523" spans="1:5" x14ac:dyDescent="0.25">
      <c r="A523" s="107">
        <v>909</v>
      </c>
      <c r="B523">
        <v>521</v>
      </c>
      <c r="C523">
        <v>888</v>
      </c>
      <c r="D523" t="s">
        <v>584</v>
      </c>
      <c r="E523" t="str">
        <f>IF(ISNA(MATCH(A523,'ESO zone constants'!$A$3:$A$9952,0)),"","X")</f>
        <v>X</v>
      </c>
    </row>
    <row r="524" spans="1:5" x14ac:dyDescent="0.25">
      <c r="A524" s="107">
        <v>910</v>
      </c>
      <c r="B524">
        <v>522</v>
      </c>
      <c r="C524">
        <v>888</v>
      </c>
      <c r="D524" t="s">
        <v>585</v>
      </c>
      <c r="E524" t="str">
        <f>IF(ISNA(MATCH(A524,'ESO zone constants'!$A$3:$A$9952,0)),"","X")</f>
        <v>X</v>
      </c>
    </row>
    <row r="525" spans="1:5" x14ac:dyDescent="0.25">
      <c r="A525" s="107">
        <v>911</v>
      </c>
      <c r="B525">
        <v>523</v>
      </c>
      <c r="C525">
        <v>888</v>
      </c>
      <c r="D525" t="s">
        <v>586</v>
      </c>
      <c r="E525" t="str">
        <f>IF(ISNA(MATCH(A525,'ESO zone constants'!$A$3:$A$9952,0)),"","X")</f>
        <v>X</v>
      </c>
    </row>
    <row r="526" spans="1:5" x14ac:dyDescent="0.25">
      <c r="A526" s="107">
        <v>913</v>
      </c>
      <c r="B526">
        <v>524</v>
      </c>
      <c r="C526">
        <v>888</v>
      </c>
      <c r="D526" t="s">
        <v>587</v>
      </c>
      <c r="E526" t="str">
        <f>IF(ISNA(MATCH(A526,'ESO zone constants'!$A$3:$A$9952,0)),"","X")</f>
        <v>X</v>
      </c>
    </row>
    <row r="527" spans="1:5" x14ac:dyDescent="0.25">
      <c r="A527" s="107">
        <v>914</v>
      </c>
      <c r="B527">
        <v>525</v>
      </c>
      <c r="C527">
        <v>888</v>
      </c>
      <c r="D527" t="s">
        <v>588</v>
      </c>
      <c r="E527" t="str">
        <f>IF(ISNA(MATCH(A527,'ESO zone constants'!$A$3:$A$9952,0)),"","X")</f>
        <v>X</v>
      </c>
    </row>
    <row r="528" spans="1:5" x14ac:dyDescent="0.25">
      <c r="A528" s="107">
        <v>915</v>
      </c>
      <c r="B528">
        <v>526</v>
      </c>
      <c r="C528">
        <v>888</v>
      </c>
      <c r="D528" t="s">
        <v>589</v>
      </c>
      <c r="E528" t="str">
        <f>IF(ISNA(MATCH(A528,'ESO zone constants'!$A$3:$A$9952,0)),"","X")</f>
        <v>X</v>
      </c>
    </row>
    <row r="529" spans="1:5" x14ac:dyDescent="0.25">
      <c r="A529" s="107">
        <v>916</v>
      </c>
      <c r="B529">
        <v>527</v>
      </c>
      <c r="C529">
        <v>888</v>
      </c>
      <c r="D529" t="s">
        <v>590</v>
      </c>
      <c r="E529" t="str">
        <f>IF(ISNA(MATCH(A529,'ESO zone constants'!$A$3:$A$9952,0)),"","X")</f>
        <v>X</v>
      </c>
    </row>
    <row r="530" spans="1:5" x14ac:dyDescent="0.25">
      <c r="A530" s="107">
        <v>917</v>
      </c>
      <c r="B530">
        <v>528</v>
      </c>
      <c r="C530">
        <v>917</v>
      </c>
      <c r="D530" t="s">
        <v>591</v>
      </c>
      <c r="E530" t="str">
        <f>IF(ISNA(MATCH(A530,'ESO zone constants'!$A$3:$A$9952,0)),"","X")</f>
        <v>X</v>
      </c>
    </row>
    <row r="531" spans="1:5" x14ac:dyDescent="0.25">
      <c r="A531" s="107">
        <v>918</v>
      </c>
      <c r="B531">
        <v>529</v>
      </c>
      <c r="C531">
        <v>849</v>
      </c>
      <c r="D531" t="s">
        <v>592</v>
      </c>
      <c r="E531" t="str">
        <f>IF(ISNA(MATCH(A531,'ESO zone constants'!$A$3:$A$9952,0)),"","X")</f>
        <v>X</v>
      </c>
    </row>
    <row r="532" spans="1:5" x14ac:dyDescent="0.25">
      <c r="A532" s="107">
        <v>919</v>
      </c>
      <c r="B532">
        <v>530</v>
      </c>
      <c r="C532">
        <v>849</v>
      </c>
      <c r="D532" t="s">
        <v>593</v>
      </c>
      <c r="E532" t="str">
        <f>IF(ISNA(MATCH(A532,'ESO zone constants'!$A$3:$A$9952,0)),"","X")</f>
        <v>X</v>
      </c>
    </row>
    <row r="533" spans="1:5" x14ac:dyDescent="0.25">
      <c r="A533" s="107">
        <v>920</v>
      </c>
      <c r="B533">
        <v>531</v>
      </c>
      <c r="C533">
        <v>849</v>
      </c>
      <c r="D533" t="s">
        <v>594</v>
      </c>
      <c r="E533" t="str">
        <f>IF(ISNA(MATCH(A533,'ESO zone constants'!$A$3:$A$9952,0)),"","X")</f>
        <v>X</v>
      </c>
    </row>
    <row r="534" spans="1:5" x14ac:dyDescent="0.25">
      <c r="A534" s="107">
        <v>921</v>
      </c>
      <c r="B534">
        <v>532</v>
      </c>
      <c r="C534">
        <v>849</v>
      </c>
      <c r="D534" t="s">
        <v>595</v>
      </c>
      <c r="E534" t="str">
        <f>IF(ISNA(MATCH(A534,'ESO zone constants'!$A$3:$A$9952,0)),"","X")</f>
        <v>X</v>
      </c>
    </row>
    <row r="535" spans="1:5" x14ac:dyDescent="0.25">
      <c r="A535" s="107">
        <v>922</v>
      </c>
      <c r="B535">
        <v>533</v>
      </c>
      <c r="C535">
        <v>849</v>
      </c>
      <c r="D535" t="s">
        <v>596</v>
      </c>
      <c r="E535" t="str">
        <f>IF(ISNA(MATCH(A535,'ESO zone constants'!$A$3:$A$9952,0)),"","X")</f>
        <v>X</v>
      </c>
    </row>
    <row r="536" spans="1:5" x14ac:dyDescent="0.25">
      <c r="A536" s="107">
        <v>923</v>
      </c>
      <c r="B536">
        <v>534</v>
      </c>
      <c r="C536">
        <v>849</v>
      </c>
      <c r="D536" t="s">
        <v>597</v>
      </c>
      <c r="E536" t="str">
        <f>IF(ISNA(MATCH(A536,'ESO zone constants'!$A$3:$A$9952,0)),"","X")</f>
        <v>X</v>
      </c>
    </row>
    <row r="537" spans="1:5" x14ac:dyDescent="0.25">
      <c r="A537" s="107">
        <v>924</v>
      </c>
      <c r="B537">
        <v>535</v>
      </c>
      <c r="C537">
        <v>849</v>
      </c>
      <c r="D537" t="s">
        <v>598</v>
      </c>
      <c r="E537" t="str">
        <f>IF(ISNA(MATCH(A537,'ESO zone constants'!$A$3:$A$9952,0)),"","X")</f>
        <v>X</v>
      </c>
    </row>
    <row r="538" spans="1:5" x14ac:dyDescent="0.25">
      <c r="A538" s="107">
        <v>925</v>
      </c>
      <c r="B538">
        <v>536</v>
      </c>
      <c r="C538">
        <v>849</v>
      </c>
      <c r="D538" t="s">
        <v>599</v>
      </c>
      <c r="E538" t="str">
        <f>IF(ISNA(MATCH(A538,'ESO zone constants'!$A$3:$A$9952,0)),"","X")</f>
        <v>X</v>
      </c>
    </row>
    <row r="539" spans="1:5" x14ac:dyDescent="0.25">
      <c r="A539" s="107">
        <v>926</v>
      </c>
      <c r="B539">
        <v>537</v>
      </c>
      <c r="C539">
        <v>849</v>
      </c>
      <c r="D539" t="s">
        <v>600</v>
      </c>
      <c r="E539" t="str">
        <f>IF(ISNA(MATCH(A539,'ESO zone constants'!$A$3:$A$9952,0)),"","X")</f>
        <v>X</v>
      </c>
    </row>
    <row r="540" spans="1:5" x14ac:dyDescent="0.25">
      <c r="A540" s="107">
        <v>927</v>
      </c>
      <c r="B540">
        <v>538</v>
      </c>
      <c r="C540">
        <v>849</v>
      </c>
      <c r="D540" t="s">
        <v>601</v>
      </c>
      <c r="E540" t="str">
        <f>IF(ISNA(MATCH(A540,'ESO zone constants'!$A$3:$A$9952,0)),"","X")</f>
        <v>X</v>
      </c>
    </row>
    <row r="541" spans="1:5" x14ac:dyDescent="0.25">
      <c r="A541" s="107">
        <v>928</v>
      </c>
      <c r="B541">
        <v>539</v>
      </c>
      <c r="C541">
        <v>849</v>
      </c>
      <c r="D541" t="s">
        <v>602</v>
      </c>
      <c r="E541" t="str">
        <f>IF(ISNA(MATCH(A541,'ESO zone constants'!$A$3:$A$9952,0)),"","X")</f>
        <v>X</v>
      </c>
    </row>
    <row r="542" spans="1:5" x14ac:dyDescent="0.25">
      <c r="A542" s="107">
        <v>929</v>
      </c>
      <c r="B542">
        <v>540</v>
      </c>
      <c r="C542">
        <v>849</v>
      </c>
      <c r="D542" t="s">
        <v>603</v>
      </c>
      <c r="E542" t="str">
        <f>IF(ISNA(MATCH(A542,'ESO zone constants'!$A$3:$A$9952,0)),"","X")</f>
        <v>X</v>
      </c>
    </row>
    <row r="543" spans="1:5" x14ac:dyDescent="0.25">
      <c r="A543" s="107">
        <v>930</v>
      </c>
      <c r="B543">
        <v>541</v>
      </c>
      <c r="C543">
        <v>57</v>
      </c>
      <c r="D543" t="s">
        <v>46</v>
      </c>
      <c r="E543" t="str">
        <f>IF(ISNA(MATCH(A543,'ESO zone constants'!$A$3:$A$9952,0)),"","X")</f>
        <v>X</v>
      </c>
    </row>
    <row r="544" spans="1:5" x14ac:dyDescent="0.25">
      <c r="A544" s="107">
        <v>931</v>
      </c>
      <c r="B544">
        <v>542</v>
      </c>
      <c r="C544">
        <v>383</v>
      </c>
      <c r="D544" t="s">
        <v>56</v>
      </c>
      <c r="E544" t="str">
        <f>IF(ISNA(MATCH(A544,'ESO zone constants'!$A$3:$A$9952,0)),"","X")</f>
        <v>X</v>
      </c>
    </row>
    <row r="545" spans="1:5" x14ac:dyDescent="0.25">
      <c r="A545" s="107">
        <v>932</v>
      </c>
      <c r="B545">
        <v>543</v>
      </c>
      <c r="C545">
        <v>20</v>
      </c>
      <c r="D545" t="s">
        <v>55</v>
      </c>
      <c r="E545" t="str">
        <f>IF(ISNA(MATCH(A545,'ESO zone constants'!$A$3:$A$9952,0)),"","X")</f>
        <v>X</v>
      </c>
    </row>
    <row r="546" spans="1:5" x14ac:dyDescent="0.25">
      <c r="A546" s="107">
        <v>933</v>
      </c>
      <c r="B546">
        <v>544</v>
      </c>
      <c r="C546">
        <v>19</v>
      </c>
      <c r="D546" t="s">
        <v>58</v>
      </c>
      <c r="E546" t="str">
        <f>IF(ISNA(MATCH(A546,'ESO zone constants'!$A$3:$A$9952,0)),"","X")</f>
        <v>X</v>
      </c>
    </row>
    <row r="547" spans="1:5" x14ac:dyDescent="0.25">
      <c r="A547" s="107">
        <v>934</v>
      </c>
      <c r="B547">
        <v>545</v>
      </c>
      <c r="C547">
        <v>41</v>
      </c>
      <c r="D547" t="s">
        <v>63</v>
      </c>
      <c r="E547" t="str">
        <f>IF(ISNA(MATCH(A547,'ESO zone constants'!$A$3:$A$9952,0)),"","X")</f>
        <v>X</v>
      </c>
    </row>
    <row r="548" spans="1:5" x14ac:dyDescent="0.25">
      <c r="A548" s="107">
        <v>935</v>
      </c>
      <c r="B548">
        <v>546</v>
      </c>
      <c r="C548">
        <v>381</v>
      </c>
      <c r="D548" t="s">
        <v>97</v>
      </c>
      <c r="E548" t="str">
        <f>IF(ISNA(MATCH(A548,'ESO zone constants'!$A$3:$A$9952,0)),"","X")</f>
        <v>X</v>
      </c>
    </row>
    <row r="549" spans="1:5" x14ac:dyDescent="0.25">
      <c r="A549" s="107">
        <v>936</v>
      </c>
      <c r="B549">
        <v>547</v>
      </c>
      <c r="C549">
        <v>3</v>
      </c>
      <c r="D549" t="s">
        <v>42</v>
      </c>
      <c r="E549" t="str">
        <f>IF(ISNA(MATCH(A549,'ESO zone constants'!$A$3:$A$9952,0)),"","X")</f>
        <v>X</v>
      </c>
    </row>
    <row r="550" spans="1:5" x14ac:dyDescent="0.25">
      <c r="A550" s="107">
        <v>937</v>
      </c>
      <c r="B550">
        <v>548</v>
      </c>
      <c r="C550">
        <v>57</v>
      </c>
      <c r="D550" t="s">
        <v>604</v>
      </c>
      <c r="E550" t="str">
        <f>IF(ISNA(MATCH(A550,'ESO zone constants'!$A$3:$A$9952,0)),"","X")</f>
        <v>X</v>
      </c>
    </row>
    <row r="551" spans="1:5" x14ac:dyDescent="0.25">
      <c r="A551" s="107">
        <v>938</v>
      </c>
      <c r="B551">
        <v>549</v>
      </c>
      <c r="C551">
        <v>104</v>
      </c>
      <c r="D551" t="s">
        <v>605</v>
      </c>
      <c r="E551" t="str">
        <f>IF(ISNA(MATCH(A551,'ESO zone constants'!$A$3:$A$9952,0)),"","X")</f>
        <v>X</v>
      </c>
    </row>
    <row r="552" spans="1:5" x14ac:dyDescent="0.25">
      <c r="A552" s="107">
        <v>939</v>
      </c>
      <c r="B552">
        <v>550</v>
      </c>
      <c r="C552">
        <v>381</v>
      </c>
      <c r="D552" t="s">
        <v>606</v>
      </c>
      <c r="E552" t="str">
        <f>IF(ISNA(MATCH(A552,'ESO zone constants'!$A$3:$A$9952,0)),"","X")</f>
        <v>X</v>
      </c>
    </row>
    <row r="553" spans="1:5" x14ac:dyDescent="0.25">
      <c r="A553" s="107">
        <v>940</v>
      </c>
      <c r="B553">
        <v>551</v>
      </c>
      <c r="C553">
        <v>381</v>
      </c>
      <c r="D553" t="s">
        <v>607</v>
      </c>
      <c r="E553" t="str">
        <f>IF(ISNA(MATCH(A553,'ESO zone constants'!$A$3:$A$9952,0)),"","X")</f>
        <v>X</v>
      </c>
    </row>
    <row r="554" spans="1:5" x14ac:dyDescent="0.25">
      <c r="A554" s="107">
        <v>941</v>
      </c>
      <c r="B554">
        <v>552</v>
      </c>
      <c r="C554">
        <v>41</v>
      </c>
      <c r="D554" t="s">
        <v>608</v>
      </c>
      <c r="E554" t="str">
        <f>IF(ISNA(MATCH(A554,'ESO zone constants'!$A$3:$A$9952,0)),"","X")</f>
        <v>X</v>
      </c>
    </row>
    <row r="555" spans="1:5" x14ac:dyDescent="0.25">
      <c r="A555" s="107">
        <v>942</v>
      </c>
      <c r="B555">
        <v>553</v>
      </c>
      <c r="C555">
        <v>3</v>
      </c>
      <c r="D555" t="s">
        <v>609</v>
      </c>
      <c r="E555" t="str">
        <f>IF(ISNA(MATCH(A555,'ESO zone constants'!$A$3:$A$9952,0)),"","X")</f>
        <v>X</v>
      </c>
    </row>
    <row r="556" spans="1:5" x14ac:dyDescent="0.25">
      <c r="A556" s="107">
        <v>943</v>
      </c>
      <c r="B556">
        <v>554</v>
      </c>
      <c r="C556">
        <v>3</v>
      </c>
      <c r="D556" t="s">
        <v>610</v>
      </c>
      <c r="E556" t="str">
        <f>IF(ISNA(MATCH(A556,'ESO zone constants'!$A$3:$A$9952,0)),"","X")</f>
        <v>X</v>
      </c>
    </row>
    <row r="557" spans="1:5" x14ac:dyDescent="0.25">
      <c r="A557" s="107">
        <v>944</v>
      </c>
      <c r="B557">
        <v>555</v>
      </c>
      <c r="C557">
        <v>382</v>
      </c>
      <c r="D557" t="s">
        <v>611</v>
      </c>
      <c r="E557" t="str">
        <f>IF(ISNA(MATCH(A557,'ESO zone constants'!$A$3:$A$9952,0)),"","X")</f>
        <v>X</v>
      </c>
    </row>
    <row r="558" spans="1:5" x14ac:dyDescent="0.25">
      <c r="A558" s="107">
        <v>945</v>
      </c>
      <c r="B558">
        <v>556</v>
      </c>
      <c r="C558">
        <v>41</v>
      </c>
      <c r="D558" t="s">
        <v>612</v>
      </c>
      <c r="E558" t="str">
        <f>IF(ISNA(MATCH(A558,'ESO zone constants'!$A$3:$A$9952,0)),"","X")</f>
        <v>X</v>
      </c>
    </row>
    <row r="559" spans="1:5" x14ac:dyDescent="0.25">
      <c r="A559" s="107">
        <v>946</v>
      </c>
      <c r="B559">
        <v>557</v>
      </c>
      <c r="C559">
        <v>849</v>
      </c>
      <c r="D559" t="s">
        <v>613</v>
      </c>
      <c r="E559" t="str">
        <f>IF(ISNA(MATCH(A559,'ESO zone constants'!$A$3:$A$9952,0)),"","X")</f>
        <v>X</v>
      </c>
    </row>
    <row r="560" spans="1:5" x14ac:dyDescent="0.25">
      <c r="A560" s="107">
        <v>947</v>
      </c>
      <c r="B560">
        <v>558</v>
      </c>
      <c r="C560">
        <v>849</v>
      </c>
      <c r="D560" t="s">
        <v>614</v>
      </c>
      <c r="E560" t="str">
        <f>IF(ISNA(MATCH(A560,'ESO zone constants'!$A$3:$A$9952,0)),"","X")</f>
        <v>X</v>
      </c>
    </row>
    <row r="561" spans="1:5" x14ac:dyDescent="0.25">
      <c r="A561" s="107">
        <v>948</v>
      </c>
      <c r="B561">
        <v>559</v>
      </c>
      <c r="C561">
        <v>849</v>
      </c>
      <c r="D561" t="s">
        <v>615</v>
      </c>
      <c r="E561" t="str">
        <f>IF(ISNA(MATCH(A561,'ESO zone constants'!$A$3:$A$9952,0)),"","X")</f>
        <v>X</v>
      </c>
    </row>
    <row r="562" spans="1:5" x14ac:dyDescent="0.25">
      <c r="A562" s="107">
        <v>949</v>
      </c>
      <c r="B562">
        <v>560</v>
      </c>
      <c r="C562">
        <v>849</v>
      </c>
      <c r="D562" t="s">
        <v>616</v>
      </c>
      <c r="E562" t="str">
        <f>IF(ISNA(MATCH(A562,'ESO zone constants'!$A$3:$A$9952,0)),"","X")</f>
        <v>X</v>
      </c>
    </row>
    <row r="563" spans="1:5" x14ac:dyDescent="0.25">
      <c r="A563" s="107">
        <v>950</v>
      </c>
      <c r="B563">
        <v>561</v>
      </c>
      <c r="C563">
        <v>849</v>
      </c>
      <c r="D563" t="s">
        <v>617</v>
      </c>
      <c r="E563" t="str">
        <f>IF(ISNA(MATCH(A563,'ESO zone constants'!$A$3:$A$9952,0)),"","X")</f>
        <v>X</v>
      </c>
    </row>
    <row r="564" spans="1:5" x14ac:dyDescent="0.25">
      <c r="A564" s="107">
        <v>951</v>
      </c>
      <c r="B564">
        <v>562</v>
      </c>
      <c r="C564">
        <v>849</v>
      </c>
      <c r="D564" t="s">
        <v>618</v>
      </c>
      <c r="E564" t="str">
        <f>IF(ISNA(MATCH(A564,'ESO zone constants'!$A$3:$A$9952,0)),"","X")</f>
        <v>X</v>
      </c>
    </row>
    <row r="565" spans="1:5" x14ac:dyDescent="0.25">
      <c r="A565" s="107">
        <v>952</v>
      </c>
      <c r="B565">
        <v>563</v>
      </c>
      <c r="C565">
        <v>849</v>
      </c>
      <c r="D565" t="s">
        <v>619</v>
      </c>
      <c r="E565" t="str">
        <f>IF(ISNA(MATCH(A565,'ESO zone constants'!$A$3:$A$9952,0)),"","X")</f>
        <v>X</v>
      </c>
    </row>
    <row r="566" spans="1:5" x14ac:dyDescent="0.25">
      <c r="A566" s="107">
        <v>953</v>
      </c>
      <c r="B566">
        <v>564</v>
      </c>
      <c r="C566">
        <v>849</v>
      </c>
      <c r="D566" t="s">
        <v>620</v>
      </c>
      <c r="E566" t="str">
        <f>IF(ISNA(MATCH(A566,'ESO zone constants'!$A$3:$A$9952,0)),"","X")</f>
        <v>X</v>
      </c>
    </row>
    <row r="567" spans="1:5" x14ac:dyDescent="0.25">
      <c r="A567" s="107">
        <v>954</v>
      </c>
      <c r="B567">
        <v>565</v>
      </c>
      <c r="C567">
        <v>849</v>
      </c>
      <c r="D567" t="s">
        <v>621</v>
      </c>
      <c r="E567" t="str">
        <f>IF(ISNA(MATCH(A567,'ESO zone constants'!$A$3:$A$9952,0)),"","X")</f>
        <v>X</v>
      </c>
    </row>
    <row r="568" spans="1:5" x14ac:dyDescent="0.25">
      <c r="A568" s="107">
        <v>955</v>
      </c>
      <c r="B568">
        <v>566</v>
      </c>
      <c r="C568">
        <v>849</v>
      </c>
      <c r="D568" t="s">
        <v>622</v>
      </c>
      <c r="E568" t="str">
        <f>IF(ISNA(MATCH(A568,'ESO zone constants'!$A$3:$A$9952,0)),"","X")</f>
        <v>X</v>
      </c>
    </row>
    <row r="569" spans="1:5" x14ac:dyDescent="0.25">
      <c r="A569" s="107">
        <v>956</v>
      </c>
      <c r="B569">
        <v>567</v>
      </c>
      <c r="C569">
        <v>849</v>
      </c>
      <c r="D569" t="s">
        <v>623</v>
      </c>
      <c r="E569" t="str">
        <f>IF(ISNA(MATCH(A569,'ESO zone constants'!$A$3:$A$9952,0)),"","X")</f>
        <v>X</v>
      </c>
    </row>
    <row r="570" spans="1:5" x14ac:dyDescent="0.25">
      <c r="A570" s="107">
        <v>957</v>
      </c>
      <c r="B570">
        <v>568</v>
      </c>
      <c r="C570">
        <v>849</v>
      </c>
      <c r="D570" t="s">
        <v>624</v>
      </c>
      <c r="E570" t="str">
        <f>IF(ISNA(MATCH(A570,'ESO zone constants'!$A$3:$A$9952,0)),"","X")</f>
        <v>X</v>
      </c>
    </row>
    <row r="571" spans="1:5" x14ac:dyDescent="0.25">
      <c r="A571" s="107">
        <v>958</v>
      </c>
      <c r="B571">
        <v>569</v>
      </c>
      <c r="C571">
        <v>849</v>
      </c>
      <c r="D571" t="s">
        <v>625</v>
      </c>
      <c r="E571" t="str">
        <f>IF(ISNA(MATCH(A571,'ESO zone constants'!$A$3:$A$9952,0)),"","X")</f>
        <v>X</v>
      </c>
    </row>
    <row r="572" spans="1:5" x14ac:dyDescent="0.25">
      <c r="A572" s="107">
        <v>959</v>
      </c>
      <c r="B572">
        <v>570</v>
      </c>
      <c r="C572">
        <v>849</v>
      </c>
      <c r="D572" t="s">
        <v>626</v>
      </c>
      <c r="E572" t="str">
        <f>IF(ISNA(MATCH(A572,'ESO zone constants'!$A$3:$A$9952,0)),"","X")</f>
        <v>X</v>
      </c>
    </row>
    <row r="573" spans="1:5" x14ac:dyDescent="0.25">
      <c r="A573" s="107">
        <v>960</v>
      </c>
      <c r="B573">
        <v>571</v>
      </c>
      <c r="C573">
        <v>849</v>
      </c>
      <c r="D573" t="s">
        <v>627</v>
      </c>
      <c r="E573" t="str">
        <f>IF(ISNA(MATCH(A573,'ESO zone constants'!$A$3:$A$9952,0)),"","X")</f>
        <v>X</v>
      </c>
    </row>
    <row r="574" spans="1:5" x14ac:dyDescent="0.25">
      <c r="A574" s="107">
        <v>961</v>
      </c>
      <c r="B574">
        <v>572</v>
      </c>
      <c r="C574">
        <v>849</v>
      </c>
      <c r="D574" t="s">
        <v>628</v>
      </c>
      <c r="E574" t="str">
        <f>IF(ISNA(MATCH(A574,'ESO zone constants'!$A$3:$A$9952,0)),"","X")</f>
        <v>X</v>
      </c>
    </row>
    <row r="575" spans="1:5" x14ac:dyDescent="0.25">
      <c r="A575" s="107">
        <v>962</v>
      </c>
      <c r="B575">
        <v>573</v>
      </c>
      <c r="C575">
        <v>849</v>
      </c>
      <c r="D575" t="s">
        <v>629</v>
      </c>
      <c r="E575" t="str">
        <f>IF(ISNA(MATCH(A575,'ESO zone constants'!$A$3:$A$9952,0)),"","X")</f>
        <v>X</v>
      </c>
    </row>
    <row r="576" spans="1:5" x14ac:dyDescent="0.25">
      <c r="A576" s="107">
        <v>963</v>
      </c>
      <c r="B576">
        <v>574</v>
      </c>
      <c r="C576">
        <v>849</v>
      </c>
      <c r="D576" t="s">
        <v>630</v>
      </c>
      <c r="E576" t="str">
        <f>IF(ISNA(MATCH(A576,'ESO zone constants'!$A$3:$A$9952,0)),"","X")</f>
        <v>X</v>
      </c>
    </row>
    <row r="577" spans="1:5" x14ac:dyDescent="0.25">
      <c r="A577" s="107">
        <v>964</v>
      </c>
      <c r="B577">
        <v>575</v>
      </c>
      <c r="C577">
        <v>849</v>
      </c>
      <c r="D577" t="s">
        <v>631</v>
      </c>
      <c r="E577" t="str">
        <f>IF(ISNA(MATCH(A577,'ESO zone constants'!$A$3:$A$9952,0)),"","X")</f>
        <v>X</v>
      </c>
    </row>
    <row r="578" spans="1:5" x14ac:dyDescent="0.25">
      <c r="A578" s="107">
        <v>965</v>
      </c>
      <c r="B578">
        <v>576</v>
      </c>
      <c r="C578">
        <v>849</v>
      </c>
      <c r="D578" t="s">
        <v>632</v>
      </c>
      <c r="E578" t="str">
        <f>IF(ISNA(MATCH(A578,'ESO zone constants'!$A$3:$A$9952,0)),"","X")</f>
        <v>X</v>
      </c>
    </row>
    <row r="579" spans="1:5" x14ac:dyDescent="0.25">
      <c r="A579" s="107">
        <v>966</v>
      </c>
      <c r="B579">
        <v>577</v>
      </c>
      <c r="C579">
        <v>849</v>
      </c>
      <c r="D579" t="s">
        <v>633</v>
      </c>
      <c r="E579" t="str">
        <f>IF(ISNA(MATCH(A579,'ESO zone constants'!$A$3:$A$9952,0)),"","X")</f>
        <v>X</v>
      </c>
    </row>
    <row r="580" spans="1:5" x14ac:dyDescent="0.25">
      <c r="A580" s="107">
        <v>967</v>
      </c>
      <c r="B580">
        <v>578</v>
      </c>
      <c r="C580">
        <v>849</v>
      </c>
      <c r="D580" t="s">
        <v>634</v>
      </c>
      <c r="E580" t="str">
        <f>IF(ISNA(MATCH(A580,'ESO zone constants'!$A$3:$A$9952,0)),"","X")</f>
        <v>X</v>
      </c>
    </row>
    <row r="581" spans="1:5" x14ac:dyDescent="0.25">
      <c r="A581" s="107">
        <v>968</v>
      </c>
      <c r="B581">
        <v>579</v>
      </c>
      <c r="C581">
        <v>849</v>
      </c>
      <c r="D581" t="s">
        <v>635</v>
      </c>
      <c r="E581" t="str">
        <f>IF(ISNA(MATCH(A581,'ESO zone constants'!$A$3:$A$9952,0)),"","X")</f>
        <v>X</v>
      </c>
    </row>
    <row r="582" spans="1:5" x14ac:dyDescent="0.25">
      <c r="A582" s="107">
        <v>969</v>
      </c>
      <c r="B582">
        <v>580</v>
      </c>
      <c r="C582">
        <v>849</v>
      </c>
      <c r="D582" t="s">
        <v>636</v>
      </c>
      <c r="E582" t="str">
        <f>IF(ISNA(MATCH(A582,'ESO zone constants'!$A$3:$A$9952,0)),"","X")</f>
        <v>X</v>
      </c>
    </row>
    <row r="583" spans="1:5" x14ac:dyDescent="0.25">
      <c r="A583" s="107">
        <v>970</v>
      </c>
      <c r="B583">
        <v>581</v>
      </c>
      <c r="C583">
        <v>849</v>
      </c>
      <c r="D583" t="s">
        <v>637</v>
      </c>
      <c r="E583" t="str">
        <f>IF(ISNA(MATCH(A583,'ESO zone constants'!$A$3:$A$9952,0)),"","X")</f>
        <v>X</v>
      </c>
    </row>
    <row r="584" spans="1:5" x14ac:dyDescent="0.25">
      <c r="A584" s="107">
        <v>971</v>
      </c>
      <c r="B584">
        <v>582</v>
      </c>
      <c r="C584">
        <v>849</v>
      </c>
      <c r="D584" t="s">
        <v>638</v>
      </c>
      <c r="E584" t="str">
        <f>IF(ISNA(MATCH(A584,'ESO zone constants'!$A$3:$A$9952,0)),"","X")</f>
        <v>X</v>
      </c>
    </row>
    <row r="585" spans="1:5" x14ac:dyDescent="0.25">
      <c r="A585" s="107">
        <v>972</v>
      </c>
      <c r="B585">
        <v>583</v>
      </c>
      <c r="C585">
        <v>849</v>
      </c>
      <c r="D585" t="s">
        <v>639</v>
      </c>
      <c r="E585" t="str">
        <f>IF(ISNA(MATCH(A585,'ESO zone constants'!$A$3:$A$9952,0)),"","X")</f>
        <v>X</v>
      </c>
    </row>
    <row r="586" spans="1:5" x14ac:dyDescent="0.25">
      <c r="A586" s="107">
        <v>973</v>
      </c>
      <c r="B586">
        <v>584</v>
      </c>
      <c r="C586">
        <v>888</v>
      </c>
      <c r="D586" t="s">
        <v>45</v>
      </c>
      <c r="E586" t="str">
        <f>IF(ISNA(MATCH(A586,'ESO zone constants'!$A$3:$A$9952,0)),"","X")</f>
        <v>X</v>
      </c>
    </row>
    <row r="587" spans="1:5" x14ac:dyDescent="0.25">
      <c r="A587" s="107">
        <v>974</v>
      </c>
      <c r="B587">
        <v>585</v>
      </c>
      <c r="C587">
        <v>888</v>
      </c>
      <c r="D587" t="s">
        <v>44</v>
      </c>
      <c r="E587" t="str">
        <f>IF(ISNA(MATCH(A587,'ESO zone constants'!$A$3:$A$9952,0)),"","X")</f>
        <v>X</v>
      </c>
    </row>
    <row r="588" spans="1:5" x14ac:dyDescent="0.25">
      <c r="A588" s="107">
        <v>975</v>
      </c>
      <c r="B588">
        <v>586</v>
      </c>
      <c r="C588">
        <v>849</v>
      </c>
      <c r="D588" t="s">
        <v>640</v>
      </c>
      <c r="E588" t="str">
        <f>IF(ISNA(MATCH(A588,'ESO zone constants'!$A$3:$A$9952,0)),"","X")</f>
        <v>X</v>
      </c>
    </row>
    <row r="589" spans="1:5" x14ac:dyDescent="0.25">
      <c r="A589" s="107">
        <v>977</v>
      </c>
      <c r="B589">
        <v>587</v>
      </c>
      <c r="C589">
        <v>849</v>
      </c>
      <c r="D589" t="s">
        <v>641</v>
      </c>
      <c r="E589" t="str">
        <f>IF(ISNA(MATCH(A589,'ESO zone constants'!$A$3:$A$9952,0)),"","X")</f>
        <v>X</v>
      </c>
    </row>
    <row r="590" spans="1:5" x14ac:dyDescent="0.25">
      <c r="A590" s="107">
        <v>979</v>
      </c>
      <c r="B590">
        <v>588</v>
      </c>
      <c r="C590">
        <v>849</v>
      </c>
      <c r="D590" t="s">
        <v>634</v>
      </c>
      <c r="E590" t="str">
        <f>IF(ISNA(MATCH(A590,'ESO zone constants'!$A$3:$A$9952,0)),"","X")</f>
        <v>X</v>
      </c>
    </row>
    <row r="591" spans="1:5" x14ac:dyDescent="0.25">
      <c r="A591" s="107">
        <v>980</v>
      </c>
      <c r="B591">
        <v>589</v>
      </c>
      <c r="C591">
        <v>980</v>
      </c>
      <c r="D591" t="s">
        <v>78</v>
      </c>
      <c r="E591" t="str">
        <f>IF(ISNA(MATCH(A591,'ESO zone constants'!$A$3:$A$9952,0)),"","X")</f>
        <v>X</v>
      </c>
    </row>
    <row r="592" spans="1:5" x14ac:dyDescent="0.25">
      <c r="A592" s="107">
        <v>981</v>
      </c>
      <c r="B592">
        <v>590</v>
      </c>
      <c r="C592">
        <v>980</v>
      </c>
      <c r="D592" t="s">
        <v>642</v>
      </c>
      <c r="E592" t="str">
        <f>IF(ISNA(MATCH(A592,'ESO zone constants'!$A$3:$A$9952,0)),"","X")</f>
        <v>X</v>
      </c>
    </row>
    <row r="593" spans="1:5" x14ac:dyDescent="0.25">
      <c r="A593" s="107">
        <v>982</v>
      </c>
      <c r="B593">
        <v>591</v>
      </c>
      <c r="C593">
        <v>980</v>
      </c>
      <c r="D593" t="s">
        <v>643</v>
      </c>
      <c r="E593" t="str">
        <f>IF(ISNA(MATCH(A593,'ESO zone constants'!$A$3:$A$9952,0)),"","X")</f>
        <v>X</v>
      </c>
    </row>
    <row r="594" spans="1:5" x14ac:dyDescent="0.25">
      <c r="A594" s="107">
        <v>983</v>
      </c>
      <c r="B594">
        <v>592</v>
      </c>
      <c r="C594">
        <v>980</v>
      </c>
      <c r="D594" t="s">
        <v>644</v>
      </c>
      <c r="E594" t="str">
        <f>IF(ISNA(MATCH(A594,'ESO zone constants'!$A$3:$A$9952,0)),"","X")</f>
        <v>X</v>
      </c>
    </row>
    <row r="595" spans="1:5" x14ac:dyDescent="0.25">
      <c r="A595" s="107">
        <v>984</v>
      </c>
      <c r="B595">
        <v>593</v>
      </c>
      <c r="C595">
        <v>980</v>
      </c>
      <c r="D595" t="s">
        <v>645</v>
      </c>
      <c r="E595" t="str">
        <f>IF(ISNA(MATCH(A595,'ESO zone constants'!$A$3:$A$9952,0)),"","X")</f>
        <v>X</v>
      </c>
    </row>
    <row r="596" spans="1:5" x14ac:dyDescent="0.25">
      <c r="A596" s="107">
        <v>985</v>
      </c>
      <c r="B596">
        <v>594</v>
      </c>
      <c r="C596">
        <v>980</v>
      </c>
      <c r="D596" t="s">
        <v>646</v>
      </c>
      <c r="E596" t="str">
        <f>IF(ISNA(MATCH(A596,'ESO zone constants'!$A$3:$A$9952,0)),"","X")</f>
        <v>X</v>
      </c>
    </row>
    <row r="597" spans="1:5" x14ac:dyDescent="0.25">
      <c r="A597" s="107">
        <v>986</v>
      </c>
      <c r="B597">
        <v>595</v>
      </c>
      <c r="C597">
        <v>980</v>
      </c>
      <c r="D597" t="s">
        <v>647</v>
      </c>
      <c r="E597" t="str">
        <f>IF(ISNA(MATCH(A597,'ESO zone constants'!$A$3:$A$9952,0)),"","X")</f>
        <v>X</v>
      </c>
    </row>
    <row r="598" spans="1:5" x14ac:dyDescent="0.25">
      <c r="A598" s="107">
        <v>988</v>
      </c>
      <c r="B598">
        <v>596</v>
      </c>
      <c r="C598">
        <v>980</v>
      </c>
      <c r="D598" t="s">
        <v>648</v>
      </c>
      <c r="E598" t="str">
        <f>IF(ISNA(MATCH(A598,'ESO zone constants'!$A$3:$A$9952,0)),"","X")</f>
        <v>X</v>
      </c>
    </row>
    <row r="599" spans="1:5" x14ac:dyDescent="0.25">
      <c r="A599" s="107">
        <v>989</v>
      </c>
      <c r="B599">
        <v>597</v>
      </c>
      <c r="C599">
        <v>980</v>
      </c>
      <c r="D599" t="s">
        <v>649</v>
      </c>
      <c r="E599" t="str">
        <f>IF(ISNA(MATCH(A599,'ESO zone constants'!$A$3:$A$9952,0)),"","X")</f>
        <v>X</v>
      </c>
    </row>
    <row r="600" spans="1:5" x14ac:dyDescent="0.25">
      <c r="A600" s="107">
        <v>990</v>
      </c>
      <c r="B600">
        <v>598</v>
      </c>
      <c r="C600">
        <v>980</v>
      </c>
      <c r="D600" t="s">
        <v>650</v>
      </c>
      <c r="E600" t="str">
        <f>IF(ISNA(MATCH(A600,'ESO zone constants'!$A$3:$A$9952,0)),"","X")</f>
        <v>X</v>
      </c>
    </row>
    <row r="601" spans="1:5" x14ac:dyDescent="0.25">
      <c r="A601" s="107">
        <v>991</v>
      </c>
      <c r="B601">
        <v>599</v>
      </c>
      <c r="C601">
        <v>980</v>
      </c>
      <c r="D601" t="s">
        <v>651</v>
      </c>
      <c r="E601" t="str">
        <f>IF(ISNA(MATCH(A601,'ESO zone constants'!$A$3:$A$9952,0)),"","X")</f>
        <v>X</v>
      </c>
    </row>
    <row r="602" spans="1:5" x14ac:dyDescent="0.25">
      <c r="A602" s="107">
        <v>992</v>
      </c>
      <c r="B602">
        <v>600</v>
      </c>
      <c r="C602">
        <v>980</v>
      </c>
      <c r="D602" t="s">
        <v>652</v>
      </c>
      <c r="E602" t="str">
        <f>IF(ISNA(MATCH(A602,'ESO zone constants'!$A$3:$A$9952,0)),"","X")</f>
        <v>X</v>
      </c>
    </row>
    <row r="603" spans="1:5" x14ac:dyDescent="0.25">
      <c r="A603" s="107">
        <v>993</v>
      </c>
      <c r="B603">
        <v>601</v>
      </c>
      <c r="C603">
        <v>980</v>
      </c>
      <c r="D603" t="s">
        <v>653</v>
      </c>
      <c r="E603" t="str">
        <f>IF(ISNA(MATCH(A603,'ESO zone constants'!$A$3:$A$9952,0)),"","X")</f>
        <v>X</v>
      </c>
    </row>
    <row r="604" spans="1:5" x14ac:dyDescent="0.25">
      <c r="A604" s="107">
        <v>994</v>
      </c>
      <c r="B604">
        <v>602</v>
      </c>
      <c r="C604">
        <v>849</v>
      </c>
      <c r="D604" t="s">
        <v>654</v>
      </c>
      <c r="E604" t="str">
        <f>IF(ISNA(MATCH(A604,'ESO zone constants'!$A$3:$A$9952,0)),"","X")</f>
        <v>X</v>
      </c>
    </row>
    <row r="605" spans="1:5" x14ac:dyDescent="0.25">
      <c r="A605" s="107">
        <v>995</v>
      </c>
      <c r="B605">
        <v>603</v>
      </c>
      <c r="C605">
        <v>849</v>
      </c>
      <c r="D605" t="s">
        <v>655</v>
      </c>
      <c r="E605" t="str">
        <f>IF(ISNA(MATCH(A605,'ESO zone constants'!$A$3:$A$9952,0)),"","X")</f>
        <v>X</v>
      </c>
    </row>
    <row r="606" spans="1:5" x14ac:dyDescent="0.25">
      <c r="A606" s="107">
        <v>996</v>
      </c>
      <c r="B606">
        <v>604</v>
      </c>
      <c r="C606">
        <v>849</v>
      </c>
      <c r="D606" t="s">
        <v>656</v>
      </c>
      <c r="E606" t="str">
        <f>IF(ISNA(MATCH(A606,'ESO zone constants'!$A$3:$A$9952,0)),"","X")</f>
        <v>X</v>
      </c>
    </row>
    <row r="607" spans="1:5" x14ac:dyDescent="0.25">
      <c r="A607" s="107">
        <v>997</v>
      </c>
      <c r="B607">
        <v>605</v>
      </c>
      <c r="C607">
        <v>849</v>
      </c>
      <c r="D607" t="s">
        <v>657</v>
      </c>
      <c r="E607" t="str">
        <f>IF(ISNA(MATCH(A607,'ESO zone constants'!$A$3:$A$9952,0)),"","X")</f>
        <v>X</v>
      </c>
    </row>
    <row r="608" spans="1:5" x14ac:dyDescent="0.25">
      <c r="A608" s="107">
        <v>998</v>
      </c>
      <c r="B608">
        <v>606</v>
      </c>
      <c r="C608">
        <v>381</v>
      </c>
      <c r="D608" t="s">
        <v>658</v>
      </c>
      <c r="E608" t="str">
        <f>IF(ISNA(MATCH(A608,'ESO zone constants'!$A$3:$A$9952,0)),"","X")</f>
        <v>X</v>
      </c>
    </row>
    <row r="609" spans="1:5" x14ac:dyDescent="0.25">
      <c r="A609" s="107">
        <v>999</v>
      </c>
      <c r="B609">
        <v>607</v>
      </c>
      <c r="C609">
        <v>980</v>
      </c>
      <c r="D609" t="s">
        <v>659</v>
      </c>
      <c r="E609" t="str">
        <f>IF(ISNA(MATCH(A609,'ESO zone constants'!$A$3:$A$9952,0)),"","X")</f>
        <v>X</v>
      </c>
    </row>
    <row r="610" spans="1:5" x14ac:dyDescent="0.25">
      <c r="A610" s="107">
        <v>1000</v>
      </c>
      <c r="B610">
        <v>608</v>
      </c>
      <c r="C610">
        <v>980</v>
      </c>
      <c r="D610" t="s">
        <v>660</v>
      </c>
      <c r="E610" t="str">
        <f>IF(ISNA(MATCH(A610,'ESO zone constants'!$A$3:$A$9952,0)),"","X")</f>
        <v>X</v>
      </c>
    </row>
    <row r="611" spans="1:5" x14ac:dyDescent="0.25">
      <c r="A611" s="107">
        <v>1004</v>
      </c>
      <c r="B611">
        <v>609</v>
      </c>
      <c r="C611">
        <v>980</v>
      </c>
      <c r="D611" t="s">
        <v>661</v>
      </c>
      <c r="E611" t="str">
        <f>IF(ISNA(MATCH(A611,'ESO zone constants'!$A$3:$A$9952,0)),"","X")</f>
        <v>X</v>
      </c>
    </row>
    <row r="612" spans="1:5" x14ac:dyDescent="0.25">
      <c r="A612" s="107">
        <v>1005</v>
      </c>
      <c r="B612">
        <v>610</v>
      </c>
      <c r="C612">
        <v>1005</v>
      </c>
      <c r="D612" t="s">
        <v>662</v>
      </c>
      <c r="E612" t="str">
        <f>IF(ISNA(MATCH(A612,'ESO zone constants'!$A$3:$A$9952,0)),"","X")</f>
        <v>X</v>
      </c>
    </row>
    <row r="613" spans="1:5" x14ac:dyDescent="0.25">
      <c r="A613" s="107">
        <v>1006</v>
      </c>
      <c r="B613">
        <v>611</v>
      </c>
      <c r="C613">
        <v>3</v>
      </c>
      <c r="D613" t="s">
        <v>663</v>
      </c>
      <c r="E613" t="str">
        <f>IF(ISNA(MATCH(A613,'ESO zone constants'!$A$3:$A$9952,0)),"","X")</f>
        <v>X</v>
      </c>
    </row>
    <row r="614" spans="1:5" x14ac:dyDescent="0.25">
      <c r="A614" s="107">
        <v>1007</v>
      </c>
      <c r="B614">
        <v>612</v>
      </c>
      <c r="C614">
        <v>888</v>
      </c>
      <c r="D614" t="s">
        <v>664</v>
      </c>
      <c r="E614" t="str">
        <f>IF(ISNA(MATCH(A614,'ESO zone constants'!$A$3:$A$9952,0)),"","X")</f>
        <v>X</v>
      </c>
    </row>
    <row r="615" spans="1:5" x14ac:dyDescent="0.25">
      <c r="A615" s="107">
        <v>1008</v>
      </c>
      <c r="B615">
        <v>613</v>
      </c>
      <c r="C615">
        <v>347</v>
      </c>
      <c r="D615" t="s">
        <v>665</v>
      </c>
      <c r="E615" t="str">
        <f>IF(ISNA(MATCH(A615,'ESO zone constants'!$A$3:$A$9952,0)),"","X")</f>
        <v>X</v>
      </c>
    </row>
    <row r="616" spans="1:5" x14ac:dyDescent="0.25">
      <c r="A616" s="107">
        <v>1009</v>
      </c>
      <c r="B616">
        <v>614</v>
      </c>
      <c r="C616">
        <v>92</v>
      </c>
      <c r="D616" t="s">
        <v>69</v>
      </c>
      <c r="E616" t="str">
        <f>IF(ISNA(MATCH(A616,'ESO zone constants'!$A$3:$A$9952,0)),"","X")</f>
        <v>X</v>
      </c>
    </row>
    <row r="617" spans="1:5" x14ac:dyDescent="0.25">
      <c r="A617" s="107">
        <v>1010</v>
      </c>
      <c r="B617">
        <v>615</v>
      </c>
      <c r="C617">
        <v>19</v>
      </c>
      <c r="D617" t="s">
        <v>74</v>
      </c>
      <c r="E617" t="str">
        <f>IF(ISNA(MATCH(A617,'ESO zone constants'!$A$3:$A$9952,0)),"","X")</f>
        <v>X</v>
      </c>
    </row>
    <row r="618" spans="1:5" x14ac:dyDescent="0.25">
      <c r="A618" s="107">
        <v>1011</v>
      </c>
      <c r="B618">
        <v>616</v>
      </c>
      <c r="C618">
        <v>1011</v>
      </c>
      <c r="D618" t="s">
        <v>79</v>
      </c>
      <c r="E618" t="str">
        <f>IF(ISNA(MATCH(A618,'ESO zone constants'!$A$3:$A$9952,0)),"","X")</f>
        <v>X</v>
      </c>
    </row>
    <row r="619" spans="1:5" x14ac:dyDescent="0.25">
      <c r="A619" s="107">
        <v>1012</v>
      </c>
      <c r="B619">
        <v>617</v>
      </c>
      <c r="C619">
        <v>381</v>
      </c>
      <c r="D619" t="s">
        <v>666</v>
      </c>
      <c r="E619" t="str">
        <f>IF(ISNA(MATCH(A619,'ESO zone constants'!$A$3:$A$9952,0)),"","X")</f>
        <v>X</v>
      </c>
    </row>
    <row r="620" spans="1:5" x14ac:dyDescent="0.25">
      <c r="A620" s="107">
        <v>1013</v>
      </c>
      <c r="B620">
        <v>618</v>
      </c>
      <c r="C620">
        <v>1011</v>
      </c>
      <c r="D620" t="s">
        <v>667</v>
      </c>
      <c r="E620" t="str">
        <f>IF(ISNA(MATCH(A620,'ESO zone constants'!$A$3:$A$9952,0)),"","X")</f>
        <v>X</v>
      </c>
    </row>
    <row r="621" spans="1:5" x14ac:dyDescent="0.25">
      <c r="A621" s="107">
        <v>1014</v>
      </c>
      <c r="B621">
        <v>619</v>
      </c>
      <c r="C621">
        <v>1011</v>
      </c>
      <c r="D621" t="s">
        <v>668</v>
      </c>
      <c r="E621" t="str">
        <f>IF(ISNA(MATCH(A621,'ESO zone constants'!$A$3:$A$9952,0)),"","X")</f>
        <v>X</v>
      </c>
    </row>
    <row r="622" spans="1:5" x14ac:dyDescent="0.25">
      <c r="A622" s="107">
        <v>1015</v>
      </c>
      <c r="B622">
        <v>620</v>
      </c>
      <c r="C622">
        <v>1011</v>
      </c>
      <c r="D622" t="s">
        <v>669</v>
      </c>
      <c r="E622" t="str">
        <f>IF(ISNA(MATCH(A622,'ESO zone constants'!$A$3:$A$9952,0)),"","X")</f>
        <v>X</v>
      </c>
    </row>
    <row r="623" spans="1:5" x14ac:dyDescent="0.25">
      <c r="A623" s="107">
        <v>1016</v>
      </c>
      <c r="B623">
        <v>621</v>
      </c>
      <c r="C623">
        <v>1011</v>
      </c>
      <c r="D623" t="s">
        <v>670</v>
      </c>
      <c r="E623" t="str">
        <f>IF(ISNA(MATCH(A623,'ESO zone constants'!$A$3:$A$9952,0)),"","X")</f>
        <v>X</v>
      </c>
    </row>
    <row r="624" spans="1:5" x14ac:dyDescent="0.25">
      <c r="A624" s="107">
        <v>1017</v>
      </c>
      <c r="B624">
        <v>622</v>
      </c>
      <c r="C624">
        <v>1011</v>
      </c>
      <c r="D624" t="s">
        <v>671</v>
      </c>
      <c r="E624" t="str">
        <f>IF(ISNA(MATCH(A624,'ESO zone constants'!$A$3:$A$9952,0)),"","X")</f>
        <v>X</v>
      </c>
    </row>
    <row r="625" spans="1:5" x14ac:dyDescent="0.25">
      <c r="A625" s="107">
        <v>1018</v>
      </c>
      <c r="B625">
        <v>623</v>
      </c>
      <c r="C625">
        <v>1011</v>
      </c>
      <c r="D625" t="s">
        <v>672</v>
      </c>
      <c r="E625" t="str">
        <f>IF(ISNA(MATCH(A625,'ESO zone constants'!$A$3:$A$9952,0)),"","X")</f>
        <v>X</v>
      </c>
    </row>
    <row r="626" spans="1:5" x14ac:dyDescent="0.25">
      <c r="A626" s="107">
        <v>1019</v>
      </c>
      <c r="B626">
        <v>624</v>
      </c>
      <c r="C626">
        <v>1011</v>
      </c>
      <c r="D626" t="s">
        <v>673</v>
      </c>
      <c r="E626" t="str">
        <f>IF(ISNA(MATCH(A626,'ESO zone constants'!$A$3:$A$9952,0)),"","X")</f>
        <v>X</v>
      </c>
    </row>
    <row r="627" spans="1:5" x14ac:dyDescent="0.25">
      <c r="A627" s="107">
        <v>1020</v>
      </c>
      <c r="B627">
        <v>625</v>
      </c>
      <c r="C627">
        <v>1011</v>
      </c>
      <c r="D627" t="s">
        <v>674</v>
      </c>
      <c r="E627" t="str">
        <f>IF(ISNA(MATCH(A627,'ESO zone constants'!$A$3:$A$9952,0)),"","X")</f>
        <v>X</v>
      </c>
    </row>
    <row r="628" spans="1:5" x14ac:dyDescent="0.25">
      <c r="A628" s="107">
        <v>1021</v>
      </c>
      <c r="B628">
        <v>626</v>
      </c>
      <c r="C628">
        <v>1011</v>
      </c>
      <c r="D628" t="s">
        <v>675</v>
      </c>
      <c r="E628" t="str">
        <f>IF(ISNA(MATCH(A628,'ESO zone constants'!$A$3:$A$9952,0)),"","X")</f>
        <v>X</v>
      </c>
    </row>
    <row r="629" spans="1:5" x14ac:dyDescent="0.25">
      <c r="A629" s="107">
        <v>1022</v>
      </c>
      <c r="B629">
        <v>627</v>
      </c>
      <c r="C629">
        <v>1011</v>
      </c>
      <c r="D629" t="s">
        <v>676</v>
      </c>
      <c r="E629" t="str">
        <f>IF(ISNA(MATCH(A629,'ESO zone constants'!$A$3:$A$9952,0)),"","X")</f>
        <v>X</v>
      </c>
    </row>
    <row r="630" spans="1:5" x14ac:dyDescent="0.25">
      <c r="A630" s="107">
        <v>1023</v>
      </c>
      <c r="B630">
        <v>628</v>
      </c>
      <c r="C630">
        <v>1011</v>
      </c>
      <c r="D630" t="s">
        <v>677</v>
      </c>
      <c r="E630" t="str">
        <f>IF(ISNA(MATCH(A630,'ESO zone constants'!$A$3:$A$9952,0)),"","X")</f>
        <v>X</v>
      </c>
    </row>
    <row r="631" spans="1:5" x14ac:dyDescent="0.25">
      <c r="A631" s="107">
        <v>1024</v>
      </c>
      <c r="B631">
        <v>629</v>
      </c>
      <c r="C631">
        <v>1011</v>
      </c>
      <c r="D631" t="s">
        <v>678</v>
      </c>
      <c r="E631" t="str">
        <f>IF(ISNA(MATCH(A631,'ESO zone constants'!$A$3:$A$9952,0)),"","X")</f>
        <v>X</v>
      </c>
    </row>
    <row r="632" spans="1:5" x14ac:dyDescent="0.25">
      <c r="A632" s="107">
        <v>1025</v>
      </c>
      <c r="B632">
        <v>630</v>
      </c>
      <c r="C632">
        <v>1011</v>
      </c>
      <c r="D632" t="s">
        <v>679</v>
      </c>
      <c r="E632" t="str">
        <f>IF(ISNA(MATCH(A632,'ESO zone constants'!$A$3:$A$9952,0)),"","X")</f>
        <v>X</v>
      </c>
    </row>
    <row r="633" spans="1:5" x14ac:dyDescent="0.25">
      <c r="A633" s="107">
        <v>1026</v>
      </c>
      <c r="B633">
        <v>631</v>
      </c>
      <c r="C633">
        <v>1011</v>
      </c>
      <c r="D633" t="s">
        <v>680</v>
      </c>
      <c r="E633" t="str">
        <f>IF(ISNA(MATCH(A633,'ESO zone constants'!$A$3:$A$9952,0)),"","X")</f>
        <v>X</v>
      </c>
    </row>
    <row r="634" spans="1:5" x14ac:dyDescent="0.25">
      <c r="A634" s="107">
        <v>1027</v>
      </c>
      <c r="B634">
        <v>632</v>
      </c>
      <c r="C634">
        <v>1011</v>
      </c>
      <c r="D634" t="s">
        <v>681</v>
      </c>
      <c r="E634" t="str">
        <f>IF(ISNA(MATCH(A634,'ESO zone constants'!$A$3:$A$9952,0)),"","X")</f>
        <v>X</v>
      </c>
    </row>
    <row r="635" spans="1:5" x14ac:dyDescent="0.25">
      <c r="A635" s="107">
        <v>1028</v>
      </c>
      <c r="B635">
        <v>633</v>
      </c>
      <c r="C635">
        <v>1011</v>
      </c>
      <c r="D635" t="s">
        <v>682</v>
      </c>
      <c r="E635" t="str">
        <f>IF(ISNA(MATCH(A635,'ESO zone constants'!$A$3:$A$9952,0)),"","X")</f>
        <v>X</v>
      </c>
    </row>
    <row r="636" spans="1:5" x14ac:dyDescent="0.25">
      <c r="A636" s="107">
        <v>1029</v>
      </c>
      <c r="B636">
        <v>634</v>
      </c>
      <c r="C636">
        <v>1011</v>
      </c>
      <c r="D636" t="s">
        <v>683</v>
      </c>
      <c r="E636" t="str">
        <f>IF(ISNA(MATCH(A636,'ESO zone constants'!$A$3:$A$9952,0)),"","X")</f>
        <v>X</v>
      </c>
    </row>
    <row r="637" spans="1:5" x14ac:dyDescent="0.25">
      <c r="A637" s="107">
        <v>1030</v>
      </c>
      <c r="B637">
        <v>635</v>
      </c>
      <c r="C637">
        <v>1011</v>
      </c>
      <c r="D637" t="s">
        <v>684</v>
      </c>
      <c r="E637" t="str">
        <f>IF(ISNA(MATCH(A637,'ESO zone constants'!$A$3:$A$9952,0)),"","X")</f>
        <v>X</v>
      </c>
    </row>
    <row r="638" spans="1:5" x14ac:dyDescent="0.25">
      <c r="A638" s="107">
        <v>1031</v>
      </c>
      <c r="B638">
        <v>636</v>
      </c>
      <c r="C638">
        <v>1011</v>
      </c>
      <c r="D638" t="s">
        <v>685</v>
      </c>
      <c r="E638" t="str">
        <f>IF(ISNA(MATCH(A638,'ESO zone constants'!$A$3:$A$9952,0)),"","X")</f>
        <v>X</v>
      </c>
    </row>
    <row r="639" spans="1:5" x14ac:dyDescent="0.25">
      <c r="A639" s="107">
        <v>1032</v>
      </c>
      <c r="B639">
        <v>637</v>
      </c>
      <c r="C639">
        <v>1011</v>
      </c>
      <c r="D639" t="s">
        <v>686</v>
      </c>
      <c r="E639" t="str">
        <f>IF(ISNA(MATCH(A639,'ESO zone constants'!$A$3:$A$9952,0)),"","X")</f>
        <v>X</v>
      </c>
    </row>
    <row r="640" spans="1:5" x14ac:dyDescent="0.25">
      <c r="A640" s="107">
        <v>1033</v>
      </c>
      <c r="B640">
        <v>638</v>
      </c>
      <c r="C640">
        <v>1011</v>
      </c>
      <c r="D640" t="s">
        <v>687</v>
      </c>
      <c r="E640" t="str">
        <f>IF(ISNA(MATCH(A640,'ESO zone constants'!$A$3:$A$9952,0)),"","X")</f>
        <v>X</v>
      </c>
    </row>
    <row r="641" spans="1:5" x14ac:dyDescent="0.25">
      <c r="A641" s="107">
        <v>1034</v>
      </c>
      <c r="B641">
        <v>639</v>
      </c>
      <c r="C641">
        <v>1011</v>
      </c>
      <c r="D641" t="s">
        <v>688</v>
      </c>
      <c r="E641" t="str">
        <f>IF(ISNA(MATCH(A641,'ESO zone constants'!$A$3:$A$9952,0)),"","X")</f>
        <v>X</v>
      </c>
    </row>
    <row r="642" spans="1:5" x14ac:dyDescent="0.25">
      <c r="A642" s="107">
        <v>1035</v>
      </c>
      <c r="B642">
        <v>640</v>
      </c>
      <c r="C642">
        <v>1011</v>
      </c>
      <c r="D642" t="s">
        <v>666</v>
      </c>
      <c r="E642" t="str">
        <f>IF(ISNA(MATCH(A642,'ESO zone constants'!$A$3:$A$9952,0)),"","X")</f>
        <v>X</v>
      </c>
    </row>
    <row r="643" spans="1:5" x14ac:dyDescent="0.25">
      <c r="A643" s="107">
        <v>1036</v>
      </c>
      <c r="B643">
        <v>641</v>
      </c>
      <c r="C643">
        <v>1011</v>
      </c>
      <c r="D643" t="s">
        <v>689</v>
      </c>
      <c r="E643" t="str">
        <f>IF(ISNA(MATCH(A643,'ESO zone constants'!$A$3:$A$9952,0)),"","X")</f>
        <v>X</v>
      </c>
    </row>
    <row r="644" spans="1:5" x14ac:dyDescent="0.25">
      <c r="A644" s="107">
        <v>1037</v>
      </c>
      <c r="B644">
        <v>642</v>
      </c>
      <c r="C644">
        <v>1011</v>
      </c>
      <c r="D644" t="s">
        <v>690</v>
      </c>
      <c r="E644" t="str">
        <f>IF(ISNA(MATCH(A644,'ESO zone constants'!$A$3:$A$9952,0)),"","X")</f>
        <v>X</v>
      </c>
    </row>
    <row r="645" spans="1:5" x14ac:dyDescent="0.25">
      <c r="A645" s="107">
        <v>1038</v>
      </c>
      <c r="B645">
        <v>643</v>
      </c>
      <c r="C645">
        <v>1011</v>
      </c>
      <c r="D645" t="s">
        <v>691</v>
      </c>
      <c r="E645" t="str">
        <f>IF(ISNA(MATCH(A645,'ESO zone constants'!$A$3:$A$9952,0)),"","X")</f>
        <v>X</v>
      </c>
    </row>
    <row r="646" spans="1:5" x14ac:dyDescent="0.25">
      <c r="A646" s="107">
        <v>1039</v>
      </c>
      <c r="B646">
        <v>644</v>
      </c>
      <c r="C646">
        <v>1011</v>
      </c>
      <c r="D646" t="s">
        <v>692</v>
      </c>
      <c r="E646" t="str">
        <f>IF(ISNA(MATCH(A646,'ESO zone constants'!$A$3:$A$9952,0)),"","X")</f>
        <v>X</v>
      </c>
    </row>
    <row r="647" spans="1:5" x14ac:dyDescent="0.25">
      <c r="A647" s="107">
        <v>1040</v>
      </c>
      <c r="B647">
        <v>645</v>
      </c>
      <c r="C647">
        <v>1011</v>
      </c>
      <c r="D647" t="s">
        <v>659</v>
      </c>
      <c r="E647" t="str">
        <f>IF(ISNA(MATCH(A647,'ESO zone constants'!$A$3:$A$9952,0)),"","X")</f>
        <v>X</v>
      </c>
    </row>
    <row r="648" spans="1:5" x14ac:dyDescent="0.25">
      <c r="A648" s="107">
        <v>1042</v>
      </c>
      <c r="B648">
        <v>646</v>
      </c>
      <c r="C648">
        <v>684</v>
      </c>
      <c r="D648" t="s">
        <v>693</v>
      </c>
      <c r="E648" t="str">
        <f>IF(ISNA(MATCH(A648,'ESO zone constants'!$A$3:$A$9952,0)),"","X")</f>
        <v>X</v>
      </c>
    </row>
    <row r="649" spans="1:5" x14ac:dyDescent="0.25">
      <c r="A649" s="107">
        <v>1043</v>
      </c>
      <c r="B649">
        <v>647</v>
      </c>
      <c r="C649">
        <v>980</v>
      </c>
      <c r="D649" t="s">
        <v>694</v>
      </c>
      <c r="E649" t="str">
        <f>IF(ISNA(MATCH(A649,'ESO zone constants'!$A$3:$A$9952,0)),"","X")</f>
        <v>X</v>
      </c>
    </row>
    <row r="650" spans="1:5" x14ac:dyDescent="0.25">
      <c r="A650" s="107">
        <v>1044</v>
      </c>
      <c r="B650">
        <v>648</v>
      </c>
      <c r="C650">
        <v>823</v>
      </c>
      <c r="D650" t="s">
        <v>695</v>
      </c>
      <c r="E650" t="str">
        <f>IF(ISNA(MATCH(A650,'ESO zone constants'!$A$3:$A$9952,0)),"","X")</f>
        <v>X</v>
      </c>
    </row>
    <row r="651" spans="1:5" x14ac:dyDescent="0.25">
      <c r="A651" s="107">
        <v>1045</v>
      </c>
      <c r="B651">
        <v>649</v>
      </c>
      <c r="C651">
        <v>816</v>
      </c>
      <c r="D651" t="s">
        <v>696</v>
      </c>
      <c r="E651" t="str">
        <f>IF(ISNA(MATCH(A651,'ESO zone constants'!$A$3:$A$9952,0)),"","X")</f>
        <v>X</v>
      </c>
    </row>
    <row r="652" spans="1:5" x14ac:dyDescent="0.25">
      <c r="A652" s="107">
        <v>1046</v>
      </c>
      <c r="B652">
        <v>650</v>
      </c>
      <c r="C652">
        <v>1011</v>
      </c>
      <c r="D652" t="s">
        <v>697</v>
      </c>
      <c r="E652" t="str">
        <f>IF(ISNA(MATCH(A652,'ESO zone constants'!$A$3:$A$9952,0)),"","X")</f>
        <v>X</v>
      </c>
    </row>
    <row r="653" spans="1:5" x14ac:dyDescent="0.25">
      <c r="A653" s="107">
        <v>1047</v>
      </c>
      <c r="B653">
        <v>651</v>
      </c>
      <c r="C653">
        <v>1011</v>
      </c>
      <c r="D653" t="s">
        <v>698</v>
      </c>
      <c r="E653" t="str">
        <f>IF(ISNA(MATCH(A653,'ESO zone constants'!$A$3:$A$9952,0)),"","X")</f>
        <v>X</v>
      </c>
    </row>
    <row r="654" spans="1:5" x14ac:dyDescent="0.25">
      <c r="A654" s="107">
        <v>1048</v>
      </c>
      <c r="B654">
        <v>652</v>
      </c>
      <c r="C654">
        <v>1011</v>
      </c>
      <c r="D654" t="s">
        <v>699</v>
      </c>
      <c r="E654" t="str">
        <f>IF(ISNA(MATCH(A654,'ESO zone constants'!$A$3:$A$9952,0)),"","X")</f>
        <v>X</v>
      </c>
    </row>
    <row r="655" spans="1:5" x14ac:dyDescent="0.25">
      <c r="A655" s="107">
        <v>1051</v>
      </c>
      <c r="B655">
        <v>653</v>
      </c>
      <c r="C655">
        <v>1011</v>
      </c>
      <c r="D655" t="s">
        <v>700</v>
      </c>
      <c r="E655" t="str">
        <f>IF(ISNA(MATCH(A655,'ESO zone constants'!$A$3:$A$9952,0)),"","X")</f>
        <v>X</v>
      </c>
    </row>
    <row r="656" spans="1:5" x14ac:dyDescent="0.25">
      <c r="A656" s="107">
        <v>1052</v>
      </c>
      <c r="B656">
        <v>654</v>
      </c>
      <c r="C656">
        <v>382</v>
      </c>
      <c r="D656" t="s">
        <v>73</v>
      </c>
      <c r="E656" t="str">
        <f>IF(ISNA(MATCH(A656,'ESO zone constants'!$A$3:$A$9952,0)),"","X")</f>
        <v>X</v>
      </c>
    </row>
    <row r="657" spans="1:5" x14ac:dyDescent="0.25">
      <c r="A657" s="107">
        <v>1055</v>
      </c>
      <c r="B657">
        <v>655</v>
      </c>
      <c r="C657">
        <v>108</v>
      </c>
      <c r="D657" t="s">
        <v>41</v>
      </c>
      <c r="E657" t="str">
        <f>IF(ISNA(MATCH(A657,'ESO zone constants'!$A$3:$A$9952,0)),"","X")</f>
        <v>X</v>
      </c>
    </row>
    <row r="658" spans="1:5" x14ac:dyDescent="0.25">
      <c r="A658" s="107">
        <v>1059</v>
      </c>
      <c r="B658">
        <v>656</v>
      </c>
      <c r="C658">
        <v>1011</v>
      </c>
      <c r="D658" t="s">
        <v>702</v>
      </c>
      <c r="E658" t="str">
        <f>IF(ISNA(MATCH(A658,'ESO zone constants'!$A$3:$A$9952,0)),"","X")</f>
        <v>X</v>
      </c>
    </row>
    <row r="659" spans="1:5" x14ac:dyDescent="0.25">
      <c r="A659" s="107">
        <v>1060</v>
      </c>
      <c r="B659">
        <v>657</v>
      </c>
      <c r="C659">
        <v>1011</v>
      </c>
      <c r="D659" t="s">
        <v>703</v>
      </c>
      <c r="E659" t="str">
        <f>IF(ISNA(MATCH(A659,'ESO zone constants'!$A$3:$A$9952,0)),"","X")</f>
        <v>X</v>
      </c>
    </row>
    <row r="660" spans="1:5" x14ac:dyDescent="0.25">
      <c r="A660" s="107">
        <v>1061</v>
      </c>
      <c r="B660">
        <v>658</v>
      </c>
      <c r="C660">
        <v>1011</v>
      </c>
      <c r="D660" t="s">
        <v>704</v>
      </c>
      <c r="E660" t="str">
        <f>IF(ISNA(MATCH(A660,'ESO zone constants'!$A$3:$A$9952,0)),"","X")</f>
        <v>X</v>
      </c>
    </row>
    <row r="661" spans="1:5" x14ac:dyDescent="0.25">
      <c r="A661" s="107">
        <v>1063</v>
      </c>
      <c r="B661">
        <v>659</v>
      </c>
      <c r="C661">
        <v>1027</v>
      </c>
      <c r="D661" t="s">
        <v>706</v>
      </c>
      <c r="E661" t="str">
        <f>IF(ISNA(MATCH(A661,'ESO zone constants'!$A$3:$A$9952,0)),"","X")</f>
        <v>X</v>
      </c>
    </row>
    <row r="662" spans="1:5" x14ac:dyDescent="0.25">
      <c r="A662" s="107">
        <v>1064</v>
      </c>
      <c r="B662">
        <v>660</v>
      </c>
      <c r="C662">
        <v>103</v>
      </c>
      <c r="D662" t="s">
        <v>707</v>
      </c>
      <c r="E662" t="str">
        <f>IF(ISNA(MATCH(A662,'ESO zone constants'!$A$3:$A$9952,0)),"","X")</f>
        <v>X</v>
      </c>
    </row>
    <row r="663" spans="1:5" x14ac:dyDescent="0.25">
      <c r="A663" s="107">
        <v>1065</v>
      </c>
      <c r="B663">
        <v>661</v>
      </c>
      <c r="C663">
        <v>726</v>
      </c>
      <c r="D663" t="s">
        <v>708</v>
      </c>
      <c r="E663" t="str">
        <f>IF(ISNA(MATCH(A663,'ESO zone constants'!$A$3:$A$9952,0)),"","X")</f>
        <v>X</v>
      </c>
    </row>
    <row r="664" spans="1:5" x14ac:dyDescent="0.25">
      <c r="A664" s="107">
        <v>1066</v>
      </c>
      <c r="B664">
        <v>662</v>
      </c>
      <c r="C664">
        <v>726</v>
      </c>
      <c r="D664" t="s">
        <v>709</v>
      </c>
      <c r="E664" t="str">
        <f>IF(ISNA(MATCH(A664,'ESO zone constants'!$A$3:$A$9952,0)),"","X")</f>
        <v>X</v>
      </c>
    </row>
    <row r="665" spans="1:5" x14ac:dyDescent="0.25">
      <c r="A665" s="107">
        <v>1067</v>
      </c>
      <c r="B665">
        <v>663</v>
      </c>
      <c r="C665">
        <v>726</v>
      </c>
      <c r="D665" t="s">
        <v>710</v>
      </c>
      <c r="E665" t="str">
        <f>IF(ISNA(MATCH(A665,'ESO zone constants'!$A$3:$A$9952,0)),"","X")</f>
        <v>X</v>
      </c>
    </row>
    <row r="666" spans="1:5" x14ac:dyDescent="0.25">
      <c r="A666" s="107">
        <v>1068</v>
      </c>
      <c r="B666">
        <v>664</v>
      </c>
      <c r="C666">
        <v>726</v>
      </c>
      <c r="D666" t="s">
        <v>711</v>
      </c>
      <c r="E666" t="str">
        <f>IF(ISNA(MATCH(A666,'ESO zone constants'!$A$3:$A$9952,0)),"","X")</f>
        <v>X</v>
      </c>
    </row>
    <row r="667" spans="1:5" x14ac:dyDescent="0.25">
      <c r="A667" s="107">
        <v>1069</v>
      </c>
      <c r="B667">
        <v>665</v>
      </c>
      <c r="C667">
        <v>726</v>
      </c>
      <c r="D667" t="s">
        <v>712</v>
      </c>
      <c r="E667" t="str">
        <f>IF(ISNA(MATCH(A667,'ESO zone constants'!$A$3:$A$9952,0)),"","X")</f>
        <v>X</v>
      </c>
    </row>
    <row r="668" spans="1:5" x14ac:dyDescent="0.25">
      <c r="A668" s="107">
        <v>1070</v>
      </c>
      <c r="B668">
        <v>666</v>
      </c>
      <c r="C668">
        <v>726</v>
      </c>
      <c r="D668" t="s">
        <v>713</v>
      </c>
      <c r="E668" t="str">
        <f>IF(ISNA(MATCH(A668,'ESO zone constants'!$A$3:$A$9952,0)),"","X")</f>
        <v>X</v>
      </c>
    </row>
    <row r="669" spans="1:5" x14ac:dyDescent="0.25">
      <c r="A669" s="107">
        <v>1071</v>
      </c>
      <c r="B669">
        <v>667</v>
      </c>
      <c r="C669">
        <v>726</v>
      </c>
      <c r="D669" t="s">
        <v>714</v>
      </c>
      <c r="E669" t="str">
        <f>IF(ISNA(MATCH(A669,'ESO zone constants'!$A$3:$A$9952,0)),"","X")</f>
        <v>X</v>
      </c>
    </row>
    <row r="670" spans="1:5" x14ac:dyDescent="0.25">
      <c r="A670" s="107">
        <v>1072</v>
      </c>
      <c r="B670">
        <v>668</v>
      </c>
      <c r="C670">
        <v>117</v>
      </c>
      <c r="D670" t="s">
        <v>715</v>
      </c>
      <c r="E670" t="str">
        <f>IF(ISNA(MATCH(A670,'ESO zone constants'!$A$3:$A$9952,0)),"","X")</f>
        <v>X</v>
      </c>
    </row>
    <row r="671" spans="1:5" x14ac:dyDescent="0.25">
      <c r="A671" s="107">
        <v>1073</v>
      </c>
      <c r="B671">
        <v>669</v>
      </c>
      <c r="C671">
        <v>726</v>
      </c>
      <c r="D671" t="s">
        <v>716</v>
      </c>
      <c r="E671" t="str">
        <f>IF(ISNA(MATCH(A671,'ESO zone constants'!$A$3:$A$9952,0)),"","X")</f>
        <v>X</v>
      </c>
    </row>
    <row r="672" spans="1:5" x14ac:dyDescent="0.25">
      <c r="A672" s="107">
        <v>1074</v>
      </c>
      <c r="B672">
        <v>670</v>
      </c>
      <c r="C672">
        <v>41</v>
      </c>
      <c r="D672" t="s">
        <v>717</v>
      </c>
      <c r="E672" t="str">
        <f>IF(ISNA(MATCH(A672,'ESO zone constants'!$A$3:$A$9952,0)),"","X")</f>
        <v>X</v>
      </c>
    </row>
    <row r="673" spans="1:5" x14ac:dyDescent="0.25">
      <c r="A673" s="107">
        <v>1075</v>
      </c>
      <c r="B673">
        <v>671</v>
      </c>
      <c r="C673">
        <v>381</v>
      </c>
      <c r="D673" t="s">
        <v>717</v>
      </c>
      <c r="E673" t="str">
        <f>IF(ISNA(MATCH(A673,'ESO zone constants'!$A$3:$A$9952,0)),"","X")</f>
        <v>X</v>
      </c>
    </row>
    <row r="674" spans="1:5" x14ac:dyDescent="0.25">
      <c r="A674" s="107">
        <v>1076</v>
      </c>
      <c r="B674">
        <v>672</v>
      </c>
      <c r="C674">
        <v>3</v>
      </c>
      <c r="D674" t="s">
        <v>717</v>
      </c>
      <c r="E674" t="str">
        <f>IF(ISNA(MATCH(A674,'ESO zone constants'!$A$3:$A$9952,0)),"","X")</f>
        <v>X</v>
      </c>
    </row>
    <row r="675" spans="1:5" x14ac:dyDescent="0.25">
      <c r="A675" s="107">
        <v>1077</v>
      </c>
      <c r="B675">
        <v>673</v>
      </c>
      <c r="C675">
        <v>726</v>
      </c>
      <c r="D675" t="s">
        <v>718</v>
      </c>
      <c r="E675" t="str">
        <f>IF(ISNA(MATCH(A675,'ESO zone constants'!$A$3:$A$9952,0)),"","X")</f>
        <v>X</v>
      </c>
    </row>
    <row r="676" spans="1:5" x14ac:dyDescent="0.25">
      <c r="A676" s="107">
        <v>1078</v>
      </c>
      <c r="B676">
        <v>674</v>
      </c>
      <c r="C676">
        <v>726</v>
      </c>
      <c r="D676" t="s">
        <v>719</v>
      </c>
      <c r="E676" t="str">
        <f>IF(ISNA(MATCH(A676,'ESO zone constants'!$A$3:$A$9952,0)),"","X")</f>
        <v>X</v>
      </c>
    </row>
    <row r="677" spans="1:5" x14ac:dyDescent="0.25">
      <c r="A677" s="107">
        <v>1079</v>
      </c>
      <c r="B677">
        <v>675</v>
      </c>
      <c r="C677">
        <v>726</v>
      </c>
      <c r="D677" t="s">
        <v>720</v>
      </c>
      <c r="E677" t="str">
        <f>IF(ISNA(MATCH(A677,'ESO zone constants'!$A$3:$A$9952,0)),"","X")</f>
        <v>X</v>
      </c>
    </row>
    <row r="678" spans="1:5" x14ac:dyDescent="0.25">
      <c r="A678" s="107">
        <v>1080</v>
      </c>
      <c r="B678">
        <v>676</v>
      </c>
      <c r="C678">
        <v>101</v>
      </c>
      <c r="D678" t="s">
        <v>64</v>
      </c>
      <c r="E678" t="str">
        <f>IF(ISNA(MATCH(A678,'ESO zone constants'!$A$3:$A$9952,0)),"","X")</f>
        <v>X</v>
      </c>
    </row>
    <row r="679" spans="1:5" x14ac:dyDescent="0.25">
      <c r="A679" s="107">
        <v>1081</v>
      </c>
      <c r="B679">
        <v>677</v>
      </c>
      <c r="C679">
        <v>823</v>
      </c>
      <c r="D679" t="s">
        <v>67</v>
      </c>
      <c r="E679" t="str">
        <f>IF(ISNA(MATCH(A679,'ESO zone constants'!$A$3:$A$9952,0)),"","X")</f>
        <v>X</v>
      </c>
    </row>
    <row r="680" spans="1:5" x14ac:dyDescent="0.25">
      <c r="A680" s="107">
        <v>1082</v>
      </c>
      <c r="B680">
        <v>678</v>
      </c>
      <c r="C680">
        <v>726</v>
      </c>
      <c r="D680" t="s">
        <v>721</v>
      </c>
      <c r="E680" t="str">
        <f>IF(ISNA(MATCH(A680,'ESO zone constants'!$A$3:$A$9952,0)),"","X")</f>
        <v>X</v>
      </c>
    </row>
    <row r="681" spans="1:5" x14ac:dyDescent="0.25">
      <c r="A681" s="107">
        <v>1083</v>
      </c>
      <c r="B681">
        <v>679</v>
      </c>
      <c r="C681">
        <v>726</v>
      </c>
      <c r="D681" t="s">
        <v>722</v>
      </c>
      <c r="E681" t="str">
        <f>IF(ISNA(MATCH(A681,'ESO zone constants'!$A$3:$A$9952,0)),"","X")</f>
        <v>X</v>
      </c>
    </row>
    <row r="682" spans="1:5" x14ac:dyDescent="0.25">
      <c r="A682" s="107">
        <v>1085</v>
      </c>
      <c r="B682">
        <v>680</v>
      </c>
      <c r="C682">
        <v>1086</v>
      </c>
      <c r="D682" t="s">
        <v>724</v>
      </c>
      <c r="E682" t="str">
        <f>IF(ISNA(MATCH(A682,'ESO zone constants'!$A$3:$A$9952,0)),"","X")</f>
        <v>X</v>
      </c>
    </row>
    <row r="683" spans="1:5" x14ac:dyDescent="0.25">
      <c r="A683" s="107">
        <v>1086</v>
      </c>
      <c r="B683">
        <v>681</v>
      </c>
      <c r="C683">
        <v>1086</v>
      </c>
      <c r="D683" t="s">
        <v>1389</v>
      </c>
      <c r="E683" t="str">
        <f>IF(ISNA(MATCH(A683,'ESO zone constants'!$A$3:$A$9952,0)),"","X")</f>
        <v>X</v>
      </c>
    </row>
    <row r="684" spans="1:5" x14ac:dyDescent="0.25">
      <c r="A684" s="107">
        <v>1088</v>
      </c>
      <c r="B684">
        <v>682</v>
      </c>
      <c r="C684">
        <v>1086</v>
      </c>
      <c r="D684" t="s">
        <v>1417</v>
      </c>
      <c r="E684" t="str">
        <f>IF(ISNA(MATCH(A684,'ESO zone constants'!$A$3:$A$9952,0)),"","X")</f>
        <v>X</v>
      </c>
    </row>
    <row r="685" spans="1:5" x14ac:dyDescent="0.25">
      <c r="A685" s="107">
        <v>1089</v>
      </c>
      <c r="B685">
        <v>683</v>
      </c>
      <c r="C685">
        <v>1086</v>
      </c>
      <c r="D685" t="s">
        <v>1390</v>
      </c>
      <c r="E685" t="str">
        <f>IF(ISNA(MATCH(A685,'ESO zone constants'!$A$3:$A$9952,0)),"","X")</f>
        <v>X</v>
      </c>
    </row>
    <row r="686" spans="1:5" x14ac:dyDescent="0.25">
      <c r="A686" s="107">
        <v>1090</v>
      </c>
      <c r="B686">
        <v>684</v>
      </c>
      <c r="C686">
        <v>1086</v>
      </c>
      <c r="D686" t="s">
        <v>1391</v>
      </c>
      <c r="E686" t="str">
        <f>IF(ISNA(MATCH(A686,'ESO zone constants'!$A$3:$A$9952,0)),"","X")</f>
        <v>X</v>
      </c>
    </row>
    <row r="687" spans="1:5" x14ac:dyDescent="0.25">
      <c r="A687" s="107">
        <v>1091</v>
      </c>
      <c r="B687">
        <v>685</v>
      </c>
      <c r="C687">
        <v>1086</v>
      </c>
      <c r="D687" t="s">
        <v>1392</v>
      </c>
      <c r="E687" t="str">
        <f>IF(ISNA(MATCH(A687,'ESO zone constants'!$A$3:$A$9952,0)),"","X")</f>
        <v>X</v>
      </c>
    </row>
    <row r="688" spans="1:5" x14ac:dyDescent="0.25">
      <c r="A688" s="107">
        <v>1092</v>
      </c>
      <c r="B688">
        <v>686</v>
      </c>
      <c r="C688">
        <v>1086</v>
      </c>
      <c r="D688" t="s">
        <v>1393</v>
      </c>
      <c r="E688" t="str">
        <f>IF(ISNA(MATCH(A688,'ESO zone constants'!$A$3:$A$9952,0)),"","X")</f>
        <v>X</v>
      </c>
    </row>
    <row r="689" spans="1:5" x14ac:dyDescent="0.25">
      <c r="A689" s="107">
        <v>1094</v>
      </c>
      <c r="B689">
        <v>687</v>
      </c>
      <c r="C689">
        <v>1086</v>
      </c>
      <c r="D689" t="s">
        <v>1394</v>
      </c>
      <c r="E689" t="str">
        <f>IF(ISNA(MATCH(A689,'ESO zone constants'!$A$3:$A$9952,0)),"","X")</f>
        <v>X</v>
      </c>
    </row>
    <row r="690" spans="1:5" x14ac:dyDescent="0.25">
      <c r="A690" s="107">
        <v>1095</v>
      </c>
      <c r="B690">
        <v>688</v>
      </c>
      <c r="C690">
        <v>1086</v>
      </c>
      <c r="D690" t="s">
        <v>1395</v>
      </c>
      <c r="E690" t="str">
        <f>IF(ISNA(MATCH(A690,'ESO zone constants'!$A$3:$A$9952,0)),"","X")</f>
        <v>X</v>
      </c>
    </row>
    <row r="691" spans="1:5" x14ac:dyDescent="0.25">
      <c r="A691" s="107">
        <v>1096</v>
      </c>
      <c r="B691">
        <v>689</v>
      </c>
      <c r="C691">
        <v>1086</v>
      </c>
      <c r="D691" t="s">
        <v>1396</v>
      </c>
      <c r="E691" t="str">
        <f>IF(ISNA(MATCH(A691,'ESO zone constants'!$A$3:$A$9952,0)),"","X")</f>
        <v>X</v>
      </c>
    </row>
    <row r="692" spans="1:5" x14ac:dyDescent="0.25">
      <c r="A692" s="107">
        <v>1097</v>
      </c>
      <c r="B692">
        <v>690</v>
      </c>
      <c r="C692">
        <v>1086</v>
      </c>
      <c r="D692" t="s">
        <v>1397</v>
      </c>
      <c r="E692" t="str">
        <f>IF(ISNA(MATCH(A692,'ESO zone constants'!$A$3:$A$9952,0)),"","X")</f>
        <v>X</v>
      </c>
    </row>
    <row r="693" spans="1:5" x14ac:dyDescent="0.25">
      <c r="A693" s="107">
        <v>1098</v>
      </c>
      <c r="B693">
        <v>691</v>
      </c>
      <c r="C693">
        <v>1086</v>
      </c>
      <c r="D693" t="s">
        <v>1398</v>
      </c>
      <c r="E693" t="str">
        <f>IF(ISNA(MATCH(A693,'ESO zone constants'!$A$3:$A$9952,0)),"","X")</f>
        <v>X</v>
      </c>
    </row>
    <row r="694" spans="1:5" x14ac:dyDescent="0.25">
      <c r="A694" s="107">
        <v>1099</v>
      </c>
      <c r="B694">
        <v>692</v>
      </c>
      <c r="C694">
        <v>1086</v>
      </c>
      <c r="D694" t="s">
        <v>1399</v>
      </c>
      <c r="E694" t="str">
        <f>IF(ISNA(MATCH(A694,'ESO zone constants'!$A$3:$A$9952,0)),"","X")</f>
        <v>X</v>
      </c>
    </row>
    <row r="695" spans="1:5" x14ac:dyDescent="0.25">
      <c r="A695" s="107">
        <v>1101</v>
      </c>
      <c r="B695">
        <v>693</v>
      </c>
      <c r="C695">
        <v>1086</v>
      </c>
      <c r="D695" t="s">
        <v>1400</v>
      </c>
      <c r="E695" t="str">
        <f>IF(ISNA(MATCH(A695,'ESO zone constants'!$A$3:$A$9952,0)),"","X")</f>
        <v>X</v>
      </c>
    </row>
    <row r="696" spans="1:5" x14ac:dyDescent="0.25">
      <c r="A696" s="107">
        <v>1102</v>
      </c>
      <c r="B696">
        <v>694</v>
      </c>
      <c r="C696">
        <v>1086</v>
      </c>
      <c r="D696" t="s">
        <v>1401</v>
      </c>
      <c r="E696" t="str">
        <f>IF(ISNA(MATCH(A696,'ESO zone constants'!$A$3:$A$9952,0)),"","X")</f>
        <v>X</v>
      </c>
    </row>
    <row r="697" spans="1:5" x14ac:dyDescent="0.25">
      <c r="A697" s="107">
        <v>1103</v>
      </c>
      <c r="B697">
        <v>695</v>
      </c>
      <c r="C697">
        <v>1086</v>
      </c>
      <c r="D697" t="s">
        <v>1402</v>
      </c>
      <c r="E697" t="str">
        <f>IF(ISNA(MATCH(A697,'ESO zone constants'!$A$3:$A$9952,0)),"","X")</f>
        <v>X</v>
      </c>
    </row>
    <row r="698" spans="1:5" x14ac:dyDescent="0.25">
      <c r="A698" s="107">
        <v>1105</v>
      </c>
      <c r="B698">
        <v>696</v>
      </c>
      <c r="C698">
        <v>1086</v>
      </c>
      <c r="D698" t="s">
        <v>1403</v>
      </c>
      <c r="E698" t="str">
        <f>IF(ISNA(MATCH(A698,'ESO zone constants'!$A$3:$A$9952,0)),"","X")</f>
        <v>X</v>
      </c>
    </row>
    <row r="699" spans="1:5" x14ac:dyDescent="0.25">
      <c r="A699" s="107">
        <v>1106</v>
      </c>
      <c r="B699">
        <v>697</v>
      </c>
      <c r="C699">
        <v>1086</v>
      </c>
      <c r="D699" t="s">
        <v>1404</v>
      </c>
      <c r="E699" t="str">
        <f>IF(ISNA(MATCH(A699,'ESO zone constants'!$A$3:$A$9952,0)),"","X")</f>
        <v>X</v>
      </c>
    </row>
    <row r="700" spans="1:5" x14ac:dyDescent="0.25">
      <c r="A700" s="107">
        <v>1107</v>
      </c>
      <c r="B700">
        <v>698</v>
      </c>
      <c r="C700">
        <v>1107</v>
      </c>
      <c r="D700" t="s">
        <v>726</v>
      </c>
      <c r="E700" t="str">
        <f>IF(ISNA(MATCH(A700,'ESO zone constants'!$A$3:$A$9952,0)),"","X")</f>
        <v>X</v>
      </c>
    </row>
    <row r="701" spans="1:5" x14ac:dyDescent="0.25">
      <c r="A701" s="107">
        <v>1108</v>
      </c>
      <c r="B701">
        <v>699</v>
      </c>
      <c r="C701">
        <v>1108</v>
      </c>
      <c r="D701" t="s">
        <v>725</v>
      </c>
      <c r="E701" t="str">
        <f>IF(ISNA(MATCH(A701,'ESO zone constants'!$A$3:$A$9952,0)),"","X")</f>
        <v>X</v>
      </c>
    </row>
    <row r="702" spans="1:5" x14ac:dyDescent="0.25">
      <c r="A702" s="107">
        <v>1109</v>
      </c>
      <c r="B702">
        <v>700</v>
      </c>
      <c r="C702">
        <v>1109</v>
      </c>
      <c r="D702" t="s">
        <v>723</v>
      </c>
      <c r="E702" t="str">
        <f>IF(ISNA(MATCH(A702,'ESO zone constants'!$A$3:$A$9952,0)),"","X")</f>
        <v>X</v>
      </c>
    </row>
    <row r="703" spans="1:5" x14ac:dyDescent="0.25">
      <c r="A703" s="107">
        <v>1110</v>
      </c>
      <c r="B703">
        <v>701</v>
      </c>
      <c r="C703">
        <v>1086</v>
      </c>
      <c r="D703" t="s">
        <v>1405</v>
      </c>
      <c r="E703" t="str">
        <f>IF(ISNA(MATCH(A703,'ESO zone constants'!$A$3:$A$9952,0)),"","X")</f>
        <v>X</v>
      </c>
    </row>
    <row r="704" spans="1:5" x14ac:dyDescent="0.25">
      <c r="A704" s="107">
        <v>1111</v>
      </c>
      <c r="B704">
        <v>702</v>
      </c>
      <c r="C704">
        <v>1086</v>
      </c>
      <c r="D704" t="s">
        <v>1406</v>
      </c>
      <c r="E704" t="str">
        <f>IF(ISNA(MATCH(A704,'ESO zone constants'!$A$3:$A$9952,0)),"","X")</f>
        <v>X</v>
      </c>
    </row>
    <row r="705" spans="1:5" x14ac:dyDescent="0.25">
      <c r="A705" s="107">
        <v>1112</v>
      </c>
      <c r="B705">
        <v>703</v>
      </c>
      <c r="C705">
        <v>1086</v>
      </c>
      <c r="D705" t="s">
        <v>1407</v>
      </c>
      <c r="E705" t="str">
        <f>IF(ISNA(MATCH(A705,'ESO zone constants'!$A$3:$A$9952,0)),"","X")</f>
        <v>X</v>
      </c>
    </row>
    <row r="706" spans="1:5" x14ac:dyDescent="0.25">
      <c r="A706" s="107">
        <v>1113</v>
      </c>
      <c r="B706">
        <v>704</v>
      </c>
      <c r="C706">
        <v>1086</v>
      </c>
      <c r="D706" t="s">
        <v>1408</v>
      </c>
      <c r="E706" t="str">
        <f>IF(ISNA(MATCH(A706,'ESO zone constants'!$A$3:$A$9952,0)),"","X")</f>
        <v>X</v>
      </c>
    </row>
    <row r="707" spans="1:5" x14ac:dyDescent="0.25">
      <c r="A707" s="107">
        <v>1114</v>
      </c>
      <c r="B707">
        <v>705</v>
      </c>
      <c r="C707">
        <v>1086</v>
      </c>
      <c r="D707" t="s">
        <v>1409</v>
      </c>
      <c r="E707" t="str">
        <f>IF(ISNA(MATCH(A707,'ESO zone constants'!$A$3:$A$9952,0)),"","X")</f>
        <v>X</v>
      </c>
    </row>
    <row r="708" spans="1:5" x14ac:dyDescent="0.25">
      <c r="A708" s="107">
        <v>1115</v>
      </c>
      <c r="B708">
        <v>706</v>
      </c>
      <c r="C708">
        <v>1086</v>
      </c>
      <c r="D708" t="s">
        <v>1410</v>
      </c>
      <c r="E708" t="str">
        <f>IF(ISNA(MATCH(A708,'ESO zone constants'!$A$3:$A$9952,0)),"","X")</f>
        <v>X</v>
      </c>
    </row>
    <row r="709" spans="1:5" x14ac:dyDescent="0.25">
      <c r="A709" s="107">
        <v>1116</v>
      </c>
      <c r="B709">
        <v>707</v>
      </c>
      <c r="C709">
        <v>1116</v>
      </c>
      <c r="D709" t="s">
        <v>1383</v>
      </c>
      <c r="E709" t="str">
        <f>IF(ISNA(MATCH(A709,'ESO zone constants'!$A$3:$A$9952,0)),"","X")</f>
        <v>X</v>
      </c>
    </row>
    <row r="710" spans="1:5" x14ac:dyDescent="0.25">
      <c r="A710" s="107">
        <v>1117</v>
      </c>
      <c r="B710">
        <v>708</v>
      </c>
      <c r="C710">
        <v>1086</v>
      </c>
      <c r="D710" t="s">
        <v>1411</v>
      </c>
      <c r="E710" t="str">
        <f>IF(ISNA(MATCH(A710,'ESO zone constants'!$A$3:$A$9952,0)),"","X")</f>
        <v>X</v>
      </c>
    </row>
    <row r="711" spans="1:5" x14ac:dyDescent="0.25">
      <c r="A711" s="107">
        <v>1118</v>
      </c>
      <c r="B711">
        <v>709</v>
      </c>
      <c r="C711">
        <v>1086</v>
      </c>
      <c r="D711" t="s">
        <v>1412</v>
      </c>
      <c r="E711" t="str">
        <f>IF(ISNA(MATCH(A711,'ESO zone constants'!$A$3:$A$9952,0)),"","X")</f>
        <v>X</v>
      </c>
    </row>
    <row r="712" spans="1:5" x14ac:dyDescent="0.25">
      <c r="A712" s="107">
        <v>1119</v>
      </c>
      <c r="B712">
        <v>710</v>
      </c>
      <c r="C712">
        <v>1086</v>
      </c>
      <c r="D712" t="s">
        <v>1413</v>
      </c>
      <c r="E712" t="str">
        <f>IF(ISNA(MATCH(A712,'ESO zone constants'!$A$3:$A$9952,0)),"","X")</f>
        <v>X</v>
      </c>
    </row>
    <row r="713" spans="1:5" x14ac:dyDescent="0.25">
      <c r="A713" s="107">
        <v>1120</v>
      </c>
      <c r="B713">
        <v>711</v>
      </c>
      <c r="C713">
        <v>1086</v>
      </c>
      <c r="D713" t="s">
        <v>1414</v>
      </c>
      <c r="E713" t="str">
        <f>IF(ISNA(MATCH(A713,'ESO zone constants'!$A$3:$A$9952,0)),"","X")</f>
        <v>X</v>
      </c>
    </row>
    <row r="714" spans="1:5" x14ac:dyDescent="0.25">
      <c r="A714" s="107">
        <v>1121</v>
      </c>
      <c r="B714">
        <v>712</v>
      </c>
      <c r="C714">
        <v>1086</v>
      </c>
      <c r="D714" t="s">
        <v>1345</v>
      </c>
      <c r="E714" t="str">
        <f>IF(ISNA(MATCH(A714,'ESO zone constants'!$A$3:$A$9952,0)),"","X")</f>
        <v>X</v>
      </c>
    </row>
    <row r="715" spans="1:5" x14ac:dyDescent="0.25">
      <c r="A715" s="107">
        <v>1122</v>
      </c>
      <c r="B715">
        <v>713</v>
      </c>
      <c r="C715">
        <v>1086</v>
      </c>
      <c r="D715" t="s">
        <v>1486</v>
      </c>
      <c r="E715" t="str">
        <f>IF(ISNA(MATCH(A715,'ESO zone constants'!$A$3:$A$9952,0)),"","X")</f>
        <v>X</v>
      </c>
    </row>
    <row r="716" spans="1:5" x14ac:dyDescent="0.25">
      <c r="A716" s="107">
        <v>1123</v>
      </c>
      <c r="B716">
        <v>714</v>
      </c>
      <c r="C716">
        <v>383</v>
      </c>
      <c r="D716" t="s">
        <v>1487</v>
      </c>
      <c r="E716" t="str">
        <f>IF(ISNA(MATCH(A716,'ESO zone constants'!$A$3:$A$9952,0)),"","X")</f>
        <v>X</v>
      </c>
    </row>
    <row r="717" spans="1:5" x14ac:dyDescent="0.25">
      <c r="A717" s="107">
        <v>1125</v>
      </c>
      <c r="B717">
        <v>715</v>
      </c>
      <c r="C717">
        <v>101</v>
      </c>
      <c r="D717" t="s">
        <v>701</v>
      </c>
      <c r="E717" t="str">
        <f>IF(ISNA(MATCH(A717,'ESO zone constants'!$A$3:$A$9952,0)),"","X")</f>
        <v>X</v>
      </c>
    </row>
    <row r="718" spans="1:5" x14ac:dyDescent="0.25">
      <c r="A718" s="107">
        <v>1126</v>
      </c>
      <c r="B718">
        <v>716</v>
      </c>
      <c r="C718">
        <v>888</v>
      </c>
      <c r="D718" t="s">
        <v>705</v>
      </c>
      <c r="E718" t="str">
        <f>IF(ISNA(MATCH(A718,'ESO zone constants'!$A$3:$A$9952,0)),"","X")</f>
        <v>X</v>
      </c>
    </row>
    <row r="719" spans="1:5" x14ac:dyDescent="0.25">
      <c r="A719" s="107">
        <v>1128</v>
      </c>
      <c r="B719">
        <v>717</v>
      </c>
      <c r="C719">
        <v>1086</v>
      </c>
      <c r="D719" t="s">
        <v>1385</v>
      </c>
      <c r="E719" t="str">
        <f>IF(ISNA(MATCH(A719,'ESO zone constants'!$A$3:$A$9952,0)),"","X")</f>
        <v>X</v>
      </c>
    </row>
    <row r="720" spans="1:5" x14ac:dyDescent="0.25">
      <c r="A720" s="107">
        <v>1129</v>
      </c>
      <c r="B720">
        <v>718</v>
      </c>
      <c r="C720">
        <v>1086</v>
      </c>
      <c r="D720" t="s">
        <v>1386</v>
      </c>
      <c r="E720" t="str">
        <f>IF(ISNA(MATCH(A720,'ESO zone constants'!$A$3:$A$9952,0)),"","X")</f>
        <v>X</v>
      </c>
    </row>
    <row r="721" spans="1:5" x14ac:dyDescent="0.25">
      <c r="A721" s="107">
        <v>1130</v>
      </c>
      <c r="B721">
        <v>719</v>
      </c>
      <c r="C721">
        <v>1086</v>
      </c>
      <c r="D721" t="s">
        <v>1387</v>
      </c>
      <c r="E721" t="str">
        <f>IF(ISNA(MATCH(A721,'ESO zone constants'!$A$3:$A$9952,0)),"","X")</f>
        <v>X</v>
      </c>
    </row>
    <row r="722" spans="1:5" x14ac:dyDescent="0.25">
      <c r="A722" s="107">
        <v>1133</v>
      </c>
      <c r="B722">
        <v>720</v>
      </c>
      <c r="C722">
        <v>1133</v>
      </c>
      <c r="D722" t="s">
        <v>1587</v>
      </c>
      <c r="E722" t="str">
        <f>IF(ISNA(MATCH(A722,'ESO zone constants'!$A$3:$A$9952,0)),"","X")</f>
        <v>X</v>
      </c>
    </row>
    <row r="723" spans="1:5" x14ac:dyDescent="0.25">
      <c r="A723" s="107">
        <v>1134</v>
      </c>
      <c r="B723">
        <v>721</v>
      </c>
      <c r="C723">
        <v>1133</v>
      </c>
      <c r="D723" t="s">
        <v>1588</v>
      </c>
      <c r="E723" t="str">
        <f>IF(ISNA(MATCH(A723,'ESO zone constants'!$A$3:$A$9952,0)),"","X")</f>
        <v>X</v>
      </c>
    </row>
    <row r="724" spans="1:5" x14ac:dyDescent="0.25">
      <c r="A724" s="107">
        <v>1135</v>
      </c>
      <c r="B724">
        <v>722</v>
      </c>
      <c r="C724">
        <v>1133</v>
      </c>
      <c r="D724" t="s">
        <v>1589</v>
      </c>
      <c r="E724" t="str">
        <f>IF(ISNA(MATCH(A724,'ESO zone constants'!$A$3:$A$9952,0)),"","X")</f>
        <v>X</v>
      </c>
    </row>
    <row r="725" spans="1:5" x14ac:dyDescent="0.25">
      <c r="A725" s="107">
        <v>1136</v>
      </c>
      <c r="B725">
        <v>723</v>
      </c>
      <c r="C725">
        <v>1133</v>
      </c>
      <c r="D725" t="s">
        <v>1590</v>
      </c>
      <c r="E725" t="str">
        <f>IF(ISNA(MATCH(A725,'ESO zone constants'!$A$3:$A$9952,0)),"","X")</f>
        <v>X</v>
      </c>
    </row>
    <row r="726" spans="1:5" x14ac:dyDescent="0.25">
      <c r="A726" s="107">
        <v>1137</v>
      </c>
      <c r="B726">
        <v>724</v>
      </c>
      <c r="C726">
        <v>1133</v>
      </c>
      <c r="D726" t="s">
        <v>1591</v>
      </c>
      <c r="E726" t="str">
        <f>IF(ISNA(MATCH(A726,'ESO zone constants'!$A$3:$A$9952,0)),"","X")</f>
        <v>X</v>
      </c>
    </row>
    <row r="727" spans="1:5" x14ac:dyDescent="0.25">
      <c r="A727" s="107">
        <v>1138</v>
      </c>
      <c r="B727">
        <v>725</v>
      </c>
      <c r="C727">
        <v>1133</v>
      </c>
      <c r="D727" t="s">
        <v>1490</v>
      </c>
      <c r="E727" t="str">
        <f>IF(ISNA(MATCH(A727,'ESO zone constants'!$A$3:$A$9952,0)),"","X")</f>
        <v>X</v>
      </c>
    </row>
    <row r="728" spans="1:5" x14ac:dyDescent="0.25">
      <c r="A728" s="107">
        <v>1139</v>
      </c>
      <c r="B728">
        <v>726</v>
      </c>
      <c r="C728">
        <v>1133</v>
      </c>
      <c r="D728" t="s">
        <v>1592</v>
      </c>
      <c r="E728" t="str">
        <f>IF(ISNA(MATCH(A728,'ESO zone constants'!$A$3:$A$9952,0)),"","X")</f>
        <v>X</v>
      </c>
    </row>
    <row r="729" spans="1:5" x14ac:dyDescent="0.25">
      <c r="A729" s="107">
        <v>1140</v>
      </c>
      <c r="B729">
        <v>727</v>
      </c>
      <c r="C729">
        <v>104</v>
      </c>
      <c r="D729" t="s">
        <v>1494</v>
      </c>
      <c r="E729" t="str">
        <f>IF(ISNA(MATCH(A729,'ESO zone constants'!$A$3:$A$9952,0)),"","X")</f>
        <v>X</v>
      </c>
    </row>
    <row r="730" spans="1:5" x14ac:dyDescent="0.25">
      <c r="A730" s="107">
        <v>1141</v>
      </c>
      <c r="B730">
        <v>728</v>
      </c>
      <c r="C730">
        <v>101</v>
      </c>
      <c r="D730" t="s">
        <v>1500</v>
      </c>
      <c r="E730" t="str">
        <f>IF(ISNA(MATCH(A730,'ESO zone constants'!$A$3:$A$9952,0)),"","X")</f>
        <v>X</v>
      </c>
    </row>
    <row r="731" spans="1:5" x14ac:dyDescent="0.25">
      <c r="A731" s="107">
        <v>1142</v>
      </c>
      <c r="B731">
        <v>729</v>
      </c>
      <c r="C731">
        <v>1142</v>
      </c>
      <c r="D731" t="s">
        <v>416</v>
      </c>
      <c r="E731" t="str">
        <f>IF(ISNA(MATCH(A731,'ESO zone constants'!$A$3:$A$9952,0)),"","X")</f>
        <v>X</v>
      </c>
    </row>
    <row r="732" spans="1:5" x14ac:dyDescent="0.25">
      <c r="A732" s="107">
        <v>1143</v>
      </c>
      <c r="B732">
        <v>730</v>
      </c>
      <c r="C732">
        <v>19</v>
      </c>
      <c r="D732" t="s">
        <v>1495</v>
      </c>
      <c r="E732" t="str">
        <f>IF(ISNA(MATCH(A732,'ESO zone constants'!$A$3:$A$9952,0)),"","X")</f>
        <v>X</v>
      </c>
    </row>
    <row r="733" spans="1:5" x14ac:dyDescent="0.25">
      <c r="A733" s="107">
        <v>1144</v>
      </c>
      <c r="B733">
        <v>731</v>
      </c>
      <c r="C733">
        <v>1144</v>
      </c>
      <c r="D733" t="s">
        <v>1496</v>
      </c>
      <c r="E733" t="str">
        <f>IF(ISNA(MATCH(A733,'ESO zone constants'!$A$3:$A$9952,0)),"","X")</f>
        <v>X</v>
      </c>
    </row>
    <row r="734" spans="1:5" x14ac:dyDescent="0.25">
      <c r="A734" s="107">
        <v>1145</v>
      </c>
      <c r="B734">
        <v>732</v>
      </c>
      <c r="C734">
        <v>1133</v>
      </c>
      <c r="D734" t="s">
        <v>1593</v>
      </c>
      <c r="E734" t="str">
        <f>IF(ISNA(MATCH(A734,'ESO zone constants'!$A$3:$A$9952,0)),"","X")</f>
        <v>X</v>
      </c>
    </row>
    <row r="735" spans="1:5" x14ac:dyDescent="0.25">
      <c r="A735" s="107">
        <v>1146</v>
      </c>
      <c r="B735">
        <v>733</v>
      </c>
      <c r="C735">
        <v>1133</v>
      </c>
      <c r="D735" t="s">
        <v>1594</v>
      </c>
      <c r="E735" t="str">
        <f>IF(ISNA(MATCH(A735,'ESO zone constants'!$A$3:$A$9952,0)),"","X")</f>
        <v>X</v>
      </c>
    </row>
    <row r="736" spans="1:5" x14ac:dyDescent="0.25">
      <c r="A736" s="107">
        <v>1147</v>
      </c>
      <c r="B736">
        <v>734</v>
      </c>
      <c r="C736">
        <v>1133</v>
      </c>
      <c r="D736" t="s">
        <v>1595</v>
      </c>
      <c r="E736" t="str">
        <f>IF(ISNA(MATCH(A736,'ESO zone constants'!$A$3:$A$9952,0)),"","X")</f>
        <v>X</v>
      </c>
    </row>
    <row r="737" spans="1:5" x14ac:dyDescent="0.25">
      <c r="A737" s="107">
        <v>1148</v>
      </c>
      <c r="B737">
        <v>735</v>
      </c>
      <c r="C737">
        <v>1133</v>
      </c>
      <c r="D737" t="s">
        <v>1599</v>
      </c>
      <c r="E737" t="str">
        <f>IF(ISNA(MATCH(A737,'ESO zone constants'!$A$3:$A$9952,0)),"","X")</f>
        <v>X</v>
      </c>
    </row>
    <row r="738" spans="1:5" x14ac:dyDescent="0.25">
      <c r="A738" s="107">
        <v>1149</v>
      </c>
      <c r="B738">
        <v>736</v>
      </c>
      <c r="C738">
        <v>1133</v>
      </c>
      <c r="D738" t="s">
        <v>1596</v>
      </c>
      <c r="E738" t="str">
        <f>IF(ISNA(MATCH(A738,'ESO zone constants'!$A$3:$A$9952,0)),"","X")</f>
        <v>X</v>
      </c>
    </row>
    <row r="739" spans="1:5" x14ac:dyDescent="0.25">
      <c r="A739" s="107">
        <v>1150</v>
      </c>
      <c r="B739">
        <v>737</v>
      </c>
      <c r="C739">
        <v>1133</v>
      </c>
      <c r="D739" t="s">
        <v>1598</v>
      </c>
      <c r="E739" t="str">
        <f>IF(ISNA(MATCH(A739,'ESO zone constants'!$A$3:$A$9952,0)),"","X")</f>
        <v>X</v>
      </c>
    </row>
    <row r="740" spans="1:5" x14ac:dyDescent="0.25">
      <c r="A740" s="107">
        <v>1151</v>
      </c>
      <c r="B740">
        <v>738</v>
      </c>
      <c r="C740">
        <v>1133</v>
      </c>
      <c r="D740" t="s">
        <v>1597</v>
      </c>
      <c r="E740" t="str">
        <f>IF(ISNA(MATCH(A740,'ESO zone constants'!$A$3:$A$9952,0)),"","X")</f>
        <v>X</v>
      </c>
    </row>
    <row r="741" spans="1:5" x14ac:dyDescent="0.25">
      <c r="A741" s="107">
        <v>1152</v>
      </c>
      <c r="B741">
        <v>739</v>
      </c>
      <c r="C741">
        <v>684</v>
      </c>
      <c r="D741" t="s">
        <v>1651</v>
      </c>
      <c r="E741" t="str">
        <f>IF(ISNA(MATCH(A741,'ESO zone constants'!$A$3:$A$9952,0)),"","X")</f>
        <v>X</v>
      </c>
    </row>
    <row r="742" spans="1:5" x14ac:dyDescent="0.25">
      <c r="A742" s="107">
        <v>1153</v>
      </c>
      <c r="B742">
        <v>740</v>
      </c>
      <c r="C742">
        <v>92</v>
      </c>
      <c r="D742" t="s">
        <v>1650</v>
      </c>
      <c r="E742" t="str">
        <f>IF(ISNA(MATCH(A742,'ESO zone constants'!$A$3:$A$9952,0)),"","X")</f>
        <v>X</v>
      </c>
    </row>
    <row r="743" spans="1:5" x14ac:dyDescent="0.25">
      <c r="A743" s="107">
        <v>1154</v>
      </c>
      <c r="B743">
        <v>741</v>
      </c>
      <c r="C743">
        <v>1086</v>
      </c>
      <c r="D743" t="s">
        <v>1498</v>
      </c>
      <c r="E743" t="str">
        <f>IF(ISNA(MATCH(A743,'ESO zone constants'!$A$3:$A$9952,0)),"","X")</f>
        <v>X</v>
      </c>
    </row>
    <row r="744" spans="1:5" x14ac:dyDescent="0.25">
      <c r="A744" s="107">
        <v>1155</v>
      </c>
      <c r="B744">
        <v>742</v>
      </c>
      <c r="C744">
        <v>20</v>
      </c>
      <c r="D744" t="s">
        <v>1499</v>
      </c>
      <c r="E744" t="str">
        <f>IF(ISNA(MATCH(A744,'ESO zone constants'!$A$3:$A$9952,0)),"","X")</f>
        <v>X</v>
      </c>
    </row>
    <row r="745" spans="1:5" x14ac:dyDescent="0.25">
      <c r="A745" s="107">
        <v>1160</v>
      </c>
      <c r="B745">
        <v>743</v>
      </c>
      <c r="C745">
        <v>1160</v>
      </c>
      <c r="D745" t="s">
        <v>1692</v>
      </c>
      <c r="E745" t="str">
        <f>IF(ISNA(MATCH(A745,'ESO zone constants'!$A$3:$A$9952,0)),"","X")</f>
        <v>X</v>
      </c>
    </row>
    <row r="746" spans="1:5" x14ac:dyDescent="0.25">
      <c r="A746" s="107">
        <v>1161</v>
      </c>
      <c r="B746">
        <v>744</v>
      </c>
      <c r="C746">
        <v>1161</v>
      </c>
      <c r="D746" t="s">
        <v>1722</v>
      </c>
      <c r="E746" t="str">
        <f>IF(ISNA(MATCH(A746,'ESO zone constants'!$A$3:$A$9952,0)),"","X")</f>
        <v>X</v>
      </c>
    </row>
    <row r="747" spans="1:5" x14ac:dyDescent="0.25">
      <c r="A747" s="107">
        <v>1165</v>
      </c>
      <c r="B747">
        <v>745</v>
      </c>
      <c r="C747">
        <v>1161</v>
      </c>
      <c r="D747" t="s">
        <v>1693</v>
      </c>
      <c r="E747" t="str">
        <f>IF(ISNA(MATCH(A747,'ESO zone constants'!$A$3:$A$9952,0)),"","X")</f>
        <v>X</v>
      </c>
    </row>
    <row r="748" spans="1:5" x14ac:dyDescent="0.25">
      <c r="A748" s="107">
        <v>1166</v>
      </c>
      <c r="B748">
        <v>746</v>
      </c>
      <c r="C748">
        <v>1160</v>
      </c>
      <c r="D748" t="s">
        <v>1721</v>
      </c>
      <c r="E748" t="str">
        <f>IF(ISNA(MATCH(A748,'ESO zone constants'!$A$3:$A$9952,0)),"","X")</f>
        <v>X</v>
      </c>
    </row>
    <row r="749" spans="1:5" x14ac:dyDescent="0.25">
      <c r="A749" s="107">
        <v>1167</v>
      </c>
      <c r="B749">
        <v>747</v>
      </c>
      <c r="C749">
        <v>1160</v>
      </c>
      <c r="D749" t="s">
        <v>1694</v>
      </c>
      <c r="E749" t="str">
        <f>IF(ISNA(MATCH(A749,'ESO zone constants'!$A$3:$A$9952,0)),"","X")</f>
        <v>X</v>
      </c>
    </row>
    <row r="750" spans="1:5" x14ac:dyDescent="0.25">
      <c r="A750" s="107">
        <v>1168</v>
      </c>
      <c r="B750">
        <v>748</v>
      </c>
      <c r="C750">
        <v>1160</v>
      </c>
      <c r="D750" t="s">
        <v>1720</v>
      </c>
      <c r="E750" t="str">
        <f>IF(ISNA(MATCH(A750,'ESO zone constants'!$A$3:$A$9952,0)),"","X")</f>
        <v>X</v>
      </c>
    </row>
    <row r="751" spans="1:5" x14ac:dyDescent="0.25">
      <c r="A751" s="107">
        <v>1169</v>
      </c>
      <c r="B751">
        <v>749</v>
      </c>
      <c r="C751">
        <v>1160</v>
      </c>
      <c r="D751" t="s">
        <v>1695</v>
      </c>
      <c r="E751" t="str">
        <f>IF(ISNA(MATCH(A751,'ESO zone constants'!$A$3:$A$9952,0)),"","X")</f>
        <v>X</v>
      </c>
    </row>
    <row r="752" spans="1:5" x14ac:dyDescent="0.25">
      <c r="A752" s="107">
        <v>1170</v>
      </c>
      <c r="B752">
        <v>750</v>
      </c>
      <c r="C752">
        <v>1160</v>
      </c>
      <c r="D752" t="s">
        <v>1719</v>
      </c>
      <c r="E752" t="str">
        <f>IF(ISNA(MATCH(A752,'ESO zone constants'!$A$3:$A$9952,0)),"","X")</f>
        <v>X</v>
      </c>
    </row>
    <row r="753" spans="1:5" x14ac:dyDescent="0.25">
      <c r="A753" s="107">
        <v>1171</v>
      </c>
      <c r="B753">
        <v>751</v>
      </c>
      <c r="C753">
        <v>1161</v>
      </c>
      <c r="D753" t="s">
        <v>1696</v>
      </c>
      <c r="E753" t="str">
        <f>IF(ISNA(MATCH(A753,'ESO zone constants'!$A$3:$A$9952,0)),"","X")</f>
        <v>X</v>
      </c>
    </row>
    <row r="754" spans="1:5" x14ac:dyDescent="0.25">
      <c r="A754" s="107">
        <v>1172</v>
      </c>
      <c r="B754">
        <v>752</v>
      </c>
      <c r="C754">
        <v>1161</v>
      </c>
      <c r="D754" t="s">
        <v>1717</v>
      </c>
      <c r="E754" t="str">
        <f>IF(ISNA(MATCH(A754,'ESO zone constants'!$A$3:$A$9952,0)),"","X")</f>
        <v>X</v>
      </c>
    </row>
    <row r="755" spans="1:5" x14ac:dyDescent="0.25">
      <c r="A755" s="107">
        <v>1173</v>
      </c>
      <c r="B755">
        <v>753</v>
      </c>
      <c r="C755">
        <v>1161</v>
      </c>
      <c r="D755" t="s">
        <v>1697</v>
      </c>
      <c r="E755" t="str">
        <f>IF(ISNA(MATCH(A755,'ESO zone constants'!$A$3:$A$9952,0)),"","X")</f>
        <v>X</v>
      </c>
    </row>
    <row r="756" spans="1:5" x14ac:dyDescent="0.25">
      <c r="A756" s="107">
        <v>1174</v>
      </c>
      <c r="B756">
        <v>754</v>
      </c>
      <c r="C756">
        <v>1160</v>
      </c>
      <c r="D756" t="s">
        <v>1698</v>
      </c>
      <c r="E756" t="str">
        <f>IF(ISNA(MATCH(A756,'ESO zone constants'!$A$3:$A$9952,0)),"","X")</f>
        <v>X</v>
      </c>
    </row>
    <row r="757" spans="1:5" x14ac:dyDescent="0.25">
      <c r="A757" s="107">
        <v>1175</v>
      </c>
      <c r="B757">
        <v>755</v>
      </c>
      <c r="C757">
        <v>1175</v>
      </c>
      <c r="D757" t="s">
        <v>1699</v>
      </c>
      <c r="E757" t="str">
        <f>IF(ISNA(MATCH(A757,'ESO zone constants'!$A$3:$A$9952,0)),"","X")</f>
        <v>X</v>
      </c>
    </row>
    <row r="758" spans="1:5" x14ac:dyDescent="0.25">
      <c r="A758" s="107">
        <v>1176</v>
      </c>
      <c r="B758">
        <v>756</v>
      </c>
      <c r="C758">
        <v>1160</v>
      </c>
      <c r="D758" t="s">
        <v>1700</v>
      </c>
      <c r="E758" t="str">
        <f>IF(ISNA(MATCH(A758,'ESO zone constants'!$A$3:$A$9952,0)),"","X")</f>
        <v>X</v>
      </c>
    </row>
    <row r="759" spans="1:5" x14ac:dyDescent="0.25">
      <c r="A759" s="107">
        <v>1177</v>
      </c>
      <c r="B759">
        <v>757</v>
      </c>
      <c r="C759">
        <v>1160</v>
      </c>
      <c r="D759" t="s">
        <v>1701</v>
      </c>
      <c r="E759" t="str">
        <f>IF(ISNA(MATCH(A759,'ESO zone constants'!$A$3:$A$9952,0)),"","X")</f>
        <v>X</v>
      </c>
    </row>
    <row r="760" spans="1:5" x14ac:dyDescent="0.25">
      <c r="A760" s="107">
        <v>1178</v>
      </c>
      <c r="B760">
        <v>758</v>
      </c>
      <c r="C760">
        <v>1160</v>
      </c>
      <c r="D760" t="s">
        <v>1702</v>
      </c>
      <c r="E760" t="str">
        <f>IF(ISNA(MATCH(A760,'ESO zone constants'!$A$3:$A$9952,0)),"","X")</f>
        <v>X</v>
      </c>
    </row>
    <row r="761" spans="1:5" x14ac:dyDescent="0.25">
      <c r="A761" s="107">
        <v>1179</v>
      </c>
      <c r="B761">
        <v>759</v>
      </c>
      <c r="C761">
        <v>1160</v>
      </c>
      <c r="D761" t="s">
        <v>1703</v>
      </c>
      <c r="E761" t="str">
        <f>IF(ISNA(MATCH(A761,'ESO zone constants'!$A$3:$A$9952,0)),"","X")</f>
        <v>X</v>
      </c>
    </row>
    <row r="762" spans="1:5" x14ac:dyDescent="0.25">
      <c r="A762" s="107">
        <v>1180</v>
      </c>
      <c r="B762">
        <v>760</v>
      </c>
      <c r="C762">
        <v>383</v>
      </c>
      <c r="D762" t="s">
        <v>2404</v>
      </c>
      <c r="E762" t="str">
        <f>IF(ISNA(MATCH(A762,'ESO zone constants'!$A$3:$A$9952,0)),"","X")</f>
        <v>X</v>
      </c>
    </row>
    <row r="763" spans="1:5" x14ac:dyDescent="0.25">
      <c r="A763" s="107">
        <v>1181</v>
      </c>
      <c r="B763">
        <v>761</v>
      </c>
      <c r="C763">
        <v>1161</v>
      </c>
      <c r="D763" t="s">
        <v>1704</v>
      </c>
      <c r="E763" t="str">
        <f>IF(ISNA(MATCH(A763,'ESO zone constants'!$A$3:$A$9952,0)),"","X")</f>
        <v>X</v>
      </c>
    </row>
    <row r="764" spans="1:5" x14ac:dyDescent="0.25">
      <c r="A764" s="107">
        <v>1182</v>
      </c>
      <c r="B764">
        <v>762</v>
      </c>
      <c r="C764">
        <v>1160</v>
      </c>
      <c r="D764" t="s">
        <v>1705</v>
      </c>
      <c r="E764" t="str">
        <f>IF(ISNA(MATCH(A764,'ESO zone constants'!$A$3:$A$9952,0)),"","X")</f>
        <v>X</v>
      </c>
    </row>
    <row r="765" spans="1:5" x14ac:dyDescent="0.25">
      <c r="A765" s="107">
        <v>1183</v>
      </c>
      <c r="B765">
        <v>763</v>
      </c>
      <c r="C765">
        <v>1161</v>
      </c>
      <c r="D765" t="s">
        <v>1716</v>
      </c>
      <c r="E765" t="str">
        <f>IF(ISNA(MATCH(A765,'ESO zone constants'!$A$3:$A$9952,0)),"","X")</f>
        <v>X</v>
      </c>
    </row>
    <row r="766" spans="1:5" x14ac:dyDescent="0.25">
      <c r="A766" s="107">
        <v>1184</v>
      </c>
      <c r="B766">
        <v>764</v>
      </c>
      <c r="C766">
        <v>1161</v>
      </c>
      <c r="D766" t="s">
        <v>1706</v>
      </c>
      <c r="E766" t="str">
        <f>IF(ISNA(MATCH(A766,'ESO zone constants'!$A$3:$A$9952,0)),"","X")</f>
        <v>X</v>
      </c>
    </row>
    <row r="767" spans="1:5" x14ac:dyDescent="0.25">
      <c r="A767" s="107">
        <v>1185</v>
      </c>
      <c r="B767">
        <v>765</v>
      </c>
      <c r="C767">
        <v>1160</v>
      </c>
      <c r="D767" t="s">
        <v>1707</v>
      </c>
      <c r="E767" t="str">
        <f>IF(ISNA(MATCH(A767,'ESO zone constants'!$A$3:$A$9952,0)),"","X")</f>
        <v>X</v>
      </c>
    </row>
    <row r="768" spans="1:5" x14ac:dyDescent="0.25">
      <c r="A768" s="107">
        <v>1186</v>
      </c>
      <c r="B768">
        <v>766</v>
      </c>
      <c r="C768">
        <v>1160</v>
      </c>
      <c r="D768" t="s">
        <v>1715</v>
      </c>
      <c r="E768" t="str">
        <f>IF(ISNA(MATCH(A768,'ESO zone constants'!$A$3:$A$9952,0)),"","X")</f>
        <v>X</v>
      </c>
    </row>
    <row r="769" spans="1:5" x14ac:dyDescent="0.25">
      <c r="A769" s="107">
        <v>1187</v>
      </c>
      <c r="B769">
        <v>767</v>
      </c>
      <c r="C769">
        <v>1161</v>
      </c>
      <c r="D769" t="s">
        <v>1708</v>
      </c>
      <c r="E769" t="str">
        <f>IF(ISNA(MATCH(A769,'ESO zone constants'!$A$3:$A$9952,0)),"","X")</f>
        <v>X</v>
      </c>
    </row>
    <row r="770" spans="1:5" x14ac:dyDescent="0.25">
      <c r="A770" s="107">
        <v>1188</v>
      </c>
      <c r="B770">
        <v>768</v>
      </c>
      <c r="C770">
        <v>101</v>
      </c>
      <c r="D770" t="s">
        <v>1709</v>
      </c>
      <c r="E770" t="str">
        <f>IF(ISNA(MATCH(A770,'ESO zone constants'!$A$3:$A$9952,0)),"","X")</f>
        <v>X</v>
      </c>
    </row>
    <row r="771" spans="1:5" x14ac:dyDescent="0.25">
      <c r="A771" s="107">
        <v>1189</v>
      </c>
      <c r="B771">
        <v>769</v>
      </c>
      <c r="C771">
        <v>101</v>
      </c>
      <c r="D771" t="s">
        <v>1709</v>
      </c>
      <c r="E771" t="str">
        <f>IF(ISNA(MATCH(A771,'ESO zone constants'!$A$3:$A$9952,0)),"","X")</f>
        <v>X</v>
      </c>
    </row>
    <row r="772" spans="1:5" x14ac:dyDescent="0.25">
      <c r="A772" s="107">
        <v>1190</v>
      </c>
      <c r="B772">
        <v>770</v>
      </c>
      <c r="C772">
        <v>103</v>
      </c>
      <c r="D772" t="s">
        <v>1665</v>
      </c>
      <c r="E772" t="str">
        <f>IF(ISNA(MATCH(A772,'ESO zone constants'!$A$3:$A$9952,0)),"","X")</f>
        <v>X</v>
      </c>
    </row>
    <row r="773" spans="1:5" x14ac:dyDescent="0.25">
      <c r="A773" s="107">
        <v>1191</v>
      </c>
      <c r="B773">
        <v>771</v>
      </c>
      <c r="C773">
        <v>101</v>
      </c>
      <c r="D773" t="s">
        <v>1664</v>
      </c>
      <c r="E773" t="str">
        <f>IF(ISNA(MATCH(A773,'ESO zone constants'!$A$3:$A$9952,0)),"","X")</f>
        <v>X</v>
      </c>
    </row>
    <row r="774" spans="1:5" x14ac:dyDescent="0.25">
      <c r="A774" s="107">
        <v>1192</v>
      </c>
      <c r="B774">
        <v>772</v>
      </c>
      <c r="C774">
        <v>1133</v>
      </c>
      <c r="D774" t="s">
        <v>1600</v>
      </c>
      <c r="E774" t="str">
        <f>IF(ISNA(MATCH(A774,'ESO zone constants'!$A$3:$A$9952,0)),"","X")</f>
        <v>X</v>
      </c>
    </row>
    <row r="775" spans="1:5" x14ac:dyDescent="0.25">
      <c r="A775" s="107">
        <v>1193</v>
      </c>
      <c r="B775">
        <v>773</v>
      </c>
      <c r="C775">
        <v>1133</v>
      </c>
      <c r="D775" t="s">
        <v>1601</v>
      </c>
      <c r="E775" t="str">
        <f>IF(ISNA(MATCH(A775,'ESO zone constants'!$A$3:$A$9952,0)),"","X")</f>
        <v>X</v>
      </c>
    </row>
    <row r="776" spans="1:5" x14ac:dyDescent="0.25">
      <c r="A776" s="107">
        <v>1195</v>
      </c>
      <c r="B776">
        <v>774</v>
      </c>
      <c r="C776">
        <v>1161</v>
      </c>
      <c r="D776" t="s">
        <v>1710</v>
      </c>
      <c r="E776" t="str">
        <f>IF(ISNA(MATCH(A776,'ESO zone constants'!$A$3:$A$9952,0)),"","X")</f>
        <v>X</v>
      </c>
    </row>
    <row r="777" spans="1:5" x14ac:dyDescent="0.25">
      <c r="A777" s="107">
        <v>1196</v>
      </c>
      <c r="B777">
        <v>775</v>
      </c>
      <c r="C777">
        <v>1160</v>
      </c>
      <c r="D777" t="s">
        <v>1711</v>
      </c>
      <c r="E777" t="str">
        <f>IF(ISNA(MATCH(A777,'ESO zone constants'!$A$3:$A$9952,0)),"","X")</f>
        <v>X</v>
      </c>
    </row>
    <row r="778" spans="1:5" x14ac:dyDescent="0.25">
      <c r="A778" s="107">
        <v>1197</v>
      </c>
      <c r="B778">
        <v>776</v>
      </c>
      <c r="C778">
        <v>1161</v>
      </c>
      <c r="D778" t="s">
        <v>1813</v>
      </c>
      <c r="E778" t="str">
        <f>IF(ISNA(MATCH(A778,'ESO zone constants'!$A$3:$A$9952,0)),"","X")</f>
        <v>X</v>
      </c>
    </row>
    <row r="779" spans="1:5" x14ac:dyDescent="0.25">
      <c r="A779" s="107">
        <v>1199</v>
      </c>
      <c r="B779">
        <v>777</v>
      </c>
      <c r="C779">
        <v>684</v>
      </c>
      <c r="D779" t="s">
        <v>1663</v>
      </c>
      <c r="E779" t="str">
        <f>IF(ISNA(MATCH(A779,'ESO zone constants'!$A$3:$A$9952,0)),"","X")</f>
        <v>X</v>
      </c>
    </row>
    <row r="780" spans="1:5" x14ac:dyDescent="0.25">
      <c r="A780" s="107">
        <v>1200</v>
      </c>
      <c r="B780">
        <v>778</v>
      </c>
      <c r="C780">
        <v>1200</v>
      </c>
      <c r="D780" t="s">
        <v>1662</v>
      </c>
      <c r="E780" t="str">
        <f>IF(ISNA(MATCH(A780,'ESO zone constants'!$A$3:$A$9952,0)),"","X")</f>
        <v>X</v>
      </c>
    </row>
    <row r="781" spans="1:5" x14ac:dyDescent="0.25">
      <c r="A781" s="107">
        <v>1201</v>
      </c>
      <c r="B781">
        <v>779</v>
      </c>
      <c r="C781">
        <v>1160</v>
      </c>
      <c r="D781" t="s">
        <v>1808</v>
      </c>
      <c r="E781" t="str">
        <f>IF(ISNA(MATCH(A781,'ESO zone constants'!$A$3:$A$9952,0)),"","X")</f>
        <v>X</v>
      </c>
    </row>
    <row r="782" spans="1:5" x14ac:dyDescent="0.25">
      <c r="A782" s="107">
        <v>1204</v>
      </c>
      <c r="B782">
        <v>780</v>
      </c>
      <c r="C782">
        <v>1204</v>
      </c>
      <c r="D782" t="s">
        <v>2159</v>
      </c>
      <c r="E782" t="str">
        <f>IF(ISNA(MATCH(A782,'ESO zone constants'!$A$3:$A$9952,0)),"","X")</f>
        <v>X</v>
      </c>
    </row>
    <row r="783" spans="1:5" x14ac:dyDescent="0.25">
      <c r="A783" s="107">
        <v>1205</v>
      </c>
      <c r="B783">
        <v>781</v>
      </c>
      <c r="C783">
        <v>20</v>
      </c>
      <c r="D783" t="s">
        <v>2161</v>
      </c>
      <c r="E783" t="str">
        <f>IF(ISNA(MATCH(A783,'ESO zone constants'!$A$3:$A$9952,0)),"","X")</f>
        <v>X</v>
      </c>
    </row>
    <row r="784" spans="1:5" x14ac:dyDescent="0.25">
      <c r="A784" s="107">
        <v>1206</v>
      </c>
      <c r="B784">
        <v>782</v>
      </c>
      <c r="C784">
        <v>20</v>
      </c>
      <c r="D784" t="s">
        <v>2160</v>
      </c>
      <c r="E784" t="str">
        <f>IF(ISNA(MATCH(A784,'ESO zone constants'!$A$3:$A$9952,0)),"","X")</f>
        <v>X</v>
      </c>
    </row>
    <row r="785" spans="1:5" x14ac:dyDescent="0.25">
      <c r="A785" s="107">
        <v>1207</v>
      </c>
      <c r="B785">
        <v>783</v>
      </c>
      <c r="C785">
        <v>1207</v>
      </c>
      <c r="D785" t="s">
        <v>2220</v>
      </c>
      <c r="E785" t="str">
        <f>IF(ISNA(MATCH(A785,'ESO zone constants'!$A$3:$A$9952,0)),"","X")</f>
        <v>X</v>
      </c>
    </row>
    <row r="786" spans="1:5" x14ac:dyDescent="0.25">
      <c r="A786" s="107">
        <v>1208</v>
      </c>
      <c r="B786">
        <v>784</v>
      </c>
      <c r="C786">
        <v>1208</v>
      </c>
      <c r="D786" t="s">
        <v>2221</v>
      </c>
      <c r="E786" t="str">
        <f>IF(ISNA(MATCH(A786,'ESO zone constants'!$A$3:$A$9952,0)),"","X")</f>
        <v>X</v>
      </c>
    </row>
    <row r="787" spans="1:5" x14ac:dyDescent="0.25">
      <c r="A787" s="107">
        <v>1209</v>
      </c>
      <c r="B787">
        <v>785</v>
      </c>
      <c r="C787">
        <v>1207</v>
      </c>
      <c r="D787" t="s">
        <v>2222</v>
      </c>
      <c r="E787" t="str">
        <f>IF(ISNA(MATCH(A787,'ESO zone constants'!$A$3:$A$9952,0)),"","X")</f>
        <v>X</v>
      </c>
    </row>
    <row r="788" spans="1:5" x14ac:dyDescent="0.25">
      <c r="A788" s="107">
        <v>1210</v>
      </c>
      <c r="B788">
        <v>786</v>
      </c>
      <c r="C788">
        <v>1207</v>
      </c>
      <c r="D788" t="s">
        <v>2223</v>
      </c>
      <c r="E788" t="str">
        <f>IF(ISNA(MATCH(A788,'ESO zone constants'!$A$3:$A$9952,0)),"","X")</f>
        <v>X</v>
      </c>
    </row>
    <row r="789" spans="1:5" x14ac:dyDescent="0.25">
      <c r="A789" s="107">
        <v>1211</v>
      </c>
      <c r="B789">
        <v>787</v>
      </c>
      <c r="C789">
        <v>1207</v>
      </c>
      <c r="D789" t="s">
        <v>2235</v>
      </c>
      <c r="E789" t="str">
        <f>IF(ISNA(MATCH(A789,'ESO zone constants'!$A$3:$A$9952,0)),"","X")</f>
        <v>X</v>
      </c>
    </row>
    <row r="790" spans="1:5" x14ac:dyDescent="0.25">
      <c r="A790" s="107">
        <v>1212</v>
      </c>
      <c r="B790">
        <v>788</v>
      </c>
      <c r="C790">
        <v>1208</v>
      </c>
      <c r="D790" t="s">
        <v>2234</v>
      </c>
      <c r="E790" t="str">
        <f>IF(ISNA(MATCH(A790,'ESO zone constants'!$A$3:$A$9952,0)),"","X")</f>
        <v>X</v>
      </c>
    </row>
    <row r="791" spans="1:5" x14ac:dyDescent="0.25">
      <c r="A791" s="107">
        <v>1213</v>
      </c>
      <c r="B791">
        <v>789</v>
      </c>
      <c r="C791">
        <v>1207</v>
      </c>
      <c r="D791" t="s">
        <v>2410</v>
      </c>
      <c r="E791" t="str">
        <f>IF(ISNA(MATCH(A791,'ESO zone constants'!$A$3:$A$9952,0)),"","X")</f>
        <v>X</v>
      </c>
    </row>
    <row r="792" spans="1:5" x14ac:dyDescent="0.25">
      <c r="A792" s="107">
        <v>1214</v>
      </c>
      <c r="B792">
        <v>790</v>
      </c>
      <c r="C792">
        <v>1207</v>
      </c>
      <c r="D792" t="s">
        <v>2233</v>
      </c>
      <c r="E792" t="str">
        <f>IF(ISNA(MATCH(A792,'ESO zone constants'!$A$3:$A$9952,0)),"","X")</f>
        <v>X</v>
      </c>
    </row>
    <row r="793" spans="1:5" x14ac:dyDescent="0.25">
      <c r="A793" s="107">
        <v>1215</v>
      </c>
      <c r="B793">
        <v>791</v>
      </c>
      <c r="C793">
        <v>1207</v>
      </c>
      <c r="D793" t="s">
        <v>2232</v>
      </c>
      <c r="E793" t="str">
        <f>IF(ISNA(MATCH(A793,'ESO zone constants'!$A$3:$A$9952,0)),"","X")</f>
        <v>X</v>
      </c>
    </row>
    <row r="794" spans="1:5" x14ac:dyDescent="0.25">
      <c r="A794" s="107">
        <v>1216</v>
      </c>
      <c r="B794">
        <v>792</v>
      </c>
      <c r="C794">
        <v>1207</v>
      </c>
      <c r="D794" t="s">
        <v>2231</v>
      </c>
      <c r="E794" t="str">
        <f>IF(ISNA(MATCH(A794,'ESO zone constants'!$A$3:$A$9952,0)),"","X")</f>
        <v>X</v>
      </c>
    </row>
    <row r="795" spans="1:5" x14ac:dyDescent="0.25">
      <c r="A795" s="107">
        <v>1217</v>
      </c>
      <c r="B795">
        <v>793</v>
      </c>
      <c r="C795">
        <v>1208</v>
      </c>
      <c r="D795" t="s">
        <v>2230</v>
      </c>
      <c r="E795" t="str">
        <f>IF(ISNA(MATCH(A795,'ESO zone constants'!$A$3:$A$9952,0)),"","X")</f>
        <v>X</v>
      </c>
    </row>
    <row r="796" spans="1:5" x14ac:dyDescent="0.25">
      <c r="A796" s="107">
        <v>1218</v>
      </c>
      <c r="B796">
        <v>794</v>
      </c>
      <c r="C796">
        <v>1160</v>
      </c>
      <c r="D796" t="s">
        <v>1712</v>
      </c>
      <c r="E796" t="str">
        <f>IF(ISNA(MATCH(A796,'ESO zone constants'!$A$3:$A$9952,0)),"","X")</f>
        <v>X</v>
      </c>
    </row>
    <row r="797" spans="1:5" x14ac:dyDescent="0.25">
      <c r="A797" s="107">
        <v>1219</v>
      </c>
      <c r="B797">
        <v>795</v>
      </c>
      <c r="C797">
        <v>1160</v>
      </c>
      <c r="D797" t="s">
        <v>1713</v>
      </c>
      <c r="E797" t="str">
        <f>IF(ISNA(MATCH(A797,'ESO zone constants'!$A$3:$A$9952,0)),"","X")</f>
        <v>X</v>
      </c>
    </row>
    <row r="798" spans="1:5" x14ac:dyDescent="0.25">
      <c r="A798" s="107">
        <v>1220</v>
      </c>
      <c r="B798">
        <v>796</v>
      </c>
      <c r="C798">
        <v>1161</v>
      </c>
      <c r="D798" t="s">
        <v>1714</v>
      </c>
      <c r="E798" t="str">
        <f>IF(ISNA(MATCH(A798,'ESO zone constants'!$A$3:$A$9952,0)),"","X")</f>
        <v>X</v>
      </c>
    </row>
    <row r="799" spans="1:5" x14ac:dyDescent="0.25">
      <c r="A799" s="107">
        <v>1221</v>
      </c>
      <c r="B799">
        <v>797</v>
      </c>
      <c r="C799">
        <v>1207</v>
      </c>
      <c r="D799" t="s">
        <v>2224</v>
      </c>
      <c r="E799" t="str">
        <f>IF(ISNA(MATCH(A799,'ESO zone constants'!$A$3:$A$9952,0)),"","X")</f>
        <v>X</v>
      </c>
    </row>
    <row r="800" spans="1:5" x14ac:dyDescent="0.25">
      <c r="A800" s="107">
        <v>1222</v>
      </c>
      <c r="B800">
        <v>798</v>
      </c>
      <c r="C800">
        <v>1160</v>
      </c>
      <c r="D800" t="s">
        <v>2225</v>
      </c>
      <c r="E800" t="str">
        <f>IF(ISNA(MATCH(A800,'ESO zone constants'!$A$3:$A$9952,0)),"","X")</f>
        <v>X</v>
      </c>
    </row>
    <row r="801" spans="1:5" x14ac:dyDescent="0.25">
      <c r="A801" s="107">
        <v>1223</v>
      </c>
      <c r="B801">
        <v>799</v>
      </c>
      <c r="C801">
        <v>1207</v>
      </c>
      <c r="D801" t="s">
        <v>2229</v>
      </c>
      <c r="E801" t="str">
        <f>IF(ISNA(MATCH(A801,'ESO zone constants'!$A$3:$A$9952,0)),"","X")</f>
        <v>X</v>
      </c>
    </row>
    <row r="802" spans="1:5" x14ac:dyDescent="0.25">
      <c r="A802" s="107">
        <v>1224</v>
      </c>
      <c r="B802">
        <v>800</v>
      </c>
      <c r="C802">
        <v>1208</v>
      </c>
      <c r="D802" t="s">
        <v>2228</v>
      </c>
      <c r="E802" t="str">
        <f>IF(ISNA(MATCH(A802,'ESO zone constants'!$A$3:$A$9952,0)),"","X")</f>
        <v>X</v>
      </c>
    </row>
    <row r="803" spans="1:5" x14ac:dyDescent="0.25">
      <c r="A803" s="107">
        <v>1225</v>
      </c>
      <c r="B803">
        <v>801</v>
      </c>
      <c r="C803">
        <v>1207</v>
      </c>
      <c r="D803" t="s">
        <v>2227</v>
      </c>
      <c r="E803" t="str">
        <f>IF(ISNA(MATCH(A803,'ESO zone constants'!$A$3:$A$9952,0)),"","X")</f>
        <v>X</v>
      </c>
    </row>
    <row r="804" spans="1:5" x14ac:dyDescent="0.25">
      <c r="A804" s="107">
        <v>1226</v>
      </c>
      <c r="B804">
        <v>802</v>
      </c>
      <c r="C804">
        <v>1207</v>
      </c>
      <c r="D804" t="s">
        <v>2226</v>
      </c>
      <c r="E804" t="str">
        <f>IF(ISNA(MATCH(A804,'ESO zone constants'!$A$3:$A$9952,0)),"","X")</f>
        <v>X</v>
      </c>
    </row>
    <row r="805" spans="1:5" x14ac:dyDescent="0.25">
      <c r="A805" s="107">
        <v>1227</v>
      </c>
      <c r="B805">
        <v>803</v>
      </c>
      <c r="C805">
        <v>1207</v>
      </c>
      <c r="D805" t="s">
        <v>2219</v>
      </c>
      <c r="E805" t="str">
        <f>IF(ISNA(MATCH(A805,'ESO zone constants'!$A$3:$A$9952,0)),"","X")</f>
        <v>X</v>
      </c>
    </row>
    <row r="806" spans="1:5" x14ac:dyDescent="0.25">
      <c r="A806" s="107">
        <v>1228</v>
      </c>
      <c r="B806">
        <v>804</v>
      </c>
      <c r="C806">
        <v>823</v>
      </c>
      <c r="D806" t="s">
        <v>2402</v>
      </c>
      <c r="E806" t="str">
        <f>IF(ISNA(MATCH(A806,'ESO zone constants'!$A$3:$A$9952,0)),"","X")</f>
        <v>X</v>
      </c>
    </row>
    <row r="807" spans="1:5" x14ac:dyDescent="0.25">
      <c r="A807" s="107">
        <v>1229</v>
      </c>
      <c r="B807">
        <v>805</v>
      </c>
      <c r="C807">
        <v>57</v>
      </c>
      <c r="D807" t="s">
        <v>2403</v>
      </c>
      <c r="E807" t="str">
        <f>IF(ISNA(MATCH(A807,'ESO zone constants'!$A$3:$A$9952,0)),"","X")</f>
        <v>X</v>
      </c>
    </row>
    <row r="808" spans="1:5" x14ac:dyDescent="0.25">
      <c r="A808" s="107">
        <v>1233</v>
      </c>
      <c r="B808">
        <v>806</v>
      </c>
      <c r="C808">
        <v>1160</v>
      </c>
      <c r="D808" t="s">
        <v>2157</v>
      </c>
      <c r="E808" t="str">
        <f>IF(ISNA(MATCH(A808,'ESO zone constants'!$A$3:$A$9952,0)),"","X")</f>
        <v>X</v>
      </c>
    </row>
    <row r="809" spans="1:5" x14ac:dyDescent="0.25">
      <c r="A809" s="107">
        <v>1234</v>
      </c>
      <c r="B809">
        <v>807</v>
      </c>
      <c r="C809">
        <v>1160</v>
      </c>
      <c r="D809" t="s">
        <v>2158</v>
      </c>
      <c r="E809" t="str">
        <f>IF(ISNA(MATCH(A809,'ESO zone constants'!$A$3:$A$9952,0)),"","X")</f>
        <v>X</v>
      </c>
    </row>
    <row r="810" spans="1:5" x14ac:dyDescent="0.25">
      <c r="A810" s="107">
        <v>1235</v>
      </c>
      <c r="B810">
        <v>808</v>
      </c>
      <c r="C810">
        <v>383</v>
      </c>
      <c r="D810" t="s">
        <v>2405</v>
      </c>
      <c r="E810" t="str">
        <f>IF(ISNA(MATCH(A810,'ESO zone constants'!$A$3:$A$9952,0)),"","X")</f>
        <v>X</v>
      </c>
    </row>
    <row r="811" spans="1:5" x14ac:dyDescent="0.25">
      <c r="A811" s="107">
        <v>1236</v>
      </c>
      <c r="B811">
        <v>809</v>
      </c>
      <c r="C811">
        <v>383</v>
      </c>
      <c r="D811" t="s">
        <v>448</v>
      </c>
      <c r="E811" t="str">
        <f>IF(ISNA(MATCH(A811,'ESO zone constants'!$A$3:$A$9952,0)),"","X")</f>
        <v>X</v>
      </c>
    </row>
    <row r="812" spans="1:5" x14ac:dyDescent="0.25">
      <c r="A812" s="107">
        <v>1237</v>
      </c>
      <c r="B812">
        <v>810</v>
      </c>
      <c r="C812">
        <v>383</v>
      </c>
      <c r="D812" t="s">
        <v>2409</v>
      </c>
      <c r="E812" t="str">
        <f>IF(ISNA(MATCH(A812,'ESO zone constants'!$A$3:$A$9952,0)),"","X")</f>
        <v>X</v>
      </c>
    </row>
    <row r="813" spans="1:5" x14ac:dyDescent="0.25">
      <c r="A813" s="107">
        <v>1238</v>
      </c>
      <c r="B813">
        <v>811</v>
      </c>
      <c r="C813">
        <v>1261</v>
      </c>
      <c r="D813" t="s">
        <v>2435</v>
      </c>
      <c r="E813" t="str">
        <f>IF(ISNA(MATCH(A813,'ESO zone constants'!$A$3:$A$9952,0)),"","X")</f>
        <v>X</v>
      </c>
    </row>
    <row r="814" spans="1:5" x14ac:dyDescent="0.25">
      <c r="A814" s="107">
        <v>1239</v>
      </c>
      <c r="B814">
        <v>812</v>
      </c>
      <c r="C814">
        <v>1261</v>
      </c>
      <c r="D814" t="s">
        <v>2432</v>
      </c>
      <c r="E814" t="str">
        <f>IF(ISNA(MATCH(A814,'ESO zone constants'!$A$3:$A$9952,0)),"","X")</f>
        <v>X</v>
      </c>
    </row>
    <row r="815" spans="1:5" x14ac:dyDescent="0.25">
      <c r="A815" s="107">
        <v>1240</v>
      </c>
      <c r="B815">
        <v>813</v>
      </c>
      <c r="C815">
        <v>1261</v>
      </c>
      <c r="D815" t="s">
        <v>2436</v>
      </c>
      <c r="E815" t="str">
        <f>IF(ISNA(MATCH(A815,'ESO zone constants'!$A$3:$A$9952,0)),"","X")</f>
        <v>X</v>
      </c>
    </row>
    <row r="816" spans="1:5" x14ac:dyDescent="0.25">
      <c r="A816" s="107">
        <v>1241</v>
      </c>
      <c r="B816">
        <v>814</v>
      </c>
      <c r="C816">
        <v>1261</v>
      </c>
      <c r="D816" t="s">
        <v>2437</v>
      </c>
      <c r="E816" t="str">
        <f>IF(ISNA(MATCH(A816,'ESO zone constants'!$A$3:$A$9952,0)),"","X")</f>
        <v>X</v>
      </c>
    </row>
    <row r="817" spans="1:5" x14ac:dyDescent="0.25">
      <c r="A817" s="107">
        <v>1242</v>
      </c>
      <c r="B817">
        <v>815</v>
      </c>
      <c r="C817">
        <v>1261</v>
      </c>
      <c r="D817" t="s">
        <v>2438</v>
      </c>
      <c r="E817" t="str">
        <f>IF(ISNA(MATCH(A817,'ESO zone constants'!$A$3:$A$9952,0)),"","X")</f>
        <v>X</v>
      </c>
    </row>
    <row r="818" spans="1:5" x14ac:dyDescent="0.25">
      <c r="A818" s="107">
        <v>1243</v>
      </c>
      <c r="B818">
        <v>816</v>
      </c>
      <c r="C818">
        <v>1261</v>
      </c>
      <c r="D818" t="s">
        <v>2439</v>
      </c>
      <c r="E818" t="str">
        <f>IF(ISNA(MATCH(A818,'ESO zone constants'!$A$3:$A$9952,0)),"","X")</f>
        <v>X</v>
      </c>
    </row>
    <row r="819" spans="1:5" x14ac:dyDescent="0.25">
      <c r="A819" s="107">
        <v>1244</v>
      </c>
      <c r="B819">
        <v>817</v>
      </c>
      <c r="C819">
        <v>1261</v>
      </c>
      <c r="D819" t="s">
        <v>2440</v>
      </c>
      <c r="E819" t="str">
        <f>IF(ISNA(MATCH(A819,'ESO zone constants'!$A$3:$A$9952,0)),"","X")</f>
        <v>X</v>
      </c>
    </row>
    <row r="820" spans="1:5" x14ac:dyDescent="0.25">
      <c r="A820" s="107">
        <v>1245</v>
      </c>
      <c r="B820">
        <v>818</v>
      </c>
      <c r="C820">
        <v>1261</v>
      </c>
      <c r="D820" t="s">
        <v>2441</v>
      </c>
      <c r="E820" t="str">
        <f>IF(ISNA(MATCH(A820,'ESO zone constants'!$A$3:$A$9952,0)),"","X")</f>
        <v>X</v>
      </c>
    </row>
    <row r="821" spans="1:5" x14ac:dyDescent="0.25">
      <c r="A821" s="107">
        <v>1246</v>
      </c>
      <c r="B821">
        <v>819</v>
      </c>
      <c r="C821">
        <v>1261</v>
      </c>
      <c r="D821" t="s">
        <v>2442</v>
      </c>
      <c r="E821" t="str">
        <f>IF(ISNA(MATCH(A821,'ESO zone constants'!$A$3:$A$9952,0)),"","X")</f>
        <v>X</v>
      </c>
    </row>
    <row r="822" spans="1:5" x14ac:dyDescent="0.25">
      <c r="A822" s="107">
        <v>1247</v>
      </c>
      <c r="B822">
        <v>820</v>
      </c>
      <c r="C822">
        <v>1261</v>
      </c>
      <c r="D822" t="s">
        <v>2433</v>
      </c>
      <c r="E822" t="str">
        <f>IF(ISNA(MATCH(A822,'ESO zone constants'!$A$3:$A$9952,0)),"","X")</f>
        <v>X</v>
      </c>
    </row>
    <row r="823" spans="1:5" x14ac:dyDescent="0.25">
      <c r="A823" s="107">
        <v>1248</v>
      </c>
      <c r="B823">
        <v>821</v>
      </c>
      <c r="C823">
        <v>1261</v>
      </c>
      <c r="D823" t="s">
        <v>2443</v>
      </c>
      <c r="E823" t="str">
        <f>IF(ISNA(MATCH(A823,'ESO zone constants'!$A$3:$A$9952,0)),"","X")</f>
        <v>X</v>
      </c>
    </row>
    <row r="824" spans="1:5" x14ac:dyDescent="0.25">
      <c r="A824" s="107">
        <v>1249</v>
      </c>
      <c r="B824">
        <v>822</v>
      </c>
      <c r="C824">
        <v>1261</v>
      </c>
      <c r="D824" t="s">
        <v>2444</v>
      </c>
      <c r="E824" t="str">
        <f>IF(ISNA(MATCH(A824,'ESO zone constants'!$A$3:$A$9952,0)),"","X")</f>
        <v>X</v>
      </c>
    </row>
    <row r="825" spans="1:5" x14ac:dyDescent="0.25">
      <c r="A825" s="107">
        <v>1250</v>
      </c>
      <c r="B825">
        <v>823</v>
      </c>
      <c r="C825">
        <v>1261</v>
      </c>
      <c r="D825" t="s">
        <v>2445</v>
      </c>
      <c r="E825" t="str">
        <f>IF(ISNA(MATCH(A825,'ESO zone constants'!$A$3:$A$9952,0)),"","X")</f>
        <v>X</v>
      </c>
    </row>
    <row r="826" spans="1:5" x14ac:dyDescent="0.25">
      <c r="A826" s="107">
        <v>1251</v>
      </c>
      <c r="B826">
        <v>824</v>
      </c>
      <c r="C826">
        <v>1261</v>
      </c>
      <c r="D826" t="s">
        <v>2446</v>
      </c>
      <c r="E826" t="str">
        <f>IF(ISNA(MATCH(A826,'ESO zone constants'!$A$3:$A$9952,0)),"","X")</f>
        <v>X</v>
      </c>
    </row>
    <row r="827" spans="1:5" x14ac:dyDescent="0.25">
      <c r="A827" s="107">
        <v>1252</v>
      </c>
      <c r="B827">
        <v>825</v>
      </c>
      <c r="C827">
        <v>1261</v>
      </c>
      <c r="D827" t="s">
        <v>2447</v>
      </c>
      <c r="E827" t="str">
        <f>IF(ISNA(MATCH(A827,'ESO zone constants'!$A$3:$A$9952,0)),"","X")</f>
        <v>X</v>
      </c>
    </row>
    <row r="828" spans="1:5" x14ac:dyDescent="0.25">
      <c r="A828" s="107">
        <v>1253</v>
      </c>
      <c r="B828">
        <v>826</v>
      </c>
      <c r="C828">
        <v>1261</v>
      </c>
      <c r="D828" t="s">
        <v>2448</v>
      </c>
      <c r="E828" t="str">
        <f>IF(ISNA(MATCH(A828,'ESO zone constants'!$A$3:$A$9952,0)),"","X")</f>
        <v>X</v>
      </c>
    </row>
    <row r="829" spans="1:5" x14ac:dyDescent="0.25">
      <c r="A829" s="107">
        <v>1254</v>
      </c>
      <c r="B829">
        <v>827</v>
      </c>
      <c r="C829">
        <v>1261</v>
      </c>
      <c r="D829" t="s">
        <v>2428</v>
      </c>
      <c r="E829" t="str">
        <f>IF(ISNA(MATCH(A829,'ESO zone constants'!$A$3:$A$9952,0)),"","X")</f>
        <v>X</v>
      </c>
    </row>
    <row r="830" spans="1:5" x14ac:dyDescent="0.25">
      <c r="A830" s="107">
        <v>1255</v>
      </c>
      <c r="B830">
        <v>828</v>
      </c>
      <c r="C830">
        <v>1261</v>
      </c>
      <c r="D830" t="s">
        <v>2449</v>
      </c>
      <c r="E830" t="str">
        <f>IF(ISNA(MATCH(A830,'ESO zone constants'!$A$3:$A$9952,0)),"","X")</f>
        <v>X</v>
      </c>
    </row>
    <row r="831" spans="1:5" x14ac:dyDescent="0.25">
      <c r="A831" s="107">
        <v>1256</v>
      </c>
      <c r="B831">
        <v>829</v>
      </c>
      <c r="C831">
        <v>1261</v>
      </c>
      <c r="D831" t="s">
        <v>2450</v>
      </c>
      <c r="E831" t="str">
        <f>IF(ISNA(MATCH(A831,'ESO zone constants'!$A$3:$A$9952,0)),"","X")</f>
        <v>X</v>
      </c>
    </row>
    <row r="832" spans="1:5" x14ac:dyDescent="0.25">
      <c r="A832" s="107">
        <v>1257</v>
      </c>
      <c r="B832">
        <v>830</v>
      </c>
      <c r="C832">
        <v>1261</v>
      </c>
      <c r="D832" t="s">
        <v>2431</v>
      </c>
      <c r="E832" t="str">
        <f>IF(ISNA(MATCH(A832,'ESO zone constants'!$A$3:$A$9952,0)),"","X")</f>
        <v>X</v>
      </c>
    </row>
    <row r="833" spans="1:5" x14ac:dyDescent="0.25">
      <c r="A833" s="107">
        <v>1258</v>
      </c>
      <c r="B833">
        <v>831</v>
      </c>
      <c r="C833">
        <v>1261</v>
      </c>
      <c r="D833" t="s">
        <v>2430</v>
      </c>
      <c r="E833" t="str">
        <f>IF(ISNA(MATCH(A833,'ESO zone constants'!$A$3:$A$9952,0)),"","X")</f>
        <v>X</v>
      </c>
    </row>
    <row r="834" spans="1:5" x14ac:dyDescent="0.25">
      <c r="A834" s="107">
        <v>1259</v>
      </c>
      <c r="B834">
        <v>832</v>
      </c>
      <c r="C834">
        <v>1261</v>
      </c>
      <c r="D834" t="s">
        <v>2451</v>
      </c>
      <c r="E834" t="str">
        <f>IF(ISNA(MATCH(A834,'ESO zone constants'!$A$3:$A$9952,0)),"","X")</f>
        <v>X</v>
      </c>
    </row>
    <row r="835" spans="1:5" x14ac:dyDescent="0.25">
      <c r="A835" s="107">
        <v>1260</v>
      </c>
      <c r="B835">
        <v>833</v>
      </c>
      <c r="C835">
        <v>1261</v>
      </c>
      <c r="D835" t="s">
        <v>2452</v>
      </c>
      <c r="E835" t="str">
        <f>IF(ISNA(MATCH(A835,'ESO zone constants'!$A$3:$A$9952,0)),"","X")</f>
        <v>X</v>
      </c>
    </row>
    <row r="836" spans="1:5" x14ac:dyDescent="0.25">
      <c r="A836" s="107">
        <v>1261</v>
      </c>
      <c r="B836">
        <v>834</v>
      </c>
      <c r="C836">
        <v>1261</v>
      </c>
      <c r="D836" t="s">
        <v>2396</v>
      </c>
      <c r="E836" t="str">
        <f>IF(ISNA(MATCH(A836,'ESO zone constants'!$A$3:$A$9952,0)),"","X")</f>
        <v>X</v>
      </c>
    </row>
    <row r="837" spans="1:5" ht="15" customHeight="1" x14ac:dyDescent="0.25">
      <c r="A837" s="107">
        <v>1262</v>
      </c>
      <c r="B837">
        <v>835</v>
      </c>
      <c r="C837">
        <v>19</v>
      </c>
      <c r="D837" t="s">
        <v>2408</v>
      </c>
      <c r="E837" t="str">
        <f>IF(ISNA(MATCH(A837,'ESO zone constants'!$A$3:$A$9952,0)),"","X")</f>
        <v>X</v>
      </c>
    </row>
    <row r="838" spans="1:5" x14ac:dyDescent="0.25">
      <c r="A838" s="107">
        <v>1263</v>
      </c>
      <c r="B838">
        <v>836</v>
      </c>
      <c r="C838">
        <v>1261</v>
      </c>
      <c r="D838" t="s">
        <v>2453</v>
      </c>
      <c r="E838" t="str">
        <f>IF(ISNA(MATCH(A838,'ESO zone constants'!$A$3:$A$9952,0)),"","X")</f>
        <v>X</v>
      </c>
    </row>
    <row r="839" spans="1:5" ht="15" customHeight="1" x14ac:dyDescent="0.25">
      <c r="A839" s="107">
        <v>1264</v>
      </c>
      <c r="B839">
        <v>837</v>
      </c>
      <c r="C839">
        <v>1264</v>
      </c>
      <c r="D839" t="s">
        <v>2218</v>
      </c>
      <c r="E839" t="str">
        <f>IF(ISNA(MATCH(A839,'ESO zone constants'!$A$3:$A$9952,0)),"","X")</f>
        <v>X</v>
      </c>
    </row>
    <row r="840" spans="1:5" ht="15" customHeight="1" x14ac:dyDescent="0.25">
      <c r="A840" s="107">
        <v>1265</v>
      </c>
      <c r="B840">
        <v>838</v>
      </c>
      <c r="C840">
        <v>1160</v>
      </c>
      <c r="D840" t="s">
        <v>2217</v>
      </c>
      <c r="E840" t="str">
        <f>IF(ISNA(MATCH(A840,'ESO zone constants'!$A$3:$A$9952,0)),"","X")</f>
        <v>X</v>
      </c>
    </row>
    <row r="841" spans="1:5" x14ac:dyDescent="0.25">
      <c r="A841" s="107">
        <v>1266</v>
      </c>
      <c r="B841">
        <v>839</v>
      </c>
      <c r="C841">
        <v>1261</v>
      </c>
      <c r="D841" t="s">
        <v>2429</v>
      </c>
      <c r="E841" t="str">
        <f>IF(ISNA(MATCH(A841,'ESO zone constants'!$A$3:$A$9952,0)),"","X")</f>
        <v>X</v>
      </c>
    </row>
    <row r="842" spans="1:5" ht="15" customHeight="1" x14ac:dyDescent="0.25">
      <c r="A842" s="107">
        <v>1267</v>
      </c>
      <c r="B842">
        <v>840</v>
      </c>
      <c r="C842">
        <v>3</v>
      </c>
      <c r="D842" t="s">
        <v>2506</v>
      </c>
      <c r="E842" t="str">
        <f>IF(ISNA(MATCH(A842,'ESO zone constants'!$A$3:$A$9952,0)),"","X")</f>
        <v>X</v>
      </c>
    </row>
    <row r="843" spans="1:5" ht="15" customHeight="1" x14ac:dyDescent="0.25">
      <c r="A843" s="107">
        <v>1268</v>
      </c>
      <c r="B843">
        <v>841</v>
      </c>
      <c r="C843">
        <v>1261</v>
      </c>
      <c r="D843" t="s">
        <v>2511</v>
      </c>
      <c r="E843" t="str">
        <f>IF(ISNA(MATCH(A843,'ESO zone constants'!$A$3:$A$9952,0)),"","X")</f>
        <v>X</v>
      </c>
    </row>
    <row r="844" spans="1:5" x14ac:dyDescent="0.25">
      <c r="A844" s="107">
        <v>1270</v>
      </c>
      <c r="B844">
        <v>842</v>
      </c>
      <c r="C844">
        <v>849</v>
      </c>
      <c r="D844" t="s">
        <v>2407</v>
      </c>
      <c r="E844" t="str">
        <f>IF(ISNA(MATCH(A844,'ESO zone constants'!$A$3:$A$9952,0)),"","X")</f>
        <v>X</v>
      </c>
    </row>
    <row r="845" spans="1:5" x14ac:dyDescent="0.25">
      <c r="A845" s="107">
        <v>1271</v>
      </c>
      <c r="B845">
        <v>843</v>
      </c>
      <c r="C845">
        <v>823</v>
      </c>
      <c r="D845" t="s">
        <v>2406</v>
      </c>
      <c r="E845" t="str">
        <f>IF(ISNA(MATCH(A845,'ESO zone constants'!$A$3:$A$9952,0)),"","X")</f>
        <v>X</v>
      </c>
    </row>
    <row r="846" spans="1:5" x14ac:dyDescent="0.25">
      <c r="A846" s="107">
        <v>1272</v>
      </c>
      <c r="B846">
        <v>844</v>
      </c>
      <c r="C846">
        <v>1261</v>
      </c>
      <c r="D846" t="s">
        <v>2739</v>
      </c>
      <c r="E846" t="str">
        <f>IF(ISNA(MATCH(A846,'ESO zone constants'!$A$3:$A$9952,0)),"","X")</f>
        <v>X</v>
      </c>
    </row>
    <row r="847" spans="1:5" x14ac:dyDescent="0.25">
      <c r="A847" s="107">
        <v>1274</v>
      </c>
      <c r="B847">
        <v>845</v>
      </c>
      <c r="C847">
        <v>3</v>
      </c>
      <c r="D847" t="s">
        <v>2515</v>
      </c>
      <c r="E847" t="str">
        <f>IF(ISNA(MATCH(A847,'ESO zone constants'!$A$3:$A$9952,0)),"","X")</f>
        <v>X</v>
      </c>
    </row>
    <row r="848" spans="1:5" x14ac:dyDescent="0.25">
      <c r="A848" s="107">
        <v>1275</v>
      </c>
      <c r="B848">
        <v>846</v>
      </c>
      <c r="C848">
        <v>1261</v>
      </c>
      <c r="D848" t="s">
        <v>2455</v>
      </c>
      <c r="E848" t="str">
        <f>IF(ISNA(MATCH(A848,'ESO zone constants'!$A$3:$A$9952,0)),"","X")</f>
        <v>X</v>
      </c>
    </row>
    <row r="849" spans="1:5" x14ac:dyDescent="0.25">
      <c r="A849" s="107">
        <v>1276</v>
      </c>
      <c r="B849">
        <v>847</v>
      </c>
      <c r="C849">
        <v>1261</v>
      </c>
      <c r="D849" t="s">
        <v>2456</v>
      </c>
      <c r="E849" t="str">
        <f>IF(ISNA(MATCH(A849,'ESO zone constants'!$A$3:$A$9952,0)),"","X")</f>
        <v>X</v>
      </c>
    </row>
    <row r="850" spans="1:5" x14ac:dyDescent="0.25">
      <c r="A850" s="107">
        <v>1277</v>
      </c>
      <c r="B850">
        <v>848</v>
      </c>
      <c r="C850">
        <v>1261</v>
      </c>
      <c r="D850" t="s">
        <v>2427</v>
      </c>
      <c r="E850" t="str">
        <f>IF(ISNA(MATCH(A850,'ESO zone constants'!$A$3:$A$9952,0)),"","X")</f>
        <v>X</v>
      </c>
    </row>
    <row r="851" spans="1:5" x14ac:dyDescent="0.25">
      <c r="A851" s="107">
        <v>1278</v>
      </c>
      <c r="B851">
        <v>849</v>
      </c>
      <c r="C851">
        <v>108</v>
      </c>
      <c r="D851" t="s">
        <v>2514</v>
      </c>
      <c r="E851" t="str">
        <f>IF(ISNA(MATCH(A851,'ESO zone constants'!$A$3:$A$9952,0)),"","X")</f>
        <v>X</v>
      </c>
    </row>
    <row r="852" spans="1:5" x14ac:dyDescent="0.25">
      <c r="A852" s="107">
        <v>1279</v>
      </c>
      <c r="B852">
        <v>850</v>
      </c>
      <c r="C852">
        <v>108</v>
      </c>
      <c r="D852" t="s">
        <v>2513</v>
      </c>
      <c r="E852" t="str">
        <f>IF(ISNA(MATCH(A852,'ESO zone constants'!$A$3:$A$9952,0)),"","X")</f>
        <v>X</v>
      </c>
    </row>
    <row r="853" spans="1:5" x14ac:dyDescent="0.25">
      <c r="A853" s="107">
        <v>1280</v>
      </c>
      <c r="B853">
        <v>851</v>
      </c>
      <c r="C853">
        <v>108</v>
      </c>
      <c r="D853" t="s">
        <v>2516</v>
      </c>
      <c r="E853" t="str">
        <f>IF(ISNA(MATCH(A853,'ESO zone constants'!$A$3:$A$9952,0)),"","X")</f>
        <v>X</v>
      </c>
    </row>
    <row r="854" spans="1:5" x14ac:dyDescent="0.25">
      <c r="A854" s="107">
        <v>1281</v>
      </c>
      <c r="B854">
        <v>852</v>
      </c>
      <c r="C854">
        <v>108</v>
      </c>
      <c r="D854" t="s">
        <v>2516</v>
      </c>
      <c r="E854" t="str">
        <f>IF(ISNA(MATCH(A854,'ESO zone constants'!$A$3:$A$9952,0)),"","X")</f>
        <v>X</v>
      </c>
    </row>
    <row r="855" spans="1:5" x14ac:dyDescent="0.25">
      <c r="A855" s="107">
        <v>1282</v>
      </c>
      <c r="B855">
        <v>853</v>
      </c>
      <c r="C855">
        <v>1282</v>
      </c>
      <c r="D855" t="s">
        <v>2690</v>
      </c>
      <c r="E855" t="str">
        <f>IF(ISNA(MATCH(A855,'ESO zone constants'!$A$3:$A$9952,0)),"","X")</f>
        <v>X</v>
      </c>
    </row>
    <row r="856" spans="1:5" x14ac:dyDescent="0.25">
      <c r="A856" s="107">
        <v>1283</v>
      </c>
      <c r="B856">
        <v>854</v>
      </c>
      <c r="C856">
        <v>1282</v>
      </c>
      <c r="D856" t="s">
        <v>2691</v>
      </c>
      <c r="E856" t="str">
        <f>IF(ISNA(MATCH(A856,'ESO zone constants'!$A$3:$A$9952,0)),"","X")</f>
        <v>X</v>
      </c>
    </row>
    <row r="857" spans="1:5" x14ac:dyDescent="0.25">
      <c r="A857" s="107">
        <v>1284</v>
      </c>
      <c r="B857">
        <v>855</v>
      </c>
      <c r="C857">
        <v>1282</v>
      </c>
      <c r="D857" t="s">
        <v>2707</v>
      </c>
      <c r="E857" t="str">
        <f>IF(ISNA(MATCH(A857,'ESO zone constants'!$A$3:$A$9952,0)),"","X")</f>
        <v>X</v>
      </c>
    </row>
    <row r="858" spans="1:5" x14ac:dyDescent="0.25">
      <c r="A858" s="107">
        <v>1285</v>
      </c>
      <c r="B858">
        <v>856</v>
      </c>
      <c r="C858">
        <v>1286</v>
      </c>
      <c r="D858" t="s">
        <v>2706</v>
      </c>
      <c r="E858" t="str">
        <f>IF(ISNA(MATCH(A858,'ESO zone constants'!$A$3:$A$9952,0)),"","X")</f>
        <v>X</v>
      </c>
    </row>
    <row r="859" spans="1:5" x14ac:dyDescent="0.25">
      <c r="A859" s="107">
        <v>1286</v>
      </c>
      <c r="B859">
        <v>857</v>
      </c>
      <c r="C859">
        <v>1286</v>
      </c>
      <c r="D859" t="s">
        <v>2454</v>
      </c>
      <c r="E859" t="str">
        <f>IF(ISNA(MATCH(A859,'ESO zone constants'!$A$3:$A$9952,0)),"","X")</f>
        <v>X</v>
      </c>
    </row>
    <row r="860" spans="1:5" x14ac:dyDescent="0.25">
      <c r="A860" s="107">
        <v>1287</v>
      </c>
      <c r="B860">
        <v>858</v>
      </c>
      <c r="C860">
        <v>1286</v>
      </c>
      <c r="D860" t="s">
        <v>2705</v>
      </c>
      <c r="E860" t="str">
        <f>IF(ISNA(MATCH(A860,'ESO zone constants'!$A$3:$A$9952,0)),"","X")</f>
        <v>X</v>
      </c>
    </row>
    <row r="861" spans="1:5" x14ac:dyDescent="0.25">
      <c r="A861" s="107">
        <v>1289</v>
      </c>
      <c r="B861">
        <v>859</v>
      </c>
      <c r="C861">
        <v>1286</v>
      </c>
      <c r="D861" t="s">
        <v>2703</v>
      </c>
      <c r="E861" t="str">
        <f>IF(ISNA(MATCH(A861,'ESO zone constants'!$A$3:$A$9952,0)),"","X")</f>
        <v>X</v>
      </c>
    </row>
    <row r="862" spans="1:5" x14ac:dyDescent="0.25">
      <c r="A862" s="107">
        <v>1290</v>
      </c>
      <c r="B862">
        <v>860</v>
      </c>
      <c r="C862">
        <v>1286</v>
      </c>
      <c r="D862" t="s">
        <v>2702</v>
      </c>
      <c r="E862" t="str">
        <f>IF(ISNA(MATCH(A862,'ESO zone constants'!$A$3:$A$9952,0)),"","X")</f>
        <v>X</v>
      </c>
    </row>
    <row r="863" spans="1:5" x14ac:dyDescent="0.25">
      <c r="A863" s="107">
        <v>1291</v>
      </c>
      <c r="B863">
        <v>861</v>
      </c>
      <c r="C863">
        <v>1286</v>
      </c>
      <c r="D863" t="s">
        <v>2701</v>
      </c>
      <c r="E863" t="str">
        <f>IF(ISNA(MATCH(A863,'ESO zone constants'!$A$3:$A$9952,0)),"","X")</f>
        <v>X</v>
      </c>
    </row>
    <row r="864" spans="1:5" x14ac:dyDescent="0.25">
      <c r="A864" s="107">
        <v>1292</v>
      </c>
      <c r="B864">
        <v>862</v>
      </c>
      <c r="C864">
        <v>1286</v>
      </c>
      <c r="D864" t="s">
        <v>2700</v>
      </c>
      <c r="E864" t="str">
        <f>IF(ISNA(MATCH(A864,'ESO zone constants'!$A$3:$A$9952,0)),"","X")</f>
        <v>X</v>
      </c>
    </row>
    <row r="865" spans="1:5" x14ac:dyDescent="0.25">
      <c r="A865" s="107">
        <v>1293</v>
      </c>
      <c r="B865">
        <v>863</v>
      </c>
      <c r="C865">
        <v>1282</v>
      </c>
      <c r="D865" t="s">
        <v>2699</v>
      </c>
      <c r="E865" t="str">
        <f>IF(ISNA(MATCH(A865,'ESO zone constants'!$A$3:$A$9952,0)),"","X")</f>
        <v>X</v>
      </c>
    </row>
    <row r="866" spans="1:5" x14ac:dyDescent="0.25">
      <c r="A866" s="107">
        <v>1294</v>
      </c>
      <c r="B866">
        <v>864</v>
      </c>
      <c r="C866">
        <v>1286</v>
      </c>
      <c r="D866" t="s">
        <v>2698</v>
      </c>
      <c r="E866" t="str">
        <f>IF(ISNA(MATCH(A866,'ESO zone constants'!$A$3:$A$9952,0)),"","X")</f>
        <v>X</v>
      </c>
    </row>
    <row r="867" spans="1:5" x14ac:dyDescent="0.25">
      <c r="A867" s="107">
        <v>1295</v>
      </c>
      <c r="B867">
        <v>865</v>
      </c>
      <c r="C867">
        <v>1286</v>
      </c>
      <c r="D867" t="s">
        <v>2697</v>
      </c>
      <c r="E867" t="str">
        <f>IF(ISNA(MATCH(A867,'ESO zone constants'!$A$3:$A$9952,0)),"","X")</f>
        <v>X</v>
      </c>
    </row>
    <row r="868" spans="1:5" x14ac:dyDescent="0.25">
      <c r="A868" s="107">
        <v>1296</v>
      </c>
      <c r="B868">
        <v>866</v>
      </c>
      <c r="C868">
        <v>1286</v>
      </c>
      <c r="D868" t="s">
        <v>2696</v>
      </c>
      <c r="E868" t="str">
        <f>IF(ISNA(MATCH(A868,'ESO zone constants'!$A$3:$A$9952,0)),"","X")</f>
        <v>X</v>
      </c>
    </row>
    <row r="869" spans="1:5" x14ac:dyDescent="0.25">
      <c r="A869" s="107">
        <v>1297</v>
      </c>
      <c r="B869">
        <v>867</v>
      </c>
      <c r="C869">
        <v>1286</v>
      </c>
      <c r="D869" t="s">
        <v>2740</v>
      </c>
      <c r="E869" t="str">
        <f>IF(ISNA(MATCH(A869,'ESO zone constants'!$A$3:$A$9952,0)),"","X")</f>
        <v>X</v>
      </c>
    </row>
    <row r="870" spans="1:5" x14ac:dyDescent="0.25">
      <c r="A870" s="107">
        <v>1298</v>
      </c>
      <c r="B870">
        <v>868</v>
      </c>
      <c r="C870">
        <v>1286</v>
      </c>
      <c r="D870" t="s">
        <v>2695</v>
      </c>
      <c r="E870" t="str">
        <f>IF(ISNA(MATCH(A870,'ESO zone constants'!$A$3:$A$9952,0)),"","X")</f>
        <v>X</v>
      </c>
    </row>
    <row r="871" spans="1:5" x14ac:dyDescent="0.25">
      <c r="A871" s="107">
        <v>1300</v>
      </c>
      <c r="B871">
        <v>869</v>
      </c>
      <c r="C871">
        <v>1286</v>
      </c>
      <c r="D871" t="s">
        <v>2694</v>
      </c>
      <c r="E871" t="str">
        <f>IF(ISNA(MATCH(A871,'ESO zone constants'!$A$3:$A$9952,0)),"","X")</f>
        <v>X</v>
      </c>
    </row>
    <row r="872" spans="1:5" x14ac:dyDescent="0.25">
      <c r="A872" s="107">
        <v>1301</v>
      </c>
      <c r="B872">
        <v>870</v>
      </c>
      <c r="C872">
        <v>1011</v>
      </c>
      <c r="D872" t="s">
        <v>2726</v>
      </c>
      <c r="E872" t="str">
        <f>IF(ISNA(MATCH(A872,'ESO zone constants'!$A$3:$A$9952,0)),"","X")</f>
        <v>X</v>
      </c>
    </row>
    <row r="873" spans="1:5" x14ac:dyDescent="0.25">
      <c r="A873" s="107">
        <v>1302</v>
      </c>
      <c r="B873">
        <v>871</v>
      </c>
      <c r="C873">
        <v>20</v>
      </c>
      <c r="D873" t="s">
        <v>2738</v>
      </c>
      <c r="E873" t="str">
        <f>IF(ISNA(MATCH(A873,'ESO zone constants'!$A$3:$A$9952,0)),"","X")</f>
        <v>X</v>
      </c>
    </row>
    <row r="874" spans="1:5" x14ac:dyDescent="0.25">
      <c r="A874" s="107">
        <v>1304</v>
      </c>
      <c r="B874">
        <v>872</v>
      </c>
      <c r="C874">
        <v>1282</v>
      </c>
      <c r="D874" t="s">
        <v>2693</v>
      </c>
      <c r="E874" t="str">
        <f>IF(ISNA(MATCH(A874,'ESO zone constants'!$A$3:$A$9952,0)),"","X")</f>
        <v>X</v>
      </c>
    </row>
    <row r="875" spans="1:5" x14ac:dyDescent="0.25">
      <c r="A875" s="107">
        <v>1306</v>
      </c>
      <c r="B875">
        <v>873</v>
      </c>
      <c r="C875">
        <v>58</v>
      </c>
      <c r="D875" t="s">
        <v>2512</v>
      </c>
      <c r="E875" t="str">
        <f>IF(ISNA(MATCH(A875,'ESO zone constants'!$A$3:$A$9952,0)),"","X")</f>
        <v>X</v>
      </c>
    </row>
    <row r="876" spans="1:5" x14ac:dyDescent="0.25">
      <c r="A876" s="107">
        <v>1307</v>
      </c>
      <c r="B876">
        <v>874</v>
      </c>
      <c r="C876">
        <v>1261</v>
      </c>
      <c r="D876" t="s">
        <v>2517</v>
      </c>
      <c r="E876" t="str">
        <f>IF(ISNA(MATCH(A876,'ESO zone constants'!$A$3:$A$9952,0)),"","X")</f>
        <v>X</v>
      </c>
    </row>
    <row r="877" spans="1:5" x14ac:dyDescent="0.25">
      <c r="A877" s="107">
        <v>1310</v>
      </c>
      <c r="B877">
        <v>875</v>
      </c>
      <c r="C877">
        <v>1286</v>
      </c>
      <c r="D877" t="s">
        <v>2739</v>
      </c>
      <c r="E877" t="str">
        <f>IF(ISNA(MATCH(A877,'ESO zone constants'!$A$3:$A$9952,0)),"","X")</f>
        <v>X</v>
      </c>
    </row>
    <row r="878" spans="1:5" x14ac:dyDescent="0.25">
      <c r="A878" s="107">
        <v>1311</v>
      </c>
      <c r="B878">
        <v>876</v>
      </c>
      <c r="C878">
        <v>849</v>
      </c>
      <c r="D878" t="s">
        <v>2741</v>
      </c>
      <c r="E878" t="str">
        <f>IF(ISNA(MATCH(A878,'ESO zone constants'!$A$3:$A$9952,0)),"","X")</f>
        <v>X</v>
      </c>
    </row>
    <row r="879" spans="1:5" x14ac:dyDescent="0.25">
      <c r="A879" s="107">
        <v>1312</v>
      </c>
      <c r="B879">
        <v>877</v>
      </c>
      <c r="C879">
        <v>849</v>
      </c>
      <c r="D879" t="s">
        <v>2744</v>
      </c>
      <c r="E879" t="str">
        <f>IF(ISNA(MATCH(A879,'ESO zone constants'!$A$3:$A$9952,0)),"","X")</f>
        <v>X</v>
      </c>
    </row>
    <row r="880" spans="1:5" x14ac:dyDescent="0.25">
      <c r="A880" s="107">
        <v>1313</v>
      </c>
      <c r="B880">
        <v>878</v>
      </c>
      <c r="C880">
        <v>1318</v>
      </c>
      <c r="D880" t="s">
        <v>3439</v>
      </c>
      <c r="E880" t="str">
        <f>IF(ISNA(MATCH(A880,'ESO zone constants'!$A$3:$A$9952,0)),"","X")</f>
        <v>X</v>
      </c>
    </row>
    <row r="881" spans="1:5" x14ac:dyDescent="0.25">
      <c r="A881" s="107">
        <v>1314</v>
      </c>
      <c r="B881">
        <v>879</v>
      </c>
      <c r="C881">
        <v>3</v>
      </c>
      <c r="D881" t="s">
        <v>2743</v>
      </c>
      <c r="E881" t="str">
        <f>IF(ISNA(MATCH(A881,'ESO zone constants'!$A$3:$A$9952,0)),"","X")</f>
        <v>X</v>
      </c>
    </row>
    <row r="882" spans="1:5" x14ac:dyDescent="0.25">
      <c r="A882" s="107">
        <v>1315</v>
      </c>
      <c r="B882">
        <v>880</v>
      </c>
      <c r="C882">
        <v>1318</v>
      </c>
      <c r="D882" t="s">
        <v>3438</v>
      </c>
      <c r="E882" t="str">
        <f>IF(ISNA(MATCH(A882,'ESO zone constants'!$A$3:$A$9952,0)),"","X")</f>
        <v>X</v>
      </c>
    </row>
    <row r="883" spans="1:5" x14ac:dyDescent="0.25">
      <c r="A883" s="107">
        <v>1316</v>
      </c>
      <c r="B883">
        <v>881</v>
      </c>
      <c r="C883">
        <v>1318</v>
      </c>
      <c r="D883" t="s">
        <v>3421</v>
      </c>
      <c r="E883" t="str">
        <f>IF(ISNA(MATCH(A883,'ESO zone constants'!$A$3:$A$9952,0)),"","X")</f>
        <v>X</v>
      </c>
    </row>
    <row r="884" spans="1:5" x14ac:dyDescent="0.25">
      <c r="A884" s="107">
        <v>1317</v>
      </c>
      <c r="B884">
        <v>882</v>
      </c>
      <c r="C884">
        <v>1318</v>
      </c>
      <c r="D884" t="s">
        <v>3414</v>
      </c>
      <c r="E884" t="str">
        <f>IF(ISNA(MATCH(A884,'ESO zone constants'!$A$3:$A$9952,0)),"","X")</f>
        <v>X</v>
      </c>
    </row>
    <row r="885" spans="1:5" x14ac:dyDescent="0.25">
      <c r="A885" s="107">
        <v>1318</v>
      </c>
      <c r="B885">
        <v>883</v>
      </c>
      <c r="C885">
        <v>1318</v>
      </c>
      <c r="D885" t="s">
        <v>3397</v>
      </c>
      <c r="E885" t="str">
        <f>IF(ISNA(MATCH(A885,'ESO zone constants'!$A$3:$A$9952,0)),"","X")</f>
        <v>X</v>
      </c>
    </row>
    <row r="886" spans="1:5" x14ac:dyDescent="0.25">
      <c r="A886" s="107">
        <v>1319</v>
      </c>
      <c r="B886">
        <v>884</v>
      </c>
      <c r="C886">
        <v>1318</v>
      </c>
      <c r="D886" t="s">
        <v>3422</v>
      </c>
      <c r="E886" t="str">
        <f>IF(ISNA(MATCH(A886,'ESO zone constants'!$A$3:$A$9952,0)),"","X")</f>
        <v>X</v>
      </c>
    </row>
    <row r="887" spans="1:5" x14ac:dyDescent="0.25">
      <c r="A887" s="107">
        <v>1320</v>
      </c>
      <c r="B887">
        <v>885</v>
      </c>
      <c r="C887">
        <v>1318</v>
      </c>
      <c r="D887" t="s">
        <v>3437</v>
      </c>
      <c r="E887" t="str">
        <f>IF(ISNA(MATCH(A887,'ESO zone constants'!$A$3:$A$9952,0)),"","X")</f>
        <v>X</v>
      </c>
    </row>
    <row r="888" spans="1:5" x14ac:dyDescent="0.25">
      <c r="A888" s="107">
        <v>1321</v>
      </c>
      <c r="B888">
        <v>886</v>
      </c>
      <c r="C888">
        <v>1318</v>
      </c>
      <c r="D888" t="s">
        <v>3423</v>
      </c>
      <c r="E888" t="str">
        <f>IF(ISNA(MATCH(A888,'ESO zone constants'!$A$3:$A$9952,0)),"","X")</f>
        <v>X</v>
      </c>
    </row>
    <row r="889" spans="1:5" x14ac:dyDescent="0.25">
      <c r="A889" s="107">
        <v>1322</v>
      </c>
      <c r="B889">
        <v>887</v>
      </c>
      <c r="C889">
        <v>1318</v>
      </c>
      <c r="D889" t="s">
        <v>3424</v>
      </c>
      <c r="E889" t="str">
        <f>IF(ISNA(MATCH(A889,'ESO zone constants'!$A$3:$A$9952,0)),"","X")</f>
        <v>X</v>
      </c>
    </row>
    <row r="890" spans="1:5" x14ac:dyDescent="0.25">
      <c r="A890" s="107">
        <v>1324</v>
      </c>
      <c r="B890">
        <v>888</v>
      </c>
      <c r="C890">
        <v>1318</v>
      </c>
      <c r="D890" t="s">
        <v>3425</v>
      </c>
      <c r="E890" t="str">
        <f>IF(ISNA(MATCH(A890,'ESO zone constants'!$A$3:$A$9952,0)),"","X")</f>
        <v>X</v>
      </c>
    </row>
    <row r="891" spans="1:5" x14ac:dyDescent="0.25">
      <c r="A891" s="107">
        <v>1326</v>
      </c>
      <c r="B891">
        <v>889</v>
      </c>
      <c r="C891">
        <v>1318</v>
      </c>
      <c r="D891" t="s">
        <v>3426</v>
      </c>
      <c r="E891" t="str">
        <f>IF(ISNA(MATCH(A891,'ESO zone constants'!$A$3:$A$9952,0)),"","X")</f>
        <v>X</v>
      </c>
    </row>
    <row r="892" spans="1:5" x14ac:dyDescent="0.25">
      <c r="A892" s="107">
        <v>1327</v>
      </c>
      <c r="B892">
        <v>890</v>
      </c>
      <c r="C892">
        <v>1318</v>
      </c>
      <c r="D892" t="s">
        <v>1710</v>
      </c>
      <c r="E892" t="str">
        <f>IF(ISNA(MATCH(A892,'ESO zone constants'!$A$3:$A$9952,0)),"","X")</f>
        <v>X</v>
      </c>
    </row>
    <row r="893" spans="1:5" x14ac:dyDescent="0.25">
      <c r="A893" s="107">
        <v>1328</v>
      </c>
      <c r="B893">
        <v>891</v>
      </c>
      <c r="C893">
        <v>1318</v>
      </c>
      <c r="D893" t="s">
        <v>3427</v>
      </c>
      <c r="E893" t="str">
        <f>IF(ISNA(MATCH(A893,'ESO zone constants'!$A$3:$A$9952,0)),"","X")</f>
        <v>X</v>
      </c>
    </row>
    <row r="894" spans="1:5" x14ac:dyDescent="0.25">
      <c r="A894" s="107">
        <v>1329</v>
      </c>
      <c r="B894">
        <v>892</v>
      </c>
      <c r="C894">
        <v>1318</v>
      </c>
      <c r="D894" t="s">
        <v>3426</v>
      </c>
      <c r="E894" t="str">
        <f>IF(ISNA(MATCH(A894,'ESO zone constants'!$A$3:$A$9952,0)),"","X")</f>
        <v>X</v>
      </c>
    </row>
    <row r="895" spans="1:5" x14ac:dyDescent="0.25">
      <c r="A895" s="107">
        <v>1330</v>
      </c>
      <c r="B895">
        <v>893</v>
      </c>
      <c r="C895">
        <v>1318</v>
      </c>
      <c r="D895" t="s">
        <v>3436</v>
      </c>
      <c r="E895" t="str">
        <f>IF(ISNA(MATCH(A895,'ESO zone constants'!$A$3:$A$9952,0)),"","X")</f>
        <v>X</v>
      </c>
    </row>
    <row r="896" spans="1:5" x14ac:dyDescent="0.25">
      <c r="A896" s="107">
        <v>1331</v>
      </c>
      <c r="B896">
        <v>894</v>
      </c>
      <c r="C896">
        <v>1318</v>
      </c>
      <c r="D896" t="s">
        <v>3428</v>
      </c>
      <c r="E896" t="str">
        <f>IF(ISNA(MATCH(A896,'ESO zone constants'!$A$3:$A$9952,0)),"","X")</f>
        <v>X</v>
      </c>
    </row>
    <row r="897" spans="1:5" x14ac:dyDescent="0.25">
      <c r="A897" s="107">
        <v>1332</v>
      </c>
      <c r="B897">
        <v>895</v>
      </c>
      <c r="C897">
        <v>1318</v>
      </c>
      <c r="D897" t="s">
        <v>3435</v>
      </c>
      <c r="E897" t="str">
        <f>IF(ISNA(MATCH(A897,'ESO zone constants'!$A$3:$A$9952,0)),"","X")</f>
        <v>X</v>
      </c>
    </row>
    <row r="898" spans="1:5" x14ac:dyDescent="0.25">
      <c r="A898" s="107">
        <v>1333</v>
      </c>
      <c r="B898">
        <v>896</v>
      </c>
      <c r="C898">
        <v>1318</v>
      </c>
      <c r="D898" t="s">
        <v>3434</v>
      </c>
      <c r="E898" t="str">
        <f>IF(ISNA(MATCH(A898,'ESO zone constants'!$A$3:$A$9952,0)),"","X")</f>
        <v>X</v>
      </c>
    </row>
    <row r="899" spans="1:5" x14ac:dyDescent="0.25">
      <c r="A899" s="107">
        <v>1334</v>
      </c>
      <c r="B899">
        <v>897</v>
      </c>
      <c r="C899">
        <v>1318</v>
      </c>
      <c r="D899" t="s">
        <v>3433</v>
      </c>
      <c r="E899" t="str">
        <f>IF(ISNA(MATCH(A899,'ESO zone constants'!$A$3:$A$9952,0)),"","X")</f>
        <v>X</v>
      </c>
    </row>
    <row r="900" spans="1:5" x14ac:dyDescent="0.25">
      <c r="A900" s="107">
        <v>1335</v>
      </c>
      <c r="B900">
        <v>898</v>
      </c>
      <c r="C900">
        <v>1318</v>
      </c>
      <c r="D900" t="s">
        <v>3432</v>
      </c>
      <c r="E900" t="str">
        <f>IF(ISNA(MATCH(A900,'ESO zone constants'!$A$3:$A$9952,0)),"","X")</f>
        <v>X</v>
      </c>
    </row>
    <row r="901" spans="1:5" x14ac:dyDescent="0.25">
      <c r="A901" s="107">
        <v>1336</v>
      </c>
      <c r="B901">
        <v>899</v>
      </c>
      <c r="C901">
        <v>1318</v>
      </c>
      <c r="D901" t="s">
        <v>3431</v>
      </c>
      <c r="E901" t="str">
        <f>IF(ISNA(MATCH(A901,'ESO zone constants'!$A$3:$A$9952,0)),"","X")</f>
        <v>X</v>
      </c>
    </row>
    <row r="902" spans="1:5" x14ac:dyDescent="0.25">
      <c r="A902" s="107">
        <v>1337</v>
      </c>
      <c r="B902">
        <v>900</v>
      </c>
      <c r="C902">
        <v>1318</v>
      </c>
      <c r="D902" t="s">
        <v>3430</v>
      </c>
      <c r="E902" t="str">
        <f>IF(ISNA(MATCH(A902,'ESO zone constants'!$A$3:$A$9952,0)),"","X")</f>
        <v>X</v>
      </c>
    </row>
    <row r="903" spans="1:5" x14ac:dyDescent="0.25">
      <c r="A903" s="107">
        <v>1338</v>
      </c>
      <c r="B903">
        <v>901</v>
      </c>
      <c r="C903">
        <v>1318</v>
      </c>
      <c r="D903" t="s">
        <v>3429</v>
      </c>
      <c r="E903" t="str">
        <f>IF(ISNA(MATCH(A903,'ESO zone constants'!$A$3:$A$9952,0)),"","X")</f>
        <v>X</v>
      </c>
    </row>
    <row r="904" spans="1:5" x14ac:dyDescent="0.25">
      <c r="A904" s="107">
        <v>1342</v>
      </c>
      <c r="B904">
        <v>902</v>
      </c>
      <c r="C904">
        <v>1282</v>
      </c>
      <c r="D904" t="s">
        <v>2688</v>
      </c>
      <c r="E904" t="str">
        <f>IF(ISNA(MATCH(A904,'ESO zone constants'!$A$3:$A$9952,0)),"","X")</f>
        <v>X</v>
      </c>
    </row>
    <row r="905" spans="1:5" x14ac:dyDescent="0.25">
      <c r="A905" s="107">
        <v>1343</v>
      </c>
      <c r="B905">
        <v>903</v>
      </c>
      <c r="C905">
        <v>1286</v>
      </c>
      <c r="D905" t="s">
        <v>2689</v>
      </c>
      <c r="E905" t="str">
        <f>IF(ISNA(MATCH(A905,'ESO zone constants'!$A$3:$A$9952,0)),"","X")</f>
        <v>X</v>
      </c>
    </row>
    <row r="906" spans="1:5" x14ac:dyDescent="0.25">
      <c r="A906" s="107">
        <v>1344</v>
      </c>
      <c r="B906">
        <v>904</v>
      </c>
      <c r="C906">
        <v>1318</v>
      </c>
      <c r="D906" t="s">
        <v>3419</v>
      </c>
      <c r="E906" t="str">
        <f>IF(ISNA(MATCH(A906,'ESO zone constants'!$A$3:$A$9952,0)),"","X")</f>
        <v>X</v>
      </c>
    </row>
    <row r="907" spans="1:5" x14ac:dyDescent="0.25">
      <c r="A907" s="107">
        <v>1345</v>
      </c>
      <c r="B907">
        <v>905</v>
      </c>
      <c r="C907">
        <v>535</v>
      </c>
      <c r="D907" t="s">
        <v>2742</v>
      </c>
      <c r="E907" t="str">
        <f>IF(ISNA(MATCH(A907,'ESO zone constants'!$A$3:$A$9952,0)),"","X")</f>
        <v>X</v>
      </c>
    </row>
    <row r="908" spans="1:5" x14ac:dyDescent="0.25">
      <c r="A908" s="107">
        <v>1346</v>
      </c>
      <c r="B908">
        <v>906</v>
      </c>
      <c r="C908">
        <v>1414</v>
      </c>
      <c r="D908" t="s">
        <v>3801</v>
      </c>
      <c r="E908" t="str">
        <f>IF(ISNA(MATCH(A908,'ESO zone constants'!$A$3:$A$9952,0)),"","X")</f>
        <v>X</v>
      </c>
    </row>
    <row r="909" spans="1:5" x14ac:dyDescent="0.25">
      <c r="A909" s="107">
        <v>1360</v>
      </c>
      <c r="B909">
        <v>907</v>
      </c>
      <c r="C909">
        <v>1318</v>
      </c>
      <c r="D909" t="s">
        <v>3458</v>
      </c>
      <c r="E909" t="str">
        <f>IF(ISNA(MATCH(A909,'ESO zone constants'!$A$3:$A$9952,0)),"","X")</f>
        <v>X</v>
      </c>
    </row>
    <row r="910" spans="1:5" x14ac:dyDescent="0.25">
      <c r="A910" s="107">
        <v>1361</v>
      </c>
      <c r="B910">
        <v>908</v>
      </c>
      <c r="C910">
        <v>1318</v>
      </c>
      <c r="D910" t="s">
        <v>3459</v>
      </c>
      <c r="E910" t="str">
        <f>IF(ISNA(MATCH(A910,'ESO zone constants'!$A$3:$A$9952,0)),"","X")</f>
        <v>X</v>
      </c>
    </row>
    <row r="911" spans="1:5" x14ac:dyDescent="0.25">
      <c r="A911" s="107">
        <v>1363</v>
      </c>
      <c r="B911">
        <v>909</v>
      </c>
      <c r="C911">
        <v>1318</v>
      </c>
      <c r="D911" t="s">
        <v>3418</v>
      </c>
      <c r="E911" t="str">
        <f>IF(ISNA(MATCH(A911,'ESO zone constants'!$A$3:$A$9952,0)),"","X")</f>
        <v>X</v>
      </c>
    </row>
    <row r="912" spans="1:5" x14ac:dyDescent="0.25">
      <c r="A912" s="107">
        <v>1364</v>
      </c>
      <c r="B912">
        <v>910</v>
      </c>
      <c r="C912">
        <v>1318</v>
      </c>
      <c r="D912" t="s">
        <v>3417</v>
      </c>
      <c r="E912" t="str">
        <f>IF(ISNA(MATCH(A912,'ESO zone constants'!$A$3:$A$9952,0)),"","X")</f>
        <v>X</v>
      </c>
    </row>
    <row r="913" spans="1:5" x14ac:dyDescent="0.25">
      <c r="A913" s="107">
        <v>1365</v>
      </c>
      <c r="B913">
        <v>911</v>
      </c>
      <c r="C913">
        <v>3</v>
      </c>
      <c r="D913" t="s">
        <v>3484</v>
      </c>
      <c r="E913" t="str">
        <f>IF(ISNA(MATCH(A913,'ESO zone constants'!$A$3:$A$9952,0)),"","X")</f>
        <v>X</v>
      </c>
    </row>
    <row r="914" spans="1:5" x14ac:dyDescent="0.25">
      <c r="A914" s="107">
        <v>1366</v>
      </c>
      <c r="B914">
        <v>912</v>
      </c>
      <c r="C914">
        <v>92</v>
      </c>
      <c r="D914" t="s">
        <v>3483</v>
      </c>
      <c r="E914" t="str">
        <f>IF(ISNA(MATCH(A914,'ESO zone constants'!$A$3:$A$9952,0)),"","X")</f>
        <v>X</v>
      </c>
    </row>
    <row r="915" spans="1:5" x14ac:dyDescent="0.25">
      <c r="A915" s="107">
        <v>1367</v>
      </c>
      <c r="B915">
        <v>913</v>
      </c>
      <c r="C915">
        <v>1383</v>
      </c>
      <c r="D915" t="s">
        <v>3530</v>
      </c>
      <c r="E915" t="str">
        <f>IF(ISNA(MATCH(A915,'ESO zone constants'!$A$3:$A$9952,0)),"","X")</f>
        <v>X</v>
      </c>
    </row>
    <row r="916" spans="1:5" x14ac:dyDescent="0.25">
      <c r="A916" s="107">
        <v>1368</v>
      </c>
      <c r="B916">
        <v>914</v>
      </c>
      <c r="C916">
        <v>1383</v>
      </c>
      <c r="D916" t="s">
        <v>3531</v>
      </c>
      <c r="E916" t="str">
        <f>IF(ISNA(MATCH(A916,'ESO zone constants'!$A$3:$A$9952,0)),"","X")</f>
        <v>X</v>
      </c>
    </row>
    <row r="917" spans="1:5" x14ac:dyDescent="0.25">
      <c r="A917" s="107">
        <v>1369</v>
      </c>
      <c r="B917">
        <v>915</v>
      </c>
      <c r="C917">
        <v>1383</v>
      </c>
      <c r="D917" t="s">
        <v>3532</v>
      </c>
      <c r="E917" t="str">
        <f>IF(ISNA(MATCH(A917,'ESO zone constants'!$A$3:$A$9952,0)),"","X")</f>
        <v>X</v>
      </c>
    </row>
    <row r="918" spans="1:5" x14ac:dyDescent="0.25">
      <c r="A918" s="107">
        <v>1370</v>
      </c>
      <c r="B918">
        <v>916</v>
      </c>
      <c r="C918">
        <v>1383</v>
      </c>
      <c r="D918" t="s">
        <v>3548</v>
      </c>
      <c r="E918" t="str">
        <f>IF(ISNA(MATCH(A918,'ESO zone constants'!$A$3:$A$9952,0)),"","X")</f>
        <v>X</v>
      </c>
    </row>
    <row r="919" spans="1:5" x14ac:dyDescent="0.25">
      <c r="A919" s="107">
        <v>1371</v>
      </c>
      <c r="B919">
        <v>917</v>
      </c>
      <c r="C919">
        <v>1383</v>
      </c>
      <c r="D919" t="s">
        <v>3547</v>
      </c>
      <c r="E919" t="str">
        <f>IF(ISNA(MATCH(A919,'ESO zone constants'!$A$3:$A$9952,0)),"","X")</f>
        <v>X</v>
      </c>
    </row>
    <row r="920" spans="1:5" x14ac:dyDescent="0.25">
      <c r="A920" s="107">
        <v>1372</v>
      </c>
      <c r="B920">
        <v>918</v>
      </c>
      <c r="C920">
        <v>1383</v>
      </c>
      <c r="D920" t="s">
        <v>3533</v>
      </c>
      <c r="E920" t="str">
        <f>IF(ISNA(MATCH(A920,'ESO zone constants'!$A$3:$A$9952,0)),"","X")</f>
        <v>X</v>
      </c>
    </row>
    <row r="921" spans="1:5" x14ac:dyDescent="0.25">
      <c r="A921" s="107">
        <v>1373</v>
      </c>
      <c r="B921">
        <v>919</v>
      </c>
      <c r="C921">
        <v>1383</v>
      </c>
      <c r="D921" t="s">
        <v>3534</v>
      </c>
      <c r="E921" t="str">
        <f>IF(ISNA(MATCH(A921,'ESO zone constants'!$A$3:$A$9952,0)),"","X")</f>
        <v>X</v>
      </c>
    </row>
    <row r="922" spans="1:5" x14ac:dyDescent="0.25">
      <c r="A922" s="107">
        <v>1374</v>
      </c>
      <c r="B922">
        <v>920</v>
      </c>
      <c r="C922">
        <v>1383</v>
      </c>
      <c r="D922" t="s">
        <v>3535</v>
      </c>
      <c r="E922" t="str">
        <f>IF(ISNA(MATCH(A922,'ESO zone constants'!$A$3:$A$9952,0)),"","X")</f>
        <v>X</v>
      </c>
    </row>
    <row r="923" spans="1:5" x14ac:dyDescent="0.25">
      <c r="A923" s="107">
        <v>1375</v>
      </c>
      <c r="B923">
        <v>921</v>
      </c>
      <c r="C923">
        <v>1383</v>
      </c>
      <c r="D923" t="s">
        <v>3536</v>
      </c>
      <c r="E923" t="str">
        <f>IF(ISNA(MATCH(A923,'ESO zone constants'!$A$3:$A$9952,0)),"","X")</f>
        <v>X</v>
      </c>
    </row>
    <row r="924" spans="1:5" x14ac:dyDescent="0.25">
      <c r="A924" s="107">
        <v>1376</v>
      </c>
      <c r="B924">
        <v>922</v>
      </c>
      <c r="C924">
        <v>1383</v>
      </c>
      <c r="D924" t="s">
        <v>3537</v>
      </c>
      <c r="E924" t="str">
        <f>IF(ISNA(MATCH(A924,'ESO zone constants'!$A$3:$A$9952,0)),"","X")</f>
        <v>X</v>
      </c>
    </row>
    <row r="925" spans="1:5" x14ac:dyDescent="0.25">
      <c r="A925" s="107">
        <v>1377</v>
      </c>
      <c r="B925">
        <v>923</v>
      </c>
      <c r="C925">
        <v>1383</v>
      </c>
      <c r="D925" t="s">
        <v>3546</v>
      </c>
      <c r="E925" t="str">
        <f>IF(ISNA(MATCH(A925,'ESO zone constants'!$A$3:$A$9952,0)),"","X")</f>
        <v>X</v>
      </c>
    </row>
    <row r="926" spans="1:5" x14ac:dyDescent="0.25">
      <c r="A926" s="107">
        <v>1378</v>
      </c>
      <c r="B926">
        <v>924</v>
      </c>
      <c r="C926">
        <v>1383</v>
      </c>
      <c r="D926" t="s">
        <v>3545</v>
      </c>
      <c r="E926" t="str">
        <f>IF(ISNA(MATCH(A926,'ESO zone constants'!$A$3:$A$9952,0)),"","X")</f>
        <v>X</v>
      </c>
    </row>
    <row r="927" spans="1:5" x14ac:dyDescent="0.25">
      <c r="A927" s="107">
        <v>1379</v>
      </c>
      <c r="B927">
        <v>925</v>
      </c>
      <c r="C927">
        <v>1383</v>
      </c>
      <c r="D927" t="s">
        <v>3538</v>
      </c>
      <c r="E927" t="str">
        <f>IF(ISNA(MATCH(A927,'ESO zone constants'!$A$3:$A$9952,0)),"","X")</f>
        <v>X</v>
      </c>
    </row>
    <row r="928" spans="1:5" x14ac:dyDescent="0.25">
      <c r="A928" s="107">
        <v>1380</v>
      </c>
      <c r="B928">
        <v>926</v>
      </c>
      <c r="C928">
        <v>1383</v>
      </c>
      <c r="D928" t="s">
        <v>3539</v>
      </c>
      <c r="E928" t="str">
        <f>IF(ISNA(MATCH(A928,'ESO zone constants'!$A$3:$A$9952,0)),"","X")</f>
        <v>X</v>
      </c>
    </row>
    <row r="929" spans="1:5" x14ac:dyDescent="0.25">
      <c r="A929" s="107">
        <v>1381</v>
      </c>
      <c r="B929">
        <v>927</v>
      </c>
      <c r="C929">
        <v>1383</v>
      </c>
      <c r="D929" t="s">
        <v>3540</v>
      </c>
      <c r="E929" t="str">
        <f>IF(ISNA(MATCH(A929,'ESO zone constants'!$A$3:$A$9952,0)),"","X")</f>
        <v>X</v>
      </c>
    </row>
    <row r="930" spans="1:5" x14ac:dyDescent="0.25">
      <c r="A930" s="107">
        <v>1382</v>
      </c>
      <c r="B930">
        <v>928</v>
      </c>
      <c r="C930">
        <v>1383</v>
      </c>
      <c r="D930" t="s">
        <v>3660</v>
      </c>
      <c r="E930" t="str">
        <f>IF(ISNA(MATCH(A930,'ESO zone constants'!$A$3:$A$9952,0)),"","X")</f>
        <v>X</v>
      </c>
    </row>
    <row r="931" spans="1:5" x14ac:dyDescent="0.25">
      <c r="A931" s="107">
        <v>1383</v>
      </c>
      <c r="B931">
        <v>929</v>
      </c>
      <c r="C931">
        <v>1383</v>
      </c>
      <c r="D931" t="s">
        <v>3544</v>
      </c>
      <c r="E931" t="str">
        <f>IF(ISNA(MATCH(A931,'ESO zone constants'!$A$3:$A$9952,0)),"","X")</f>
        <v>X</v>
      </c>
    </row>
    <row r="932" spans="1:5" x14ac:dyDescent="0.25">
      <c r="A932" s="107">
        <v>1385</v>
      </c>
      <c r="B932">
        <v>930</v>
      </c>
      <c r="C932">
        <v>1383</v>
      </c>
      <c r="D932" t="s">
        <v>3543</v>
      </c>
      <c r="E932" t="str">
        <f>IF(ISNA(MATCH(A932,'ESO zone constants'!$A$3:$A$9952,0)),"","X")</f>
        <v>X</v>
      </c>
    </row>
    <row r="933" spans="1:5" x14ac:dyDescent="0.25">
      <c r="A933" s="107">
        <v>1386</v>
      </c>
      <c r="B933">
        <v>931</v>
      </c>
      <c r="C933">
        <v>1383</v>
      </c>
      <c r="D933" t="s">
        <v>3533</v>
      </c>
      <c r="E933" t="str">
        <f>IF(ISNA(MATCH(A933,'ESO zone constants'!$A$3:$A$9952,0)),"","X")</f>
        <v>X</v>
      </c>
    </row>
    <row r="934" spans="1:5" x14ac:dyDescent="0.25">
      <c r="A934" s="107">
        <v>1387</v>
      </c>
      <c r="B934">
        <v>932</v>
      </c>
      <c r="C934">
        <v>1383</v>
      </c>
      <c r="D934" t="s">
        <v>3542</v>
      </c>
      <c r="E934" t="str">
        <f>IF(ISNA(MATCH(A934,'ESO zone constants'!$A$3:$A$9952,0)),"","X")</f>
        <v>X</v>
      </c>
    </row>
    <row r="935" spans="1:5" x14ac:dyDescent="0.25">
      <c r="A935" s="107">
        <v>1389</v>
      </c>
      <c r="B935">
        <v>933</v>
      </c>
      <c r="C935">
        <v>41</v>
      </c>
      <c r="D935" t="s">
        <v>3633</v>
      </c>
      <c r="E935" t="str">
        <f>IF(ISNA(MATCH(A935,'ESO zone constants'!$A$3:$A$9952,0)),"","X")</f>
        <v>X</v>
      </c>
    </row>
    <row r="936" spans="1:5" x14ac:dyDescent="0.25">
      <c r="A936" s="107">
        <v>1390</v>
      </c>
      <c r="B936">
        <v>934</v>
      </c>
      <c r="C936">
        <v>103</v>
      </c>
      <c r="D936" t="s">
        <v>3663</v>
      </c>
      <c r="E936" t="str">
        <f>IF(ISNA(MATCH(A936,'ESO zone constants'!$A$3:$A$9952,0)),"","X")</f>
        <v>X</v>
      </c>
    </row>
    <row r="937" spans="1:5" x14ac:dyDescent="0.25">
      <c r="A937" s="107">
        <v>1391</v>
      </c>
      <c r="B937">
        <v>935</v>
      </c>
      <c r="C937">
        <v>537</v>
      </c>
      <c r="D937" t="s">
        <v>3662</v>
      </c>
      <c r="E937" t="str">
        <f>IF(ISNA(MATCH(A937,'ESO zone constants'!$A$3:$A$9952,0)),"","X")</f>
        <v>X</v>
      </c>
    </row>
    <row r="938" spans="1:5" x14ac:dyDescent="0.25">
      <c r="A938" s="107">
        <v>1392</v>
      </c>
      <c r="B938">
        <v>936</v>
      </c>
      <c r="C938">
        <v>537</v>
      </c>
      <c r="D938" t="s">
        <v>3661</v>
      </c>
      <c r="E938" t="str">
        <f>IF(ISNA(MATCH(A938,'ESO zone constants'!$A$3:$A$9952,0)),"","X")</f>
        <v>X</v>
      </c>
    </row>
    <row r="939" spans="1:5" x14ac:dyDescent="0.25">
      <c r="A939" s="107">
        <v>1393</v>
      </c>
      <c r="B939">
        <v>937</v>
      </c>
      <c r="C939">
        <v>1414</v>
      </c>
      <c r="D939" t="s">
        <v>3800</v>
      </c>
      <c r="E939" t="str">
        <f>IF(ISNA(MATCH(A939,'ESO zone constants'!$A$3:$A$9952,0)),"","X")</f>
        <v>X</v>
      </c>
    </row>
    <row r="940" spans="1:5" x14ac:dyDescent="0.25">
      <c r="A940" s="107">
        <v>1394</v>
      </c>
      <c r="B940">
        <v>938</v>
      </c>
      <c r="C940">
        <v>1414</v>
      </c>
      <c r="D940" t="s">
        <v>3799</v>
      </c>
      <c r="E940" t="str">
        <f>IF(ISNA(MATCH(A940,'ESO zone constants'!$A$3:$A$9952,0)),"","X")</f>
        <v>X</v>
      </c>
    </row>
    <row r="941" spans="1:5" x14ac:dyDescent="0.25">
      <c r="A941" s="107">
        <v>1395</v>
      </c>
      <c r="B941">
        <v>939</v>
      </c>
      <c r="C941">
        <v>1414</v>
      </c>
      <c r="D941" t="s">
        <v>3799</v>
      </c>
      <c r="E941" t="str">
        <f>IF(ISNA(MATCH(A941,'ESO zone constants'!$A$3:$A$9952,0)),"","X")</f>
        <v>X</v>
      </c>
    </row>
    <row r="942" spans="1:5" x14ac:dyDescent="0.25">
      <c r="A942" s="107">
        <v>1396</v>
      </c>
      <c r="B942">
        <v>940</v>
      </c>
      <c r="C942">
        <v>1414</v>
      </c>
      <c r="D942" t="s">
        <v>3798</v>
      </c>
      <c r="E942" t="str">
        <f>IF(ISNA(MATCH(A942,'ESO zone constants'!$A$3:$A$9952,0)),"","X")</f>
        <v>X</v>
      </c>
    </row>
    <row r="943" spans="1:5" x14ac:dyDescent="0.25">
      <c r="A943" s="107">
        <v>1397</v>
      </c>
      <c r="B943">
        <v>941</v>
      </c>
      <c r="C943">
        <v>1414</v>
      </c>
      <c r="D943" t="s">
        <v>3774</v>
      </c>
      <c r="E943" t="str">
        <f>IF(ISNA(MATCH(A943,'ESO zone constants'!$A$3:$A$9952,0)),"","X")</f>
        <v>X</v>
      </c>
    </row>
    <row r="944" spans="1:5" x14ac:dyDescent="0.25">
      <c r="A944" s="107">
        <v>1398</v>
      </c>
      <c r="B944">
        <v>942</v>
      </c>
      <c r="C944">
        <v>1414</v>
      </c>
      <c r="D944" t="s">
        <v>3797</v>
      </c>
      <c r="E944" t="str">
        <f>IF(ISNA(MATCH(A944,'ESO zone constants'!$A$3:$A$9952,0)),"","X")</f>
        <v>X</v>
      </c>
    </row>
    <row r="945" spans="1:5" x14ac:dyDescent="0.25">
      <c r="A945" s="107">
        <v>1399</v>
      </c>
      <c r="B945">
        <v>943</v>
      </c>
      <c r="C945">
        <v>1414</v>
      </c>
      <c r="D945" t="s">
        <v>3796</v>
      </c>
      <c r="E945" t="str">
        <f>IF(ISNA(MATCH(A945,'ESO zone constants'!$A$3:$A$9952,0)),"","X")</f>
        <v>X</v>
      </c>
    </row>
    <row r="946" spans="1:5" x14ac:dyDescent="0.25">
      <c r="A946" s="107">
        <v>1400</v>
      </c>
      <c r="B946">
        <v>944</v>
      </c>
      <c r="C946">
        <v>1414</v>
      </c>
      <c r="D946" t="s">
        <v>3795</v>
      </c>
      <c r="E946" t="str">
        <f>IF(ISNA(MATCH(A946,'ESO zone constants'!$A$3:$A$9952,0)),"","X")</f>
        <v>X</v>
      </c>
    </row>
    <row r="947" spans="1:5" x14ac:dyDescent="0.25">
      <c r="A947" s="107">
        <v>1401</v>
      </c>
      <c r="B947">
        <v>945</v>
      </c>
      <c r="C947">
        <v>1414</v>
      </c>
      <c r="D947" t="s">
        <v>3794</v>
      </c>
      <c r="E947" t="str">
        <f>IF(ISNA(MATCH(A947,'ESO zone constants'!$A$3:$A$9952,0)),"","X")</f>
        <v>X</v>
      </c>
    </row>
    <row r="948" spans="1:5" x14ac:dyDescent="0.25">
      <c r="A948" s="107">
        <v>1402</v>
      </c>
      <c r="B948">
        <v>946</v>
      </c>
      <c r="C948">
        <v>1414</v>
      </c>
      <c r="D948" t="s">
        <v>3793</v>
      </c>
      <c r="E948" t="str">
        <f>IF(ISNA(MATCH(A948,'ESO zone constants'!$A$3:$A$9952,0)),"","X")</f>
        <v>X</v>
      </c>
    </row>
    <row r="949" spans="1:5" x14ac:dyDescent="0.25">
      <c r="A949" s="107">
        <v>1403</v>
      </c>
      <c r="B949">
        <v>947</v>
      </c>
      <c r="C949">
        <v>1414</v>
      </c>
      <c r="D949" t="s">
        <v>3792</v>
      </c>
      <c r="E949" t="str">
        <f>IF(ISNA(MATCH(A949,'ESO zone constants'!$A$3:$A$9952,0)),"","X")</f>
        <v>X</v>
      </c>
    </row>
    <row r="950" spans="1:5" x14ac:dyDescent="0.25">
      <c r="A950" s="107">
        <v>1404</v>
      </c>
      <c r="B950">
        <v>948</v>
      </c>
      <c r="C950">
        <v>1414</v>
      </c>
      <c r="D950" t="s">
        <v>3802</v>
      </c>
      <c r="E950" t="str">
        <f>IF(ISNA(MATCH(A950,'ESO zone constants'!$A$3:$A$9952,0)),"","X")</f>
        <v>X</v>
      </c>
    </row>
    <row r="951" spans="1:5" x14ac:dyDescent="0.25">
      <c r="A951" s="107">
        <v>1405</v>
      </c>
      <c r="B951">
        <v>949</v>
      </c>
      <c r="C951">
        <v>1414</v>
      </c>
      <c r="D951" t="s">
        <v>3803</v>
      </c>
      <c r="E951" t="str">
        <f>IF(ISNA(MATCH(A951,'ESO zone constants'!$A$3:$A$9952,0)),"","X")</f>
        <v>X</v>
      </c>
    </row>
    <row r="952" spans="1:5" x14ac:dyDescent="0.25">
      <c r="A952" s="107">
        <v>1406</v>
      </c>
      <c r="B952">
        <v>950</v>
      </c>
      <c r="C952">
        <v>1414</v>
      </c>
      <c r="D952" t="s">
        <v>3804</v>
      </c>
      <c r="E952" t="str">
        <f>IF(ISNA(MATCH(A952,'ESO zone constants'!$A$3:$A$9952,0)),"","X")</f>
        <v>X</v>
      </c>
    </row>
    <row r="953" spans="1:5" x14ac:dyDescent="0.25">
      <c r="A953" s="107">
        <v>1407</v>
      </c>
      <c r="B953">
        <v>951</v>
      </c>
      <c r="C953">
        <v>1414</v>
      </c>
      <c r="D953" t="s">
        <v>3791</v>
      </c>
      <c r="E953" t="str">
        <f>IF(ISNA(MATCH(A953,'ESO zone constants'!$A$3:$A$9952,0)),"","X")</f>
        <v>X</v>
      </c>
    </row>
    <row r="954" spans="1:5" x14ac:dyDescent="0.25">
      <c r="A954" s="107">
        <v>1408</v>
      </c>
      <c r="B954">
        <v>952</v>
      </c>
      <c r="C954">
        <v>1414</v>
      </c>
      <c r="D954" t="s">
        <v>3775</v>
      </c>
      <c r="E954" t="str">
        <f>IF(ISNA(MATCH(A954,'ESO zone constants'!$A$3:$A$9952,0)),"","X")</f>
        <v>X</v>
      </c>
    </row>
    <row r="955" spans="1:5" x14ac:dyDescent="0.25">
      <c r="A955" s="107">
        <v>1409</v>
      </c>
      <c r="B955">
        <v>953</v>
      </c>
      <c r="C955">
        <v>1414</v>
      </c>
      <c r="D955" t="s">
        <v>3790</v>
      </c>
      <c r="E955" t="str">
        <f>IF(ISNA(MATCH(A955,'ESO zone constants'!$A$3:$A$9952,0)),"","X")</f>
        <v>X</v>
      </c>
    </row>
    <row r="956" spans="1:5" x14ac:dyDescent="0.25">
      <c r="A956" s="107">
        <v>1410</v>
      </c>
      <c r="B956">
        <v>954</v>
      </c>
      <c r="C956">
        <v>1414</v>
      </c>
      <c r="D956" t="s">
        <v>3789</v>
      </c>
      <c r="E956" t="str">
        <f>IF(ISNA(MATCH(A956,'ESO zone constants'!$A$3:$A$9952,0)),"","X")</f>
        <v>X</v>
      </c>
    </row>
    <row r="957" spans="1:5" x14ac:dyDescent="0.25">
      <c r="A957" s="107">
        <v>1411</v>
      </c>
      <c r="B957">
        <v>955</v>
      </c>
      <c r="C957">
        <v>1414</v>
      </c>
      <c r="D957" t="s">
        <v>3788</v>
      </c>
      <c r="E957" t="str">
        <f>IF(ISNA(MATCH(A957,'ESO zone constants'!$A$3:$A$9952,0)),"","X")</f>
        <v>X</v>
      </c>
    </row>
    <row r="958" spans="1:5" x14ac:dyDescent="0.25">
      <c r="A958" s="107">
        <v>1412</v>
      </c>
      <c r="B958">
        <v>956</v>
      </c>
      <c r="C958">
        <v>1414</v>
      </c>
      <c r="D958" t="s">
        <v>3787</v>
      </c>
      <c r="E958" t="str">
        <f>IF(ISNA(MATCH(A958,'ESO zone constants'!$A$3:$A$9952,0)),"","X")</f>
        <v>X</v>
      </c>
    </row>
    <row r="959" spans="1:5" x14ac:dyDescent="0.25">
      <c r="A959" s="107">
        <v>1413</v>
      </c>
      <c r="B959">
        <v>957</v>
      </c>
      <c r="C959">
        <v>1414</v>
      </c>
      <c r="D959" t="s">
        <v>3710</v>
      </c>
      <c r="E959" t="str">
        <f>IF(ISNA(MATCH(A959,'ESO zone constants'!$A$3:$A$9952,0)),"","X")</f>
        <v>X</v>
      </c>
    </row>
    <row r="960" spans="1:5" x14ac:dyDescent="0.25">
      <c r="A960" s="107">
        <v>1414</v>
      </c>
      <c r="B960">
        <v>958</v>
      </c>
      <c r="C960">
        <v>1414</v>
      </c>
      <c r="D960" t="s">
        <v>3786</v>
      </c>
      <c r="E960" t="str">
        <f>IF(ISNA(MATCH(A960,'ESO zone constants'!$A$3:$A$9952,0)),"","X")</f>
        <v>X</v>
      </c>
    </row>
    <row r="961" spans="1:5" x14ac:dyDescent="0.25">
      <c r="A961" s="107">
        <v>1415</v>
      </c>
      <c r="B961">
        <v>959</v>
      </c>
      <c r="C961">
        <v>1414</v>
      </c>
      <c r="D961" t="s">
        <v>3776</v>
      </c>
      <c r="E961" t="str">
        <f>IF(ISNA(MATCH(A961,'ESO zone constants'!$A$3:$A$9952,0)),"","X")</f>
        <v>X</v>
      </c>
    </row>
    <row r="962" spans="1:5" x14ac:dyDescent="0.25">
      <c r="A962" s="107">
        <v>1416</v>
      </c>
      <c r="B962">
        <v>960</v>
      </c>
      <c r="C962">
        <v>1414</v>
      </c>
      <c r="D962" t="s">
        <v>3785</v>
      </c>
      <c r="E962" t="str">
        <f>IF(ISNA(MATCH(A962,'ESO zone constants'!$A$3:$A$9952,0)),"","X")</f>
        <v>X</v>
      </c>
    </row>
    <row r="963" spans="1:5" x14ac:dyDescent="0.25">
      <c r="A963" s="107">
        <v>1417</v>
      </c>
      <c r="B963">
        <v>961</v>
      </c>
      <c r="C963">
        <v>1414</v>
      </c>
      <c r="D963" t="s">
        <v>3784</v>
      </c>
      <c r="E963" t="str">
        <f>IF(ISNA(MATCH(A963,'ESO zone constants'!$A$3:$A$9952,0)),"","X")</f>
        <v>X</v>
      </c>
    </row>
    <row r="964" spans="1:5" x14ac:dyDescent="0.25">
      <c r="A964" s="107">
        <v>1420</v>
      </c>
      <c r="B964">
        <v>962</v>
      </c>
      <c r="C964">
        <v>1414</v>
      </c>
      <c r="D964" t="s">
        <v>3783</v>
      </c>
      <c r="E964" t="str">
        <f>IF(ISNA(MATCH(A964,'ESO zone constants'!$A$3:$A$9952,0)),"","X")</f>
        <v>X</v>
      </c>
    </row>
    <row r="965" spans="1:5" x14ac:dyDescent="0.25">
      <c r="A965" s="107">
        <v>1421</v>
      </c>
      <c r="B965">
        <v>963</v>
      </c>
      <c r="C965">
        <v>1414</v>
      </c>
      <c r="D965" t="s">
        <v>3782</v>
      </c>
      <c r="E965" t="str">
        <f>IF(ISNA(MATCH(A965,'ESO zone constants'!$A$3:$A$9952,0)),"","X")</f>
        <v>X</v>
      </c>
    </row>
    <row r="966" spans="1:5" x14ac:dyDescent="0.25">
      <c r="A966" s="107">
        <v>1422</v>
      </c>
      <c r="B966">
        <v>964</v>
      </c>
      <c r="C966">
        <v>1414</v>
      </c>
      <c r="D966" t="s">
        <v>3781</v>
      </c>
      <c r="E966" t="str">
        <f>IF(ISNA(MATCH(A966,'ESO zone constants'!$A$3:$A$9952,0)),"","X")</f>
        <v>X</v>
      </c>
    </row>
    <row r="967" spans="1:5" x14ac:dyDescent="0.25">
      <c r="A967" s="107">
        <v>1423</v>
      </c>
      <c r="B967">
        <v>965</v>
      </c>
      <c r="C967">
        <v>1414</v>
      </c>
      <c r="D967" t="s">
        <v>3780</v>
      </c>
      <c r="E967" t="str">
        <f>IF(ISNA(MATCH(A967,'ESO zone constants'!$A$3:$A$9952,0)),"","X")</f>
        <v>X</v>
      </c>
    </row>
    <row r="968" spans="1:5" x14ac:dyDescent="0.25">
      <c r="A968" s="107">
        <v>1424</v>
      </c>
      <c r="B968">
        <v>966</v>
      </c>
      <c r="C968">
        <v>1414</v>
      </c>
      <c r="D968" t="s">
        <v>3779</v>
      </c>
      <c r="E968" t="str">
        <f>IF(ISNA(MATCH(A968,'ESO zone constants'!$A$3:$A$9952,0)),"","X")</f>
        <v>X</v>
      </c>
    </row>
    <row r="969" spans="1:5" x14ac:dyDescent="0.25">
      <c r="A969" s="107">
        <v>1425</v>
      </c>
      <c r="B969">
        <v>967</v>
      </c>
      <c r="C969">
        <v>1414</v>
      </c>
      <c r="D969" t="s">
        <v>3778</v>
      </c>
      <c r="E969" t="str">
        <f>IF(ISNA(MATCH(A969,'ESO zone constants'!$A$3:$A$9952,0)),"","X")</f>
        <v>X</v>
      </c>
    </row>
    <row r="970" spans="1:5" x14ac:dyDescent="0.25">
      <c r="A970" s="107">
        <v>1427</v>
      </c>
      <c r="B970">
        <v>968</v>
      </c>
      <c r="C970">
        <v>1414</v>
      </c>
      <c r="D970" t="s">
        <v>3777</v>
      </c>
      <c r="E970" t="str">
        <f>IF(ISNA(MATCH(A970,'ESO zone constants'!$A$3:$A$9952,0)),"","X")</f>
        <v>X</v>
      </c>
    </row>
    <row r="971" spans="1:5" x14ac:dyDescent="0.25">
      <c r="A971" s="107">
        <v>1432</v>
      </c>
      <c r="B971">
        <v>969</v>
      </c>
      <c r="C971">
        <v>1318</v>
      </c>
      <c r="D971" t="s">
        <v>3648</v>
      </c>
      <c r="E971" t="str">
        <f>IF(ISNA(MATCH(A971,'ESO zone constants'!$A$3:$A$9952,0)),"","X")</f>
        <v>X</v>
      </c>
    </row>
    <row r="972" spans="1:5" x14ac:dyDescent="0.25">
      <c r="A972" s="107">
        <v>1433</v>
      </c>
      <c r="B972">
        <v>970</v>
      </c>
      <c r="C972">
        <v>1414</v>
      </c>
      <c r="D972" t="s">
        <v>3770</v>
      </c>
      <c r="E972" t="str">
        <f>IF(ISNA(MATCH(A972,'ESO zone constants'!$A$3:$A$9952,0)),"","X")</f>
        <v>X</v>
      </c>
    </row>
    <row r="973" spans="1:5" x14ac:dyDescent="0.25">
      <c r="A973" s="107">
        <v>1434</v>
      </c>
      <c r="B973">
        <v>971</v>
      </c>
      <c r="C973">
        <v>1414</v>
      </c>
      <c r="D973" t="s">
        <v>3771</v>
      </c>
      <c r="E973" t="str">
        <f>IF(ISNA(MATCH(A973,'ESO zone constants'!$A$3:$A$9952,0)),"","X")</f>
        <v>X</v>
      </c>
    </row>
    <row r="974" spans="1:5" x14ac:dyDescent="0.25">
      <c r="A974" s="107">
        <v>1435</v>
      </c>
      <c r="B974">
        <v>972</v>
      </c>
      <c r="C974">
        <v>1383</v>
      </c>
      <c r="D974" t="s">
        <v>3769</v>
      </c>
      <c r="E974" t="str">
        <f>IF(ISNA(MATCH(A974,'ESO zone constants'!$A$3:$A$9952,0)),"","X")</f>
        <v>X</v>
      </c>
    </row>
  </sheetData>
  <autoFilter ref="A2:E934" xr:uid="{41491B4A-A56B-46BB-9301-6772C5A6F6C3}">
    <sortState xmlns:xlrd2="http://schemas.microsoft.com/office/spreadsheetml/2017/richdata2" ref="A3:E974">
      <sortCondition ref="A2:A934"/>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77"/>
  <sheetViews>
    <sheetView workbookViewId="0">
      <pane xSplit="3" ySplit="2" topLeftCell="D952" activePane="bottomRight" state="frozen"/>
      <selection pane="topRight" activeCell="D1" sqref="D1"/>
      <selection pane="bottomLeft" activeCell="A2" sqref="A2"/>
      <selection pane="bottomRight" activeCell="D972" sqref="D972"/>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4" t="s">
        <v>3805</v>
      </c>
      <c r="B1" s="114"/>
      <c r="C1" s="114"/>
      <c r="D1" s="114"/>
      <c r="E1" s="114"/>
      <c r="F1" s="114"/>
      <c r="G1" s="114"/>
      <c r="H1" s="114"/>
      <c r="I1" s="114"/>
      <c r="J1" s="114"/>
      <c r="K1" s="114"/>
      <c r="L1" s="115"/>
    </row>
    <row r="2" spans="1:12" ht="90" x14ac:dyDescent="0.25">
      <c r="A2" s="6" t="s">
        <v>94</v>
      </c>
      <c r="B2" s="6" t="s">
        <v>101</v>
      </c>
      <c r="C2" s="6" t="s">
        <v>98</v>
      </c>
      <c r="D2" s="65" t="s">
        <v>99</v>
      </c>
      <c r="E2" s="7" t="s">
        <v>100</v>
      </c>
      <c r="F2" s="7" t="s">
        <v>1341</v>
      </c>
      <c r="G2" s="7" t="s">
        <v>727</v>
      </c>
      <c r="H2" s="66" t="s">
        <v>1374</v>
      </c>
      <c r="I2" s="67" t="s">
        <v>1373</v>
      </c>
      <c r="J2" s="1" t="s">
        <v>1420</v>
      </c>
      <c r="K2" s="7" t="s">
        <v>1512</v>
      </c>
      <c r="L2" s="7" t="s">
        <v>1421</v>
      </c>
    </row>
    <row r="3" spans="1:12" x14ac:dyDescent="0.25">
      <c r="A3" s="5">
        <v>0</v>
      </c>
      <c r="B3" s="5">
        <v>4294967296</v>
      </c>
      <c r="C3" s="5">
        <v>0</v>
      </c>
      <c r="D3" s="42" t="s">
        <v>2237</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constants'!$A$4:$B$1012,2,FALSE)</f>
        <v>DLC_BASE_GAME</v>
      </c>
      <c r="L3" s="3" t="str">
        <f>VLOOKUP(J3,'LibSets constants'!$A$4:$C$1012,3,FALSE)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constants'!$A$4:$B$1012,2,FALSE)</f>
        <v>DLC_BASE_GAME</v>
      </c>
      <c r="L4" s="3" t="str">
        <f>VLOOKUP(J4,'LibSets constants'!$A$4:$C$1012,3,FALSE)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constants'!$A$4:$B$1012,2,FALSE)</f>
        <v>DLC_BASE_GAME</v>
      </c>
      <c r="L5" s="3" t="str">
        <f>VLOOKUP(J5,'LibSets constants'!$A$4:$C$1012,3,FALSE)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constants'!$A$4:$B$1012,2,FALSE)</f>
        <v>DLC_BASE_GAME</v>
      </c>
      <c r="L6" s="3" t="str">
        <f>VLOOKUP(J6,'LibSets constants'!$A$4:$C$1012,3,FALSE)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constants'!$A$4:$B$1012,2,FALSE)</f>
        <v>DLC_BASE_GAME</v>
      </c>
      <c r="L7" s="3" t="str">
        <f>VLOOKUP(J7,'LibSets constants'!$A$4:$C$1012,3,FALSE)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constants'!$A$4:$B$1012,2,FALSE)</f>
        <v>DLC_BASE_GAME</v>
      </c>
      <c r="L8" s="3" t="str">
        <f>VLOOKUP(J8,'LibSets constants'!$A$4:$C$1012,3,FALSE)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constants'!$A$4:$B$1012,2,FALSE)</f>
        <v>DLC_BASE_GAME</v>
      </c>
      <c r="L9" s="3" t="str">
        <f>VLOOKUP(J9,'LibSets constants'!$A$4:$C$1012,3,FALSE)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constants'!$A$4:$B$1012,2,FALSE)</f>
        <v>DLC_BASE_GAME</v>
      </c>
      <c r="L10" s="3" t="str">
        <f>VLOOKUP(J10,'LibSets constants'!$A$4:$C$1012,3,FALSE)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constants'!$A$4:$B$1012,2,FALSE)</f>
        <v>DLC_BASE_GAME</v>
      </c>
      <c r="L11" s="3" t="str">
        <f>VLOOKUP(J11,'LibSets constants'!$A$4:$C$1012,3,FALSE)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constants'!$A$4:$B$1012,2,FALSE)</f>
        <v>DLC_BASE_GAME</v>
      </c>
      <c r="L12" s="3" t="str">
        <f>VLOOKUP(J12,'LibSets constants'!$A$4:$C$1012,3,FALSE)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constants'!$A$4:$B$1012,2,FALSE)</f>
        <v>DLC_BASE_GAME</v>
      </c>
      <c r="L13" s="3" t="str">
        <f>VLOOKUP(J13,'LibSets constants'!$A$4:$C$1012,3,FALSE)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constants'!$A$4:$B$1012,2,FALSE)</f>
        <v>DLC_BASE_GAME</v>
      </c>
      <c r="L14" s="3" t="str">
        <f>VLOOKUP(J14,'LibSets constants'!$A$4:$C$1012,3,FALSE)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constants'!$A$4:$B$1012,2,FALSE)</f>
        <v>DLC_BASE_GAME</v>
      </c>
      <c r="L15" s="3" t="str">
        <f>VLOOKUP(J15,'LibSets constants'!$A$4:$C$1012,3,FALSE)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constants'!$A$4:$B$1012,2,FALSE)</f>
        <v>DLC_BASE_GAME</v>
      </c>
      <c r="L16" s="3" t="str">
        <f>VLOOKUP(J16,'LibSets constants'!$A$4:$C$1012,3,FALSE)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constants'!$A$4:$B$1012,2,FALSE)</f>
        <v>DLC_BASE_GAME</v>
      </c>
      <c r="L17" s="3" t="str">
        <f>VLOOKUP(J17,'LibSets constants'!$A$4:$C$1012,3,FALSE)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constants'!$A$4:$B$1012,2,FALSE)</f>
        <v>DLC_BASE_GAME</v>
      </c>
      <c r="L18" s="3" t="str">
        <f>VLOOKUP(J18,'LibSets constants'!$A$4:$C$1012,3,FALSE)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constants'!$A$4:$B$1012,2,FALSE)</f>
        <v>DLC_BASE_GAME</v>
      </c>
      <c r="L19" s="3" t="str">
        <f>VLOOKUP(J19,'LibSets constants'!$A$4:$C$1012,3,FALSE)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constants'!$A$4:$B$1012,2,FALSE)</f>
        <v>DLC_BASE_GAME</v>
      </c>
      <c r="L20" s="3" t="str">
        <f>VLOOKUP(J20,'LibSets constants'!$A$4:$C$1012,3,FALSE)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constants'!$A$4:$B$1012,2,FALSE)</f>
        <v>DLC_BASE_GAME</v>
      </c>
      <c r="L21" s="3" t="str">
        <f>VLOOKUP(J21,'LibSets constants'!$A$4:$C$1012,3,FALSE)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constants'!$A$4:$B$1012,2,FALSE)</f>
        <v>DLC_BASE_GAME</v>
      </c>
      <c r="L22" s="3" t="str">
        <f>VLOOKUP(J22,'LibSets constants'!$A$4:$C$1012,3,FALSE)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constants'!$A$4:$B$1012,2,FALSE)</f>
        <v>DLC_BASE_GAME</v>
      </c>
      <c r="L23" s="3" t="str">
        <f>VLOOKUP(J23,'LibSets constants'!$A$4:$C$1012,3,FALSE)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constants'!$A$4:$B$1012,2,FALSE)</f>
        <v>DLC_BASE_GAME</v>
      </c>
      <c r="L24" s="3" t="str">
        <f>VLOOKUP(J24,'LibSets constants'!$A$4:$C$1012,3,FALSE)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constants'!$A$4:$B$1012,2,FALSE)</f>
        <v>DLC_BASE_GAME</v>
      </c>
      <c r="L25" s="3" t="str">
        <f>VLOOKUP(J25,'LibSets constants'!$A$4:$C$1012,3,FALSE)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constants'!$A$4:$B$1012,2,FALSE)</f>
        <v>DLC_BASE_GAME</v>
      </c>
      <c r="L26" s="3" t="str">
        <f>VLOOKUP(J26,'LibSets constants'!$A$4:$C$1012,3,FALSE)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constants'!$A$4:$B$1012,2,FALSE)</f>
        <v>DLC_BASE_GAME</v>
      </c>
      <c r="L27" s="3" t="str">
        <f>VLOOKUP(J27,'LibSets constants'!$A$4:$C$1012,3,FALSE)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constants'!$A$4:$B$1012,2,FALSE)</f>
        <v>DLC_BASE_GAME</v>
      </c>
      <c r="L28" s="3" t="str">
        <f>VLOOKUP(J28,'LibSets constants'!$A$4:$C$1012,3,FALSE)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constants'!$A$4:$B$1012,2,FALSE)</f>
        <v>DLC_BASE_GAME</v>
      </c>
      <c r="L29" s="3" t="str">
        <f>VLOOKUP(J29,'LibSets constants'!$A$4:$C$1012,3,FALSE)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constants'!$A$4:$B$1012,2,FALSE)</f>
        <v>DLC_BASE_GAME</v>
      </c>
      <c r="L30" s="3" t="str">
        <f>VLOOKUP(J30,'LibSets constants'!$A$4:$C$1012,3,FALSE)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constants'!$A$4:$B$1012,2,FALSE)</f>
        <v>DLC_BASE_GAME</v>
      </c>
      <c r="L31" s="3" t="str">
        <f>VLOOKUP(J31,'LibSets constants'!$A$4:$C$1012,3,FALSE)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constants'!$A$4:$B$1012,2,FALSE)</f>
        <v>DLC_BASE_GAME</v>
      </c>
      <c r="L32" s="3" t="str">
        <f>VLOOKUP(J32,'LibSets constants'!$A$4:$C$1012,3,FALSE)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constants'!$A$4:$B$1012,2,FALSE)</f>
        <v>DLC_BASE_GAME</v>
      </c>
      <c r="L33" s="3" t="str">
        <f>VLOOKUP(J33,'LibSets constants'!$A$4:$C$1012,3,FALSE)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constants'!$A$4:$B$1012,2,FALSE)</f>
        <v>DLC_BASE_GAME</v>
      </c>
      <c r="L34" s="3" t="str">
        <f>VLOOKUP(J34,'LibSets constants'!$A$4:$C$1012,3,FALSE)</f>
        <v>Included in base game</v>
      </c>
    </row>
    <row r="35" spans="1:12" x14ac:dyDescent="0.25">
      <c r="A35" s="12">
        <v>162</v>
      </c>
      <c r="B35" s="5">
        <v>32</v>
      </c>
      <c r="C35" s="5">
        <v>20</v>
      </c>
      <c r="D35" s="42"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constants'!$A$4:$B$1012,2,FALSE)</f>
        <v>DLC_BASE_GAME</v>
      </c>
      <c r="L35" s="3" t="str">
        <f>VLOOKUP(J35,'LibSets constants'!$A$4:$C$1012,3,FALSE)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constants'!$A$4:$B$1012,2,FALSE)</f>
        <v>DLC_BASE_GAME</v>
      </c>
      <c r="L36" s="3" t="str">
        <f>VLOOKUP(J36,'LibSets constants'!$A$4:$C$1012,3,FALSE)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constants'!$A$4:$B$1012,2,FALSE)</f>
        <v>DLC_BASE_GAME</v>
      </c>
      <c r="L37" s="3" t="str">
        <f>VLOOKUP(J37,'LibSets constants'!$A$4:$C$1012,3,FALSE)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constants'!$A$4:$B$1012,2,FALSE)</f>
        <v>DLC_BASE_GAME</v>
      </c>
      <c r="L38" s="3" t="str">
        <f>VLOOKUP(J38,'LibSets constants'!$A$4:$C$1012,3,FALSE)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constants'!$A$4:$B$1012,2,FALSE)</f>
        <v>DLC_BASE_GAME</v>
      </c>
      <c r="L39" s="3" t="str">
        <f>VLOOKUP(J39,'LibSets constants'!$A$4:$C$1012,3,FALSE)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constants'!$A$4:$B$1012,2,FALSE)</f>
        <v>DLC_BASE_GAME</v>
      </c>
      <c r="L40" s="3" t="str">
        <f>VLOOKUP(J40,'LibSets constants'!$A$4:$C$1012,3,FALSE)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constants'!$A$4:$B$1012,2,FALSE)</f>
        <v>DLC_BASE_GAME</v>
      </c>
      <c r="L41" s="3" t="str">
        <f>VLOOKUP(J41,'LibSets constants'!$A$4:$C$1012,3,FALSE)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constants'!$A$4:$B$1012,2,FALSE)</f>
        <v>DLC_BASE_GAME</v>
      </c>
      <c r="L42" s="3" t="str">
        <f>VLOOKUP(J42,'LibSets constants'!$A$4:$C$1012,3,FALSE)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constants'!$A$4:$B$1012,2,FALSE)</f>
        <v>DLC_BASE_GAME</v>
      </c>
      <c r="L43" s="3" t="str">
        <f>VLOOKUP(J43,'LibSets constants'!$A$4:$C$1012,3,FALSE)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constants'!$A$4:$B$1012,2,FALSE)</f>
        <v>DLC_BASE_GAME</v>
      </c>
      <c r="L44" s="3" t="str">
        <f>VLOOKUP(J44,'LibSets constants'!$A$4:$C$1012,3,FALSE)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constants'!$A$4:$B$1012,2,FALSE)</f>
        <v>DLC_BASE_GAME</v>
      </c>
      <c r="L45" s="3" t="str">
        <f>VLOOKUP(J45,'LibSets constants'!$A$4:$C$1012,3,FALSE)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constants'!$A$4:$B$1012,2,FALSE)</f>
        <v>DLC_BASE_GAME</v>
      </c>
      <c r="L46" s="3" t="str">
        <f>VLOOKUP(J46,'LibSets constants'!$A$4:$C$1012,3,FALSE)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constants'!$A$4:$B$1012,2,FALSE)</f>
        <v>DLC_BASE_GAME</v>
      </c>
      <c r="L47" s="3" t="str">
        <f>VLOOKUP(J47,'LibSets constants'!$A$4:$C$1012,3,FALSE)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constants'!$A$4:$B$1012,2,FALSE)</f>
        <v>DLC_BASE_GAME</v>
      </c>
      <c r="L48" s="3" t="str">
        <f>VLOOKUP(J48,'LibSets constants'!$A$4:$C$1012,3,FALSE)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constants'!$A$4:$B$1012,2,FALSE)</f>
        <v>DLC_BASE_GAME</v>
      </c>
      <c r="L49" s="3" t="str">
        <f>VLOOKUP(J49,'LibSets constants'!$A$4:$C$1012,3,FALSE)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constants'!$A$4:$B$1012,2,FALSE)</f>
        <v>DLC_BASE_GAME</v>
      </c>
      <c r="L50" s="3" t="str">
        <f>VLOOKUP(J50,'LibSets constants'!$A$4:$C$1012,3,FALSE)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constants'!$A$4:$B$1012,2,FALSE)</f>
        <v>DLC_BASE_GAME</v>
      </c>
      <c r="L51" s="3" t="str">
        <f>VLOOKUP(J51,'LibSets constants'!$A$4:$C$1012,3,FALSE)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constants'!$A$4:$B$1012,2,FALSE)</f>
        <v>DLC_BASE_GAME</v>
      </c>
      <c r="L52" s="3" t="str">
        <f>VLOOKUP(J52,'LibSets constants'!$A$4:$C$1012,3,FALSE)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constants'!$A$4:$B$1012,2,FALSE)</f>
        <v>DLC_BASE_GAME</v>
      </c>
      <c r="L53" s="3" t="str">
        <f>VLOOKUP(J53,'LibSets constants'!$A$4:$C$1012,3,FALSE)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constants'!$A$4:$B$1012,2,FALSE)</f>
        <v>DLC_BASE_GAME</v>
      </c>
      <c r="L54" s="3" t="str">
        <f>VLOOKUP(J54,'LibSets constants'!$A$4:$C$1012,3,FALSE)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constants'!$A$4:$B$1012,2,FALSE)</f>
        <v>DLC_BASE_GAME</v>
      </c>
      <c r="L55" s="3" t="str">
        <f>VLOOKUP(J55,'LibSets constants'!$A$4:$C$1012,3,FALSE)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constants'!$A$4:$B$1012,2,FALSE)</f>
        <v>DLC_BASE_GAME</v>
      </c>
      <c r="L56" s="3" t="str">
        <f>VLOOKUP(J56,'LibSets constants'!$A$4:$C$1012,3,FALSE)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constants'!$A$4:$B$1012,2,FALSE)</f>
        <v>DLC_BASE_GAME</v>
      </c>
      <c r="L57" s="3" t="str">
        <f>VLOOKUP(J57,'LibSets constants'!$A$4:$C$1012,3,FALSE)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constants'!$A$4:$B$1012,2,FALSE)</f>
        <v>DLC_BASE_GAME</v>
      </c>
      <c r="L58" s="3" t="str">
        <f>VLOOKUP(J58,'LibSets constants'!$A$4:$C$1012,3,FALSE)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constants'!$A$4:$B$1012,2,FALSE)</f>
        <v>DLC_BASE_GAME</v>
      </c>
      <c r="L59" s="3" t="str">
        <f>VLOOKUP(J59,'LibSets constants'!$A$4:$C$1012,3,FALSE)</f>
        <v>Included in base game</v>
      </c>
    </row>
    <row r="60" spans="1:12" x14ac:dyDescent="0.25">
      <c r="A60" s="12">
        <v>217</v>
      </c>
      <c r="B60" s="5">
        <v>57</v>
      </c>
      <c r="C60" s="5">
        <v>199</v>
      </c>
      <c r="D60" s="42"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constants'!$A$4:$B$1012,2,FALSE)</f>
        <v>DLC_BASE_GAME</v>
      </c>
      <c r="L60" s="3" t="str">
        <f>VLOOKUP(J60,'LibSets constants'!$A$4:$C$1012,3,FALSE)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constants'!$A$4:$B$1012,2,FALSE)</f>
        <v>DLC_BASE_GAME</v>
      </c>
      <c r="L61" s="3" t="str">
        <f>VLOOKUP(J61,'LibSets constants'!$A$4:$C$1012,3,FALSE)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constants'!$A$4:$B$1012,2,FALSE)</f>
        <v>DLC_BASE_GAME</v>
      </c>
      <c r="L62" s="3" t="str">
        <f>VLOOKUP(J62,'LibSets constants'!$A$4:$C$1012,3,FALSE)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constants'!$A$4:$B$1012,2,FALSE)</f>
        <v>DLC_BASE_GAME</v>
      </c>
      <c r="L63" s="3" t="str">
        <f>VLOOKUP(J63,'LibSets constants'!$A$4:$C$1012,3,FALSE)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constants'!$A$4:$B$1012,2,FALSE)</f>
        <v>DLC_BASE_GAME</v>
      </c>
      <c r="L64" s="3" t="str">
        <f>VLOOKUP(J64,'LibSets constants'!$A$4:$C$1012,3,FALSE)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constants'!$A$4:$B$1012,2,FALSE)</f>
        <v>DLC_BASE_GAME</v>
      </c>
      <c r="L65" s="3" t="str">
        <f>VLOOKUP(J65,'LibSets constants'!$A$4:$C$1012,3,FALSE)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constants'!$A$4:$B$1012,2,FALSE)</f>
        <v>DLC_BASE_GAME</v>
      </c>
      <c r="L66" s="3" t="str">
        <f>VLOOKUP(J66,'LibSets constants'!$A$4:$C$1012,3,FALSE)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constants'!$A$4:$B$1012,2,FALSE)</f>
        <v>DLC_BASE_GAME</v>
      </c>
      <c r="L67" s="3" t="str">
        <f>VLOOKUP(J67,'LibSets constants'!$A$4:$C$1012,3,FALSE)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constants'!$A$4:$B$1012,2,FALSE)</f>
        <v>DLC_BASE_GAME</v>
      </c>
      <c r="L68" s="3" t="str">
        <f>VLOOKUP(J68,'LibSets constants'!$A$4:$C$1012,3,FALSE)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constants'!$A$4:$B$1012,2,FALSE)</f>
        <v>DLC_BASE_GAME</v>
      </c>
      <c r="L69" s="3" t="str">
        <f>VLOOKUP(J69,'LibSets constants'!$A$4:$C$1012,3,FALSE)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constants'!$A$4:$B$1012,2,FALSE)</f>
        <v>DLC_BASE_GAME</v>
      </c>
      <c r="L70" s="3" t="str">
        <f>VLOOKUP(J70,'LibSets constants'!$A$4:$C$1012,3,FALSE)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constants'!$A$4:$B$1012,2,FALSE)</f>
        <v>DLC_BASE_GAME</v>
      </c>
      <c r="L71" s="3" t="str">
        <f>VLOOKUP(J71,'LibSets constants'!$A$4:$C$1012,3,FALSE)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constants'!$A$4:$B$1012,2,FALSE)</f>
        <v>DLC_BASE_GAME</v>
      </c>
      <c r="L72" s="3" t="str">
        <f>VLOOKUP(J72,'LibSets constants'!$A$4:$C$1012,3,FALSE)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constants'!$A$4:$B$1012,2,FALSE)</f>
        <v>DLC_BASE_GAME</v>
      </c>
      <c r="L73" s="3" t="str">
        <f>VLOOKUP(J73,'LibSets constants'!$A$4:$C$1012,3,FALSE)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constants'!$A$4:$B$1012,2,FALSE)</f>
        <v>DLC_BASE_GAME</v>
      </c>
      <c r="L74" s="3" t="str">
        <f>VLOOKUP(J74,'LibSets constants'!$A$4:$C$1012,3,FALSE)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constants'!$A$4:$B$1012,2,FALSE)</f>
        <v>DLC_BASE_GAME</v>
      </c>
      <c r="L75" s="3" t="str">
        <f>VLOOKUP(J75,'LibSets constants'!$A$4:$C$1012,3,FALSE)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constants'!$A$4:$B$1012,2,FALSE)</f>
        <v>DLC_BASE_GAME</v>
      </c>
      <c r="L76" s="3" t="str">
        <f>VLOOKUP(J76,'LibSets constants'!$A$4:$C$1012,3,FALSE)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constants'!$A$4:$B$1012,2,FALSE)</f>
        <v>DLC_BASE_GAME</v>
      </c>
      <c r="L77" s="3" t="str">
        <f>VLOOKUP(J77,'LibSets constants'!$A$4:$C$1012,3,FALSE)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constants'!$A$4:$B$1012,2,FALSE)</f>
        <v>DLC_BASE_GAME</v>
      </c>
      <c r="L78" s="3" t="str">
        <f>VLOOKUP(J78,'LibSets constants'!$A$4:$C$1012,3,FALSE)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constants'!$A$4:$B$1012,2,FALSE)</f>
        <v>DLC_BASE_GAME</v>
      </c>
      <c r="L79" s="3" t="str">
        <f>VLOOKUP(J79,'LibSets constants'!$A$4:$C$1012,3,FALSE)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constants'!$A$4:$B$1012,2,FALSE)</f>
        <v>DLC_BASE_GAME</v>
      </c>
      <c r="L80" s="3" t="str">
        <f>VLOOKUP(J80,'LibSets constants'!$A$4:$C$1012,3,FALSE)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constants'!$A$4:$B$1012,2,FALSE)</f>
        <v>DLC_BASE_GAME</v>
      </c>
      <c r="L81" s="3" t="str">
        <f>VLOOKUP(J81,'LibSets constants'!$A$4:$C$1012,3,FALSE)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constants'!$A$4:$B$1012,2,FALSE)</f>
        <v>DLC_BASE_GAME</v>
      </c>
      <c r="L82" s="3" t="str">
        <f>VLOOKUP(J82,'LibSets constants'!$A$4:$C$1012,3,FALSE)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constants'!$A$4:$B$1012,2,FALSE)</f>
        <v>DLC_BASE_GAME</v>
      </c>
      <c r="L83" s="3" t="str">
        <f>VLOOKUP(J83,'LibSets constants'!$A$4:$C$1012,3,FALSE)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constants'!$A$4:$B$1012,2,FALSE)</f>
        <v>DLC_BASE_GAME</v>
      </c>
      <c r="L84" s="3" t="str">
        <f>VLOOKUP(J84,'LibSets constants'!$A$4:$C$1012,3,FALSE)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constants'!$A$4:$B$1012,2,FALSE)</f>
        <v>DLC_BASE_GAME</v>
      </c>
      <c r="L85" s="3" t="str">
        <f>VLOOKUP(J85,'LibSets constants'!$A$4:$C$1012,3,FALSE)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constants'!$A$4:$B$1012,2,FALSE)</f>
        <v>DLC_BASE_GAME</v>
      </c>
      <c r="L86" s="3" t="str">
        <f>VLOOKUP(J86,'LibSets constants'!$A$4:$C$1012,3,FALSE)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constants'!$A$4:$B$1012,2,FALSE)</f>
        <v>DLC_BASE_GAME</v>
      </c>
      <c r="L87" s="3" t="str">
        <f>VLOOKUP(J87,'LibSets constants'!$A$4:$C$1012,3,FALSE)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constants'!$A$4:$B$1012,2,FALSE)</f>
        <v>DLC_BASE_GAME</v>
      </c>
      <c r="L88" s="3" t="str">
        <f>VLOOKUP(J88,'LibSets constants'!$A$4:$C$1012,3,FALSE)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constants'!$A$4:$B$1012,2,FALSE)</f>
        <v>DLC_BASE_GAME</v>
      </c>
      <c r="L89" s="3" t="str">
        <f>VLOOKUP(J89,'LibSets constants'!$A$4:$C$1012,3,FALSE)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constants'!$A$4:$B$1012,2,FALSE)</f>
        <v>DLC_BASE_GAME</v>
      </c>
      <c r="L90" s="3" t="str">
        <f>VLOOKUP(J90,'LibSets constants'!$A$4:$C$1012,3,FALSE)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constants'!$A$4:$B$1012,2,FALSE)</f>
        <v>DLC_BASE_GAME</v>
      </c>
      <c r="L91" s="3" t="str">
        <f>VLOOKUP(J91,'LibSets constants'!$A$4:$C$1012,3,FALSE)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constants'!$A$4:$B$1012,2,FALSE)</f>
        <v>DLC_BASE_GAME</v>
      </c>
      <c r="L92" s="3" t="str">
        <f>VLOOKUP(J92,'LibSets constants'!$A$4:$C$1012,3,FALSE)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constants'!$A$4:$B$1012,2,FALSE)</f>
        <v>DLC_BASE_GAME</v>
      </c>
      <c r="L93" s="3" t="str">
        <f>VLOOKUP(J93,'LibSets constants'!$A$4:$C$1012,3,FALSE)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constants'!$A$4:$B$1012,2,FALSE)</f>
        <v>DLC_BASE_GAME</v>
      </c>
      <c r="L94" s="3" t="str">
        <f>VLOOKUP(J94,'LibSets constants'!$A$4:$C$1012,3,FALSE)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constants'!$A$4:$B$1012,2,FALSE)</f>
        <v>DLC_BASE_GAME</v>
      </c>
      <c r="L95" s="3" t="str">
        <f>VLOOKUP(J95,'LibSets constants'!$A$4:$C$1012,3,FALSE)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constants'!$A$4:$B$1012,2,FALSE)</f>
        <v>DLC_BASE_GAME</v>
      </c>
      <c r="L96" s="3" t="str">
        <f>VLOOKUP(J96,'LibSets constants'!$A$4:$C$1012,3,FALSE)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constants'!$A$4:$B$1012,2,FALSE)</f>
        <v>DLC_BASE_GAME</v>
      </c>
      <c r="L97" s="3" t="str">
        <f>VLOOKUP(J97,'LibSets constants'!$A$4:$C$1012,3,FALSE)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constants'!$A$4:$B$1012,2,FALSE)</f>
        <v>DLC_BASE_GAME</v>
      </c>
      <c r="L98" s="3" t="str">
        <f>VLOOKUP(J98,'LibSets constants'!$A$4:$C$1012,3,FALSE)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constants'!$A$4:$B$1012,2,FALSE)</f>
        <v>DLC_BASE_GAME</v>
      </c>
      <c r="L99" s="3" t="str">
        <f>VLOOKUP(J99,'LibSets constants'!$A$4:$C$1012,3,FALSE)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constants'!$A$4:$B$1012,2,FALSE)</f>
        <v>DLC_BASE_GAME</v>
      </c>
      <c r="L100" s="3" t="str">
        <f>VLOOKUP(J100,'LibSets constants'!$A$4:$C$1012,3,FALSE)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constants'!$A$4:$B$1012,2,FALSE)</f>
        <v>DLC_BASE_GAME</v>
      </c>
      <c r="L101" s="3" t="str">
        <f>VLOOKUP(J101,'LibSets constants'!$A$4:$C$1012,3,FALSE)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constants'!$A$4:$B$1012,2,FALSE)</f>
        <v>DLC_BASE_GAME</v>
      </c>
      <c r="L102" s="3" t="str">
        <f>VLOOKUP(J102,'LibSets constants'!$A$4:$C$1012,3,FALSE)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constants'!$A$4:$B$1012,2,FALSE)</f>
        <v>DLC_BASE_GAME</v>
      </c>
      <c r="L103" s="3" t="str">
        <f>VLOOKUP(J103,'LibSets constants'!$A$4:$C$1012,3,FALSE)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constants'!$A$4:$B$1012,2,FALSE)</f>
        <v>DLC_BASE_GAME</v>
      </c>
      <c r="L104" s="3" t="str">
        <f>VLOOKUP(J104,'LibSets constants'!$A$4:$C$1012,3,FALSE)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constants'!$A$4:$B$1012,2,FALSE)</f>
        <v>DLC_BASE_GAME</v>
      </c>
      <c r="L105" s="3" t="str">
        <f>VLOOKUP(J105,'LibSets constants'!$A$4:$C$1012,3,FALSE)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constants'!$A$4:$B$1012,2,FALSE)</f>
        <v>DLC_BASE_GAME</v>
      </c>
      <c r="L106" s="3" t="str">
        <f>VLOOKUP(J106,'LibSets constants'!$A$4:$C$1012,3,FALSE)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constants'!$A$4:$B$1012,2,FALSE)</f>
        <v>DLC_BASE_GAME</v>
      </c>
      <c r="L107" s="3" t="str">
        <f>VLOOKUP(J107,'LibSets constants'!$A$4:$C$1012,3,FALSE)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constants'!$A$4:$B$1012,2,FALSE)</f>
        <v>DLC_BASE_GAME</v>
      </c>
      <c r="L108" s="3" t="str">
        <f>VLOOKUP(J108,'LibSets constants'!$A$4:$C$1012,3,FALSE)</f>
        <v>Included in base game</v>
      </c>
    </row>
    <row r="109" spans="1:12" x14ac:dyDescent="0.25">
      <c r="A109" s="12">
        <v>274</v>
      </c>
      <c r="B109" s="5">
        <v>106</v>
      </c>
      <c r="C109" s="5">
        <v>117</v>
      </c>
      <c r="D109" s="42"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constants'!$A$4:$B$1012,2,FALSE)</f>
        <v>DLC_BASE_GAME</v>
      </c>
      <c r="L109" s="3" t="str">
        <f>VLOOKUP(J109,'LibSets constants'!$A$4:$C$1012,3,FALSE)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constants'!$A$4:$B$1012,2,FALSE)</f>
        <v>DLC_BASE_GAME</v>
      </c>
      <c r="L110" s="3" t="str">
        <f>VLOOKUP(J110,'LibSets constants'!$A$4:$C$1012,3,FALSE)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constants'!$A$4:$B$1012,2,FALSE)</f>
        <v>DLC_BASE_GAME</v>
      </c>
      <c r="L111" s="3" t="str">
        <f>VLOOKUP(J111,'LibSets constants'!$A$4:$C$1012,3,FALSE)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constants'!$A$4:$B$1012,2,FALSE)</f>
        <v>DLC_BASE_GAME</v>
      </c>
      <c r="L112" s="3" t="str">
        <f>VLOOKUP(J112,'LibSets constants'!$A$4:$C$1012,3,FALSE)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constants'!$A$4:$B$1012,2,FALSE)</f>
        <v>DLC_BASE_GAME</v>
      </c>
      <c r="L113" s="3" t="str">
        <f>VLOOKUP(J113,'LibSets constants'!$A$4:$C$1012,3,FALSE)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constants'!$A$4:$B$1012,2,FALSE)</f>
        <v>DLC_BASE_GAME</v>
      </c>
      <c r="L114" s="3" t="str">
        <f>VLOOKUP(J114,'LibSets constants'!$A$4:$C$1012,3,FALSE)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constants'!$A$4:$B$1012,2,FALSE)</f>
        <v>DLC_BASE_GAME</v>
      </c>
      <c r="L115" s="3" t="str">
        <f>VLOOKUP(J115,'LibSets constants'!$A$4:$C$1012,3,FALSE)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constants'!$A$4:$B$1012,2,FALSE)</f>
        <v>DLC_BASE_GAME</v>
      </c>
      <c r="L116" s="3" t="str">
        <f>VLOOKUP(J116,'LibSets constants'!$A$4:$C$1012,3,FALSE)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constants'!$A$4:$B$1012,2,FALSE)</f>
        <v>DLC_BASE_GAME</v>
      </c>
      <c r="L117" s="3" t="str">
        <f>VLOOKUP(J117,'LibSets constants'!$A$4:$C$1012,3,FALSE)</f>
        <v>Included in base game</v>
      </c>
    </row>
    <row r="118" spans="1:12" x14ac:dyDescent="0.25">
      <c r="A118" s="12">
        <v>289</v>
      </c>
      <c r="B118" s="5">
        <v>115</v>
      </c>
      <c r="C118" s="5">
        <v>41</v>
      </c>
      <c r="D118" s="42"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constants'!$A$4:$B$1012,2,FALSE)</f>
        <v>DLC_BASE_GAME</v>
      </c>
      <c r="L118" s="3" t="str">
        <f>VLOOKUP(J118,'LibSets constants'!$A$4:$C$1012,3,FALSE)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constants'!$A$4:$B$1012,2,FALSE)</f>
        <v>DLC_BASE_GAME</v>
      </c>
      <c r="L119" s="3" t="str">
        <f>VLOOKUP(J119,'LibSets constants'!$A$4:$C$1012,3,FALSE)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constants'!$A$4:$B$1012,2,FALSE)</f>
        <v>DLC_BASE_GAME</v>
      </c>
      <c r="L120" s="3" t="str">
        <f>VLOOKUP(J120,'LibSets constants'!$A$4:$C$1012,3,FALSE)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constants'!$A$4:$B$1012,2,FALSE)</f>
        <v>DLC_BASE_GAME</v>
      </c>
      <c r="L121" s="3" t="str">
        <f>VLOOKUP(J121,'LibSets constants'!$A$4:$C$1012,3,FALSE)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constants'!$A$4:$B$1012,2,FALSE)</f>
        <v>DLC_BASE_GAME</v>
      </c>
      <c r="L122" s="3" t="str">
        <f>VLOOKUP(J122,'LibSets constants'!$A$4:$C$1012,3,FALSE)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constants'!$A$4:$B$1012,2,FALSE)</f>
        <v>DLC_BASE_GAME</v>
      </c>
      <c r="L123" s="3" t="str">
        <f>VLOOKUP(J123,'LibSets constants'!$A$4:$C$1012,3,FALSE)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constants'!$A$4:$B$1012,2,FALSE)</f>
        <v>DLC_BASE_GAME</v>
      </c>
      <c r="L124" s="3" t="str">
        <f>VLOOKUP(J124,'LibSets constants'!$A$4:$C$1012,3,FALSE)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constants'!$A$4:$B$1012,2,FALSE)</f>
        <v>DLC_BASE_GAME</v>
      </c>
      <c r="L125" s="3" t="str">
        <f>VLOOKUP(J125,'LibSets constants'!$A$4:$C$1012,3,FALSE)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constants'!$A$4:$B$1012,2,FALSE)</f>
        <v>DLC_BASE_GAME</v>
      </c>
      <c r="L126" s="3" t="str">
        <f>VLOOKUP(J126,'LibSets constants'!$A$4:$C$1012,3,FALSE)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constants'!$A$4:$B$1012,2,FALSE)</f>
        <v>DLC_BASE_GAME</v>
      </c>
      <c r="L127" s="3" t="str">
        <f>VLOOKUP(J127,'LibSets constants'!$A$4:$C$1012,3,FALSE)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constants'!$A$4:$B$1012,2,FALSE)</f>
        <v>DLC_BASE_GAME</v>
      </c>
      <c r="L128" s="3" t="str">
        <f>VLOOKUP(J128,'LibSets constants'!$A$4:$C$1012,3,FALSE)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constants'!$A$4:$B$1012,2,FALSE)</f>
        <v>DLC_BASE_GAME</v>
      </c>
      <c r="L129" s="3" t="str">
        <f>VLOOKUP(J129,'LibSets constants'!$A$4:$C$1012,3,FALSE)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constants'!$A$4:$B$1012,2,FALSE)</f>
        <v>DLC_BASE_GAME</v>
      </c>
      <c r="L130" s="3" t="str">
        <f>VLOOKUP(J130,'LibSets constants'!$A$4:$C$1012,3,FALSE)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constants'!$A$4:$B$1012,2,FALSE)</f>
        <v>DLC_BASE_GAME</v>
      </c>
      <c r="L131" s="3" t="str">
        <f>VLOOKUP(J131,'LibSets constants'!$A$4:$C$1012,3,FALSE)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constants'!$A$4:$B$1012,2,FALSE)</f>
        <v>DLC_BASE_GAME</v>
      </c>
      <c r="L132" s="3" t="str">
        <f>VLOOKUP(J132,'LibSets constants'!$A$4:$C$1012,3,FALSE)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constants'!$A$4:$B$1012,2,FALSE)</f>
        <v>DLC_BASE_GAME</v>
      </c>
      <c r="L133" s="3" t="str">
        <f>VLOOKUP(J133,'LibSets constants'!$A$4:$C$1012,3,FALSE)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constants'!$A$4:$B$1012,2,FALSE)</f>
        <v>DLC_BASE_GAME</v>
      </c>
      <c r="L134" s="3" t="str">
        <f>VLOOKUP(J134,'LibSets constants'!$A$4:$C$1012,3,FALSE)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constants'!$A$4:$B$1012,2,FALSE)</f>
        <v>DLC_BASE_GAME</v>
      </c>
      <c r="L135" s="3" t="str">
        <f>VLOOKUP(J135,'LibSets constants'!$A$4:$C$1012,3,FALSE)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constants'!$A$4:$B$1012,2,FALSE)</f>
        <v>DLC_BASE_GAME</v>
      </c>
      <c r="L136" s="3" t="str">
        <f>VLOOKUP(J136,'LibSets constants'!$A$4:$C$1012,3,FALSE)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constants'!$A$4:$B$1012,2,FALSE)</f>
        <v>DLC_BASE_GAME</v>
      </c>
      <c r="L137" s="3" t="str">
        <f>VLOOKUP(J137,'LibSets constants'!$A$4:$C$1012,3,FALSE)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constants'!$A$4:$B$1012,2,FALSE)</f>
        <v>DLC_BASE_GAME</v>
      </c>
      <c r="L138" s="3" t="str">
        <f>VLOOKUP(J138,'LibSets constants'!$A$4:$C$1012,3,FALSE)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constants'!$A$4:$B$1012,2,FALSE)</f>
        <v>DLC_BASE_GAME</v>
      </c>
      <c r="L139" s="3" t="str">
        <f>VLOOKUP(J139,'LibSets constants'!$A$4:$C$1012,3,FALSE)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constants'!$A$4:$B$1012,2,FALSE)</f>
        <v>DLC_BASE_GAME</v>
      </c>
      <c r="L140" s="3" t="str">
        <f>VLOOKUP(J140,'LibSets constants'!$A$4:$C$1012,3,FALSE)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constants'!$A$4:$B$1012,2,FALSE)</f>
        <v>DLC_BASE_GAME</v>
      </c>
      <c r="L141" s="3" t="str">
        <f>VLOOKUP(J141,'LibSets constants'!$A$4:$C$1012,3,FALSE)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constants'!$A$4:$B$1012,2,FALSE)</f>
        <v>DLC_BASE_GAME</v>
      </c>
      <c r="L142" s="3" t="str">
        <f>VLOOKUP(J142,'LibSets constants'!$A$4:$C$1012,3,FALSE)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constants'!$A$4:$B$1012,2,FALSE)</f>
        <v>DLC_BASE_GAME</v>
      </c>
      <c r="L143" s="3" t="str">
        <f>VLOOKUP(J143,'LibSets constants'!$A$4:$C$1012,3,FALSE)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constants'!$A$4:$B$1012,2,FALSE)</f>
        <v>DLC_BASE_GAME</v>
      </c>
      <c r="L144" s="3" t="str">
        <f>VLOOKUP(J144,'LibSets constants'!$A$4:$C$1012,3,FALSE)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constants'!$A$4:$B$1012,2,FALSE)</f>
        <v>DLC_BASE_GAME</v>
      </c>
      <c r="L145" s="3" t="str">
        <f>VLOOKUP(J145,'LibSets constants'!$A$4:$C$1012,3,FALSE)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constants'!$A$4:$B$1012,2,FALSE)</f>
        <v>DLC_BASE_GAME</v>
      </c>
      <c r="L146" s="3" t="str">
        <f>VLOOKUP(J146,'LibSets constants'!$A$4:$C$1012,3,FALSE)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constants'!$A$4:$B$1012,2,FALSE)</f>
        <v>DLC_BASE_GAME</v>
      </c>
      <c r="L147" s="3" t="str">
        <f>VLOOKUP(J147,'LibSets constants'!$A$4:$C$1012,3,FALSE)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constants'!$A$4:$B$1012,2,FALSE)</f>
        <v>DLC_BASE_GAME</v>
      </c>
      <c r="L148" s="3" t="str">
        <f>VLOOKUP(J148,'LibSets constants'!$A$4:$C$1012,3,FALSE)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constants'!$A$4:$B$1012,2,FALSE)</f>
        <v>DLC_BASE_GAME</v>
      </c>
      <c r="L149" s="3" t="str">
        <f>VLOOKUP(J149,'LibSets constants'!$A$4:$C$1012,3,FALSE)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constants'!$A$4:$B$1012,2,FALSE)</f>
        <v>DLC_BASE_GAME</v>
      </c>
      <c r="L150" s="3" t="str">
        <f>VLOOKUP(J150,'LibSets constants'!$A$4:$C$1012,3,FALSE)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constants'!$A$4:$B$1012,2,FALSE)</f>
        <v>DLC_BASE_GAME</v>
      </c>
      <c r="L151" s="3" t="str">
        <f>VLOOKUP(J151,'LibSets constants'!$A$4:$C$1012,3,FALSE)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constants'!$A$4:$B$1012,2,FALSE)</f>
        <v>DLC_BASE_GAME</v>
      </c>
      <c r="L152" s="3" t="str">
        <f>VLOOKUP(J152,'LibSets constants'!$A$4:$C$1012,3,FALSE)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constants'!$A$4:$B$1012,2,FALSE)</f>
        <v>DLC_BASE_GAME</v>
      </c>
      <c r="L153" s="3" t="str">
        <f>VLOOKUP(J153,'LibSets constants'!$A$4:$C$1012,3,FALSE)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constants'!$A$4:$B$1012,2,FALSE)</f>
        <v>DLC_BASE_GAME</v>
      </c>
      <c r="L154" s="3" t="str">
        <f>VLOOKUP(J154,'LibSets constants'!$A$4:$C$1012,3,FALSE)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constants'!$A$4:$B$1012,2,FALSE)</f>
        <v>DLC_BASE_GAME</v>
      </c>
      <c r="L155" s="3" t="str">
        <f>VLOOKUP(J155,'LibSets constants'!$A$4:$C$1012,3,FALSE)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constants'!$A$4:$B$1012,2,FALSE)</f>
        <v>DLC_BASE_GAME</v>
      </c>
      <c r="L156" s="3" t="str">
        <f>VLOOKUP(J156,'LibSets constants'!$A$4:$C$1012,3,FALSE)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constants'!$A$4:$B$1012,2,FALSE)</f>
        <v>DLC_BASE_GAME</v>
      </c>
      <c r="L157" s="3" t="str">
        <f>VLOOKUP(J157,'LibSets constants'!$A$4:$C$1012,3,FALSE)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constants'!$A$4:$B$1012,2,FALSE)</f>
        <v>DLC_BASE_GAME</v>
      </c>
      <c r="L158" s="3" t="str">
        <f>VLOOKUP(J158,'LibSets constants'!$A$4:$C$1012,3,FALSE)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constants'!$A$4:$B$1012,2,FALSE)</f>
        <v>DLC_BASE_GAME</v>
      </c>
      <c r="L159" s="3" t="str">
        <f>VLOOKUP(J159,'LibSets constants'!$A$4:$C$1012,3,FALSE)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constants'!$A$4:$B$1012,2,FALSE)</f>
        <v>DLC_BASE_GAME</v>
      </c>
      <c r="L160" s="3" t="str">
        <f>VLOOKUP(J160,'LibSets constants'!$A$4:$C$1012,3,FALSE)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constants'!$A$4:$B$1012,2,FALSE)</f>
        <v>DLC_BASE_GAME</v>
      </c>
      <c r="L161" s="3" t="str">
        <f>VLOOKUP(J161,'LibSets constants'!$A$4:$C$1012,3,FALSE)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constants'!$A$4:$B$1012,2,FALSE)</f>
        <v>DLC_BASE_GAME</v>
      </c>
      <c r="L162" s="3" t="str">
        <f>VLOOKUP(J162,'LibSets constants'!$A$4:$C$1012,3,FALSE)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constants'!$A$4:$B$1012,2,FALSE)</f>
        <v>DLC_BASE_GAME</v>
      </c>
      <c r="L163" s="3" t="str">
        <f>VLOOKUP(J163,'LibSets constants'!$A$4:$C$1012,3,FALSE)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constants'!$A$4:$B$1012,2,FALSE)</f>
        <v>DLC_BASE_GAME</v>
      </c>
      <c r="L164" s="3" t="str">
        <f>VLOOKUP(J164,'LibSets constants'!$A$4:$C$1012,3,FALSE)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constants'!$A$4:$B$1012,2,FALSE)</f>
        <v>DLC_BASE_GAME</v>
      </c>
      <c r="L165" s="3" t="str">
        <f>VLOOKUP(J165,'LibSets constants'!$A$4:$C$1012,3,FALSE)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constants'!$A$4:$B$1012,2,FALSE)</f>
        <v>DLC_BASE_GAME</v>
      </c>
      <c r="L166" s="3" t="str">
        <f>VLOOKUP(J166,'LibSets constants'!$A$4:$C$1012,3,FALSE)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constants'!$A$4:$B$1012,2,FALSE)</f>
        <v>DLC_BASE_GAME</v>
      </c>
      <c r="L167" s="3" t="str">
        <f>VLOOKUP(J167,'LibSets constants'!$A$4:$C$1012,3,FALSE)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constants'!$A$4:$B$1012,2,FALSE)</f>
        <v>DLC_BASE_GAME</v>
      </c>
      <c r="L168" s="3" t="str">
        <f>VLOOKUP(J168,'LibSets constants'!$A$4:$C$1012,3,FALSE)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constants'!$A$4:$B$1012,2,FALSE)</f>
        <v>DLC_BASE_GAME</v>
      </c>
      <c r="L169" s="3" t="str">
        <f>VLOOKUP(J169,'LibSets constants'!$A$4:$C$1012,3,FALSE)</f>
        <v>Included in base game</v>
      </c>
    </row>
    <row r="170" spans="1:12" x14ac:dyDescent="0.25">
      <c r="A170" s="12">
        <v>369</v>
      </c>
      <c r="B170" s="5">
        <v>167</v>
      </c>
      <c r="C170" s="5">
        <v>347</v>
      </c>
      <c r="D170" s="42"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constants'!$A$4:$B$1012,2,FALSE)</f>
        <v>DLC_BASE_GAME</v>
      </c>
      <c r="L170" s="3" t="str">
        <f>VLOOKUP(J170,'LibSets constants'!$A$4:$C$1012,3,FALSE)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constants'!$A$4:$B$1012,2,FALSE)</f>
        <v>DLC_BASE_GAME</v>
      </c>
      <c r="L171" s="3" t="str">
        <f>VLOOKUP(J171,'LibSets constants'!$A$4:$C$1012,3,FALSE)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constants'!$A$4:$B$1012,2,FALSE)</f>
        <v>DLC_BASE_GAME</v>
      </c>
      <c r="L172" s="3" t="str">
        <f>VLOOKUP(J172,'LibSets constants'!$A$4:$C$1012,3,FALSE)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constants'!$A$4:$B$1012,2,FALSE)</f>
        <v>DLC_BASE_GAME</v>
      </c>
      <c r="L173" s="3" t="str">
        <f>VLOOKUP(J173,'LibSets constants'!$A$4:$C$1012,3,FALSE)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constants'!$A$4:$B$1012,2,FALSE)</f>
        <v>DLC_BASE_GAME</v>
      </c>
      <c r="L174" s="3" t="str">
        <f>VLOOKUP(J174,'LibSets constants'!$A$4:$C$1012,3,FALSE)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constants'!$A$4:$B$1012,2,FALSE)</f>
        <v>DLC_BASE_GAME</v>
      </c>
      <c r="L175" s="3" t="str">
        <f>VLOOKUP(J175,'LibSets constants'!$A$4:$C$1012,3,FALSE)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constants'!$A$4:$B$1012,2,FALSE)</f>
        <v>DLC_BASE_GAME</v>
      </c>
      <c r="L176" s="3" t="str">
        <f>VLOOKUP(J176,'LibSets constants'!$A$4:$C$1012,3,FALSE)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constants'!$A$4:$B$1012,2,FALSE)</f>
        <v>DLC_BASE_GAME</v>
      </c>
      <c r="L177" s="3" t="str">
        <f>VLOOKUP(J177,'LibSets constants'!$A$4:$C$1012,3,FALSE)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constants'!$A$4:$B$1012,2,FALSE)</f>
        <v>DLC_BASE_GAME</v>
      </c>
      <c r="L178" s="3" t="str">
        <f>VLOOKUP(J178,'LibSets constants'!$A$4:$C$1012,3,FALSE)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constants'!$A$4:$B$1012,2,FALSE)</f>
        <v>DLC_BASE_GAME</v>
      </c>
      <c r="L179" s="3" t="str">
        <f>VLOOKUP(J179,'LibSets constants'!$A$4:$C$1012,3,FALSE)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constants'!$A$4:$B$1012,2,FALSE)</f>
        <v>DLC_BASE_GAME</v>
      </c>
      <c r="L180" s="3" t="str">
        <f>VLOOKUP(J180,'LibSets constants'!$A$4:$C$1012,3,FALSE)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constants'!$A$4:$B$1012,2,FALSE)</f>
        <v>DLC_BASE_GAME</v>
      </c>
      <c r="L181" s="3" t="str">
        <f>VLOOKUP(J181,'LibSets constants'!$A$4:$C$1012,3,FALSE)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constants'!$A$4:$B$1012,2,FALSE)</f>
        <v>DLC_BASE_GAME</v>
      </c>
      <c r="L182" s="3" t="str">
        <f>VLOOKUP(J182,'LibSets constants'!$A$4:$C$1012,3,FALSE)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constants'!$A$4:$B$1012,2,FALSE)</f>
        <v>DLC_BASE_GAME</v>
      </c>
      <c r="L183" s="3" t="str">
        <f>VLOOKUP(J183,'LibSets constants'!$A$4:$C$1012,3,FALSE)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constants'!$A$4:$B$1012,2,FALSE)</f>
        <v>DLC_BASE_GAME</v>
      </c>
      <c r="L184" s="3" t="str">
        <f>VLOOKUP(J184,'LibSets constants'!$A$4:$C$1012,3,FALSE)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constants'!$A$4:$B$1012,2,FALSE)</f>
        <v>DLC_BASE_GAME</v>
      </c>
      <c r="L185" s="3" t="str">
        <f>VLOOKUP(J185,'LibSets constants'!$A$4:$C$1012,3,FALSE)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constants'!$A$4:$B$1012,2,FALSE)</f>
        <v>DLC_BASE_GAME</v>
      </c>
      <c r="L186" s="3" t="str">
        <f>VLOOKUP(J186,'LibSets constants'!$A$4:$C$1012,3,FALSE)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constants'!$A$4:$B$1012,2,FALSE)</f>
        <v>DLC_BASE_GAME</v>
      </c>
      <c r="L187" s="3" t="str">
        <f>VLOOKUP(J187,'LibSets constants'!$A$4:$C$1012,3,FALSE)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constants'!$A$4:$B$1012,2,FALSE)</f>
        <v>DLC_BASE_GAME</v>
      </c>
      <c r="L188" s="3" t="str">
        <f>VLOOKUP(J188,'LibSets constants'!$A$4:$C$1012,3,FALSE)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constants'!$A$4:$B$1012,2,FALSE)</f>
        <v>DLC_BASE_GAME</v>
      </c>
      <c r="L189" s="3" t="str">
        <f>VLOOKUP(J189,'LibSets constants'!$A$4:$C$1012,3,FALSE)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constants'!$A$4:$B$1012,2,FALSE)</f>
        <v>DLC_BASE_GAME</v>
      </c>
      <c r="L190" s="3" t="str">
        <f>VLOOKUP(J190,'LibSets constants'!$A$4:$C$1012,3,FALSE)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constants'!$A$4:$B$1012,2,FALSE)</f>
        <v>DLC_BASE_GAME</v>
      </c>
      <c r="L191" s="3" t="str">
        <f>VLOOKUP(J191,'LibSets constants'!$A$4:$C$1012,3,FALSE)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constants'!$A$4:$B$1012,2,FALSE)</f>
        <v>DLC_BASE_GAME</v>
      </c>
      <c r="L192" s="3" t="str">
        <f>VLOOKUP(J192,'LibSets constants'!$A$4:$C$1012,3,FALSE)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constants'!$A$4:$B$1012,2,FALSE)</f>
        <v>DLC_BASE_GAME</v>
      </c>
      <c r="L193" s="3" t="str">
        <f>VLOOKUP(J193,'LibSets constants'!$A$4:$C$1012,3,FALSE)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constants'!$A$4:$B$1012,2,FALSE)</f>
        <v>DLC_BASE_GAME</v>
      </c>
      <c r="L194" s="3" t="str">
        <f>VLOOKUP(J194,'LibSets constants'!$A$4:$C$1012,3,FALSE)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constants'!$A$4:$B$1012,2,FALSE)</f>
        <v>DLC_BASE_GAME</v>
      </c>
      <c r="L195" s="3" t="str">
        <f>VLOOKUP(J195,'LibSets constants'!$A$4:$C$1012,3,FALSE)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constants'!$A$4:$B$1012,2,FALSE)</f>
        <v>DLC_BASE_GAME</v>
      </c>
      <c r="L196" s="3" t="str">
        <f>VLOOKUP(J196,'LibSets constants'!$A$4:$C$1012,3,FALSE)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constants'!$A$4:$B$1012,2,FALSE)</f>
        <v>DLC_BASE_GAME</v>
      </c>
      <c r="L197" s="3" t="str">
        <f>VLOOKUP(J197,'LibSets constants'!$A$4:$C$1012,3,FALSE)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constants'!$A$4:$B$1012,2,FALSE)</f>
        <v>DLC_BASE_GAME</v>
      </c>
      <c r="L198" s="3" t="str">
        <f>VLOOKUP(J198,'LibSets constants'!$A$4:$C$1012,3,FALSE)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constants'!$A$4:$B$1012,2,FALSE)</f>
        <v>DLC_BASE_GAME</v>
      </c>
      <c r="L199" s="3" t="str">
        <f>VLOOKUP(J199,'LibSets constants'!$A$4:$C$1012,3,FALSE)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constants'!$A$4:$B$1012,2,FALSE)</f>
        <v>DLC_BASE_GAME</v>
      </c>
      <c r="L200" s="3" t="str">
        <f>VLOOKUP(J200,'LibSets constants'!$A$4:$C$1012,3,FALSE)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constants'!$A$4:$B$1012,2,FALSE)</f>
        <v>DLC_BASE_GAME</v>
      </c>
      <c r="L201" s="3" t="str">
        <f>VLOOKUP(J201,'LibSets constants'!$A$4:$C$1012,3,FALSE)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constants'!$A$4:$B$1012,2,FALSE)</f>
        <v>DLC_BASE_GAME</v>
      </c>
      <c r="L202" s="3" t="str">
        <f>VLOOKUP(J202,'LibSets constants'!$A$4:$C$1012,3,FALSE)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constants'!$A$4:$B$1012,2,FALSE)</f>
        <v>DLC_BASE_GAME</v>
      </c>
      <c r="L203" s="3" t="str">
        <f>VLOOKUP(J203,'LibSets constants'!$A$4:$C$1012,3,FALSE)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constants'!$A$4:$B$1012,2,FALSE)</f>
        <v>DLC_BASE_GAME</v>
      </c>
      <c r="L204" s="3" t="str">
        <f>VLOOKUP(J204,'LibSets constants'!$A$4:$C$1012,3,FALSE)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constants'!$A$4:$B$1012,2,FALSE)</f>
        <v>DLC_BASE_GAME</v>
      </c>
      <c r="L205" s="3" t="str">
        <f>VLOOKUP(J205,'LibSets constants'!$A$4:$C$1012,3,FALSE)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constants'!$A$4:$B$1012,2,FALSE)</f>
        <v>DLC_BASE_GAME</v>
      </c>
      <c r="L206" s="3" t="str">
        <f>VLOOKUP(J206,'LibSets constants'!$A$4:$C$1012,3,FALSE)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constants'!$A$4:$B$1012,2,FALSE)</f>
        <v>DLC_BASE_GAME</v>
      </c>
      <c r="L207" s="3" t="str">
        <f>VLOOKUP(J207,'LibSets constants'!$A$4:$C$1012,3,FALSE)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constants'!$A$4:$B$1012,2,FALSE)</f>
        <v>DLC_BASE_GAME</v>
      </c>
      <c r="L208" s="3" t="str">
        <f>VLOOKUP(J208,'LibSets constants'!$A$4:$C$1012,3,FALSE)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constants'!$A$4:$B$1012,2,FALSE)</f>
        <v>DLC_BASE_GAME</v>
      </c>
      <c r="L209" s="3" t="str">
        <f>VLOOKUP(J209,'LibSets constants'!$A$4:$C$1012,3,FALSE)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constants'!$A$4:$B$1012,2,FALSE)</f>
        <v>DLC_BASE_GAME</v>
      </c>
      <c r="L210" s="3" t="str">
        <f>VLOOKUP(J210,'LibSets constants'!$A$4:$C$1012,3,FALSE)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constants'!$A$4:$B$1012,2,FALSE)</f>
        <v>DLC_BASE_GAME</v>
      </c>
      <c r="L211" s="3" t="str">
        <f>VLOOKUP(J211,'LibSets constants'!$A$4:$C$1012,3,FALSE)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constants'!$A$4:$B$1012,2,FALSE)</f>
        <v>DLC_BASE_GAME</v>
      </c>
      <c r="L212" s="3" t="str">
        <f>VLOOKUP(J212,'LibSets constants'!$A$4:$C$1012,3,FALSE)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constants'!$A$4:$B$1012,2,FALSE)</f>
        <v>DLC_BASE_GAME</v>
      </c>
      <c r="L213" s="3" t="str">
        <f>VLOOKUP(J213,'LibSets constants'!$A$4:$C$1012,3,FALSE)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constants'!$A$4:$B$1012,2,FALSE)</f>
        <v>DLC_BASE_GAME</v>
      </c>
      <c r="L214" s="3" t="str">
        <f>VLOOKUP(J214,'LibSets constants'!$A$4:$C$1012,3,FALSE)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constants'!$A$4:$B$1012,2,FALSE)</f>
        <v>DLC_BASE_GAME</v>
      </c>
      <c r="L215" s="3" t="str">
        <f>VLOOKUP(J215,'LibSets constants'!$A$4:$C$1012,3,FALSE)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constants'!$A$4:$B$1012,2,FALSE)</f>
        <v>DLC_BASE_GAME</v>
      </c>
      <c r="L216" s="3" t="str">
        <f>VLOOKUP(J216,'LibSets constants'!$A$4:$C$1012,3,FALSE)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constants'!$A$4:$B$1012,2,FALSE)</f>
        <v>DLC_BASE_GAME</v>
      </c>
      <c r="L217" s="3" t="str">
        <f>VLOOKUP(J217,'LibSets constants'!$A$4:$C$1012,3,FALSE)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constants'!$A$4:$B$1012,2,FALSE)</f>
        <v>DLC_BASE_GAME</v>
      </c>
      <c r="L218" s="3" t="str">
        <f>VLOOKUP(J218,'LibSets constants'!$A$4:$C$1012,3,FALSE)</f>
        <v>Included in base game</v>
      </c>
    </row>
    <row r="219" spans="1:12" x14ac:dyDescent="0.25">
      <c r="A219" s="12">
        <v>421</v>
      </c>
      <c r="B219" s="5">
        <v>216</v>
      </c>
      <c r="C219" s="5">
        <v>347</v>
      </c>
      <c r="D219" s="42"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constants'!$A$4:$B$1012,2,FALSE)</f>
        <v>DLC_BASE_GAME</v>
      </c>
      <c r="L219" s="3" t="str">
        <f>VLOOKUP(J219,'LibSets constants'!$A$4:$C$1012,3,FALSE)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constants'!$A$4:$B$1012,2,FALSE)</f>
        <v>DLC_BASE_GAME</v>
      </c>
      <c r="L220" s="3" t="str">
        <f>VLOOKUP(J220,'LibSets constants'!$A$4:$C$1012,3,FALSE)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constants'!$A$4:$B$1012,2,FALSE)</f>
        <v>DLC_BASE_GAME</v>
      </c>
      <c r="L221" s="3" t="str">
        <f>VLOOKUP(J221,'LibSets constants'!$A$4:$C$1012,3,FALSE)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constants'!$A$4:$B$1012,2,FALSE)</f>
        <v>DLC_BASE_GAME</v>
      </c>
      <c r="L222" s="3" t="str">
        <f>VLOOKUP(J222,'LibSets constants'!$A$4:$C$1012,3,FALSE)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constants'!$A$4:$B$1012,2,FALSE)</f>
        <v>DLC_BASE_GAME</v>
      </c>
      <c r="L223" s="3" t="str">
        <f>VLOOKUP(J223,'LibSets constants'!$A$4:$C$1012,3,FALSE)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constants'!$A$4:$B$1012,2,FALSE)</f>
        <v>DLC_BASE_GAME</v>
      </c>
      <c r="L224" s="3" t="str">
        <f>VLOOKUP(J224,'LibSets constants'!$A$4:$C$1012,3,FALSE)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constants'!$A$4:$B$1012,2,FALSE)</f>
        <v>DLC_BASE_GAME</v>
      </c>
      <c r="L225" s="3" t="str">
        <f>VLOOKUP(J225,'LibSets constants'!$A$4:$C$1012,3,FALSE)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constants'!$A$4:$B$1012,2,FALSE)</f>
        <v>DLC_BASE_GAME</v>
      </c>
      <c r="L226" s="3" t="str">
        <f>VLOOKUP(J226,'LibSets constants'!$A$4:$C$1012,3,FALSE)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constants'!$A$4:$B$1012,2,FALSE)</f>
        <v>DLC_BASE_GAME</v>
      </c>
      <c r="L227" s="3" t="str">
        <f>VLOOKUP(J227,'LibSets constants'!$A$4:$C$1012,3,FALSE)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constants'!$A$4:$B$1012,2,FALSE)</f>
        <v>DLC_BASE_GAME</v>
      </c>
      <c r="L228" s="3" t="str">
        <f>VLOOKUP(J228,'LibSets constants'!$A$4:$C$1012,3,FALSE)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constants'!$A$4:$B$1012,2,FALSE)</f>
        <v>DLC_BASE_GAME</v>
      </c>
      <c r="L229" s="3" t="str">
        <f>VLOOKUP(J229,'LibSets constants'!$A$4:$C$1012,3,FALSE)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constants'!$A$4:$B$1012,2,FALSE)</f>
        <v>DLC_BASE_GAME</v>
      </c>
      <c r="L230" s="3" t="str">
        <f>VLOOKUP(J230,'LibSets constants'!$A$4:$C$1012,3,FALSE)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constants'!$A$4:$B$1012,2,FALSE)</f>
        <v>DLC_BASE_GAME</v>
      </c>
      <c r="L231" s="3" t="str">
        <f>VLOOKUP(J231,'LibSets constants'!$A$4:$C$1012,3,FALSE)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constants'!$A$4:$B$1012,2,FALSE)</f>
        <v>DLC_BASE_GAME</v>
      </c>
      <c r="L232" s="3" t="str">
        <f>VLOOKUP(J232,'LibSets constants'!$A$4:$C$1012,3,FALSE)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constants'!$A$4:$B$1012,2,FALSE)</f>
        <v>DLC_BASE_GAME</v>
      </c>
      <c r="L233" s="3" t="str">
        <f>VLOOKUP(J233,'LibSets constants'!$A$4:$C$1012,3,FALSE)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constants'!$A$4:$B$1012,2,FALSE)</f>
        <v>DLC_BASE_GAME</v>
      </c>
      <c r="L234" s="3" t="str">
        <f>VLOOKUP(J234,'LibSets constants'!$A$4:$C$1012,3,FALSE)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constants'!$A$4:$B$1012,2,FALSE)</f>
        <v>DLC_BASE_GAME</v>
      </c>
      <c r="L235" s="3" t="str">
        <f>VLOOKUP(J235,'LibSets constants'!$A$4:$C$1012,3,FALSE)</f>
        <v>Included in base game</v>
      </c>
    </row>
    <row r="236" spans="1:12" x14ac:dyDescent="0.25">
      <c r="A236" s="12">
        <v>444</v>
      </c>
      <c r="B236" s="5">
        <v>233</v>
      </c>
      <c r="C236" s="5">
        <v>383</v>
      </c>
      <c r="D236" s="42"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constants'!$A$4:$B$1012,2,FALSE)</f>
        <v>DLC_BASE_GAME</v>
      </c>
      <c r="L236" s="3" t="str">
        <f>VLOOKUP(J236,'LibSets constants'!$A$4:$C$1012,3,FALSE)</f>
        <v>Included in base game</v>
      </c>
    </row>
    <row r="237" spans="1:12" x14ac:dyDescent="0.25">
      <c r="A237" s="12">
        <v>447</v>
      </c>
      <c r="B237" s="5">
        <v>234</v>
      </c>
      <c r="C237" s="5">
        <v>383</v>
      </c>
      <c r="D237" s="42"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constants'!$A$4:$B$1012,2,FALSE)</f>
        <v>DLC_BASE_GAME</v>
      </c>
      <c r="L237" s="3" t="str">
        <f>VLOOKUP(J237,'LibSets constants'!$A$4:$C$1012,3,FALSE)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constants'!$A$4:$B$1012,2,FALSE)</f>
        <v>DLC_BASE_GAME</v>
      </c>
      <c r="L238" s="3" t="str">
        <f>VLOOKUP(J238,'LibSets constants'!$A$4:$C$1012,3,FALSE)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constants'!$A$4:$B$1012,2,FALSE)</f>
        <v>DLC_BASE_GAME</v>
      </c>
      <c r="L239" s="3" t="str">
        <f>VLOOKUP(J239,'LibSets constants'!$A$4:$C$1012,3,FALSE)</f>
        <v>Included in base game</v>
      </c>
    </row>
    <row r="240" spans="1:12" x14ac:dyDescent="0.25">
      <c r="A240" s="12">
        <v>452</v>
      </c>
      <c r="B240" s="5">
        <v>237</v>
      </c>
      <c r="C240" s="5">
        <v>382</v>
      </c>
      <c r="D240" s="42"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constants'!$A$4:$B$1012,2,FALSE)</f>
        <v>DLC_BASE_GAME</v>
      </c>
      <c r="L240" s="3" t="str">
        <f>VLOOKUP(J240,'LibSets constants'!$A$4:$C$1012,3,FALSE)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constants'!$A$4:$B$1012,2,FALSE)</f>
        <v>DLC_BASE_GAME</v>
      </c>
      <c r="L241" s="3" t="str">
        <f>VLOOKUP(J241,'LibSets constants'!$A$4:$C$1012,3,FALSE)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constants'!$A$4:$B$1012,2,FALSE)</f>
        <v>DLC_BASE_GAME</v>
      </c>
      <c r="L242" s="3" t="str">
        <f>VLOOKUP(J242,'LibSets constants'!$A$4:$C$1012,3,FALSE)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constants'!$A$4:$B$1012,2,FALSE)</f>
        <v>DLC_BASE_GAME</v>
      </c>
      <c r="L243" s="3" t="str">
        <f>VLOOKUP(J243,'LibSets constants'!$A$4:$C$1012,3,FALSE)</f>
        <v>Included in base game</v>
      </c>
    </row>
    <row r="244" spans="1:12" x14ac:dyDescent="0.25">
      <c r="A244" s="12">
        <v>456</v>
      </c>
      <c r="B244" s="5">
        <v>241</v>
      </c>
      <c r="C244" s="5">
        <v>382</v>
      </c>
      <c r="D244" s="42"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constants'!$A$4:$B$1012,2,FALSE)</f>
        <v>DLC_BASE_GAME</v>
      </c>
      <c r="L244" s="3" t="str">
        <f>VLOOKUP(J244,'LibSets constants'!$A$4:$C$1012,3,FALSE)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constants'!$A$4:$B$1012,2,FALSE)</f>
        <v>DLC_BASE_GAME</v>
      </c>
      <c r="L245" s="3" t="str">
        <f>VLOOKUP(J245,'LibSets constants'!$A$4:$C$1012,3,FALSE)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constants'!$A$4:$B$1012,2,FALSE)</f>
        <v>DLC_BASE_GAME</v>
      </c>
      <c r="L246" s="3" t="str">
        <f>VLOOKUP(J246,'LibSets constants'!$A$4:$C$1012,3,FALSE)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constants'!$A$4:$B$1012,2,FALSE)</f>
        <v>DLC_BASE_GAME</v>
      </c>
      <c r="L247" s="3" t="str">
        <f>VLOOKUP(J247,'LibSets constants'!$A$4:$C$1012,3,FALSE)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constants'!$A$4:$B$1012,2,FALSE)</f>
        <v>DLC_BASE_GAME</v>
      </c>
      <c r="L248" s="3" t="str">
        <f>VLOOKUP(J248,'LibSets constants'!$A$4:$C$1012,3,FALSE)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constants'!$A$4:$B$1012,2,FALSE)</f>
        <v>DLC_BASE_GAME</v>
      </c>
      <c r="L249" s="3" t="str">
        <f>VLOOKUP(J249,'LibSets constants'!$A$4:$C$1012,3,FALSE)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constants'!$A$4:$B$1012,2,FALSE)</f>
        <v>DLC_BASE_GAME</v>
      </c>
      <c r="L250" s="3" t="str">
        <f>VLOOKUP(J250,'LibSets constants'!$A$4:$C$1012,3,FALSE)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constants'!$A$4:$B$1012,2,FALSE)</f>
        <v>DLC_BASE_GAME</v>
      </c>
      <c r="L251" s="3" t="str">
        <f>VLOOKUP(J251,'LibSets constants'!$A$4:$C$1012,3,FALSE)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constants'!$A$4:$B$1012,2,FALSE)</f>
        <v>DLC_BASE_GAME</v>
      </c>
      <c r="L252" s="3" t="str">
        <f>VLOOKUP(J252,'LibSets constants'!$A$4:$C$1012,3,FALSE)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constants'!$A$4:$B$1012,2,FALSE)</f>
        <v>DLC_BASE_GAME</v>
      </c>
      <c r="L253" s="3" t="str">
        <f>VLOOKUP(J253,'LibSets constants'!$A$4:$C$1012,3,FALSE)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constants'!$A$4:$B$1012,2,FALSE)</f>
        <v>DLC_BASE_GAME</v>
      </c>
      <c r="L254" s="3" t="str">
        <f>VLOOKUP(J254,'LibSets constants'!$A$4:$C$1012,3,FALSE)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constants'!$A$4:$B$1012,2,FALSE)</f>
        <v>DLC_BASE_GAME</v>
      </c>
      <c r="L255" s="3" t="str">
        <f>VLOOKUP(J255,'LibSets constants'!$A$4:$C$1012,3,FALSE)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constants'!$A$4:$B$1012,2,FALSE)</f>
        <v>DLC_BASE_GAME</v>
      </c>
      <c r="L256" s="3" t="str">
        <f>VLOOKUP(J256,'LibSets constants'!$A$4:$C$1012,3,FALSE)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constants'!$A$4:$B$1012,2,FALSE)</f>
        <v>DLC_BASE_GAME</v>
      </c>
      <c r="L257" s="3" t="str">
        <f>VLOOKUP(J257,'LibSets constants'!$A$4:$C$1012,3,FALSE)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constants'!$A$4:$B$1012,2,FALSE)</f>
        <v>DLC_BASE_GAME</v>
      </c>
      <c r="L258" s="3" t="str">
        <f>VLOOKUP(J258,'LibSets constants'!$A$4:$C$1012,3,FALSE)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constants'!$A$4:$B$1012,2,FALSE)</f>
        <v>DLC_BASE_GAME</v>
      </c>
      <c r="L259" s="3" t="str">
        <f>VLOOKUP(J259,'LibSets constants'!$A$4:$C$1012,3,FALSE)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constants'!$A$4:$B$1012,2,FALSE)</f>
        <v>DLC_BASE_GAME</v>
      </c>
      <c r="L260" s="3" t="str">
        <f>VLOOKUP(J260,'LibSets constants'!$A$4:$C$1012,3,FALSE)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constants'!$A$4:$B$1012,2,FALSE)</f>
        <v>DLC_BASE_GAME</v>
      </c>
      <c r="L261" s="3" t="str">
        <f>VLOOKUP(J261,'LibSets constants'!$A$4:$C$1012,3,FALSE)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constants'!$A$4:$B$1012,2,FALSE)</f>
        <v>DLC_BASE_GAME</v>
      </c>
      <c r="L262" s="3" t="str">
        <f>VLOOKUP(J262,'LibSets constants'!$A$4:$C$1012,3,FALSE)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constants'!$A$4:$B$1012,2,FALSE)</f>
        <v>DLC_BASE_GAME</v>
      </c>
      <c r="L263" s="3" t="str">
        <f>VLOOKUP(J263,'LibSets constants'!$A$4:$C$1012,3,FALSE)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constants'!$A$4:$B$1012,2,FALSE)</f>
        <v>DLC_BASE_GAME</v>
      </c>
      <c r="L264" s="3" t="str">
        <f>VLOOKUP(J264,'LibSets constants'!$A$4:$C$1012,3,FALSE)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constants'!$A$4:$B$1012,2,FALSE)</f>
        <v>DLC_BASE_GAME</v>
      </c>
      <c r="L265" s="3" t="str">
        <f>VLOOKUP(J265,'LibSets constants'!$A$4:$C$1012,3,FALSE)</f>
        <v>Included in base game</v>
      </c>
    </row>
    <row r="266" spans="1:12" x14ac:dyDescent="0.25">
      <c r="A266" s="12">
        <v>481</v>
      </c>
      <c r="B266" s="5">
        <v>263</v>
      </c>
      <c r="C266" s="5">
        <v>103</v>
      </c>
      <c r="D266" s="42"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constants'!$A$4:$B$1012,2,FALSE)</f>
        <v>DLC_BASE_GAME</v>
      </c>
      <c r="L266" s="3" t="str">
        <f>VLOOKUP(J266,'LibSets constants'!$A$4:$C$1012,3,FALSE)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constants'!$A$4:$B$1012,2,FALSE)</f>
        <v>DLC_BASE_GAME</v>
      </c>
      <c r="L267" s="3" t="str">
        <f>VLOOKUP(J267,'LibSets constants'!$A$4:$C$1012,3,FALSE)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constants'!$A$4:$B$1012,2,FALSE)</f>
        <v>DLC_BASE_GAME</v>
      </c>
      <c r="L268" s="3" t="str">
        <f>VLOOKUP(J268,'LibSets constants'!$A$4:$C$1012,3,FALSE)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constants'!$A$4:$B$1012,2,FALSE)</f>
        <v>DLC_BASE_GAME</v>
      </c>
      <c r="L269" s="3" t="str">
        <f>VLOOKUP(J269,'LibSets constants'!$A$4:$C$1012,3,FALSE)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constants'!$A$4:$B$1012,2,FALSE)</f>
        <v>DLC_BASE_GAME</v>
      </c>
      <c r="L270" s="3" t="str">
        <f>VLOOKUP(J270,'LibSets constants'!$A$4:$C$1012,3,FALSE)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constants'!$A$4:$B$1012,2,FALSE)</f>
        <v>DLC_BASE_GAME</v>
      </c>
      <c r="L271" s="3" t="str">
        <f>VLOOKUP(J271,'LibSets constants'!$A$4:$C$1012,3,FALSE)</f>
        <v>Included in base game</v>
      </c>
    </row>
    <row r="272" spans="1:12" x14ac:dyDescent="0.25">
      <c r="A272" s="12">
        <v>492</v>
      </c>
      <c r="B272" s="5">
        <v>269</v>
      </c>
      <c r="C272" s="5">
        <v>41</v>
      </c>
      <c r="D272" s="42"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constants'!$A$4:$B$1012,2,FALSE)</f>
        <v>DLC_BASE_GAME</v>
      </c>
      <c r="L272" s="3" t="str">
        <f>VLOOKUP(J272,'LibSets constants'!$A$4:$C$1012,3,FALSE)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constants'!$A$4:$B$1012,2,FALSE)</f>
        <v>DLC_BASE_GAME</v>
      </c>
      <c r="L273" s="3" t="str">
        <f>VLOOKUP(J273,'LibSets constants'!$A$4:$C$1012,3,FALSE)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constants'!$A$4:$B$1012,2,FALSE)</f>
        <v>DLC_BASE_GAME</v>
      </c>
      <c r="L274" s="3" t="str">
        <f>VLOOKUP(J274,'LibSets constants'!$A$4:$C$1012,3,FALSE)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constants'!$A$4:$B$1012,2,FALSE)</f>
        <v>DLC_BASE_GAME</v>
      </c>
      <c r="L275" s="3" t="str">
        <f>VLOOKUP(J275,'LibSets constants'!$A$4:$C$1012,3,FALSE)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constants'!$A$4:$B$1012,2,FALSE)</f>
        <v>DLC_BASE_GAME</v>
      </c>
      <c r="L276" s="3" t="str">
        <f>VLOOKUP(J276,'LibSets constants'!$A$4:$C$1012,3,FALSE)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constants'!$A$4:$B$1012,2,FALSE)</f>
        <v>DLC_BASE_GAME</v>
      </c>
      <c r="L277" s="3" t="str">
        <f>VLOOKUP(J277,'LibSets constants'!$A$4:$C$1012,3,FALSE)</f>
        <v>Included in base game</v>
      </c>
    </row>
    <row r="278" spans="1:12" x14ac:dyDescent="0.25">
      <c r="A278" s="12">
        <v>498</v>
      </c>
      <c r="B278" s="5">
        <v>275</v>
      </c>
      <c r="C278" s="5">
        <v>181</v>
      </c>
      <c r="D278" s="42"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constants'!$A$4:$B$1012,2,FALSE)</f>
        <v>DLC_BASE_GAME</v>
      </c>
      <c r="L278" s="3" t="str">
        <f>VLOOKUP(J278,'LibSets constants'!$A$4:$C$1012,3,FALSE)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constants'!$A$4:$B$1012,2,FALSE)</f>
        <v>DLC_BASE_GAME</v>
      </c>
      <c r="L279" s="3" t="str">
        <f>VLOOKUP(J279,'LibSets constants'!$A$4:$C$1012,3,FALSE)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constants'!$A$4:$B$1012,2,FALSE)</f>
        <v>DLC_BASE_GAME</v>
      </c>
      <c r="L280" s="3" t="str">
        <f>VLOOKUP(J280,'LibSets constants'!$A$4:$C$1012,3,FALSE)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constants'!$A$4:$B$1012,2,FALSE)</f>
        <v>DLC_BASE_GAME</v>
      </c>
      <c r="L281" s="3" t="str">
        <f>VLOOKUP(J281,'LibSets constants'!$A$4:$C$1012,3,FALSE)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constants'!$A$4:$B$1012,2,FALSE)</f>
        <v>DLC_BASE_GAME</v>
      </c>
      <c r="L282" s="3" t="str">
        <f>VLOOKUP(J282,'LibSets constants'!$A$4:$C$1012,3,FALSE)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constants'!$A$4:$B$1012,2,FALSE)</f>
        <v>DLC_BASE_GAME</v>
      </c>
      <c r="L283" s="3" t="str">
        <f>VLOOKUP(J283,'LibSets constants'!$A$4:$C$1012,3,FALSE)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constants'!$A$4:$B$1012,2,FALSE)</f>
        <v>DLC_BASE_GAME</v>
      </c>
      <c r="L284" s="3" t="str">
        <f>VLOOKUP(J284,'LibSets constants'!$A$4:$C$1012,3,FALSE)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constants'!$A$4:$B$1012,2,FALSE)</f>
        <v>DLC_BASE_GAME</v>
      </c>
      <c r="L285" s="3" t="str">
        <f>VLOOKUP(J285,'LibSets constants'!$A$4:$C$1012,3,FALSE)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constants'!$A$4:$B$1012,2,FALSE)</f>
        <v>DLC_BASE_GAME</v>
      </c>
      <c r="L286" s="3" t="str">
        <f>VLOOKUP(J286,'LibSets constants'!$A$4:$C$1012,3,FALSE)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constants'!$A$4:$B$1012,2,FALSE)</f>
        <v>DLC_BASE_GAME</v>
      </c>
      <c r="L287" s="3" t="str">
        <f>VLOOKUP(J287,'LibSets constants'!$A$4:$C$1012,3,FALSE)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constants'!$A$4:$B$1012,2,FALSE)</f>
        <v>DLC_MORROWIND</v>
      </c>
      <c r="L288" s="3" t="str">
        <f>VLOOKUP(J288,'LibSets constants'!$A$4:$C$1012,3,FALSE)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constants'!$A$4:$B$1012,2,FALSE)</f>
        <v>DLC_MORROWIND</v>
      </c>
      <c r="L289" s="3" t="str">
        <f>VLOOKUP(J289,'LibSets constants'!$A$4:$C$1012,3,FALSE)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constants'!$A$4:$B$1012,2,FALSE)</f>
        <v>DLC_MORROWIND</v>
      </c>
      <c r="L290" s="3" t="str">
        <f>VLOOKUP(J290,'LibSets constants'!$A$4:$C$1012,3,FALSE)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constants'!$A$4:$B$1012,2,FALSE)</f>
        <v>DLC_ORSINIUM</v>
      </c>
      <c r="L291" s="3" t="str">
        <f>VLOOKUP(J291,'LibSets constants'!$A$4:$C$1012,3,FALSE)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constants'!$A$4:$B$1012,2,FALSE)</f>
        <v>DLC_ORSINIUM</v>
      </c>
      <c r="L292" s="3" t="str">
        <f>VLOOKUP(J292,'LibSets constants'!$A$4:$C$1012,3,FALSE)</f>
        <v>Orsinium</v>
      </c>
    </row>
    <row r="293" spans="1:12" x14ac:dyDescent="0.25">
      <c r="A293" s="45">
        <v>513</v>
      </c>
      <c r="B293" s="44">
        <v>290</v>
      </c>
      <c r="C293" s="44">
        <v>513</v>
      </c>
      <c r="D293" s="42"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constants'!$A$4:$B$1012,2,FALSE)</f>
        <v>DLC_GREYMOOR</v>
      </c>
      <c r="L293" s="3" t="str">
        <f>VLOOKUP(J293,'LibSets constants'!$A$4:$C$1012,3,FALSE)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constants'!$A$4:$B$1012,2,FALSE)</f>
        <v>DLC_WOLFHUNTER</v>
      </c>
      <c r="L294" s="3" t="str">
        <f>VLOOKUP(J294,'LibSets constants'!$A$4:$C$1012,3,FALSE)</f>
        <v>Wolfhunter</v>
      </c>
    </row>
    <row r="295" spans="1:12" x14ac:dyDescent="0.25">
      <c r="A295" s="12">
        <v>515</v>
      </c>
      <c r="B295" s="5">
        <v>292</v>
      </c>
      <c r="C295" s="5">
        <v>515</v>
      </c>
      <c r="D295" s="3" t="s">
        <v>1497</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constants'!$A$4:$B$1012,2,FALSE)</f>
        <v>DLC_WOLFHUNTER</v>
      </c>
      <c r="L295" s="3" t="str">
        <f>VLOOKUP(J295,'LibSets constants'!$A$4:$C$1012,3,FALSE)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constants'!$A$4:$B$1012,2,FALSE)</f>
        <v>DLC_MORROWIND</v>
      </c>
      <c r="L296" s="3" t="str">
        <f>VLOOKUP(J296,'LibSets constants'!$A$4:$C$1012,3,FALSE)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constants'!$A$4:$B$1012,2,FALSE)</f>
        <v>DLC_WRATHSTONE</v>
      </c>
      <c r="L297" s="3" t="str">
        <f>VLOOKUP(J297,'LibSets constants'!$A$4:$C$1012,3,FALSE)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constants'!$A$4:$B$1012,2,FALSE)</f>
        <v>DLC_WRATHSTONE</v>
      </c>
      <c r="L298" s="3" t="str">
        <f>VLOOKUP(J298,'LibSets constants'!$A$4:$C$1012,3,FALSE)</f>
        <v>Wrathstone</v>
      </c>
    </row>
    <row r="299" spans="1:12" x14ac:dyDescent="0.25">
      <c r="A299" s="12">
        <v>525</v>
      </c>
      <c r="B299" s="5">
        <v>296</v>
      </c>
      <c r="C299" s="5">
        <v>181</v>
      </c>
      <c r="D299" s="3" t="s">
        <v>1415</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constants'!$A$4:$B$1012,2,FALSE)</f>
        <v>DLC_BASE_GAME</v>
      </c>
      <c r="L299" s="3" t="str">
        <f>VLOOKUP(J299,'LibSets constants'!$A$4:$C$1012,3,FALSE)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constants'!$A$4:$B$1012,2,FALSE)</f>
        <v>DLC_BASE_GAME</v>
      </c>
      <c r="L300" s="3" t="str">
        <f>VLOOKUP(J300,'LibSets constants'!$A$4:$C$1012,3,FALSE)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constants'!$A$4:$B$1012,2,FALSE)</f>
        <v>DLC_BASE_GAME</v>
      </c>
      <c r="L301" s="3" t="str">
        <f>VLOOKUP(J301,'LibSets constants'!$A$4:$C$1012,3,FALSE)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constants'!$A$4:$B$1012,2,FALSE)</f>
        <v>DLC_BASE_GAME</v>
      </c>
      <c r="L302" s="3" t="str">
        <f>VLOOKUP(J302,'LibSets constants'!$A$4:$C$1012,3,FALSE)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constants'!$A$4:$B$1012,2,FALSE)</f>
        <v>DLC_BASE_GAME</v>
      </c>
      <c r="L303" s="3" t="str">
        <f>VLOOKUP(J303,'LibSets constants'!$A$4:$C$1012,3,FALSE)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constants'!$A$4:$B$1012,2,FALSE)</f>
        <v>DLC_BASE_GAME</v>
      </c>
      <c r="L304" s="3" t="str">
        <f>VLOOKUP(J304,'LibSets constants'!$A$4:$C$1012,3,FALSE)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constants'!$A$4:$B$1012,2,FALSE)</f>
        <v>DLC_BASE_GAME</v>
      </c>
      <c r="L305" s="3" t="str">
        <f>VLOOKUP(J305,'LibSets constants'!$A$4:$C$1012,3,FALSE)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constants'!$A$4:$B$1012,2,FALSE)</f>
        <v>DLC_BASE_GAME</v>
      </c>
      <c r="L306" s="3" t="str">
        <f>VLOOKUP(J306,'LibSets constants'!$A$4:$C$1012,3,FALSE)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constants'!$A$4:$B$1012,2,FALSE)</f>
        <v>DLC_BASE_GAME</v>
      </c>
      <c r="L307" s="3" t="str">
        <f>VLOOKUP(J307,'LibSets constants'!$A$4:$C$1012,3,FALSE)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constants'!$A$4:$B$1012,2,FALSE)</f>
        <v>DLC_BASE_GAME</v>
      </c>
      <c r="L308" s="3" t="str">
        <f>VLOOKUP(J308,'LibSets constants'!$A$4:$C$1012,3,FALSE)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constants'!$A$4:$B$1012,2,FALSE)</f>
        <v>DLC_BASE_GAME</v>
      </c>
      <c r="L309" s="3" t="str">
        <f>VLOOKUP(J309,'LibSets constants'!$A$4:$C$1012,3,FALSE)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constants'!$A$4:$B$1012,2,FALSE)</f>
        <v>DLC_BASE_GAME</v>
      </c>
      <c r="L310" s="3" t="str">
        <f>VLOOKUP(J310,'LibSets constants'!$A$4:$C$1012,3,FALSE)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constants'!$A$4:$B$1012,2,FALSE)</f>
        <v>DLC_BASE_GAME</v>
      </c>
      <c r="L311" s="3" t="str">
        <f>VLOOKUP(J311,'LibSets constants'!$A$4:$C$1012,3,FALSE)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constants'!$A$4:$B$1012,2,FALSE)</f>
        <v>DLC_BASE_GAME</v>
      </c>
      <c r="L312" s="3" t="str">
        <f>VLOOKUP(J312,'LibSets constants'!$A$4:$C$1012,3,FALSE)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constants'!$A$4:$B$1012,2,FALSE)</f>
        <v>DLC_BASE_GAME</v>
      </c>
      <c r="L313" s="3" t="str">
        <f>VLOOKUP(J313,'LibSets constants'!$A$4:$C$1012,3,FALSE)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constants'!$A$4:$B$1012,2,FALSE)</f>
        <v>DLC_BASE_GAME</v>
      </c>
      <c r="L314" s="3" t="str">
        <f>VLOOKUP(J314,'LibSets constants'!$A$4:$C$1012,3,FALSE)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constants'!$A$4:$B$1012,2,FALSE)</f>
        <v>DLC_BASE_GAME</v>
      </c>
      <c r="L315" s="3" t="str">
        <f>VLOOKUP(J315,'LibSets constants'!$A$4:$C$1012,3,FALSE)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constants'!$A$4:$B$1012,2,FALSE)</f>
        <v>DLC_BASE_GAME</v>
      </c>
      <c r="L316" s="3" t="str">
        <f>VLOOKUP(J316,'LibSets constants'!$A$4:$C$1012,3,FALSE)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constants'!$A$4:$B$1012,2,FALSE)</f>
        <v>DLC_BASE_GAME</v>
      </c>
      <c r="L317" s="3" t="str">
        <f>VLOOKUP(J317,'LibSets constants'!$A$4:$C$1012,3,FALSE)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constants'!$A$4:$B$1012,2,FALSE)</f>
        <v>DLC_BASE_GAME</v>
      </c>
      <c r="L318" s="3" t="str">
        <f>VLOOKUP(J318,'LibSets constants'!$A$4:$C$1012,3,FALSE)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constants'!$A$4:$B$1012,2,FALSE)</f>
        <v>DLC_BASE_GAME</v>
      </c>
      <c r="L319" s="3" t="str">
        <f>VLOOKUP(J319,'LibSets constants'!$A$4:$C$1012,3,FALSE)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constants'!$A$4:$B$1012,2,FALSE)</f>
        <v>DLC_BASE_GAME</v>
      </c>
      <c r="L320" s="3" t="str">
        <f>VLOOKUP(J320,'LibSets constants'!$A$4:$C$1012,3,FALSE)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constants'!$A$4:$B$1012,2,FALSE)</f>
        <v>DLC_BASE_GAME</v>
      </c>
      <c r="L321" s="3" t="str">
        <f>VLOOKUP(J321,'LibSets constants'!$A$4:$C$1012,3,FALSE)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constants'!$A$4:$B$1012,2,FALSE)</f>
        <v>DLC_BASE_GAME</v>
      </c>
      <c r="L322" s="3" t="str">
        <f>VLOOKUP(J322,'LibSets constants'!$A$4:$C$1012,3,FALSE)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constants'!$A$4:$B$1012,2,FALSE)</f>
        <v>DLC_BASE_GAME</v>
      </c>
      <c r="L323" s="3" t="str">
        <f>VLOOKUP(J323,'LibSets constants'!$A$4:$C$1012,3,FALSE)</f>
        <v>Included in base game</v>
      </c>
    </row>
    <row r="324" spans="1:12" x14ac:dyDescent="0.25">
      <c r="A324" s="12">
        <v>555</v>
      </c>
      <c r="B324" s="5">
        <v>321</v>
      </c>
      <c r="C324" s="5">
        <v>108</v>
      </c>
      <c r="D324" s="42"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constants'!$A$4:$B$1012,2,FALSE)</f>
        <v>DLC_BASE_GAME</v>
      </c>
      <c r="L324" s="3" t="str">
        <f>VLOOKUP(J324,'LibSets constants'!$A$4:$C$1012,3,FALSE)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constants'!$A$4:$B$1012,2,FALSE)</f>
        <v>DLC_BASE_GAME</v>
      </c>
      <c r="L325" s="3" t="str">
        <f>VLOOKUP(J325,'LibSets constants'!$A$4:$C$1012,3,FALSE)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constants'!$A$4:$B$1012,2,FALSE)</f>
        <v>DLC_BASE_GAME</v>
      </c>
      <c r="L326" s="3" t="str">
        <f>VLOOKUP(J326,'LibSets constants'!$A$4:$C$1012,3,FALSE)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constants'!$A$4:$B$1012,2,FALSE)</f>
        <v>DLC_BASE_GAME</v>
      </c>
      <c r="L327" s="3" t="str">
        <f>VLOOKUP(J327,'LibSets constants'!$A$4:$C$1012,3,FALSE)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constants'!$A$4:$B$1012,2,FALSE)</f>
        <v>DLC_BASE_GAME</v>
      </c>
      <c r="L328" s="3" t="str">
        <f>VLOOKUP(J328,'LibSets constants'!$A$4:$C$1012,3,FALSE)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constants'!$A$4:$B$1012,2,FALSE)</f>
        <v>DLC_BASE_GAME</v>
      </c>
      <c r="L329" s="3" t="str">
        <f>VLOOKUP(J329,'LibSets constants'!$A$4:$C$1012,3,FALSE)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constants'!$A$4:$B$1012,2,FALSE)</f>
        <v>DLC_BASE_GAME</v>
      </c>
      <c r="L330" s="3" t="str">
        <f>VLOOKUP(J330,'LibSets constants'!$A$4:$C$1012,3,FALSE)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constants'!$A$4:$B$1012,2,FALSE)</f>
        <v>DLC_BASE_GAME</v>
      </c>
      <c r="L331" s="3" t="str">
        <f>VLOOKUP(J331,'LibSets constants'!$A$4:$C$1012,3,FALSE)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constants'!$A$4:$B$1012,2,FALSE)</f>
        <v>DLC_BASE_GAME</v>
      </c>
      <c r="L332" s="3" t="str">
        <f>VLOOKUP(J332,'LibSets constants'!$A$4:$C$1012,3,FALSE)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constants'!$A$4:$B$1012,2,FALSE)</f>
        <v>DLC_BASE_GAME</v>
      </c>
      <c r="L333" s="3" t="str">
        <f>VLOOKUP(J333,'LibSets constants'!$A$4:$C$1012,3,FALSE)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constants'!$A$4:$B$1012,2,FALSE)</f>
        <v>DLC_BASE_GAME</v>
      </c>
      <c r="L334" s="3" t="str">
        <f>VLOOKUP(J334,'LibSets constants'!$A$4:$C$1012,3,FALSE)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constants'!$A$4:$B$1012,2,FALSE)</f>
        <v>DLC_BASE_GAME</v>
      </c>
      <c r="L335" s="3" t="str">
        <f>VLOOKUP(J335,'LibSets constants'!$A$4:$C$1012,3,FALSE)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constants'!$A$4:$B$1012,2,FALSE)</f>
        <v>DLC_BASE_GAME</v>
      </c>
      <c r="L336" s="3" t="str">
        <f>VLOOKUP(J336,'LibSets constants'!$A$4:$C$1012,3,FALSE)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constants'!$A$4:$B$1012,2,FALSE)</f>
        <v>DLC_BASE_GAME</v>
      </c>
      <c r="L337" s="3" t="str">
        <f>VLOOKUP(J337,'LibSets constants'!$A$4:$C$1012,3,FALSE)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constants'!$A$4:$B$1012,2,FALSE)</f>
        <v>DLC_BASE_GAME</v>
      </c>
      <c r="L338" s="3" t="str">
        <f>VLOOKUP(J338,'LibSets constants'!$A$4:$C$1012,3,FALSE)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constants'!$A$4:$B$1012,2,FALSE)</f>
        <v>DLC_BASE_GAME</v>
      </c>
      <c r="L339" s="3" t="str">
        <f>VLOOKUP(J339,'LibSets constants'!$A$4:$C$1012,3,FALSE)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constants'!$A$4:$B$1012,2,FALSE)</f>
        <v>DLC_BASE_GAME</v>
      </c>
      <c r="L340" s="3" t="str">
        <f>VLOOKUP(J340,'LibSets constants'!$A$4:$C$1012,3,FALSE)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constants'!$A$4:$B$1012,2,FALSE)</f>
        <v>DLC_BASE_GAME</v>
      </c>
      <c r="L341" s="3" t="str">
        <f>VLOOKUP(J341,'LibSets constants'!$A$4:$C$1012,3,FALSE)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constants'!$A$4:$B$1012,2,FALSE)</f>
        <v>DLC_BASE_GAME</v>
      </c>
      <c r="L342" s="3" t="str">
        <f>VLOOKUP(J342,'LibSets constants'!$A$4:$C$1012,3,FALSE)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constants'!$A$4:$B$1012,2,FALSE)</f>
        <v>DLC_BASE_GAME</v>
      </c>
      <c r="L343" s="3" t="str">
        <f>VLOOKUP(J343,'LibSets constants'!$A$4:$C$1012,3,FALSE)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constants'!$A$4:$B$1012,2,FALSE)</f>
        <v>DLC_BASE_GAME</v>
      </c>
      <c r="L344" s="3" t="str">
        <f>VLOOKUP(J344,'LibSets constants'!$A$4:$C$1012,3,FALSE)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constants'!$A$4:$B$1012,2,FALSE)</f>
        <v>DLC_BASE_GAME</v>
      </c>
      <c r="L345" s="3" t="str">
        <f>VLOOKUP(J345,'LibSets constants'!$A$4:$C$1012,3,FALSE)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constants'!$A$4:$B$1012,2,FALSE)</f>
        <v>DLC_BASE_GAME</v>
      </c>
      <c r="L346" s="3" t="str">
        <f>VLOOKUP(J346,'LibSets constants'!$A$4:$C$1012,3,FALSE)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constants'!$A$4:$B$1012,2,FALSE)</f>
        <v>DLC_BASE_GAME</v>
      </c>
      <c r="L347" s="3" t="str">
        <f>VLOOKUP(J347,'LibSets constants'!$A$4:$C$1012,3,FALSE)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constants'!$A$4:$B$1012,2,FALSE)</f>
        <v>DLC_BASE_GAME</v>
      </c>
      <c r="L348" s="3" t="str">
        <f>VLOOKUP(J348,'LibSets constants'!$A$4:$C$1012,3,FALSE)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constants'!$A$4:$B$1012,2,FALSE)</f>
        <v>DLC_BASE_GAME</v>
      </c>
      <c r="L349" s="3" t="str">
        <f>VLOOKUP(J349,'LibSets constants'!$A$4:$C$1012,3,FALSE)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constants'!$A$4:$B$1012,2,FALSE)</f>
        <v>DLC_BASE_GAME</v>
      </c>
      <c r="L350" s="3" t="str">
        <f>VLOOKUP(J350,'LibSets constants'!$A$4:$C$1012,3,FALSE)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constants'!$A$4:$B$1012,2,FALSE)</f>
        <v>DLC_BASE_GAME</v>
      </c>
      <c r="L351" s="3" t="str">
        <f>VLOOKUP(J351,'LibSets constants'!$A$4:$C$1012,3,FALSE)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constants'!$A$4:$B$1012,2,FALSE)</f>
        <v>DLC_BASE_GAME</v>
      </c>
      <c r="L352" s="3" t="str">
        <f>VLOOKUP(J352,'LibSets constants'!$A$4:$C$1012,3,FALSE)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constants'!$A$4:$B$1012,2,FALSE)</f>
        <v>DLC_BASE_GAME</v>
      </c>
      <c r="L353" s="3" t="str">
        <f>VLOOKUP(J353,'LibSets constants'!$A$4:$C$1012,3,FALSE)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constants'!$A$4:$B$1012,2,FALSE)</f>
        <v>DLC_BASE_GAME</v>
      </c>
      <c r="L354" s="3" t="str">
        <f>VLOOKUP(J354,'LibSets constants'!$A$4:$C$1012,3,FALSE)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constants'!$A$4:$B$1012,2,FALSE)</f>
        <v>DLC_BASE_GAME</v>
      </c>
      <c r="L355" s="3" t="str">
        <f>VLOOKUP(J355,'LibSets constants'!$A$4:$C$1012,3,FALSE)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constants'!$A$4:$B$1012,2,FALSE)</f>
        <v>DLC_BASE_GAME</v>
      </c>
      <c r="L356" s="3" t="str">
        <f>VLOOKUP(J356,'LibSets constants'!$A$4:$C$1012,3,FALSE)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constants'!$A$4:$B$1012,2,FALSE)</f>
        <v>DLC_BASE_GAME</v>
      </c>
      <c r="L357" s="3" t="str">
        <f>VLOOKUP(J357,'LibSets constants'!$A$4:$C$1012,3,FALSE)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constants'!$A$4:$B$1012,2,FALSE)</f>
        <v>DLC_BASE_GAME</v>
      </c>
      <c r="L358" s="3" t="str">
        <f>VLOOKUP(J358,'LibSets constants'!$A$4:$C$1012,3,FALSE)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constants'!$A$4:$B$1012,2,FALSE)</f>
        <v>DLC_BASE_GAME</v>
      </c>
      <c r="L359" s="3" t="str">
        <f>VLOOKUP(J359,'LibSets constants'!$A$4:$C$1012,3,FALSE)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constants'!$A$4:$B$1012,2,FALSE)</f>
        <v>DLC_BASE_GAME</v>
      </c>
      <c r="L360" s="3" t="str">
        <f>VLOOKUP(J360,'LibSets constants'!$A$4:$C$1012,3,FALSE)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constants'!$A$4:$B$1012,2,FALSE)</f>
        <v>DLC_BASE_GAME</v>
      </c>
      <c r="L361" s="3" t="str">
        <f>VLOOKUP(J361,'LibSets constants'!$A$4:$C$1012,3,FALSE)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constants'!$A$4:$B$1012,2,FALSE)</f>
        <v>DLC_BASE_GAME</v>
      </c>
      <c r="L362" s="3" t="str">
        <f>VLOOKUP(J362,'LibSets constants'!$A$4:$C$1012,3,FALSE)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constants'!$A$4:$B$1012,2,FALSE)</f>
        <v>DLC_BASE_GAME</v>
      </c>
      <c r="L363" s="3" t="str">
        <f>VLOOKUP(J363,'LibSets constants'!$A$4:$C$1012,3,FALSE)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constants'!$A$4:$B$1012,2,FALSE)</f>
        <v>DLC_BASE_GAME</v>
      </c>
      <c r="L364" s="3" t="str">
        <f>VLOOKUP(J364,'LibSets constants'!$A$4:$C$1012,3,FALSE)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constants'!$A$4:$B$1012,2,FALSE)</f>
        <v>DLC_BASE_GAME</v>
      </c>
      <c r="L365" s="3" t="str">
        <f>VLOOKUP(J365,'LibSets constants'!$A$4:$C$1012,3,FALSE)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constants'!$A$4:$B$1012,2,FALSE)</f>
        <v>DLC_BASE_GAME</v>
      </c>
      <c r="L366" s="3" t="str">
        <f>VLOOKUP(J366,'LibSets constants'!$A$4:$C$1012,3,FALSE)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constants'!$A$4:$B$1012,2,FALSE)</f>
        <v>DLC_BASE_GAME</v>
      </c>
      <c r="L367" s="3" t="str">
        <f>VLOOKUP(J367,'LibSets constants'!$A$4:$C$1012,3,FALSE)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constants'!$A$4:$B$1012,2,FALSE)</f>
        <v>DLC_BASE_GAME</v>
      </c>
      <c r="L368" s="3" t="str">
        <f>VLOOKUP(J368,'LibSets constants'!$A$4:$C$1012,3,FALSE)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constants'!$A$4:$B$1012,2,FALSE)</f>
        <v>DLC_BASE_GAME</v>
      </c>
      <c r="L369" s="3" t="str">
        <f>VLOOKUP(J369,'LibSets constants'!$A$4:$C$1012,3,FALSE)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constants'!$A$4:$B$1012,2,FALSE)</f>
        <v>DLC_BASE_GAME</v>
      </c>
      <c r="L370" s="3" t="str">
        <f>VLOOKUP(J370,'LibSets constants'!$A$4:$C$1012,3,FALSE)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constants'!$A$4:$B$1012,2,FALSE)</f>
        <v>DLC_BASE_GAME</v>
      </c>
      <c r="L371" s="3" t="str">
        <f>VLOOKUP(J371,'LibSets constants'!$A$4:$C$1012,3,FALSE)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constants'!$A$4:$B$1012,2,FALSE)</f>
        <v>DLC_BASE_GAME</v>
      </c>
      <c r="L372" s="3" t="str">
        <f>VLOOKUP(J372,'LibSets constants'!$A$4:$C$1012,3,FALSE)</f>
        <v>Included in base game</v>
      </c>
    </row>
    <row r="373" spans="1:12" x14ac:dyDescent="0.25">
      <c r="A373" s="12">
        <v>640</v>
      </c>
      <c r="B373" s="5">
        <v>370</v>
      </c>
      <c r="C373" s="5">
        <v>19</v>
      </c>
      <c r="D373" s="42"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constants'!$A$4:$B$1012,2,FALSE)</f>
        <v>DLC_BASE_GAME</v>
      </c>
      <c r="L373" s="3" t="str">
        <f>VLOOKUP(J373,'LibSets constants'!$A$4:$C$1012,3,FALSE)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constants'!$A$4:$B$1012,2,FALSE)</f>
        <v>DLC_BASE_GAME</v>
      </c>
      <c r="L374" s="3" t="str">
        <f>VLOOKUP(J374,'LibSets constants'!$A$4:$C$1012,3,FALSE)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constants'!$A$4:$B$1012,2,FALSE)</f>
        <v>DLC_BASE_GAME</v>
      </c>
      <c r="L375" s="3" t="str">
        <f>VLOOKUP(J375,'LibSets constants'!$A$4:$C$1012,3,FALSE)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constants'!$A$4:$B$1012,2,FALSE)</f>
        <v>DLC_IMPERIAL_CITY</v>
      </c>
      <c r="L376" s="3" t="str">
        <f>VLOOKUP(J376,'LibSets constants'!$A$4:$C$1012,3,FALSE)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constants'!$A$4:$B$1012,2,FALSE)</f>
        <v>DLC_IMPERIAL_CITY</v>
      </c>
      <c r="L377" s="3" t="str">
        <f>VLOOKUP(J377,'LibSets constants'!$A$4:$C$1012,3,FALSE)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constants'!$A$4:$B$1012,2,FALSE)</f>
        <v>DLC_THIEVES_GUILD</v>
      </c>
      <c r="L378" s="3" t="str">
        <f>VLOOKUP(J378,'LibSets constants'!$A$4:$C$1012,3,FALSE)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constants'!$A$4:$B$1012,2,FALSE)</f>
        <v>DLC_ORSINIUM</v>
      </c>
      <c r="L379" s="3" t="str">
        <f>VLOOKUP(J379,'LibSets constants'!$A$4:$C$1012,3,FALSE)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constants'!$A$4:$B$1012,2,FALSE)</f>
        <v>DLC_IMPERIAL_CITY</v>
      </c>
      <c r="L380" s="3" t="str">
        <f>VLOOKUP(J380,'LibSets constants'!$A$4:$C$1012,3,FALSE)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constants'!$A$4:$B$1012,2,FALSE)</f>
        <v>DLC_BASE_GAME</v>
      </c>
      <c r="L381" s="3" t="str">
        <f>VLOOKUP(J381,'LibSets constants'!$A$4:$C$1012,3,FALSE)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constants'!$A$4:$B$1012,2,FALSE)</f>
        <v>DLC_ORSINIUM</v>
      </c>
      <c r="L382" s="3" t="str">
        <f>VLOOKUP(J382,'LibSets constants'!$A$4:$C$1012,3,FALSE)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constants'!$A$4:$B$1012,2,FALSE)</f>
        <v>DLC_IMPERIAL_CITY</v>
      </c>
      <c r="L383" s="3" t="str">
        <f>VLOOKUP(J383,'LibSets constants'!$A$4:$C$1012,3,FALSE)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constants'!$A$4:$B$1012,2,FALSE)</f>
        <v>DLC_ORSINIUM</v>
      </c>
      <c r="L384" s="3" t="str">
        <f>VLOOKUP(J384,'LibSets constants'!$A$4:$C$1012,3,FALSE)</f>
        <v>Orsinium</v>
      </c>
    </row>
    <row r="385" spans="1:12" x14ac:dyDescent="0.25">
      <c r="A385" s="12">
        <v>691</v>
      </c>
      <c r="B385" s="5">
        <v>382</v>
      </c>
      <c r="C385" s="5">
        <v>684</v>
      </c>
      <c r="D385" s="42"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constants'!$A$4:$B$1012,2,FALSE)</f>
        <v>DLC_ORSINIUM</v>
      </c>
      <c r="L385" s="3" t="str">
        <f>VLOOKUP(J385,'LibSets constants'!$A$4:$C$1012,3,FALSE)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constants'!$A$4:$B$1012,2,FALSE)</f>
        <v>DLC_ORSINIUM</v>
      </c>
      <c r="L386" s="3" t="str">
        <f>VLOOKUP(J386,'LibSets constants'!$A$4:$C$1012,3,FALSE)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constants'!$A$4:$B$1012,2,FALSE)</f>
        <v>DLC_ORSINIUM</v>
      </c>
      <c r="L387" s="3" t="str">
        <f>VLOOKUP(J387,'LibSets constants'!$A$4:$C$1012,3,FALSE)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constants'!$A$4:$B$1012,2,FALSE)</f>
        <v>DLC_ORSINIUM</v>
      </c>
      <c r="L388" s="3" t="str">
        <f>VLOOKUP(J388,'LibSets constants'!$A$4:$C$1012,3,FALSE)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constants'!$A$4:$B$1012,2,FALSE)</f>
        <v>DLC_ORSINIUM</v>
      </c>
      <c r="L389" s="3" t="str">
        <f>VLOOKUP(J389,'LibSets constants'!$A$4:$C$1012,3,FALSE)</f>
        <v>Orsinium</v>
      </c>
    </row>
    <row r="390" spans="1:12" x14ac:dyDescent="0.25">
      <c r="A390" s="12">
        <v>697</v>
      </c>
      <c r="B390" s="5">
        <v>387</v>
      </c>
      <c r="C390" s="5">
        <v>684</v>
      </c>
      <c r="D390" s="42"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constants'!$A$4:$B$1012,2,FALSE)</f>
        <v>DLC_ORSINIUM</v>
      </c>
      <c r="L390" s="3" t="str">
        <f>VLOOKUP(J390,'LibSets constants'!$A$4:$C$1012,3,FALSE)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constants'!$A$4:$B$1012,2,FALSE)</f>
        <v>DLC_ORSINIUM</v>
      </c>
      <c r="L391" s="3" t="str">
        <f>VLOOKUP(J391,'LibSets constants'!$A$4:$C$1012,3,FALSE)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constants'!$A$4:$B$1012,2,FALSE)</f>
        <v>DLC_ORSINIUM</v>
      </c>
      <c r="L392" s="3" t="str">
        <f>VLOOKUP(J392,'LibSets constants'!$A$4:$C$1012,3,FALSE)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constants'!$A$4:$B$1012,2,FALSE)</f>
        <v>DLC_ORSINIUM</v>
      </c>
      <c r="L393" s="3" t="str">
        <f>VLOOKUP(J393,'LibSets constants'!$A$4:$C$1012,3,FALSE)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constants'!$A$4:$B$1012,2,FALSE)</f>
        <v>DLC_ORSINIUM</v>
      </c>
      <c r="L394" s="3" t="str">
        <f>VLOOKUP(J394,'LibSets constants'!$A$4:$C$1012,3,FALSE)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constants'!$A$4:$B$1012,2,FALSE)</f>
        <v>DLC_ORSINIUM</v>
      </c>
      <c r="L395" s="3" t="str">
        <f>VLOOKUP(J395,'LibSets constants'!$A$4:$C$1012,3,FALSE)</f>
        <v>Orsinium</v>
      </c>
    </row>
    <row r="396" spans="1:12" x14ac:dyDescent="0.25">
      <c r="A396" s="12">
        <v>703</v>
      </c>
      <c r="B396" s="5">
        <v>393</v>
      </c>
      <c r="C396" s="5">
        <v>684</v>
      </c>
      <c r="D396" s="42"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constants'!$A$4:$B$1012,2,FALSE)</f>
        <v>DLC_ORSINIUM</v>
      </c>
      <c r="L396" s="3" t="str">
        <f>VLOOKUP(J396,'LibSets constants'!$A$4:$C$1012,3,FALSE)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constants'!$A$4:$B$1012,2,FALSE)</f>
        <v>DLC_ORSINIUM</v>
      </c>
      <c r="L397" s="3" t="str">
        <f>VLOOKUP(J397,'LibSets constants'!$A$4:$C$1012,3,FALSE)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constants'!$A$4:$B$1012,2,FALSE)</f>
        <v>DLC_ORSINIUM</v>
      </c>
      <c r="L398" s="3" t="str">
        <f>VLOOKUP(J398,'LibSets constants'!$A$4:$C$1012,3,FALSE)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constants'!$A$4:$B$1012,2,FALSE)</f>
        <v>DLC_ORSINIUM</v>
      </c>
      <c r="L399" s="3" t="str">
        <f>VLOOKUP(J399,'LibSets constants'!$A$4:$C$1012,3,FALSE)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constants'!$A$4:$B$1012,2,FALSE)</f>
        <v>DLC_ORSINIUM</v>
      </c>
      <c r="L400" s="3" t="str">
        <f>VLOOKUP(J400,'LibSets constants'!$A$4:$C$1012,3,FALSE)</f>
        <v>Orsinium</v>
      </c>
    </row>
    <row r="401" spans="1:12" x14ac:dyDescent="0.25">
      <c r="A401" s="12">
        <v>708</v>
      </c>
      <c r="B401" s="5">
        <v>398</v>
      </c>
      <c r="C401" s="5">
        <v>684</v>
      </c>
      <c r="D401" s="42"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constants'!$A$4:$B$1012,2,FALSE)</f>
        <v>DLC_ORSINIUM</v>
      </c>
      <c r="L401" s="3" t="str">
        <f>VLOOKUP(J401,'LibSets constants'!$A$4:$C$1012,3,FALSE)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constants'!$A$4:$B$1012,2,FALSE)</f>
        <v>DLC_ORSINIUM</v>
      </c>
      <c r="L402" s="3" t="str">
        <f>VLOOKUP(J402,'LibSets constants'!$A$4:$C$1012,3,FALSE)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constants'!$A$4:$B$1012,2,FALSE)</f>
        <v>DLC_ORSINIUM</v>
      </c>
      <c r="L403" s="3" t="str">
        <f>VLOOKUP(J403,'LibSets constants'!$A$4:$C$1012,3,FALSE)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constants'!$A$4:$B$1012,2,FALSE)</f>
        <v>DLC_ORSINIUM</v>
      </c>
      <c r="L404" s="3" t="str">
        <f>VLOOKUP(J404,'LibSets constants'!$A$4:$C$1012,3,FALSE)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constants'!$A$4:$B$1012,2,FALSE)</f>
        <v>DLC_ORSINIUM</v>
      </c>
      <c r="L405" s="3" t="str">
        <f>VLOOKUP(J405,'LibSets constants'!$A$4:$C$1012,3,FALSE)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constants'!$A$4:$B$1012,2,FALSE)</f>
        <v>DLC_SUMMERSET</v>
      </c>
      <c r="L406" s="3" t="str">
        <f>VLOOKUP(J406,'LibSets constants'!$A$4:$C$1012,3,FALSE)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constants'!$A$4:$B$1012,2,FALSE)</f>
        <v>DLC_BASE_GAME</v>
      </c>
      <c r="L407" s="3" t="str">
        <f>VLOOKUP(J407,'LibSets constants'!$A$4:$C$1012,3,FALSE)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constants'!$A$4:$B$1012,2,FALSE)</f>
        <v>DLC_ORSINIUM</v>
      </c>
      <c r="L408" s="3" t="str">
        <f>VLOOKUP(J408,'LibSets constants'!$A$4:$C$1012,3,FALSE)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constants'!$A$4:$B$1012,2,FALSE)</f>
        <v>DLC_THIEVES_GUILD</v>
      </c>
      <c r="L409" s="3" t="str">
        <f>VLOOKUP(J409,'LibSets constants'!$A$4:$C$1012,3,FALSE)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constants'!$A$4:$B$1012,2,FALSE)</f>
        <v>DLC_MURKMIRE</v>
      </c>
      <c r="L410" s="3" t="str">
        <f>VLOOKUP(J410,'LibSets constants'!$A$4:$C$1012,3,FALSE)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constants'!$A$4:$B$1012,2,FALSE)</f>
        <v>DLC_BASE_GAME</v>
      </c>
      <c r="L411" s="3" t="str">
        <f>VLOOKUP(J411,'LibSets constants'!$A$4:$C$1012,3,FALSE)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constants'!$A$4:$B$1012,2,FALSE)</f>
        <v>DLC_BASE_GAME</v>
      </c>
      <c r="L412" s="3" t="str">
        <f>VLOOKUP(J412,'LibSets constants'!$A$4:$C$1012,3,FALSE)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constants'!$A$4:$B$1012,2,FALSE)</f>
        <v>DLC_BASE_GAME</v>
      </c>
      <c r="L413" s="3" t="str">
        <f>VLOOKUP(J413,'LibSets constants'!$A$4:$C$1012,3,FALSE)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constants'!$A$4:$B$1012,2,FALSE)</f>
        <v>DLC_BASE_GAME</v>
      </c>
      <c r="L414" s="3" t="str">
        <f>VLOOKUP(J414,'LibSets constants'!$A$4:$C$1012,3,FALSE)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constants'!$A$4:$B$1012,2,FALSE)</f>
        <v>DLC_BASE_GAME</v>
      </c>
      <c r="L415" s="3" t="str">
        <f>VLOOKUP(J415,'LibSets constants'!$A$4:$C$1012,3,FALSE)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constants'!$A$4:$B$1012,2,FALSE)</f>
        <v>DLC_BASE_GAME</v>
      </c>
      <c r="L416" s="3" t="str">
        <f>VLOOKUP(J416,'LibSets constants'!$A$4:$C$1012,3,FALSE)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constants'!$A$4:$B$1012,2,FALSE)</f>
        <v>DLC_BASE_GAME</v>
      </c>
      <c r="L417" s="3" t="str">
        <f>VLOOKUP(J417,'LibSets constants'!$A$4:$C$1012,3,FALSE)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constants'!$A$4:$B$1012,2,FALSE)</f>
        <v>DLC_BASE_GAME</v>
      </c>
      <c r="L418" s="3" t="str">
        <f>VLOOKUP(J418,'LibSets constants'!$A$4:$C$1012,3,FALSE)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constants'!$A$4:$B$1012,2,FALSE)</f>
        <v>DLC_BASE_GAME</v>
      </c>
      <c r="L419" s="3" t="str">
        <f>VLOOKUP(J419,'LibSets constants'!$A$4:$C$1012,3,FALSE)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constants'!$A$4:$B$1012,2,FALSE)</f>
        <v>DLC_BASE_GAME</v>
      </c>
      <c r="L420" s="3" t="str">
        <f>VLOOKUP(J420,'LibSets constants'!$A$4:$C$1012,3,FALSE)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constants'!$A$4:$B$1012,2,FALSE)</f>
        <v>DLC_BASE_GAME</v>
      </c>
      <c r="L421" s="3" t="str">
        <f>VLOOKUP(J421,'LibSets constants'!$A$4:$C$1012,3,FALSE)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constants'!$A$4:$B$1012,2,FALSE)</f>
        <v>DLC_BASE_GAME</v>
      </c>
      <c r="L422" s="3" t="str">
        <f>VLOOKUP(J422,'LibSets constants'!$A$4:$C$1012,3,FALSE)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constants'!$A$4:$B$1012,2,FALSE)</f>
        <v>DLC_BASE_GAME</v>
      </c>
      <c r="L423" s="3" t="str">
        <f>VLOOKUP(J423,'LibSets constants'!$A$4:$C$1012,3,FALSE)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constants'!$A$4:$B$1012,2,FALSE)</f>
        <v>DLC_BASE_GAME</v>
      </c>
      <c r="L424" s="3" t="str">
        <f>VLOOKUP(J424,'LibSets constants'!$A$4:$C$1012,3,FALSE)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constants'!$A$4:$B$1012,2,FALSE)</f>
        <v>DLC_BASE_GAME</v>
      </c>
      <c r="L425" s="3" t="str">
        <f>VLOOKUP(J425,'LibSets constants'!$A$4:$C$1012,3,FALSE)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constants'!$A$4:$B$1012,2,FALSE)</f>
        <v>DLC_BASE_GAME</v>
      </c>
      <c r="L426" s="3" t="str">
        <f>VLOOKUP(J426,'LibSets constants'!$A$4:$C$1012,3,FALSE)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constants'!$A$4:$B$1012,2,FALSE)</f>
        <v>DLC_BASE_GAME</v>
      </c>
      <c r="L427" s="3" t="str">
        <f>VLOOKUP(J427,'LibSets constants'!$A$4:$C$1012,3,FALSE)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constants'!$A$4:$B$1012,2,FALSE)</f>
        <v>DLC_THIEVES_GUILD</v>
      </c>
      <c r="L428" s="3" t="str">
        <f>VLOOKUP(J428,'LibSets constants'!$A$4:$C$1012,3,FALSE)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constants'!$A$4:$B$1012,2,FALSE)</f>
        <v>DLC_THIEVES_GUILD</v>
      </c>
      <c r="L429" s="3" t="str">
        <f>VLOOKUP(J429,'LibSets constants'!$A$4:$C$1012,3,FALSE)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constants'!$A$4:$B$1012,2,FALSE)</f>
        <v>DLC_DARK_BROTHERHOOD</v>
      </c>
      <c r="L430" s="3" t="str">
        <f>VLOOKUP(J430,'LibSets constants'!$A$4:$C$1012,3,FALSE)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constants'!$A$4:$B$1012,2,FALSE)</f>
        <v>DLC_DARK_BROTHERHOOD</v>
      </c>
      <c r="L431" s="3" t="str">
        <f>VLOOKUP(J431,'LibSets constants'!$A$4:$C$1012,3,FALSE)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constants'!$A$4:$B$1012,2,FALSE)</f>
        <v>DLC_THIEVES_GUILD</v>
      </c>
      <c r="L432" s="3" t="str">
        <f>VLOOKUP(J432,'LibSets constants'!$A$4:$C$1012,3,FALSE)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constants'!$A$4:$B$1012,2,FALSE)</f>
        <v>DLC_DARK_BROTHERHOOD</v>
      </c>
      <c r="L433" s="3" t="str">
        <f>VLOOKUP(J433,'LibSets constants'!$A$4:$C$1012,3,FALSE)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constants'!$A$4:$B$1012,2,FALSE)</f>
        <v>DLC_THIEVES_GUILD</v>
      </c>
      <c r="L434" s="3" t="str">
        <f>VLOOKUP(J434,'LibSets constants'!$A$4:$C$1012,3,FALSE)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constants'!$A$4:$B$1012,2,FALSE)</f>
        <v>DLC_THIEVES_GUILD</v>
      </c>
      <c r="L435" s="3" t="str">
        <f>VLOOKUP(J435,'LibSets constants'!$A$4:$C$1012,3,FALSE)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constants'!$A$4:$B$1012,2,FALSE)</f>
        <v>DLC_BASE_GAME</v>
      </c>
      <c r="L436" s="3" t="str">
        <f>VLOOKUP(J436,'LibSets constants'!$A$4:$C$1012,3,FALSE)</f>
        <v>Included in base game</v>
      </c>
    </row>
    <row r="437" spans="1:12" x14ac:dyDescent="0.25">
      <c r="A437" s="12">
        <v>774</v>
      </c>
      <c r="B437" s="5">
        <v>434</v>
      </c>
      <c r="C437" s="5">
        <v>1086</v>
      </c>
      <c r="D437" s="3" t="s">
        <v>1416</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constants'!$A$4:$B$1012,2,FALSE)</f>
        <v>DLC_ELSWEYR</v>
      </c>
      <c r="L437" s="3" t="str">
        <f>VLOOKUP(J437,'LibSets constants'!$A$4:$C$1012,3,FALSE)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constants'!$A$4:$B$1012,2,FALSE)</f>
        <v>DLC_ORSINIUM</v>
      </c>
      <c r="L438" s="3" t="str">
        <f>VLOOKUP(J438,'LibSets constants'!$A$4:$C$1012,3,FALSE)</f>
        <v>Orsinium</v>
      </c>
    </row>
    <row r="439" spans="1:12" x14ac:dyDescent="0.25">
      <c r="A439" s="12">
        <v>808</v>
      </c>
      <c r="B439" s="5">
        <v>436</v>
      </c>
      <c r="C439" s="5">
        <v>1160</v>
      </c>
      <c r="D439" s="3" t="s">
        <v>1718</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constants'!$A$4:$B$1012,2,FALSE)</f>
        <v>DLC_GREYMOOR</v>
      </c>
      <c r="L439" s="3" t="str">
        <f>VLOOKUP(J439,'LibSets constants'!$A$4:$C$1012,3,FALSE)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constants'!$A$4:$B$1012,2,FALSE)</f>
        <v>DLC_BASE_GAME</v>
      </c>
      <c r="L440" s="3" t="str">
        <f>VLOOKUP(J440,'LibSets constants'!$A$4:$C$1012,3,FALSE)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constants'!$A$4:$B$1012,2,FALSE)</f>
        <v>DLC_BASE_GAME</v>
      </c>
      <c r="L441" s="3" t="str">
        <f>VLOOKUP(J441,'LibSets constants'!$A$4:$C$1012,3,FALSE)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constants'!$A$4:$B$1012,2,FALSE)</f>
        <v>DLC_BASE_GAME</v>
      </c>
      <c r="L442" s="3" t="str">
        <f>VLOOKUP(J442,'LibSets constants'!$A$4:$C$1012,3,FALSE)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constants'!$A$4:$B$1012,2,FALSE)</f>
        <v>DLC_ORSINIUM</v>
      </c>
      <c r="L443" s="3" t="str">
        <f>VLOOKUP(J443,'LibSets constants'!$A$4:$C$1012,3,FALSE)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constants'!$A$4:$B$1012,2,FALSE)</f>
        <v>DLC_ORSINIUM</v>
      </c>
      <c r="L444" s="3" t="str">
        <f>VLOOKUP(J444,'LibSets constants'!$A$4:$C$1012,3,FALSE)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constants'!$A$4:$B$1012,2,FALSE)</f>
        <v>DLC_THIEVES_GUILD</v>
      </c>
      <c r="L445" s="3" t="str">
        <f>VLOOKUP(J445,'LibSets constants'!$A$4:$C$1012,3,FALSE)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constants'!$A$4:$B$1012,2,FALSE)</f>
        <v>DLC_THIEVES_GUILD</v>
      </c>
      <c r="L446" s="3" t="str">
        <f>VLOOKUP(J446,'LibSets constants'!$A$4:$C$1012,3,FALSE)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constants'!$A$4:$B$1012,2,FALSE)</f>
        <v>DLC_THIEVES_GUILD</v>
      </c>
      <c r="L447" s="3" t="str">
        <f>VLOOKUP(J447,'LibSets constants'!$A$4:$C$1012,3,FALSE)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constants'!$A$4:$B$1012,2,FALSE)</f>
        <v>DLC_THIEVES_GUILD</v>
      </c>
      <c r="L448" s="3" t="str">
        <f>VLOOKUP(J448,'LibSets constants'!$A$4:$C$1012,3,FALSE)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constants'!$A$4:$B$1012,2,FALSE)</f>
        <v>DLC_THIEVES_GUILD</v>
      </c>
      <c r="L449" s="3" t="str">
        <f>VLOOKUP(J449,'LibSets constants'!$A$4:$C$1012,3,FALSE)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constants'!$A$4:$B$1012,2,FALSE)</f>
        <v>DLC_THIEVES_GUILD</v>
      </c>
      <c r="L450" s="3" t="str">
        <f>VLOOKUP(J450,'LibSets constants'!$A$4:$C$1012,3,FALSE)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constants'!$A$4:$B$1012,2,FALSE)</f>
        <v>DLC_DARK_BROTHERHOOD</v>
      </c>
      <c r="L451" s="3" t="str">
        <f>VLOOKUP(J451,'LibSets constants'!$A$4:$C$1012,3,FALSE)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constants'!$A$4:$B$1012,2,FALSE)</f>
        <v>DLC_DARK_BROTHERHOOD</v>
      </c>
      <c r="L452" s="3" t="str">
        <f>VLOOKUP(J452,'LibSets constants'!$A$4:$C$1012,3,FALSE)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constants'!$A$4:$B$1012,2,FALSE)</f>
        <v>DLC_DARK_BROTHERHOOD</v>
      </c>
      <c r="L453" s="3" t="str">
        <f>VLOOKUP(J453,'LibSets constants'!$A$4:$C$1012,3,FALSE)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constants'!$A$4:$B$1012,2,FALSE)</f>
        <v>DLC_DARK_BROTHERHOOD</v>
      </c>
      <c r="L454" s="3" t="str">
        <f>VLOOKUP(J454,'LibSets constants'!$A$4:$C$1012,3,FALSE)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constants'!$A$4:$B$1012,2,FALSE)</f>
        <v>DLC_DARK_BROTHERHOOD</v>
      </c>
      <c r="L455" s="3" t="str">
        <f>VLOOKUP(J455,'LibSets constants'!$A$4:$C$1012,3,FALSE)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constants'!$A$4:$B$1012,2,FALSE)</f>
        <v>DLC_DARK_BROTHERHOOD</v>
      </c>
      <c r="L456" s="3" t="str">
        <f>VLOOKUP(J456,'LibSets constants'!$A$4:$C$1012,3,FALSE)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constants'!$A$4:$B$1012,2,FALSE)</f>
        <v>DLC_DARK_BROTHERHOOD</v>
      </c>
      <c r="L457" s="3" t="str">
        <f>VLOOKUP(J457,'LibSets constants'!$A$4:$C$1012,3,FALSE)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constants'!$A$4:$B$1012,2,FALSE)</f>
        <v>DLC_DARK_BROTHERHOOD</v>
      </c>
      <c r="L458" s="3" t="str">
        <f>VLOOKUP(J458,'LibSets constants'!$A$4:$C$1012,3,FALSE)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constants'!$A$4:$B$1012,2,FALSE)</f>
        <v>DLC_DARK_BROTHERHOOD</v>
      </c>
      <c r="L459" s="3" t="str">
        <f>VLOOKUP(J459,'LibSets constants'!$A$4:$C$1012,3,FALSE)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constants'!$A$4:$B$1012,2,FALSE)</f>
        <v>DLC_DARK_BROTHERHOOD</v>
      </c>
      <c r="L460" s="3" t="str">
        <f>VLOOKUP(J460,'LibSets constants'!$A$4:$C$1012,3,FALSE)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constants'!$A$4:$B$1012,2,FALSE)</f>
        <v>DLC_THIEVES_GUILD</v>
      </c>
      <c r="L461" s="3" t="str">
        <f>VLOOKUP(J461,'LibSets constants'!$A$4:$C$1012,3,FALSE)</f>
        <v>Thieves Guild</v>
      </c>
    </row>
    <row r="462" spans="1:12" x14ac:dyDescent="0.25">
      <c r="A462" s="12">
        <v>836</v>
      </c>
      <c r="B462" s="5">
        <v>459</v>
      </c>
      <c r="C462" s="5">
        <v>823</v>
      </c>
      <c r="D462" s="42"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constants'!$A$4:$B$1012,2,FALSE)</f>
        <v>DLC_DARK_BROTHERHOOD</v>
      </c>
      <c r="L462" s="3" t="str">
        <f>VLOOKUP(J462,'LibSets constants'!$A$4:$C$1012,3,FALSE)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constants'!$A$4:$B$1012,2,FALSE)</f>
        <v>DLC_DARK_BROTHERHOOD</v>
      </c>
      <c r="L463" s="3" t="str">
        <f>VLOOKUP(J463,'LibSets constants'!$A$4:$C$1012,3,FALSE)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constants'!$A$4:$B$1012,2,FALSE)</f>
        <v>DLC_DARK_BROTHERHOOD</v>
      </c>
      <c r="L464" s="3" t="str">
        <f>VLOOKUP(J464,'LibSets constants'!$A$4:$C$1012,3,FALSE)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constants'!$A$4:$B$1012,2,FALSE)</f>
        <v>DLC_DARK_BROTHERHOOD</v>
      </c>
      <c r="L465" s="3" t="str">
        <f>VLOOKUP(J465,'LibSets constants'!$A$4:$C$1012,3,FALSE)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constants'!$A$4:$B$1012,2,FALSE)</f>
        <v>DLC_SHADOWS_OF_THE_HIST</v>
      </c>
      <c r="L466" s="3" t="str">
        <f>VLOOKUP(J466,'LibSets constants'!$A$4:$C$1012,3,FALSE)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constants'!$A$4:$B$1012,2,FALSE)</f>
        <v>DLC_THIEVES_GUILD</v>
      </c>
      <c r="L467" s="3" t="str">
        <f>VLOOKUP(J467,'LibSets constants'!$A$4:$C$1012,3,FALSE)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constants'!$A$4:$B$1012,2,FALSE)</f>
        <v>DLC_THIEVES_GUILD</v>
      </c>
      <c r="L468" s="3" t="str">
        <f>VLOOKUP(J468,'LibSets constants'!$A$4:$C$1012,3,FALSE)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constants'!$A$4:$B$1012,2,FALSE)</f>
        <v>DLC_SHADOWS_OF_THE_HIST</v>
      </c>
      <c r="L469" s="3" t="str">
        <f>VLOOKUP(J469,'LibSets constants'!$A$4:$C$1012,3,FALSE)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constants'!$A$4:$B$1012,2,FALSE)</f>
        <v>DLC_MORROWIND</v>
      </c>
      <c r="L470" s="3" t="str">
        <f>VLOOKUP(J470,'LibSets constants'!$A$4:$C$1012,3,FALSE)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constants'!$A$4:$B$1012,2,FALSE)</f>
        <v>DLC_BASE_GAME</v>
      </c>
      <c r="L471" s="3" t="str">
        <f>VLOOKUP(J471,'LibSets constants'!$A$4:$C$1012,3,FALSE)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constants'!$A$4:$B$1012,2,FALSE)</f>
        <v>DLC_BASE_GAME</v>
      </c>
      <c r="L472" s="3" t="str">
        <f>VLOOKUP(J472,'LibSets constants'!$A$4:$C$1012,3,FALSE)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constants'!$A$4:$B$1012,2,FALSE)</f>
        <v>DLC_BASE_GAME</v>
      </c>
      <c r="L473" s="3" t="str">
        <f>VLOOKUP(J473,'LibSets constants'!$A$4:$C$1012,3,FALSE)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constants'!$A$4:$B$1012,2,FALSE)</f>
        <v>DLC_BASE_GAME</v>
      </c>
      <c r="L474" s="3" t="str">
        <f>VLOOKUP(J474,'LibSets constants'!$A$4:$C$1012,3,FALSE)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constants'!$A$4:$B$1012,2,FALSE)</f>
        <v>DLC_BASE_GAME</v>
      </c>
      <c r="L475" s="3" t="str">
        <f>VLOOKUP(J475,'LibSets constants'!$A$4:$C$1012,3,FALSE)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constants'!$A$4:$B$1012,2,FALSE)</f>
        <v>DLC_BASE_GAME</v>
      </c>
      <c r="L476" s="3" t="str">
        <f>VLOOKUP(J476,'LibSets constants'!$A$4:$C$1012,3,FALSE)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constants'!$A$4:$B$1012,2,FALSE)</f>
        <v>DLC_BASE_GAME</v>
      </c>
      <c r="L477" s="3" t="str">
        <f>VLOOKUP(J477,'LibSets constants'!$A$4:$C$1012,3,FALSE)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constants'!$A$4:$B$1012,2,FALSE)</f>
        <v>DLC_BASE_GAME</v>
      </c>
      <c r="L478" s="3" t="str">
        <f>VLOOKUP(J478,'LibSets constants'!$A$4:$C$1012,3,FALSE)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constants'!$A$4:$B$1012,2,FALSE)</f>
        <v>DLC_BASE_GAME</v>
      </c>
      <c r="L479" s="3" t="str">
        <f>VLOOKUP(J479,'LibSets constants'!$A$4:$C$1012,3,FALSE)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constants'!$A$4:$B$1012,2,FALSE)</f>
        <v>DLC_BASE_GAME</v>
      </c>
      <c r="L480" s="3" t="str">
        <f>VLOOKUP(J480,'LibSets constants'!$A$4:$C$1012,3,FALSE)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constants'!$A$4:$B$1012,2,FALSE)</f>
        <v>DLC_BASE_GAME</v>
      </c>
      <c r="L481" s="3" t="str">
        <f>VLOOKUP(J481,'LibSets constants'!$A$4:$C$1012,3,FALSE)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constants'!$A$4:$B$1012,2,FALSE)</f>
        <v>DLC_BASE_GAME</v>
      </c>
      <c r="L482" s="3" t="str">
        <f>VLOOKUP(J482,'LibSets constants'!$A$4:$C$1012,3,FALSE)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constants'!$A$4:$B$1012,2,FALSE)</f>
        <v>DLC_BASE_GAME</v>
      </c>
      <c r="L483" s="3" t="str">
        <f>VLOOKUP(J483,'LibSets constants'!$A$4:$C$1012,3,FALSE)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constants'!$A$4:$B$1012,2,FALSE)</f>
        <v>DLC_BASE_GAME</v>
      </c>
      <c r="L484" s="3" t="str">
        <f>VLOOKUP(J484,'LibSets constants'!$A$4:$C$1012,3,FALSE)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constants'!$A$4:$B$1012,2,FALSE)</f>
        <v>DLC_BASE_GAME</v>
      </c>
      <c r="L485" s="3" t="str">
        <f>VLOOKUP(J485,'LibSets constants'!$A$4:$C$1012,3,FALSE)</f>
        <v>Included in base game</v>
      </c>
    </row>
    <row r="486" spans="1:12" x14ac:dyDescent="0.25">
      <c r="A486" s="12">
        <v>867</v>
      </c>
      <c r="B486" s="5">
        <v>483</v>
      </c>
      <c r="C486" s="5">
        <v>41</v>
      </c>
      <c r="D486" s="42"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constants'!$A$4:$B$1012,2,FALSE)</f>
        <v>DLC_BASE_GAME</v>
      </c>
      <c r="L486" s="3" t="str">
        <f>VLOOKUP(J486,'LibSets constants'!$A$4:$C$1012,3,FALSE)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constants'!$A$4:$B$1012,2,FALSE)</f>
        <v>DLC_BASE_GAME</v>
      </c>
      <c r="L487" s="3" t="str">
        <f>VLOOKUP(J487,'LibSets constants'!$A$4:$C$1012,3,FALSE)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constants'!$A$4:$B$1012,2,FALSE)</f>
        <v>DLC_BASE_GAME</v>
      </c>
      <c r="L488" s="3" t="str">
        <f>VLOOKUP(J488,'LibSets constants'!$A$4:$C$1012,3,FALSE)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constants'!$A$4:$B$1012,2,FALSE)</f>
        <v>DLC_BASE_GAME</v>
      </c>
      <c r="L489" s="3" t="str">
        <f>VLOOKUP(J489,'LibSets constants'!$A$4:$C$1012,3,FALSE)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constants'!$A$4:$B$1012,2,FALSE)</f>
        <v>DLC_BASE_GAME</v>
      </c>
      <c r="L490" s="3" t="str">
        <f>VLOOKUP(J490,'LibSets constants'!$A$4:$C$1012,3,FALSE)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constants'!$A$4:$B$1012,2,FALSE)</f>
        <v>DLC_BASE_GAME</v>
      </c>
      <c r="L491" s="3" t="str">
        <f>VLOOKUP(J491,'LibSets constants'!$A$4:$C$1012,3,FALSE)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constants'!$A$4:$B$1012,2,FALSE)</f>
        <v>DLC_BASE_GAME</v>
      </c>
      <c r="L492" s="3" t="str">
        <f>VLOOKUP(J492,'LibSets constants'!$A$4:$C$1012,3,FALSE)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constants'!$A$4:$B$1012,2,FALSE)</f>
        <v>DLC_BASE_GAME</v>
      </c>
      <c r="L493" s="3" t="str">
        <f>VLOOKUP(J493,'LibSets constants'!$A$4:$C$1012,3,FALSE)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constants'!$A$4:$B$1012,2,FALSE)</f>
        <v>DLC_BASE_GAME</v>
      </c>
      <c r="L494" s="3" t="str">
        <f>VLOOKUP(J494,'LibSets constants'!$A$4:$C$1012,3,FALSE)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constants'!$A$4:$B$1012,2,FALSE)</f>
        <v>DLC_BASE_GAME</v>
      </c>
      <c r="L495" s="3" t="str">
        <f>VLOOKUP(J495,'LibSets constants'!$A$4:$C$1012,3,FALSE)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constants'!$A$4:$B$1012,2,FALSE)</f>
        <v>DLC_BASE_GAME</v>
      </c>
      <c r="L496" s="3" t="str">
        <f>VLOOKUP(J496,'LibSets constants'!$A$4:$C$1012,3,FALSE)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constants'!$A$4:$B$1012,2,FALSE)</f>
        <v>DLC_BASE_GAME</v>
      </c>
      <c r="L497" s="3" t="str">
        <f>VLOOKUP(J497,'LibSets constants'!$A$4:$C$1012,3,FALSE)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constants'!$A$4:$B$1012,2,FALSE)</f>
        <v>DLC_BASE_GAME</v>
      </c>
      <c r="L498" s="3" t="str">
        <f>VLOOKUP(J498,'LibSets constants'!$A$4:$C$1012,3,FALSE)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constants'!$A$4:$B$1012,2,FALSE)</f>
        <v>DLC_BASE_GAME</v>
      </c>
      <c r="L499" s="3" t="str">
        <f>VLOOKUP(J499,'LibSets constants'!$A$4:$C$1012,3,FALSE)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constants'!$A$4:$B$1012,2,FALSE)</f>
        <v>DLC_BASE_GAME</v>
      </c>
      <c r="L500" s="3" t="str">
        <f>VLOOKUP(J500,'LibSets constants'!$A$4:$C$1012,3,FALSE)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constants'!$A$4:$B$1012,2,FALSE)</f>
        <v>DLC_BASE_GAME</v>
      </c>
      <c r="L501" s="3" t="str">
        <f>VLOOKUP(J501,'LibSets constants'!$A$4:$C$1012,3,FALSE)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constants'!$A$4:$B$1012,2,FALSE)</f>
        <v>DLC_BASE_GAME</v>
      </c>
      <c r="L502" s="3" t="str">
        <f>VLOOKUP(J502,'LibSets constants'!$A$4:$C$1012,3,FALSE)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constants'!$A$4:$B$1012,2,FALSE)</f>
        <v>DLC_BASE_GAME</v>
      </c>
      <c r="L503" s="3" t="str">
        <f>VLOOKUP(J503,'LibSets constants'!$A$4:$C$1012,3,FALSE)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constants'!$A$4:$B$1012,2,FALSE)</f>
        <v>DLC_BASE_GAME</v>
      </c>
      <c r="L504" s="3" t="str">
        <f>VLOOKUP(J504,'LibSets constants'!$A$4:$C$1012,3,FALSE)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constants'!$A$4:$B$1012,2,FALSE)</f>
        <v>DLC_BASE_GAME</v>
      </c>
      <c r="L505" s="3" t="str">
        <f>VLOOKUP(J505,'LibSets constants'!$A$4:$C$1012,3,FALSE)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constants'!$A$4:$B$1012,2,FALSE)</f>
        <v>DLC_BASE_GAME</v>
      </c>
      <c r="L506" s="3" t="str">
        <f>VLOOKUP(J506,'LibSets constants'!$A$4:$C$1012,3,FALSE)</f>
        <v>Included in base game</v>
      </c>
    </row>
    <row r="507" spans="1:12" x14ac:dyDescent="0.25">
      <c r="A507" s="12">
        <v>892</v>
      </c>
      <c r="B507" s="5">
        <v>504</v>
      </c>
      <c r="C507" s="5">
        <v>888</v>
      </c>
      <c r="D507" s="42"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constants'!$A$4:$B$1012,2,FALSE)</f>
        <v>DLC_BASE_GAME</v>
      </c>
      <c r="L507" s="3" t="str">
        <f>VLOOKUP(J507,'LibSets constants'!$A$4:$C$1012,3,FALSE)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constants'!$A$4:$B$1012,2,FALSE)</f>
        <v>DLC_BASE_GAME</v>
      </c>
      <c r="L508" s="3" t="str">
        <f>VLOOKUP(J508,'LibSets constants'!$A$4:$C$1012,3,FALSE)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constants'!$A$4:$B$1012,2,FALSE)</f>
        <v>DLC_BASE_GAME</v>
      </c>
      <c r="L509" s="3" t="str">
        <f>VLOOKUP(J509,'LibSets constants'!$A$4:$C$1012,3,FALSE)</f>
        <v>Included in base game</v>
      </c>
    </row>
    <row r="510" spans="1:12" x14ac:dyDescent="0.25">
      <c r="A510" s="12">
        <v>895</v>
      </c>
      <c r="B510" s="5">
        <v>507</v>
      </c>
      <c r="C510" s="5">
        <v>888</v>
      </c>
      <c r="D510" s="3" t="s">
        <v>2434</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constants'!$A$4:$B$1012,2,FALSE)</f>
        <v>DLC_BASE_GAME</v>
      </c>
      <c r="L510" s="3" t="str">
        <f>VLOOKUP(J510,'LibSets constants'!$A$4:$C$1012,3,FALSE)</f>
        <v>Included in base game</v>
      </c>
    </row>
    <row r="511" spans="1:12" x14ac:dyDescent="0.25">
      <c r="A511" s="12">
        <v>896</v>
      </c>
      <c r="B511" s="5">
        <v>508</v>
      </c>
      <c r="C511" s="5">
        <v>888</v>
      </c>
      <c r="D511" s="42"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constants'!$A$4:$B$1012,2,FALSE)</f>
        <v>DLC_BASE_GAME</v>
      </c>
      <c r="L511" s="3" t="str">
        <f>VLOOKUP(J511,'LibSets constants'!$A$4:$C$1012,3,FALSE)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constants'!$A$4:$B$1012,2,FALSE)</f>
        <v>DLC_BASE_GAME</v>
      </c>
      <c r="L512" s="3" t="str">
        <f>VLOOKUP(J512,'LibSets constants'!$A$4:$C$1012,3,FALSE)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constants'!$A$4:$B$1012,2,FALSE)</f>
        <v>DLC_BASE_GAME</v>
      </c>
      <c r="L513" s="3" t="str">
        <f>VLOOKUP(J513,'LibSets constants'!$A$4:$C$1012,3,FALSE)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constants'!$A$4:$B$1012,2,FALSE)</f>
        <v>DLC_BASE_GAME</v>
      </c>
      <c r="L514" s="3" t="str">
        <f>VLOOKUP(J514,'LibSets constants'!$A$4:$C$1012,3,FALSE)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constants'!$A$4:$B$1012,2,FALSE)</f>
        <v>DLC_BASE_GAME</v>
      </c>
      <c r="L515" s="3" t="str">
        <f>VLOOKUP(J515,'LibSets constants'!$A$4:$C$1012,3,FALSE)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constants'!$A$4:$B$1012,2,FALSE)</f>
        <v>DLC_BASE_GAME</v>
      </c>
      <c r="L516" s="3" t="str">
        <f>VLOOKUP(J516,'LibSets constants'!$A$4:$C$1012,3,FALSE)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constants'!$A$4:$B$1012,2,FALSE)</f>
        <v>DLC_BASE_GAME</v>
      </c>
      <c r="L517" s="3" t="str">
        <f>VLOOKUP(J517,'LibSets constants'!$A$4:$C$1012,3,FALSE)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constants'!$A$4:$B$1012,2,FALSE)</f>
        <v>DLC_BASE_GAME</v>
      </c>
      <c r="L518" s="3" t="str">
        <f>VLOOKUP(J518,'LibSets constants'!$A$4:$C$1012,3,FALSE)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constants'!$A$4:$B$1012,2,FALSE)</f>
        <v>DLC_BASE_GAME</v>
      </c>
      <c r="L519" s="3" t="str">
        <f>VLOOKUP(J519,'LibSets constants'!$A$4:$C$1012,3,FALSE)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constants'!$A$4:$B$1012,2,FALSE)</f>
        <v>DLC_BASE_GAME</v>
      </c>
      <c r="L520" s="3" t="str">
        <f>VLOOKUP(J520,'LibSets constants'!$A$4:$C$1012,3,FALSE)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constants'!$A$4:$B$1012,2,FALSE)</f>
        <v>DLC_BASE_GAME</v>
      </c>
      <c r="L521" s="3" t="str">
        <f>VLOOKUP(J521,'LibSets constants'!$A$4:$C$1012,3,FALSE)</f>
        <v>Included in base game</v>
      </c>
    </row>
    <row r="522" spans="1:12" x14ac:dyDescent="0.25">
      <c r="A522" s="12">
        <v>907</v>
      </c>
      <c r="B522" s="5">
        <v>519</v>
      </c>
      <c r="C522" s="5">
        <v>888</v>
      </c>
      <c r="D522" s="3" t="s">
        <v>2411</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constants'!$A$4:$B$1012,2,FALSE)</f>
        <v>DLC_BASE_GAME</v>
      </c>
      <c r="L522" s="3" t="str">
        <f>VLOOKUP(J522,'LibSets constants'!$A$4:$C$1012,3,FALSE)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constants'!$A$4:$B$1012,2,FALSE)</f>
        <v>DLC_BASE_GAME</v>
      </c>
      <c r="L523" s="3" t="str">
        <f>VLOOKUP(J523,'LibSets constants'!$A$4:$C$1012,3,FALSE)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constants'!$A$4:$B$1012,2,FALSE)</f>
        <v>DLC_BASE_GAME</v>
      </c>
      <c r="L524" s="3" t="str">
        <f>VLOOKUP(J524,'LibSets constants'!$A$4:$C$1012,3,FALSE)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constants'!$A$4:$B$1012,2,FALSE)</f>
        <v>DLC_BASE_GAME</v>
      </c>
      <c r="L525" s="3" t="str">
        <f>VLOOKUP(J525,'LibSets constants'!$A$4:$C$1012,3,FALSE)</f>
        <v>Included in base game</v>
      </c>
    </row>
    <row r="526" spans="1:12" x14ac:dyDescent="0.25">
      <c r="A526" s="12">
        <v>911</v>
      </c>
      <c r="B526" s="5">
        <v>523</v>
      </c>
      <c r="C526" s="5">
        <v>888</v>
      </c>
      <c r="D526" s="42"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constants'!$A$4:$B$1012,2,FALSE)</f>
        <v>DLC_BASE_GAME</v>
      </c>
      <c r="L526" s="3" t="str">
        <f>VLOOKUP(J526,'LibSets constants'!$A$4:$C$1012,3,FALSE)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constants'!$A$4:$B$1012,2,FALSE)</f>
        <v>DLC_BASE_GAME</v>
      </c>
      <c r="L527" s="3" t="str">
        <f>VLOOKUP(J527,'LibSets constants'!$A$4:$C$1012,3,FALSE)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constants'!$A$4:$B$1012,2,FALSE)</f>
        <v>DLC_BASE_GAME</v>
      </c>
      <c r="L528" s="3" t="str">
        <f>VLOOKUP(J528,'LibSets constants'!$A$4:$C$1012,3,FALSE)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constants'!$A$4:$B$1012,2,FALSE)</f>
        <v>DLC_BASE_GAME</v>
      </c>
      <c r="L529" s="3" t="str">
        <f>VLOOKUP(J529,'LibSets constants'!$A$4:$C$1012,3,FALSE)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constants'!$A$4:$B$1012,2,FALSE)</f>
        <v>DLC_BASE_GAME</v>
      </c>
      <c r="L530" s="3" t="str">
        <f>VLOOKUP(J530,'LibSets constants'!$A$4:$C$1012,3,FALSE)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constants'!$A$4:$B$1012,2,FALSE)</f>
        <v>DLC_BASE_GAME</v>
      </c>
      <c r="L531" s="3" t="str">
        <f>VLOOKUP(J531,'LibSets constants'!$A$4:$C$1012,3,FALSE)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constants'!$A$4:$B$1012,2,FALSE)</f>
        <v>DLC_MORROWIND</v>
      </c>
      <c r="L532" s="3" t="str">
        <f>VLOOKUP(J532,'LibSets constants'!$A$4:$C$1012,3,FALSE)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constants'!$A$4:$B$1012,2,FALSE)</f>
        <v>DLC_MORROWIND</v>
      </c>
      <c r="L533" s="3" t="str">
        <f>VLOOKUP(J533,'LibSets constants'!$A$4:$C$1012,3,FALSE)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constants'!$A$4:$B$1012,2,FALSE)</f>
        <v>DLC_MORROWIND</v>
      </c>
      <c r="L534" s="3" t="str">
        <f>VLOOKUP(J534,'LibSets constants'!$A$4:$C$1012,3,FALSE)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constants'!$A$4:$B$1012,2,FALSE)</f>
        <v>DLC_MORROWIND</v>
      </c>
      <c r="L535" s="3" t="str">
        <f>VLOOKUP(J535,'LibSets constants'!$A$4:$C$1012,3,FALSE)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constants'!$A$4:$B$1012,2,FALSE)</f>
        <v>DLC_MORROWIND</v>
      </c>
      <c r="L536" s="3" t="str">
        <f>VLOOKUP(J536,'LibSets constants'!$A$4:$C$1012,3,FALSE)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constants'!$A$4:$B$1012,2,FALSE)</f>
        <v>DLC_MORROWIND</v>
      </c>
      <c r="L537" s="3" t="str">
        <f>VLOOKUP(J537,'LibSets constants'!$A$4:$C$1012,3,FALSE)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constants'!$A$4:$B$1012,2,FALSE)</f>
        <v>DLC_MORROWIND</v>
      </c>
      <c r="L538" s="3" t="str">
        <f>VLOOKUP(J538,'LibSets constants'!$A$4:$C$1012,3,FALSE)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constants'!$A$4:$B$1012,2,FALSE)</f>
        <v>DLC_MORROWIND</v>
      </c>
      <c r="L539" s="3" t="str">
        <f>VLOOKUP(J539,'LibSets constants'!$A$4:$C$1012,3,FALSE)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constants'!$A$4:$B$1012,2,FALSE)</f>
        <v>DLC_MORROWIND</v>
      </c>
      <c r="L540" s="3" t="str">
        <f>VLOOKUP(J540,'LibSets constants'!$A$4:$C$1012,3,FALSE)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constants'!$A$4:$B$1012,2,FALSE)</f>
        <v>DLC_MORROWIND</v>
      </c>
      <c r="L541" s="3" t="str">
        <f>VLOOKUP(J541,'LibSets constants'!$A$4:$C$1012,3,FALSE)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constants'!$A$4:$B$1012,2,FALSE)</f>
        <v>DLC_MORROWIND</v>
      </c>
      <c r="L542" s="3" t="str">
        <f>VLOOKUP(J542,'LibSets constants'!$A$4:$C$1012,3,FALSE)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constants'!$A$4:$B$1012,2,FALSE)</f>
        <v>DLC_MORROWIND</v>
      </c>
      <c r="L543" s="3" t="str">
        <f>VLOOKUP(J543,'LibSets constants'!$A$4:$C$1012,3,FALSE)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constants'!$A$4:$B$1012,2,FALSE)</f>
        <v>DLC_BASE_GAME</v>
      </c>
      <c r="L544" s="3" t="str">
        <f>VLOOKUP(J544,'LibSets constants'!$A$4:$C$1012,3,FALSE)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constants'!$A$4:$B$1012,2,FALSE)</f>
        <v>DLC_BASE_GAME</v>
      </c>
      <c r="L545" s="3" t="str">
        <f>VLOOKUP(J545,'LibSets constants'!$A$4:$C$1012,3,FALSE)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constants'!$A$4:$B$1012,2,FALSE)</f>
        <v>DLC_BASE_GAME</v>
      </c>
      <c r="L546" s="3" t="str">
        <f>VLOOKUP(J546,'LibSets constants'!$A$4:$C$1012,3,FALSE)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constants'!$A$4:$B$1012,2,FALSE)</f>
        <v>DLC_BASE_GAME</v>
      </c>
      <c r="L547" s="3" t="str">
        <f>VLOOKUP(J547,'LibSets constants'!$A$4:$C$1012,3,FALSE)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constants'!$A$4:$B$1012,2,FALSE)</f>
        <v>DLC_BASE_GAME</v>
      </c>
      <c r="L548" s="3" t="str">
        <f>VLOOKUP(J548,'LibSets constants'!$A$4:$C$1012,3,FALSE)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constants'!$A$4:$B$1012,2,FALSE)</f>
        <v>DLC_BASE_GAME</v>
      </c>
      <c r="L549" s="3" t="str">
        <f>VLOOKUP(J549,'LibSets constants'!$A$4:$C$1012,3,FALSE)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constants'!$A$4:$B$1012,2,FALSE)</f>
        <v>DLC_BASE_GAME</v>
      </c>
      <c r="L550" s="3" t="str">
        <f>VLOOKUP(J550,'LibSets constants'!$A$4:$C$1012,3,FALSE)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constants'!$A$4:$B$1012,2,FALSE)</f>
        <v>DLC_BASE_GAME</v>
      </c>
      <c r="L551" s="3" t="str">
        <f>VLOOKUP(J551,'LibSets constants'!$A$4:$C$1012,3,FALSE)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constants'!$A$4:$B$1012,2,FALSE)</f>
        <v>DLC_BASE_GAME</v>
      </c>
      <c r="L552" s="3" t="str">
        <f>VLOOKUP(J552,'LibSets constants'!$A$4:$C$1012,3,FALSE)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constants'!$A$4:$B$1012,2,FALSE)</f>
        <v>DLC_BASE_GAME</v>
      </c>
      <c r="L553" s="3" t="str">
        <f>VLOOKUP(J553,'LibSets constants'!$A$4:$C$1012,3,FALSE)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constants'!$A$4:$B$1012,2,FALSE)</f>
        <v>DLC_BASE_GAME</v>
      </c>
      <c r="L554" s="3" t="str">
        <f>VLOOKUP(J554,'LibSets constants'!$A$4:$C$1012,3,FALSE)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constants'!$A$4:$B$1012,2,FALSE)</f>
        <v>DLC_BASE_GAME</v>
      </c>
      <c r="L555" s="3" t="str">
        <f>VLOOKUP(J555,'LibSets constants'!$A$4:$C$1012,3,FALSE)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constants'!$A$4:$B$1012,2,FALSE)</f>
        <v>DLC_BASE_GAME</v>
      </c>
      <c r="L556" s="3" t="str">
        <f>VLOOKUP(J556,'LibSets constants'!$A$4:$C$1012,3,FALSE)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constants'!$A$4:$B$1012,2,FALSE)</f>
        <v>DLC_BASE_GAME</v>
      </c>
      <c r="L557" s="3" t="str">
        <f>VLOOKUP(J557,'LibSets constants'!$A$4:$C$1012,3,FALSE)</f>
        <v>Included in base game</v>
      </c>
    </row>
    <row r="558" spans="1:12" x14ac:dyDescent="0.25">
      <c r="A558" s="45">
        <v>944</v>
      </c>
      <c r="B558" s="44">
        <v>555</v>
      </c>
      <c r="C558" s="44">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constants'!$A$4:$B$1012,2,FALSE)</f>
        <v>DLC_BASE_GAME</v>
      </c>
      <c r="L558" s="3" t="str">
        <f>VLOOKUP(J558,'LibSets constants'!$A$4:$C$1012,3,FALSE)</f>
        <v>Included in base game</v>
      </c>
    </row>
    <row r="559" spans="1:12" x14ac:dyDescent="0.25">
      <c r="A559" s="45">
        <v>945</v>
      </c>
      <c r="B559" s="44">
        <v>556</v>
      </c>
      <c r="C559" s="44">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constants'!$A$4:$B$1012,2,FALSE)</f>
        <v>DLC_BASE_GAME</v>
      </c>
      <c r="L559" s="3" t="str">
        <f>VLOOKUP(J559,'LibSets constants'!$A$4:$C$1012,3,FALSE)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constants'!$A$4:$B$1012,2,FALSE)</f>
        <v>DLC_MORROWIND</v>
      </c>
      <c r="L560" s="3" t="str">
        <f>VLOOKUP(J560,'LibSets constants'!$A$4:$C$1012,3,FALSE)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constants'!$A$4:$B$1012,2,FALSE)</f>
        <v>DLC_MORROWIND</v>
      </c>
      <c r="L561" s="3" t="str">
        <f>VLOOKUP(J561,'LibSets constants'!$A$4:$C$1012,3,FALSE)</f>
        <v>Morrowind</v>
      </c>
    </row>
    <row r="562" spans="1:12" x14ac:dyDescent="0.25">
      <c r="A562" s="45">
        <v>948</v>
      </c>
      <c r="B562" s="44">
        <v>559</v>
      </c>
      <c r="C562" s="44">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constants'!$A$4:$B$1012,2,FALSE)</f>
        <v>DLC_MORROWIND</v>
      </c>
      <c r="L562" s="3" t="str">
        <f>VLOOKUP(J562,'LibSets constants'!$A$4:$C$1012,3,FALSE)</f>
        <v>Morrowind</v>
      </c>
    </row>
    <row r="563" spans="1:12" x14ac:dyDescent="0.25">
      <c r="A563" s="45">
        <v>949</v>
      </c>
      <c r="B563" s="44">
        <v>560</v>
      </c>
      <c r="C563" s="44">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constants'!$A$4:$B$1012,2,FALSE)</f>
        <v>DLC_MORROWIND</v>
      </c>
      <c r="L563" s="3" t="str">
        <f>VLOOKUP(J563,'LibSets constants'!$A$4:$C$1012,3,FALSE)</f>
        <v>Morrowind</v>
      </c>
    </row>
    <row r="564" spans="1:12" x14ac:dyDescent="0.25">
      <c r="A564" s="45">
        <v>950</v>
      </c>
      <c r="B564" s="44">
        <v>561</v>
      </c>
      <c r="C564" s="44">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constants'!$A$4:$B$1012,2,FALSE)</f>
        <v>DLC_MORROWIND</v>
      </c>
      <c r="L564" s="3" t="str">
        <f>VLOOKUP(J564,'LibSets constants'!$A$4:$C$1012,3,FALSE)</f>
        <v>Morrowind</v>
      </c>
    </row>
    <row r="565" spans="1:12" x14ac:dyDescent="0.25">
      <c r="A565" s="45">
        <v>951</v>
      </c>
      <c r="B565" s="44">
        <v>562</v>
      </c>
      <c r="C565" s="44">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constants'!$A$4:$B$1012,2,FALSE)</f>
        <v>DLC_MORROWIND</v>
      </c>
      <c r="L565" s="3" t="str">
        <f>VLOOKUP(J565,'LibSets constants'!$A$4:$C$1012,3,FALSE)</f>
        <v>Morrowind</v>
      </c>
    </row>
    <row r="566" spans="1:12" x14ac:dyDescent="0.25">
      <c r="A566" s="45">
        <v>952</v>
      </c>
      <c r="B566" s="44">
        <v>563</v>
      </c>
      <c r="C566" s="44">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constants'!$A$4:$B$1012,2,FALSE)</f>
        <v>DLC_MORROWIND</v>
      </c>
      <c r="L566" s="3" t="str">
        <f>VLOOKUP(J566,'LibSets constants'!$A$4:$C$1012,3,FALSE)</f>
        <v>Morrowind</v>
      </c>
    </row>
    <row r="567" spans="1:12" x14ac:dyDescent="0.25">
      <c r="A567" s="45">
        <v>953</v>
      </c>
      <c r="B567" s="44">
        <v>564</v>
      </c>
      <c r="C567" s="44">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constants'!$A$4:$B$1012,2,FALSE)</f>
        <v>DLC_MORROWIND</v>
      </c>
      <c r="L567" s="3" t="str">
        <f>VLOOKUP(J567,'LibSets constants'!$A$4:$C$1012,3,FALSE)</f>
        <v>Morrowind</v>
      </c>
    </row>
    <row r="568" spans="1:12" x14ac:dyDescent="0.25">
      <c r="A568" s="45">
        <v>954</v>
      </c>
      <c r="B568" s="44">
        <v>565</v>
      </c>
      <c r="C568" s="44">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constants'!$A$4:$B$1012,2,FALSE)</f>
        <v>DLC_MORROWIND</v>
      </c>
      <c r="L568" s="3" t="str">
        <f>VLOOKUP(J568,'LibSets constants'!$A$4:$C$1012,3,FALSE)</f>
        <v>Morrowind</v>
      </c>
    </row>
    <row r="569" spans="1:12" x14ac:dyDescent="0.25">
      <c r="A569" s="45">
        <v>955</v>
      </c>
      <c r="B569" s="44">
        <v>566</v>
      </c>
      <c r="C569" s="44">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constants'!$A$4:$B$1012,2,FALSE)</f>
        <v>DLC_MORROWIND</v>
      </c>
      <c r="L569" s="3" t="str">
        <f>VLOOKUP(J569,'LibSets constants'!$A$4:$C$1012,3,FALSE)</f>
        <v>Morrowind</v>
      </c>
    </row>
    <row r="570" spans="1:12" x14ac:dyDescent="0.25">
      <c r="A570" s="45">
        <v>956</v>
      </c>
      <c r="B570" s="44">
        <v>567</v>
      </c>
      <c r="C570" s="44">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constants'!$A$4:$B$1012,2,FALSE)</f>
        <v>DLC_MORROWIND</v>
      </c>
      <c r="L570" s="3" t="str">
        <f>VLOOKUP(J570,'LibSets constants'!$A$4:$C$1012,3,FALSE)</f>
        <v>Morrowind</v>
      </c>
    </row>
    <row r="571" spans="1:12" x14ac:dyDescent="0.25">
      <c r="A571" s="45">
        <v>957</v>
      </c>
      <c r="B571" s="44">
        <v>568</v>
      </c>
      <c r="C571" s="44">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constants'!$A$4:$B$1012,2,FALSE)</f>
        <v>DLC_MORROWIND</v>
      </c>
      <c r="L571" s="3" t="str">
        <f>VLOOKUP(J571,'LibSets constants'!$A$4:$C$1012,3,FALSE)</f>
        <v>Morrowind</v>
      </c>
    </row>
    <row r="572" spans="1:12" x14ac:dyDescent="0.25">
      <c r="A572" s="45">
        <v>958</v>
      </c>
      <c r="B572" s="44">
        <v>569</v>
      </c>
      <c r="C572" s="44">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constants'!$A$4:$B$1012,2,FALSE)</f>
        <v>DLC_MORROWIND</v>
      </c>
      <c r="L572" s="3" t="str">
        <f>VLOOKUP(J572,'LibSets constants'!$A$4:$C$1012,3,FALSE)</f>
        <v>Morrowind</v>
      </c>
    </row>
    <row r="573" spans="1:12" x14ac:dyDescent="0.25">
      <c r="A573" s="45">
        <v>959</v>
      </c>
      <c r="B573" s="44">
        <v>570</v>
      </c>
      <c r="C573" s="44">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constants'!$A$4:$B$1012,2,FALSE)</f>
        <v>DLC_MORROWIND</v>
      </c>
      <c r="L573" s="3" t="str">
        <f>VLOOKUP(J573,'LibSets constants'!$A$4:$C$1012,3,FALSE)</f>
        <v>Morrowind</v>
      </c>
    </row>
    <row r="574" spans="1:12" x14ac:dyDescent="0.25">
      <c r="A574" s="45">
        <v>960</v>
      </c>
      <c r="B574" s="44">
        <v>571</v>
      </c>
      <c r="C574" s="44">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constants'!$A$4:$B$1012,2,FALSE)</f>
        <v>DLC_MORROWIND</v>
      </c>
      <c r="L574" s="3" t="str">
        <f>VLOOKUP(J574,'LibSets constants'!$A$4:$C$1012,3,FALSE)</f>
        <v>Morrowind</v>
      </c>
    </row>
    <row r="575" spans="1:12" x14ac:dyDescent="0.25">
      <c r="A575" s="45">
        <v>961</v>
      </c>
      <c r="B575" s="44">
        <v>572</v>
      </c>
      <c r="C575" s="44">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constants'!$A$4:$B$1012,2,FALSE)</f>
        <v>DLC_MORROWIND</v>
      </c>
      <c r="L575" s="3" t="str">
        <f>VLOOKUP(J575,'LibSets constants'!$A$4:$C$1012,3,FALSE)</f>
        <v>Morrowind</v>
      </c>
    </row>
    <row r="576" spans="1:12" x14ac:dyDescent="0.25">
      <c r="A576" s="45">
        <v>962</v>
      </c>
      <c r="B576" s="44">
        <v>573</v>
      </c>
      <c r="C576" s="44">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constants'!$A$4:$B$1012,2,FALSE)</f>
        <v>DLC_MORROWIND</v>
      </c>
      <c r="L576" s="3" t="str">
        <f>VLOOKUP(J576,'LibSets constants'!$A$4:$C$1012,3,FALSE)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constants'!$A$4:$B$1012,2,FALSE)</f>
        <v>DLC_MORROWIND</v>
      </c>
      <c r="L577" s="3" t="str">
        <f>VLOOKUP(J577,'LibSets constants'!$A$4:$C$1012,3,FALSE)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constants'!$A$4:$B$1012,2,FALSE)</f>
        <v>DLC_MORROWIND</v>
      </c>
      <c r="L578" s="3" t="str">
        <f>VLOOKUP(J578,'LibSets constants'!$A$4:$C$1012,3,FALSE)</f>
        <v>Morrowind</v>
      </c>
    </row>
    <row r="579" spans="1:12" x14ac:dyDescent="0.25">
      <c r="A579" s="12">
        <v>965</v>
      </c>
      <c r="B579" s="5">
        <v>576</v>
      </c>
      <c r="C579" s="5">
        <v>849</v>
      </c>
      <c r="D579" s="3" t="s">
        <v>632</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constants'!$A$4:$B$1012,2,FALSE)</f>
        <v>DLC_MORROWIND</v>
      </c>
      <c r="L579" s="3" t="str">
        <f>VLOOKUP(J579,'LibSets constants'!$A$4:$C$1012,3,FALSE)</f>
        <v>Morrowind</v>
      </c>
    </row>
    <row r="580" spans="1:12" x14ac:dyDescent="0.25">
      <c r="A580" s="45">
        <v>966</v>
      </c>
      <c r="B580" s="44">
        <v>577</v>
      </c>
      <c r="C580" s="44">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constants'!$A$4:$B$1012,2,FALSE)</f>
        <v>DLC_MORROWIND</v>
      </c>
      <c r="L580" s="3" t="str">
        <f>VLOOKUP(J580,'LibSets constants'!$A$4:$C$1012,3,FALSE)</f>
        <v>Morrowind</v>
      </c>
    </row>
    <row r="581" spans="1:12" x14ac:dyDescent="0.25">
      <c r="A581" s="45">
        <v>967</v>
      </c>
      <c r="B581" s="44">
        <v>578</v>
      </c>
      <c r="C581" s="44">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constants'!$A$4:$B$1012,2,FALSE)</f>
        <v>DLC_MORROWIND</v>
      </c>
      <c r="L581" s="3" t="str">
        <f>VLOOKUP(J581,'LibSets constants'!$A$4:$C$1012,3,FALSE)</f>
        <v>Morrowind</v>
      </c>
    </row>
    <row r="582" spans="1:12" x14ac:dyDescent="0.25">
      <c r="A582" s="45">
        <v>968</v>
      </c>
      <c r="B582" s="44">
        <v>579</v>
      </c>
      <c r="C582" s="44">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constants'!$A$4:$B$1012,2,FALSE)</f>
        <v>DLC_MORROWIND</v>
      </c>
      <c r="L582" s="3" t="str">
        <f>VLOOKUP(J582,'LibSets constants'!$A$4:$C$1012,3,FALSE)</f>
        <v>Morrowind</v>
      </c>
    </row>
    <row r="583" spans="1:12" x14ac:dyDescent="0.25">
      <c r="A583" s="45">
        <v>969</v>
      </c>
      <c r="B583" s="44">
        <v>580</v>
      </c>
      <c r="C583" s="44">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constants'!$A$4:$B$1012,2,FALSE)</f>
        <v>DLC_MORROWIND</v>
      </c>
      <c r="L583" s="3" t="str">
        <f>VLOOKUP(J583,'LibSets constants'!$A$4:$C$1012,3,FALSE)</f>
        <v>Morrowind</v>
      </c>
    </row>
    <row r="584" spans="1:12" x14ac:dyDescent="0.25">
      <c r="A584" s="45">
        <v>970</v>
      </c>
      <c r="B584" s="44">
        <v>581</v>
      </c>
      <c r="C584" s="44">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constants'!$A$4:$B$1012,2,FALSE)</f>
        <v>DLC_MORROWIND</v>
      </c>
      <c r="L584" s="3" t="str">
        <f>VLOOKUP(J584,'LibSets constants'!$A$4:$C$1012,3,FALSE)</f>
        <v>Morrowind</v>
      </c>
    </row>
    <row r="585" spans="1:12" x14ac:dyDescent="0.25">
      <c r="A585" s="45">
        <v>971</v>
      </c>
      <c r="B585" s="44">
        <v>582</v>
      </c>
      <c r="C585" s="44">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constants'!$A$4:$B$1012,2,FALSE)</f>
        <v>DLC_MORROWIND</v>
      </c>
      <c r="L585" s="3" t="str">
        <f>VLOOKUP(J585,'LibSets constants'!$A$4:$C$1012,3,FALSE)</f>
        <v>Morrowind</v>
      </c>
    </row>
    <row r="586" spans="1:12" x14ac:dyDescent="0.25">
      <c r="A586" s="45">
        <v>972</v>
      </c>
      <c r="B586" s="44">
        <v>583</v>
      </c>
      <c r="C586" s="44">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constants'!$A$4:$B$1012,2,FALSE)</f>
        <v>DLC_MORROWIND</v>
      </c>
      <c r="L586" s="3" t="str">
        <f>VLOOKUP(J586,'LibSets constants'!$A$4:$C$1012,3,FALSE)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constants'!$A$4:$B$1012,2,FALSE)</f>
        <v>DLC_HORNS_OF_THE_REACH</v>
      </c>
      <c r="L587" s="3" t="str">
        <f>VLOOKUP(J587,'LibSets constants'!$A$4:$C$1012,3,FALSE)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constants'!$A$4:$B$1012,2,FALSE)</f>
        <v>DLC_HORNS_OF_THE_REACH</v>
      </c>
      <c r="L588" s="3" t="str">
        <f>VLOOKUP(J588,'LibSets constants'!$A$4:$C$1012,3,FALSE)</f>
        <v>Horns of the Reach</v>
      </c>
    </row>
    <row r="589" spans="1:12" x14ac:dyDescent="0.25">
      <c r="A589" s="45">
        <v>975</v>
      </c>
      <c r="B589" s="44">
        <v>586</v>
      </c>
      <c r="C589" s="44">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constants'!$A$4:$B$1012,2,FALSE)</f>
        <v>DLC_MORROWIND</v>
      </c>
      <c r="L589" s="3" t="str">
        <f>VLOOKUP(J589,'LibSets constants'!$A$4:$C$1012,3,FALSE)</f>
        <v>Morrowind</v>
      </c>
    </row>
    <row r="590" spans="1:12" x14ac:dyDescent="0.25">
      <c r="A590" s="45">
        <v>977</v>
      </c>
      <c r="B590" s="44">
        <v>587</v>
      </c>
      <c r="C590" s="44">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constants'!$A$4:$B$1012,2,FALSE)</f>
        <v>DLC_MORROWIND</v>
      </c>
      <c r="L590" s="3" t="str">
        <f>VLOOKUP(J590,'LibSets constants'!$A$4:$C$1012,3,FALSE)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constants'!$A$4:$B$1012,2,FALSE)</f>
        <v>DLC_MORROWIND</v>
      </c>
      <c r="L591" s="3" t="str">
        <f>VLOOKUP(J591,'LibSets constants'!$A$4:$C$1012,3,FALSE)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constants'!$A$4:$B$1012,2,FALSE)</f>
        <v>DLC_CLOCKWORK_CITY</v>
      </c>
      <c r="L592" s="3" t="str">
        <f>VLOOKUP(J592,'LibSets constants'!$A$4:$C$1012,3,FALSE)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constants'!$A$4:$B$1012,2,FALSE)</f>
        <v>DLC_CLOCKWORK_CITY</v>
      </c>
      <c r="L593" s="3" t="str">
        <f>VLOOKUP(J593,'LibSets constants'!$A$4:$C$1012,3,FALSE)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constants'!$A$4:$B$1012,2,FALSE)</f>
        <v>DLC_CLOCKWORK_CITY</v>
      </c>
      <c r="L594" s="3" t="str">
        <f>VLOOKUP(J594,'LibSets constants'!$A$4:$C$1012,3,FALSE)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constants'!$A$4:$B$1012,2,FALSE)</f>
        <v>DLC_CLOCKWORK_CITY</v>
      </c>
      <c r="L595" s="3" t="str">
        <f>VLOOKUP(J595,'LibSets constants'!$A$4:$C$1012,3,FALSE)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constants'!$A$4:$B$1012,2,FALSE)</f>
        <v>DLC_CLOCKWORK_CITY</v>
      </c>
      <c r="L596" s="3" t="str">
        <f>VLOOKUP(J596,'LibSets constants'!$A$4:$C$1012,3,FALSE)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constants'!$A$4:$B$1012,2,FALSE)</f>
        <v>DLC_CLOCKWORK_CITY</v>
      </c>
      <c r="L597" s="3" t="str">
        <f>VLOOKUP(J597,'LibSets constants'!$A$4:$C$1012,3,FALSE)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constants'!$A$4:$B$1012,2,FALSE)</f>
        <v>DLC_CLOCKWORK_CITY</v>
      </c>
      <c r="L598" s="3" t="str">
        <f>VLOOKUP(J598,'LibSets constants'!$A$4:$C$1012,3,FALSE)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constants'!$A$4:$B$1012,2,FALSE)</f>
        <v>DLC_CLOCKWORK_CITY</v>
      </c>
      <c r="L599" s="3" t="str">
        <f>VLOOKUP(J599,'LibSets constants'!$A$4:$C$1012,3,FALSE)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constants'!$A$4:$B$1012,2,FALSE)</f>
        <v>DLC_CLOCKWORK_CITY</v>
      </c>
      <c r="L600" s="3" t="str">
        <f>VLOOKUP(J600,'LibSets constants'!$A$4:$C$1012,3,FALSE)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constants'!$A$4:$B$1012,2,FALSE)</f>
        <v>DLC_CLOCKWORK_CITY</v>
      </c>
      <c r="L601" s="3" t="str">
        <f>VLOOKUP(J601,'LibSets constants'!$A$4:$C$1012,3,FALSE)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constants'!$A$4:$B$1012,2,FALSE)</f>
        <v>DLC_CLOCKWORK_CITY</v>
      </c>
      <c r="L602" s="3" t="str">
        <f>VLOOKUP(J602,'LibSets constants'!$A$4:$C$1012,3,FALSE)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constants'!$A$4:$B$1012,2,FALSE)</f>
        <v>DLC_CLOCKWORK_CITY</v>
      </c>
      <c r="L603" s="3" t="str">
        <f>VLOOKUP(J603,'LibSets constants'!$A$4:$C$1012,3,FALSE)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constants'!$A$4:$B$1012,2,FALSE)</f>
        <v>DLC_CLOCKWORK_CITY</v>
      </c>
      <c r="L604" s="3" t="str">
        <f>VLOOKUP(J604,'LibSets constants'!$A$4:$C$1012,3,FALSE)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constants'!$A$4:$B$1012,2,FALSE)</f>
        <v>DLC_MORROWIND</v>
      </c>
      <c r="L605" s="3" t="str">
        <f>VLOOKUP(J605,'LibSets constants'!$A$4:$C$1012,3,FALSE)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constants'!$A$4:$B$1012,2,FALSE)</f>
        <v>DLC_MORROWIND</v>
      </c>
      <c r="L606" s="3" t="str">
        <f>VLOOKUP(J606,'LibSets constants'!$A$4:$C$1012,3,FALSE)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constants'!$A$4:$B$1012,2,FALSE)</f>
        <v>DLC_MORROWIND</v>
      </c>
      <c r="L607" s="3" t="str">
        <f>VLOOKUP(J607,'LibSets constants'!$A$4:$C$1012,3,FALSE)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constants'!$A$4:$B$1012,2,FALSE)</f>
        <v>DLC_MORROWIND</v>
      </c>
      <c r="L608" s="3" t="str">
        <f>VLOOKUP(J608,'LibSets constants'!$A$4:$C$1012,3,FALSE)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constants'!$A$4:$B$1012,2,FALSE)</f>
        <v>DLC_BASE_GAME</v>
      </c>
      <c r="L609" s="3" t="str">
        <f>VLOOKUP(J609,'LibSets constants'!$A$4:$C$1012,3,FALSE)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constants'!$A$4:$B$1012,2,FALSE)</f>
        <v>DLC_CLOCKWORK_CITY</v>
      </c>
      <c r="L610" s="3" t="str">
        <f>VLOOKUP(J610,'LibSets constants'!$A$4:$C$1012,3,FALSE)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constants'!$A$4:$B$1012,2,FALSE)</f>
        <v>DLC_CLOCKWORK_CITY</v>
      </c>
      <c r="L611" s="3" t="str">
        <f>VLOOKUP(J611,'LibSets constants'!$A$4:$C$1012,3,FALSE)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constants'!$A$4:$B$1012,2,FALSE)</f>
        <v>DLC_CLOCKWORK_CITY</v>
      </c>
      <c r="L612" s="3" t="str">
        <f>VLOOKUP(J612,'LibSets constants'!$A$4:$C$1012,3,FALSE)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constants'!$A$4:$B$1012,2,FALSE)</f>
        <v>DLC_DARK_BROTHERHOOD</v>
      </c>
      <c r="L613" s="3" t="str">
        <f>VLOOKUP(J613,'LibSets constants'!$A$4:$C$1012,3,FALSE)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constants'!$A$4:$B$1012,2,FALSE)</f>
        <v>DLC_BASE_GAME</v>
      </c>
      <c r="L614" s="3" t="str">
        <f>VLOOKUP(J614,'LibSets constants'!$A$4:$C$1012,3,FALSE)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constants'!$A$4:$B$1012,2,FALSE)</f>
        <v>DLC_BASE_GAME</v>
      </c>
      <c r="L615" s="3" t="str">
        <f>VLOOKUP(J615,'LibSets constants'!$A$4:$C$1012,3,FALSE)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constants'!$A$4:$B$1012,2,FALSE)</f>
        <v>DLC_BASE_GAME</v>
      </c>
      <c r="L616" s="3" t="str">
        <f>VLOOKUP(J616,'LibSets constants'!$A$4:$C$1012,3,FALSE)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constants'!$A$4:$B$1012,2,FALSE)</f>
        <v>DLC_DRAGON_BONES</v>
      </c>
      <c r="L617" s="3" t="str">
        <f>VLOOKUP(J617,'LibSets constants'!$A$4:$C$1012,3,FALSE)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constants'!$A$4:$B$1012,2,FALSE)</f>
        <v>DLC_DRAGON_BONES</v>
      </c>
      <c r="L618" s="3" t="str">
        <f>VLOOKUP(J618,'LibSets constants'!$A$4:$C$1012,3,FALSE)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constants'!$A$4:$B$1012,2,FALSE)</f>
        <v>DLC_SUMMERSET</v>
      </c>
      <c r="L619" s="3" t="str">
        <f>VLOOKUP(J619,'LibSets constants'!$A$4:$C$1012,3,FALSE)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constants'!$A$4:$B$1012,2,FALSE)</f>
        <v>DLC_BASE_GAME</v>
      </c>
      <c r="L620" s="3" t="str">
        <f>VLOOKUP(J620,'LibSets constants'!$A$4:$C$1012,3,FALSE)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constants'!$A$4:$B$1012,2,FALSE)</f>
        <v>DLC_SUMMERSET</v>
      </c>
      <c r="L621" s="3" t="str">
        <f>VLOOKUP(J621,'LibSets constants'!$A$4:$C$1012,3,FALSE)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constants'!$A$4:$B$1012,2,FALSE)</f>
        <v>DLC_SUMMERSET</v>
      </c>
      <c r="L622" s="3" t="str">
        <f>VLOOKUP(J622,'LibSets constants'!$A$4:$C$1012,3,FALSE)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constants'!$A$4:$B$1012,2,FALSE)</f>
        <v>DLC_SUMMERSET</v>
      </c>
      <c r="L623" s="3" t="str">
        <f>VLOOKUP(J623,'LibSets constants'!$A$4:$C$1012,3,FALSE)</f>
        <v>Summerset</v>
      </c>
    </row>
    <row r="624" spans="1:12" x14ac:dyDescent="0.25">
      <c r="A624" s="5">
        <v>1016</v>
      </c>
      <c r="B624" s="5">
        <v>621</v>
      </c>
      <c r="C624" s="5">
        <v>1011</v>
      </c>
      <c r="D624" s="17" t="s">
        <v>670</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constants'!$A$4:$B$1012,2,FALSE)</f>
        <v>DLC_SUMMERSET</v>
      </c>
      <c r="L624" s="3" t="str">
        <f>VLOOKUP(J624,'LibSets constants'!$A$4:$C$1012,3,FALSE)</f>
        <v>Summerset</v>
      </c>
    </row>
    <row r="625" spans="1:12" x14ac:dyDescent="0.25">
      <c r="A625" s="5">
        <v>1017</v>
      </c>
      <c r="B625" s="5">
        <v>622</v>
      </c>
      <c r="C625" s="5">
        <v>1011</v>
      </c>
      <c r="D625" s="17" t="s">
        <v>671</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constants'!$A$4:$B$1012,2,FALSE)</f>
        <v>DLC_SUMMERSET</v>
      </c>
      <c r="L625" s="3" t="str">
        <f>VLOOKUP(J625,'LibSets constants'!$A$4:$C$1012,3,FALSE)</f>
        <v>Summerset</v>
      </c>
    </row>
    <row r="626" spans="1:12" x14ac:dyDescent="0.25">
      <c r="A626" s="5">
        <v>1018</v>
      </c>
      <c r="B626" s="5">
        <v>623</v>
      </c>
      <c r="C626" s="5">
        <v>1011</v>
      </c>
      <c r="D626" s="17" t="s">
        <v>672</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constants'!$A$4:$B$1012,2,FALSE)</f>
        <v>DLC_SUMMERSET</v>
      </c>
      <c r="L626" s="3" t="str">
        <f>VLOOKUP(J626,'LibSets constants'!$A$4:$C$1012,3,FALSE)</f>
        <v>Summerset</v>
      </c>
    </row>
    <row r="627" spans="1:12" x14ac:dyDescent="0.25">
      <c r="A627" s="5">
        <v>1019</v>
      </c>
      <c r="B627" s="5">
        <v>624</v>
      </c>
      <c r="C627" s="5">
        <v>1011</v>
      </c>
      <c r="D627" s="17" t="s">
        <v>673</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constants'!$A$4:$B$1012,2,FALSE)</f>
        <v>DLC_SUMMERSET</v>
      </c>
      <c r="L627" s="3" t="str">
        <f>VLOOKUP(J627,'LibSets constants'!$A$4:$C$1012,3,FALSE)</f>
        <v>Summerset</v>
      </c>
    </row>
    <row r="628" spans="1:12" x14ac:dyDescent="0.25">
      <c r="A628" s="5">
        <v>1020</v>
      </c>
      <c r="B628" s="5">
        <v>625</v>
      </c>
      <c r="C628" s="5">
        <v>1011</v>
      </c>
      <c r="D628" s="17" t="s">
        <v>674</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constants'!$A$4:$B$1012,2,FALSE)</f>
        <v>DLC_SUMMERSET</v>
      </c>
      <c r="L628" s="3" t="str">
        <f>VLOOKUP(J628,'LibSets constants'!$A$4:$C$1012,3,FALSE)</f>
        <v>Summerset</v>
      </c>
    </row>
    <row r="629" spans="1:12" x14ac:dyDescent="0.25">
      <c r="A629" s="5">
        <v>1021</v>
      </c>
      <c r="B629" s="5">
        <v>626</v>
      </c>
      <c r="C629" s="5">
        <v>1011</v>
      </c>
      <c r="D629" s="17" t="s">
        <v>675</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constants'!$A$4:$B$1012,2,FALSE)</f>
        <v>DLC_SUMMERSET</v>
      </c>
      <c r="L629" s="3" t="str">
        <f>VLOOKUP(J629,'LibSets constants'!$A$4:$C$1012,3,FALSE)</f>
        <v>Summerset</v>
      </c>
    </row>
    <row r="630" spans="1:12" x14ac:dyDescent="0.25">
      <c r="A630" s="5">
        <v>1022</v>
      </c>
      <c r="B630" s="5">
        <v>627</v>
      </c>
      <c r="C630" s="5">
        <v>1011</v>
      </c>
      <c r="D630" s="17" t="s">
        <v>676</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constants'!$A$4:$B$1012,2,FALSE)</f>
        <v>DLC_SUMMERSET</v>
      </c>
      <c r="L630" s="3" t="str">
        <f>VLOOKUP(J630,'LibSets constants'!$A$4:$C$1012,3,FALSE)</f>
        <v>Summerset</v>
      </c>
    </row>
    <row r="631" spans="1:12" x14ac:dyDescent="0.25">
      <c r="A631" s="5">
        <v>1023</v>
      </c>
      <c r="B631" s="5">
        <v>628</v>
      </c>
      <c r="C631" s="5">
        <v>1011</v>
      </c>
      <c r="D631" s="17" t="s">
        <v>677</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constants'!$A$4:$B$1012,2,FALSE)</f>
        <v>DLC_SUMMERSET</v>
      </c>
      <c r="L631" s="3" t="str">
        <f>VLOOKUP(J631,'LibSets constants'!$A$4:$C$1012,3,FALSE)</f>
        <v>Summerset</v>
      </c>
    </row>
    <row r="632" spans="1:12" x14ac:dyDescent="0.25">
      <c r="A632" s="5">
        <v>1024</v>
      </c>
      <c r="B632" s="5">
        <v>629</v>
      </c>
      <c r="C632" s="5">
        <v>1011</v>
      </c>
      <c r="D632" s="3" t="s">
        <v>678</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constants'!$A$4:$B$1012,2,FALSE)</f>
        <v>DLC_SUMMERSET</v>
      </c>
      <c r="L632" s="3" t="str">
        <f>VLOOKUP(J632,'LibSets constants'!$A$4:$C$1012,3,FALSE)</f>
        <v>Summerset</v>
      </c>
    </row>
    <row r="633" spans="1:12" x14ac:dyDescent="0.25">
      <c r="A633" s="12">
        <v>1025</v>
      </c>
      <c r="B633" s="5">
        <v>630</v>
      </c>
      <c r="C633" s="5">
        <v>1011</v>
      </c>
      <c r="D633" s="3" t="s">
        <v>679</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constants'!$A$4:$B$1012,2,FALSE)</f>
        <v>DLC_SUMMERSET</v>
      </c>
      <c r="L633" s="3" t="str">
        <f>VLOOKUP(J633,'LibSets constants'!$A$4:$C$1012,3,FALSE)</f>
        <v>Summerset</v>
      </c>
    </row>
    <row r="634" spans="1:12" x14ac:dyDescent="0.25">
      <c r="A634" s="12">
        <v>1026</v>
      </c>
      <c r="B634" s="5">
        <v>631</v>
      </c>
      <c r="C634" s="5">
        <v>1011</v>
      </c>
      <c r="D634" s="3" t="s">
        <v>680</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constants'!$A$4:$B$1012,2,FALSE)</f>
        <v>DLC_SUMMERSET</v>
      </c>
      <c r="L634" s="3" t="str">
        <f>VLOOKUP(J634,'LibSets constants'!$A$4:$C$1012,3,FALSE)</f>
        <v>Summerset</v>
      </c>
    </row>
    <row r="635" spans="1:12" x14ac:dyDescent="0.25">
      <c r="A635" s="12">
        <v>1027</v>
      </c>
      <c r="B635" s="5">
        <v>632</v>
      </c>
      <c r="C635" s="5">
        <v>1011</v>
      </c>
      <c r="D635" s="3" t="s">
        <v>681</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constants'!$A$4:$B$1012,2,FALSE)</f>
        <v>DLC_SUMMERSET</v>
      </c>
      <c r="L635" s="3" t="str">
        <f>VLOOKUP(J635,'LibSets constants'!$A$4:$C$1012,3,FALSE)</f>
        <v>Summerset</v>
      </c>
    </row>
    <row r="636" spans="1:12" x14ac:dyDescent="0.25">
      <c r="A636" s="12">
        <v>1028</v>
      </c>
      <c r="B636" s="5">
        <v>633</v>
      </c>
      <c r="C636" s="5">
        <v>1011</v>
      </c>
      <c r="D636" s="3" t="s">
        <v>682</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constants'!$A$4:$B$1012,2,FALSE)</f>
        <v>DLC_SUMMERSET</v>
      </c>
      <c r="L636" s="3" t="str">
        <f>VLOOKUP(J636,'LibSets constants'!$A$4:$C$1012,3,FALSE)</f>
        <v>Summerset</v>
      </c>
    </row>
    <row r="637" spans="1:12" x14ac:dyDescent="0.25">
      <c r="A637" s="12">
        <v>1029</v>
      </c>
      <c r="B637" s="5">
        <v>634</v>
      </c>
      <c r="C637" s="5">
        <v>1011</v>
      </c>
      <c r="D637" s="3" t="s">
        <v>683</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constants'!$A$4:$B$1012,2,FALSE)</f>
        <v>DLC_SUMMERSET</v>
      </c>
      <c r="L637" s="3" t="str">
        <f>VLOOKUP(J637,'LibSets constants'!$A$4:$C$1012,3,FALSE)</f>
        <v>Summerset</v>
      </c>
    </row>
    <row r="638" spans="1:12" x14ac:dyDescent="0.25">
      <c r="A638" s="12">
        <v>1030</v>
      </c>
      <c r="B638" s="5">
        <v>635</v>
      </c>
      <c r="C638" s="5">
        <v>1011</v>
      </c>
      <c r="D638" s="3" t="s">
        <v>684</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constants'!$A$4:$B$1012,2,FALSE)</f>
        <v>DLC_SUMMERSET</v>
      </c>
      <c r="L638" s="3" t="str">
        <f>VLOOKUP(J638,'LibSets constants'!$A$4:$C$1012,3,FALSE)</f>
        <v>Summerset</v>
      </c>
    </row>
    <row r="639" spans="1:12" x14ac:dyDescent="0.25">
      <c r="A639" s="12">
        <v>1031</v>
      </c>
      <c r="B639" s="5">
        <v>636</v>
      </c>
      <c r="C639" s="5">
        <v>1011</v>
      </c>
      <c r="D639" s="3" t="s">
        <v>685</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constants'!$A$4:$B$1012,2,FALSE)</f>
        <v>DLC_SUMMERSET</v>
      </c>
      <c r="L639" s="3" t="str">
        <f>VLOOKUP(J639,'LibSets constants'!$A$4:$C$1012,3,FALSE)</f>
        <v>Summerset</v>
      </c>
    </row>
    <row r="640" spans="1:12" x14ac:dyDescent="0.25">
      <c r="A640" s="12">
        <v>1032</v>
      </c>
      <c r="B640" s="5">
        <v>637</v>
      </c>
      <c r="C640" s="5">
        <v>1011</v>
      </c>
      <c r="D640" s="3" t="s">
        <v>686</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constants'!$A$4:$B$1012,2,FALSE)</f>
        <v>DLC_SUMMERSET</v>
      </c>
      <c r="L640" s="3" t="str">
        <f>VLOOKUP(J640,'LibSets constants'!$A$4:$C$1012,3,FALSE)</f>
        <v>Summerset</v>
      </c>
    </row>
    <row r="641" spans="1:12" x14ac:dyDescent="0.25">
      <c r="A641" s="12">
        <v>1033</v>
      </c>
      <c r="B641" s="5">
        <v>638</v>
      </c>
      <c r="C641" s="5">
        <v>1011</v>
      </c>
      <c r="D641" s="3" t="s">
        <v>687</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constants'!$A$4:$B$1012,2,FALSE)</f>
        <v>DLC_SUMMERSET</v>
      </c>
      <c r="L641" s="3" t="str">
        <f>VLOOKUP(J641,'LibSets constants'!$A$4:$C$1012,3,FALSE)</f>
        <v>Summerset</v>
      </c>
    </row>
    <row r="642" spans="1:12" x14ac:dyDescent="0.25">
      <c r="A642" s="12">
        <v>1034</v>
      </c>
      <c r="B642" s="5">
        <v>639</v>
      </c>
      <c r="C642" s="5">
        <v>1011</v>
      </c>
      <c r="D642" s="3" t="s">
        <v>688</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constants'!$A$4:$B$1012,2,FALSE)</f>
        <v>DLC_SUMMERSET</v>
      </c>
      <c r="L642" s="3" t="str">
        <f>VLOOKUP(J642,'LibSets constants'!$A$4:$C$1012,3,FALSE)</f>
        <v>Summerset</v>
      </c>
    </row>
    <row r="643" spans="1:12" x14ac:dyDescent="0.25">
      <c r="A643" s="12">
        <v>1035</v>
      </c>
      <c r="B643" s="5">
        <v>640</v>
      </c>
      <c r="C643" s="5">
        <v>1011</v>
      </c>
      <c r="D643" s="3" t="s">
        <v>666</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constants'!$A$4:$B$1012,2,FALSE)</f>
        <v>DLC_SUMMERSET</v>
      </c>
      <c r="L643" s="3" t="str">
        <f>VLOOKUP(J643,'LibSets constants'!$A$4:$C$1012,3,FALSE)</f>
        <v>Summerset</v>
      </c>
    </row>
    <row r="644" spans="1:12" x14ac:dyDescent="0.25">
      <c r="A644" s="12">
        <v>1036</v>
      </c>
      <c r="B644" s="5">
        <v>641</v>
      </c>
      <c r="C644" s="5">
        <v>1011</v>
      </c>
      <c r="D644" s="3" t="s">
        <v>689</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constants'!$A$4:$B$1012,2,FALSE)</f>
        <v>DLC_SUMMERSET</v>
      </c>
      <c r="L644" s="3" t="str">
        <f>VLOOKUP(J644,'LibSets constants'!$A$4:$C$1012,3,FALSE)</f>
        <v>Summerset</v>
      </c>
    </row>
    <row r="645" spans="1:12" x14ac:dyDescent="0.25">
      <c r="A645" s="12">
        <v>1037</v>
      </c>
      <c r="B645" s="5">
        <v>642</v>
      </c>
      <c r="C645" s="5">
        <v>1011</v>
      </c>
      <c r="D645" s="3" t="s">
        <v>690</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constants'!$A$4:$B$1012,2,FALSE)</f>
        <v>DLC_SUMMERSET</v>
      </c>
      <c r="L645" s="3" t="str">
        <f>VLOOKUP(J645,'LibSets constants'!$A$4:$C$1012,3,FALSE)</f>
        <v>Summerset</v>
      </c>
    </row>
    <row r="646" spans="1:12" x14ac:dyDescent="0.25">
      <c r="A646" s="12">
        <v>1038</v>
      </c>
      <c r="B646" s="5">
        <v>643</v>
      </c>
      <c r="C646" s="5">
        <v>1011</v>
      </c>
      <c r="D646" s="3" t="s">
        <v>691</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constants'!$A$4:$B$1012,2,FALSE)</f>
        <v>DLC_SUMMERSET</v>
      </c>
      <c r="L646" s="3" t="str">
        <f>VLOOKUP(J646,'LibSets constants'!$A$4:$C$1012,3,FALSE)</f>
        <v>Summerset</v>
      </c>
    </row>
    <row r="647" spans="1:12" x14ac:dyDescent="0.25">
      <c r="A647" s="12">
        <v>1039</v>
      </c>
      <c r="B647" s="5">
        <v>644</v>
      </c>
      <c r="C647" s="5">
        <v>1011</v>
      </c>
      <c r="D647" s="3" t="s">
        <v>692</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constants'!$A$4:$B$1012,2,FALSE)</f>
        <v>DLC_SUMMERSET</v>
      </c>
      <c r="L647" s="3" t="str">
        <f>VLOOKUP(J647,'LibSets constants'!$A$4:$C$1012,3,FALSE)</f>
        <v>Summerset</v>
      </c>
    </row>
    <row r="648" spans="1:12" x14ac:dyDescent="0.25">
      <c r="A648" s="12">
        <v>1040</v>
      </c>
      <c r="B648" s="5">
        <v>645</v>
      </c>
      <c r="C648" s="5">
        <v>1011</v>
      </c>
      <c r="D648" s="3" t="s">
        <v>659</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constants'!$A$4:$B$1012,2,FALSE)</f>
        <v>DLC_SUMMERSET</v>
      </c>
      <c r="L648" s="3" t="str">
        <f>VLOOKUP(J648,'LibSets constants'!$A$4:$C$1012,3,FALSE)</f>
        <v>Summerset</v>
      </c>
    </row>
    <row r="649" spans="1:12" x14ac:dyDescent="0.25">
      <c r="A649" s="12">
        <v>1042</v>
      </c>
      <c r="B649" s="5">
        <v>646</v>
      </c>
      <c r="C649" s="5">
        <v>684</v>
      </c>
      <c r="D649" s="3" t="s">
        <v>693</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constants'!$A$4:$B$1012,2,FALSE)</f>
        <v>DLC_ORSINIUM</v>
      </c>
      <c r="L649" s="3" t="str">
        <f>VLOOKUP(J649,'LibSets constants'!$A$4:$C$1012,3,FALSE)</f>
        <v>Orsinium</v>
      </c>
    </row>
    <row r="650" spans="1:12" x14ac:dyDescent="0.25">
      <c r="A650" s="12">
        <v>1043</v>
      </c>
      <c r="B650" s="5">
        <v>647</v>
      </c>
      <c r="C650" s="5">
        <v>980</v>
      </c>
      <c r="D650" s="3" t="s">
        <v>694</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constants'!$A$4:$B$1012,2,FALSE)</f>
        <v>DLC_CLOCKWORK_CITY</v>
      </c>
      <c r="L650" s="3" t="str">
        <f>VLOOKUP(J650,'LibSets constants'!$A$4:$C$1012,3,FALSE)</f>
        <v>Clockwork City</v>
      </c>
    </row>
    <row r="651" spans="1:12" x14ac:dyDescent="0.25">
      <c r="A651" s="12">
        <v>1044</v>
      </c>
      <c r="B651" s="5">
        <v>648</v>
      </c>
      <c r="C651" s="5">
        <v>823</v>
      </c>
      <c r="D651" s="3" t="s">
        <v>695</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constants'!$A$4:$B$1012,2,FALSE)</f>
        <v>DLC_DARK_BROTHERHOOD</v>
      </c>
      <c r="L651" s="3" t="str">
        <f>VLOOKUP(J651,'LibSets constants'!$A$4:$C$1012,3,FALSE)</f>
        <v>Dark Brotherhood</v>
      </c>
    </row>
    <row r="652" spans="1:12" x14ac:dyDescent="0.25">
      <c r="A652" s="12">
        <v>1045</v>
      </c>
      <c r="B652" s="5">
        <v>649</v>
      </c>
      <c r="C652" s="5">
        <v>816</v>
      </c>
      <c r="D652" s="3" t="s">
        <v>696</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constants'!$A$4:$B$1012,2,FALSE)</f>
        <v>DLC_THIEVES_GUILD</v>
      </c>
      <c r="L652" s="3" t="str">
        <f>VLOOKUP(J652,'LibSets constants'!$A$4:$C$1012,3,FALSE)</f>
        <v>Thieves Guild</v>
      </c>
    </row>
    <row r="653" spans="1:12" x14ac:dyDescent="0.25">
      <c r="A653" s="12">
        <v>1046</v>
      </c>
      <c r="B653" s="5">
        <v>650</v>
      </c>
      <c r="C653" s="5">
        <v>1011</v>
      </c>
      <c r="D653" s="42" t="s">
        <v>697</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constants'!$A$4:$B$1012,2,FALSE)</f>
        <v>DLC_SUMMERSET</v>
      </c>
      <c r="L653" s="3" t="str">
        <f>VLOOKUP(J653,'LibSets constants'!$A$4:$C$1012,3,FALSE)</f>
        <v>Summerset</v>
      </c>
    </row>
    <row r="654" spans="1:12" x14ac:dyDescent="0.25">
      <c r="A654" s="12">
        <v>1047</v>
      </c>
      <c r="B654" s="5">
        <v>651</v>
      </c>
      <c r="C654" s="5">
        <v>1011</v>
      </c>
      <c r="D654" s="3" t="s">
        <v>698</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constants'!$A$4:$B$1012,2,FALSE)</f>
        <v>DLC_SUMMERSET</v>
      </c>
      <c r="L654" s="3" t="str">
        <f>VLOOKUP(J654,'LibSets constants'!$A$4:$C$1012,3,FALSE)</f>
        <v>Summerset</v>
      </c>
    </row>
    <row r="655" spans="1:12" x14ac:dyDescent="0.25">
      <c r="A655" s="12">
        <v>1048</v>
      </c>
      <c r="B655" s="5">
        <v>652</v>
      </c>
      <c r="C655" s="5">
        <v>1011</v>
      </c>
      <c r="D655" s="3" t="s">
        <v>699</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constants'!$A$4:$B$1012,2,FALSE)</f>
        <v>DLC_SUMMERSET</v>
      </c>
      <c r="L655" s="3" t="str">
        <f>VLOOKUP(J655,'LibSets constants'!$A$4:$C$1012,3,FALSE)</f>
        <v>Summerset</v>
      </c>
    </row>
    <row r="656" spans="1:12" x14ac:dyDescent="0.25">
      <c r="A656" s="12">
        <v>1051</v>
      </c>
      <c r="B656" s="5">
        <v>653</v>
      </c>
      <c r="C656" s="5">
        <v>1011</v>
      </c>
      <c r="D656" s="3" t="s">
        <v>700</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constants'!$A$4:$B$1012,2,FALSE)</f>
        <v>DLC_SUMMERSET</v>
      </c>
      <c r="L656" s="3" t="str">
        <f>VLOOKUP(J656,'LibSets constants'!$A$4:$C$1012,3,FALSE)</f>
        <v>Summerset</v>
      </c>
    </row>
    <row r="657" spans="1:12" x14ac:dyDescent="0.25">
      <c r="A657" s="12">
        <v>1052</v>
      </c>
      <c r="B657" s="5">
        <v>654</v>
      </c>
      <c r="C657" s="5">
        <v>382</v>
      </c>
      <c r="D657" s="3" t="s">
        <v>73</v>
      </c>
      <c r="E657" s="3" t="str">
        <f t="array" ref="E657">IF(OR(EXACT(A657,'ESO Dungeon constants'!$D$3:$D$987)),"X","")</f>
        <v>X</v>
      </c>
      <c r="F657" s="3" t="str">
        <f t="shared" si="40"/>
        <v/>
      </c>
      <c r="G657" s="3" t="str">
        <f t="shared" si="41"/>
        <v>Reaper's March</v>
      </c>
      <c r="H657" s="17">
        <f t="shared" si="42"/>
        <v>1052</v>
      </c>
      <c r="I657" s="17">
        <f t="shared" si="43"/>
        <v>382</v>
      </c>
      <c r="J657">
        <v>11</v>
      </c>
      <c r="K657" s="3" t="str">
        <f>VLOOKUP(J657,'LibSets constants'!$A$4:$B$1012,2,FALSE)</f>
        <v>DLC_WOLFHUNTER</v>
      </c>
      <c r="L657" s="3" t="str">
        <f>VLOOKUP(J657,'LibSets constants'!$A$4:$C$1012,3,FALSE)</f>
        <v>Wolfhunter</v>
      </c>
    </row>
    <row r="658" spans="1:12" x14ac:dyDescent="0.25">
      <c r="A658" s="12">
        <v>1055</v>
      </c>
      <c r="B658" s="5">
        <v>655</v>
      </c>
      <c r="C658" s="5">
        <v>108</v>
      </c>
      <c r="D658" s="3" t="s">
        <v>41</v>
      </c>
      <c r="E658" s="3" t="str">
        <f t="array" ref="E658">IF(OR(EXACT(A658,'ESO Dungeon constants'!$D$3:$D$987)),"X","")</f>
        <v>X</v>
      </c>
      <c r="F658" s="3" t="str">
        <f t="shared" si="40"/>
        <v/>
      </c>
      <c r="G658" s="3" t="str">
        <f t="shared" si="41"/>
        <v>Greenshade</v>
      </c>
      <c r="H658" s="17">
        <f t="shared" si="42"/>
        <v>1055</v>
      </c>
      <c r="I658" s="17">
        <f t="shared" si="43"/>
        <v>108</v>
      </c>
      <c r="J658">
        <v>11</v>
      </c>
      <c r="K658" s="3" t="str">
        <f>VLOOKUP(J658,'LibSets constants'!$A$4:$B$1012,2,FALSE)</f>
        <v>DLC_WOLFHUNTER</v>
      </c>
      <c r="L658" s="3" t="str">
        <f>VLOOKUP(J658,'LibSets constants'!$A$4:$C$1012,3,FALSE)</f>
        <v>Wolfhunter</v>
      </c>
    </row>
    <row r="659" spans="1:12" x14ac:dyDescent="0.25">
      <c r="A659" s="12">
        <v>1059</v>
      </c>
      <c r="B659" s="5">
        <v>656</v>
      </c>
      <c r="C659" s="5">
        <v>1011</v>
      </c>
      <c r="D659" s="3" t="s">
        <v>702</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constants'!$A$4:$B$1012,2,FALSE)</f>
        <v>DLC_SUMMERSET</v>
      </c>
      <c r="L659" s="3" t="str">
        <f>VLOOKUP(J659,'LibSets constants'!$A$4:$C$1012,3,FALSE)</f>
        <v>Summerset</v>
      </c>
    </row>
    <row r="660" spans="1:12" x14ac:dyDescent="0.25">
      <c r="A660" s="12">
        <v>1060</v>
      </c>
      <c r="B660" s="5">
        <v>657</v>
      </c>
      <c r="C660" s="5">
        <v>1011</v>
      </c>
      <c r="D660" s="42" t="s">
        <v>703</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constants'!$A$4:$B$1012,2,FALSE)</f>
        <v>DLC_SUMMERSET</v>
      </c>
      <c r="L660" s="3" t="str">
        <f>VLOOKUP(J660,'LibSets constants'!$A$4:$C$1012,3,FALSE)</f>
        <v>Summerset</v>
      </c>
    </row>
    <row r="661" spans="1:12" x14ac:dyDescent="0.25">
      <c r="A661" s="12">
        <v>1061</v>
      </c>
      <c r="B661" s="5">
        <v>658</v>
      </c>
      <c r="C661" s="5">
        <v>1011</v>
      </c>
      <c r="D661" s="3" t="s">
        <v>704</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constants'!$A$4:$B$1012,2,FALSE)</f>
        <v>DLC_SUMMERSET</v>
      </c>
      <c r="L661" s="3" t="str">
        <f>VLOOKUP(J661,'LibSets constants'!$A$4:$C$1012,3,FALSE)</f>
        <v>Summerset</v>
      </c>
    </row>
    <row r="662" spans="1:12" x14ac:dyDescent="0.25">
      <c r="A662" s="12">
        <v>1063</v>
      </c>
      <c r="B662" s="5">
        <v>659</v>
      </c>
      <c r="C662" s="5">
        <v>1027</v>
      </c>
      <c r="D662" s="3" t="s">
        <v>706</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constants'!$A$4:$B$1012,2,FALSE)</f>
        <v>DLC_SUMMERSET</v>
      </c>
      <c r="L662" s="3" t="str">
        <f>VLOOKUP(J662,'LibSets constants'!$A$4:$C$1012,3,FALSE)</f>
        <v>Summerset</v>
      </c>
    </row>
    <row r="663" spans="1:12" x14ac:dyDescent="0.25">
      <c r="A663" s="12">
        <v>1064</v>
      </c>
      <c r="B663" s="5">
        <v>660</v>
      </c>
      <c r="C663" s="5">
        <v>103</v>
      </c>
      <c r="D663" s="3" t="s">
        <v>707</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constants'!$A$4:$B$1012,2,FALSE)</f>
        <v>DLC_BASE_GAME</v>
      </c>
      <c r="L663" s="3" t="str">
        <f>VLOOKUP(J663,'LibSets constants'!$A$4:$C$1012,3,FALSE)</f>
        <v>Included in base game</v>
      </c>
    </row>
    <row r="664" spans="1:12" x14ac:dyDescent="0.25">
      <c r="A664" s="12">
        <v>1065</v>
      </c>
      <c r="B664" s="5">
        <v>661</v>
      </c>
      <c r="C664" s="5">
        <v>726</v>
      </c>
      <c r="D664" s="3" t="s">
        <v>708</v>
      </c>
      <c r="E664" s="3" t="str">
        <f t="array" ref="E664">IF(OR(EXACT(A664,'ESO Dungeon constants'!$D$3:$D$987)),"X","")</f>
        <v/>
      </c>
      <c r="F664" s="3" t="str">
        <f t="shared" si="40"/>
        <v/>
      </c>
      <c r="G664" s="3" t="str">
        <f t="shared" si="41"/>
        <v>Murkmire</v>
      </c>
      <c r="H664" s="17">
        <f t="shared" si="42"/>
        <v>1065</v>
      </c>
      <c r="I664" s="17">
        <f t="shared" si="43"/>
        <v>726</v>
      </c>
      <c r="J664">
        <v>14</v>
      </c>
      <c r="K664" s="3" t="str">
        <f>VLOOKUP(J664,'LibSets constants'!$A$4:$B$1012,2,FALSE)</f>
        <v>DLC_ELSWEYR</v>
      </c>
      <c r="L664" s="3" t="str">
        <f>VLOOKUP(J664,'LibSets constants'!$A$4:$C$1012,3,FALSE)</f>
        <v>Elsweyr</v>
      </c>
    </row>
    <row r="665" spans="1:12" x14ac:dyDescent="0.25">
      <c r="A665" s="12">
        <v>1066</v>
      </c>
      <c r="B665" s="5">
        <v>662</v>
      </c>
      <c r="C665" s="5">
        <v>726</v>
      </c>
      <c r="D665" s="3" t="s">
        <v>709</v>
      </c>
      <c r="E665" s="3" t="str">
        <f t="array" ref="E665">IF(OR(EXACT(A665,'ESO Dungeon constants'!$D$3:$D$987)),"X","")</f>
        <v/>
      </c>
      <c r="F665" s="3" t="str">
        <f t="shared" si="40"/>
        <v/>
      </c>
      <c r="G665" s="3" t="str">
        <f t="shared" si="41"/>
        <v>Murkmire</v>
      </c>
      <c r="H665" s="17">
        <f t="shared" si="42"/>
        <v>1066</v>
      </c>
      <c r="I665" s="17">
        <f t="shared" si="43"/>
        <v>726</v>
      </c>
      <c r="J665">
        <v>0</v>
      </c>
      <c r="K665" s="3" t="str">
        <f>VLOOKUP(J665,'LibSets constants'!$A$4:$B$1012,2,FALSE)</f>
        <v>DLC_BASE_GAME</v>
      </c>
      <c r="L665" s="3" t="str">
        <f>VLOOKUP(J665,'LibSets constants'!$A$4:$C$1012,3,FALSE)</f>
        <v>Included in base game</v>
      </c>
    </row>
    <row r="666" spans="1:12" x14ac:dyDescent="0.25">
      <c r="A666" s="12">
        <v>1067</v>
      </c>
      <c r="B666" s="5">
        <v>663</v>
      </c>
      <c r="C666" s="5">
        <v>726</v>
      </c>
      <c r="D666" s="3" t="s">
        <v>710</v>
      </c>
      <c r="E666" s="3" t="str">
        <f t="array" ref="E666">IF(OR(EXACT(A666,'ESO Dungeon constants'!$D$3:$D$987)),"X","")</f>
        <v/>
      </c>
      <c r="F666" s="3" t="str">
        <f t="shared" si="40"/>
        <v/>
      </c>
      <c r="G666" s="3" t="str">
        <f t="shared" si="41"/>
        <v>Murkmire</v>
      </c>
      <c r="H666" s="17">
        <f t="shared" si="42"/>
        <v>1067</v>
      </c>
      <c r="I666" s="17">
        <f t="shared" si="43"/>
        <v>726</v>
      </c>
      <c r="J666">
        <v>0</v>
      </c>
      <c r="K666" s="3" t="str">
        <f>VLOOKUP(J666,'LibSets constants'!$A$4:$B$1012,2,FALSE)</f>
        <v>DLC_BASE_GAME</v>
      </c>
      <c r="L666" s="3" t="str">
        <f>VLOOKUP(J666,'LibSets constants'!$A$4:$C$1012,3,FALSE)</f>
        <v>Included in base game</v>
      </c>
    </row>
    <row r="667" spans="1:12" x14ac:dyDescent="0.25">
      <c r="A667" s="12">
        <v>1068</v>
      </c>
      <c r="B667" s="5">
        <v>664</v>
      </c>
      <c r="C667" s="5">
        <v>726</v>
      </c>
      <c r="D667" s="3" t="s">
        <v>711</v>
      </c>
      <c r="E667" s="3" t="str">
        <f t="array" ref="E667">IF(OR(EXACT(A667,'ESO Dungeon constants'!$D$3:$D$987)),"X","")</f>
        <v/>
      </c>
      <c r="F667" s="3" t="str">
        <f t="shared" si="40"/>
        <v/>
      </c>
      <c r="G667" s="3" t="str">
        <f t="shared" si="41"/>
        <v>Murkmire</v>
      </c>
      <c r="H667" s="17">
        <f t="shared" si="42"/>
        <v>1068</v>
      </c>
      <c r="I667" s="17">
        <f t="shared" si="43"/>
        <v>726</v>
      </c>
      <c r="J667">
        <v>0</v>
      </c>
      <c r="K667" s="3" t="str">
        <f>VLOOKUP(J667,'LibSets constants'!$A$4:$B$1012,2,FALSE)</f>
        <v>DLC_BASE_GAME</v>
      </c>
      <c r="L667" s="3" t="str">
        <f>VLOOKUP(J667,'LibSets constants'!$A$4:$C$1012,3,FALSE)</f>
        <v>Included in base game</v>
      </c>
    </row>
    <row r="668" spans="1:12" x14ac:dyDescent="0.25">
      <c r="A668" s="12">
        <v>1069</v>
      </c>
      <c r="B668" s="5">
        <v>665</v>
      </c>
      <c r="C668" s="5">
        <v>726</v>
      </c>
      <c r="D668" s="3" t="s">
        <v>712</v>
      </c>
      <c r="E668" s="3" t="str">
        <f t="array" ref="E668">IF(OR(EXACT(A668,'ESO Dungeon constants'!$D$3:$D$987)),"X","")</f>
        <v/>
      </c>
      <c r="F668" s="3" t="str">
        <f t="shared" si="40"/>
        <v/>
      </c>
      <c r="G668" s="3" t="str">
        <f t="shared" si="41"/>
        <v>Murkmire</v>
      </c>
      <c r="H668" s="17">
        <f t="shared" si="42"/>
        <v>1069</v>
      </c>
      <c r="I668" s="17">
        <f t="shared" si="43"/>
        <v>726</v>
      </c>
      <c r="J668">
        <v>0</v>
      </c>
      <c r="K668" s="3" t="str">
        <f>VLOOKUP(J668,'LibSets constants'!$A$4:$B$1012,2,FALSE)</f>
        <v>DLC_BASE_GAME</v>
      </c>
      <c r="L668" s="3" t="str">
        <f>VLOOKUP(J668,'LibSets constants'!$A$4:$C$1012,3,FALSE)</f>
        <v>Included in base game</v>
      </c>
    </row>
    <row r="669" spans="1:12" x14ac:dyDescent="0.25">
      <c r="A669" s="12">
        <v>1070</v>
      </c>
      <c r="B669" s="5">
        <v>666</v>
      </c>
      <c r="C669" s="5">
        <v>726</v>
      </c>
      <c r="D669" s="3" t="s">
        <v>713</v>
      </c>
      <c r="E669" s="3" t="str">
        <f t="array" ref="E669">IF(OR(EXACT(A669,'ESO Dungeon constants'!$D$3:$D$987)),"X","")</f>
        <v/>
      </c>
      <c r="F669" s="3" t="str">
        <f t="shared" si="40"/>
        <v/>
      </c>
      <c r="G669" s="3" t="str">
        <f t="shared" si="41"/>
        <v>Murkmire</v>
      </c>
      <c r="H669" s="17">
        <f t="shared" si="42"/>
        <v>1070</v>
      </c>
      <c r="I669" s="17">
        <f t="shared" si="43"/>
        <v>726</v>
      </c>
      <c r="J669">
        <v>0</v>
      </c>
      <c r="K669" s="3" t="str">
        <f>VLOOKUP(J669,'LibSets constants'!$A$4:$B$1012,2,FALSE)</f>
        <v>DLC_BASE_GAME</v>
      </c>
      <c r="L669" s="3" t="str">
        <f>VLOOKUP(J669,'LibSets constants'!$A$4:$C$1012,3,FALSE)</f>
        <v>Included in base game</v>
      </c>
    </row>
    <row r="670" spans="1:12" x14ac:dyDescent="0.25">
      <c r="A670" s="12">
        <v>1071</v>
      </c>
      <c r="B670" s="5">
        <v>667</v>
      </c>
      <c r="C670" s="5">
        <v>726</v>
      </c>
      <c r="D670" s="3" t="s">
        <v>714</v>
      </c>
      <c r="E670" s="3" t="str">
        <f t="array" ref="E670">IF(OR(EXACT(A670,'ESO Dungeon constants'!$D$3:$D$987)),"X","")</f>
        <v/>
      </c>
      <c r="F670" s="3" t="str">
        <f t="shared" si="40"/>
        <v/>
      </c>
      <c r="G670" s="3" t="str">
        <f t="shared" si="41"/>
        <v>Murkmire</v>
      </c>
      <c r="H670" s="17">
        <f t="shared" si="42"/>
        <v>1071</v>
      </c>
      <c r="I670" s="17">
        <f t="shared" si="43"/>
        <v>726</v>
      </c>
      <c r="J670">
        <v>0</v>
      </c>
      <c r="K670" s="3" t="str">
        <f>VLOOKUP(J670,'LibSets constants'!$A$4:$B$1012,2,FALSE)</f>
        <v>DLC_BASE_GAME</v>
      </c>
      <c r="L670" s="3" t="str">
        <f>VLOOKUP(J670,'LibSets constants'!$A$4:$C$1012,3,FALSE)</f>
        <v>Included in base game</v>
      </c>
    </row>
    <row r="671" spans="1:12" x14ac:dyDescent="0.25">
      <c r="A671" s="12">
        <v>1072</v>
      </c>
      <c r="B671" s="5">
        <v>668</v>
      </c>
      <c r="C671" s="5">
        <v>117</v>
      </c>
      <c r="D671" s="3" t="s">
        <v>715</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constants'!$A$4:$B$1012,2,FALSE)</f>
        <v>DLC_BASE_GAME</v>
      </c>
      <c r="L671" s="3" t="str">
        <f>VLOOKUP(J671,'LibSets constants'!$A$4:$C$1012,3,FALSE)</f>
        <v>Included in base game</v>
      </c>
    </row>
    <row r="672" spans="1:12" x14ac:dyDescent="0.25">
      <c r="A672" s="12">
        <v>1073</v>
      </c>
      <c r="B672" s="5">
        <v>669</v>
      </c>
      <c r="C672" s="5">
        <v>726</v>
      </c>
      <c r="D672" s="3" t="s">
        <v>716</v>
      </c>
      <c r="E672" s="3" t="str">
        <f t="array" ref="E672">IF(OR(EXACT(A672,'ESO Dungeon constants'!$D$3:$D$987)),"X","")</f>
        <v/>
      </c>
      <c r="F672" s="3" t="str">
        <f t="shared" si="40"/>
        <v/>
      </c>
      <c r="G672" s="3" t="str">
        <f t="shared" si="41"/>
        <v>Murkmire</v>
      </c>
      <c r="H672" s="17">
        <f t="shared" si="42"/>
        <v>1073</v>
      </c>
      <c r="I672" s="17">
        <f t="shared" si="43"/>
        <v>726</v>
      </c>
      <c r="J672">
        <v>0</v>
      </c>
      <c r="K672" s="3" t="str">
        <f>VLOOKUP(J672,'LibSets constants'!$A$4:$B$1012,2,FALSE)</f>
        <v>DLC_BASE_GAME</v>
      </c>
      <c r="L672" s="3" t="str">
        <f>VLOOKUP(J672,'LibSets constants'!$A$4:$C$1012,3,FALSE)</f>
        <v>Included in base game</v>
      </c>
    </row>
    <row r="673" spans="1:12" x14ac:dyDescent="0.25">
      <c r="A673" s="12">
        <v>1074</v>
      </c>
      <c r="B673" s="5">
        <v>670</v>
      </c>
      <c r="C673" s="5">
        <v>41</v>
      </c>
      <c r="D673" s="3" t="s">
        <v>717</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constants'!$A$4:$B$1012,2,FALSE)</f>
        <v>DLC_BASE_GAME</v>
      </c>
      <c r="L673" s="3" t="str">
        <f>VLOOKUP(J673,'LibSets constants'!$A$4:$C$1012,3,FALSE)</f>
        <v>Included in base game</v>
      </c>
    </row>
    <row r="674" spans="1:12" x14ac:dyDescent="0.25">
      <c r="A674" s="12">
        <v>1075</v>
      </c>
      <c r="B674" s="5">
        <v>671</v>
      </c>
      <c r="C674" s="5">
        <v>381</v>
      </c>
      <c r="D674" s="3" t="s">
        <v>717</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constants'!$A$4:$B$1012,2,FALSE)</f>
        <v>DLC_BASE_GAME</v>
      </c>
      <c r="L674" s="3" t="str">
        <f>VLOOKUP(J674,'LibSets constants'!$A$4:$C$1012,3,FALSE)</f>
        <v>Included in base game</v>
      </c>
    </row>
    <row r="675" spans="1:12" x14ac:dyDescent="0.25">
      <c r="A675" s="12">
        <v>1076</v>
      </c>
      <c r="B675" s="5">
        <v>672</v>
      </c>
      <c r="C675" s="5">
        <v>3</v>
      </c>
      <c r="D675" s="3" t="s">
        <v>717</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constants'!$A$4:$B$1012,2,FALSE)</f>
        <v>DLC_BASE_GAME</v>
      </c>
      <c r="L675" s="3" t="str">
        <f>VLOOKUP(J675,'LibSets constants'!$A$4:$C$1012,3,FALSE)</f>
        <v>Included in base game</v>
      </c>
    </row>
    <row r="676" spans="1:12" x14ac:dyDescent="0.25">
      <c r="A676" s="12">
        <v>1077</v>
      </c>
      <c r="B676" s="5">
        <v>673</v>
      </c>
      <c r="C676" s="5">
        <v>726</v>
      </c>
      <c r="D676" s="3" t="s">
        <v>718</v>
      </c>
      <c r="E676" s="3" t="str">
        <f t="array" ref="E676">IF(OR(EXACT(A676,'ESO Dungeon constants'!$D$3:$D$987)),"X","")</f>
        <v/>
      </c>
      <c r="F676" s="3" t="str">
        <f t="shared" si="40"/>
        <v/>
      </c>
      <c r="G676" s="3" t="str">
        <f t="shared" si="41"/>
        <v>Murkmire</v>
      </c>
      <c r="H676" s="17">
        <f t="shared" si="42"/>
        <v>1077</v>
      </c>
      <c r="I676" s="17">
        <f t="shared" si="43"/>
        <v>726</v>
      </c>
      <c r="J676">
        <v>0</v>
      </c>
      <c r="K676" s="3" t="str">
        <f>VLOOKUP(J676,'LibSets constants'!$A$4:$B$1012,2,FALSE)</f>
        <v>DLC_BASE_GAME</v>
      </c>
      <c r="L676" s="3" t="str">
        <f>VLOOKUP(J676,'LibSets constants'!$A$4:$C$1012,3,FALSE)</f>
        <v>Included in base game</v>
      </c>
    </row>
    <row r="677" spans="1:12" x14ac:dyDescent="0.25">
      <c r="A677" s="12">
        <v>1078</v>
      </c>
      <c r="B677" s="5">
        <v>674</v>
      </c>
      <c r="C677" s="5">
        <v>726</v>
      </c>
      <c r="D677" s="3" t="s">
        <v>719</v>
      </c>
      <c r="E677" s="3" t="str">
        <f t="array" ref="E677">IF(OR(EXACT(A677,'ESO Dungeon constants'!$D$3:$D$987)),"X","")</f>
        <v/>
      </c>
      <c r="F677" s="3" t="str">
        <f t="shared" si="40"/>
        <v/>
      </c>
      <c r="G677" s="3" t="str">
        <f t="shared" si="41"/>
        <v>Murkmire</v>
      </c>
      <c r="H677" s="17">
        <f t="shared" si="42"/>
        <v>1078</v>
      </c>
      <c r="I677" s="17">
        <f t="shared" si="43"/>
        <v>726</v>
      </c>
      <c r="J677">
        <v>0</v>
      </c>
      <c r="K677" s="3" t="str">
        <f>VLOOKUP(J677,'LibSets constants'!$A$4:$B$1012,2,FALSE)</f>
        <v>DLC_BASE_GAME</v>
      </c>
      <c r="L677" s="3" t="str">
        <f>VLOOKUP(J677,'LibSets constants'!$A$4:$C$1012,3,FALSE)</f>
        <v>Included in base game</v>
      </c>
    </row>
    <row r="678" spans="1:12" x14ac:dyDescent="0.25">
      <c r="A678" s="12">
        <v>1079</v>
      </c>
      <c r="B678" s="5">
        <v>675</v>
      </c>
      <c r="C678" s="5">
        <v>726</v>
      </c>
      <c r="D678" s="3" t="s">
        <v>720</v>
      </c>
      <c r="E678" s="3" t="str">
        <f t="array" ref="E678">IF(OR(EXACT(A678,'ESO Dungeon constants'!$D$3:$D$987)),"X","")</f>
        <v/>
      </c>
      <c r="F678" s="3" t="str">
        <f t="shared" si="40"/>
        <v/>
      </c>
      <c r="G678" s="3" t="str">
        <f t="shared" si="41"/>
        <v>Murkmire</v>
      </c>
      <c r="H678" s="17">
        <f t="shared" si="42"/>
        <v>1079</v>
      </c>
      <c r="I678" s="17">
        <f t="shared" si="43"/>
        <v>726</v>
      </c>
      <c r="J678">
        <v>0</v>
      </c>
      <c r="K678" s="3" t="str">
        <f>VLOOKUP(J678,'LibSets constants'!$A$4:$B$1012,2,FALSE)</f>
        <v>DLC_BASE_GAME</v>
      </c>
      <c r="L678" s="3" t="str">
        <f>VLOOKUP(J678,'LibSets constants'!$A$4:$C$1012,3,FALSE)</f>
        <v>Included in base game</v>
      </c>
    </row>
    <row r="679" spans="1:12" x14ac:dyDescent="0.25">
      <c r="A679" s="12">
        <v>1080</v>
      </c>
      <c r="B679" s="5">
        <v>676</v>
      </c>
      <c r="C679" s="5">
        <v>101</v>
      </c>
      <c r="D679" s="3" t="s">
        <v>64</v>
      </c>
      <c r="E679" s="3" t="str">
        <f t="array" ref="E679">IF(OR(EXACT(A679,'ESO Dungeon constants'!$D$3:$D$987)),"X","")</f>
        <v>X</v>
      </c>
      <c r="F679" s="3" t="str">
        <f t="shared" si="40"/>
        <v/>
      </c>
      <c r="G679" s="3" t="str">
        <f t="shared" si="41"/>
        <v>Eastmarch</v>
      </c>
      <c r="H679" s="17">
        <f t="shared" si="42"/>
        <v>1080</v>
      </c>
      <c r="I679" s="17">
        <f t="shared" si="43"/>
        <v>101</v>
      </c>
      <c r="J679">
        <v>13</v>
      </c>
      <c r="K679" s="3" t="str">
        <f>VLOOKUP(J679,'LibSets constants'!$A$4:$B$1012,2,FALSE)</f>
        <v>DLC_WRATHSTONE</v>
      </c>
      <c r="L679" s="3" t="str">
        <f>VLOOKUP(J679,'LibSets constants'!$A$4:$C$1012,3,FALSE)</f>
        <v>Wrathstone</v>
      </c>
    </row>
    <row r="680" spans="1:12" x14ac:dyDescent="0.25">
      <c r="A680" s="12">
        <v>1081</v>
      </c>
      <c r="B680" s="5">
        <v>677</v>
      </c>
      <c r="C680" s="5">
        <v>823</v>
      </c>
      <c r="D680" s="3" t="s">
        <v>67</v>
      </c>
      <c r="E680" s="3" t="str">
        <f t="array" ref="E680">IF(OR(EXACT(A680,'ESO Dungeon constants'!$D$3:$D$987)),"X","")</f>
        <v>X</v>
      </c>
      <c r="F680" s="3" t="str">
        <f t="shared" si="40"/>
        <v/>
      </c>
      <c r="G680" s="3" t="str">
        <f t="shared" si="41"/>
        <v>Gold Coast</v>
      </c>
      <c r="H680" s="17">
        <f t="shared" si="42"/>
        <v>1081</v>
      </c>
      <c r="I680" s="17">
        <f t="shared" si="43"/>
        <v>823</v>
      </c>
      <c r="J680">
        <v>13</v>
      </c>
      <c r="K680" s="3" t="str">
        <f>VLOOKUP(J680,'LibSets constants'!$A$4:$B$1012,2,FALSE)</f>
        <v>DLC_WRATHSTONE</v>
      </c>
      <c r="L680" s="3" t="str">
        <f>VLOOKUP(J680,'LibSets constants'!$A$4:$C$1012,3,FALSE)</f>
        <v>Wrathstone</v>
      </c>
    </row>
    <row r="681" spans="1:12" x14ac:dyDescent="0.25">
      <c r="A681" s="12">
        <v>1082</v>
      </c>
      <c r="B681" s="5">
        <v>678</v>
      </c>
      <c r="C681" s="5">
        <v>726</v>
      </c>
      <c r="D681" s="3" t="s">
        <v>721</v>
      </c>
      <c r="E681" s="3" t="str">
        <f t="array" ref="E681">IF(OR(EXACT(A681,'ESO Dungeon constants'!$D$3:$D$987)),"X","")</f>
        <v/>
      </c>
      <c r="F681" s="3" t="str">
        <f t="shared" si="40"/>
        <v/>
      </c>
      <c r="G681" s="3" t="str">
        <f t="shared" si="41"/>
        <v>Murkmire</v>
      </c>
      <c r="H681" s="17">
        <f t="shared" si="42"/>
        <v>1082</v>
      </c>
      <c r="I681" s="17">
        <f t="shared" si="43"/>
        <v>726</v>
      </c>
      <c r="J681">
        <v>0</v>
      </c>
      <c r="K681" s="3" t="str">
        <f>VLOOKUP(J681,'LibSets constants'!$A$4:$B$1012,2,FALSE)</f>
        <v>DLC_BASE_GAME</v>
      </c>
      <c r="L681" s="3" t="str">
        <f>VLOOKUP(J681,'LibSets constants'!$A$4:$C$1012,3,FALSE)</f>
        <v>Included in base game</v>
      </c>
    </row>
    <row r="682" spans="1:12" x14ac:dyDescent="0.25">
      <c r="A682" s="12">
        <v>1083</v>
      </c>
      <c r="B682" s="5">
        <v>679</v>
      </c>
      <c r="C682" s="5">
        <v>726</v>
      </c>
      <c r="D682" s="3" t="s">
        <v>722</v>
      </c>
      <c r="E682" s="3" t="str">
        <f t="array" ref="E682">IF(OR(EXACT(A682,'ESO Dungeon constants'!$D$3:$D$987)),"X","")</f>
        <v/>
      </c>
      <c r="F682" s="3" t="str">
        <f t="shared" si="40"/>
        <v/>
      </c>
      <c r="G682" s="3" t="str">
        <f t="shared" si="41"/>
        <v>Murkmire</v>
      </c>
      <c r="H682" s="17">
        <f t="shared" si="42"/>
        <v>1083</v>
      </c>
      <c r="I682" s="17">
        <f t="shared" si="43"/>
        <v>726</v>
      </c>
      <c r="J682">
        <v>0</v>
      </c>
      <c r="K682" s="3" t="str">
        <f>VLOOKUP(J682,'LibSets constants'!$A$4:$B$1012,2,FALSE)</f>
        <v>DLC_BASE_GAME</v>
      </c>
      <c r="L682" s="3" t="str">
        <f>VLOOKUP(J682,'LibSets constants'!$A$4:$C$1012,3,FALSE)</f>
        <v>Included in base game</v>
      </c>
    </row>
    <row r="683" spans="1:12" x14ac:dyDescent="0.25">
      <c r="A683" s="12">
        <v>1085</v>
      </c>
      <c r="B683" s="5">
        <v>680</v>
      </c>
      <c r="C683" s="5">
        <v>1086</v>
      </c>
      <c r="D683" s="3" t="s">
        <v>724</v>
      </c>
      <c r="E683" s="3" t="str">
        <f t="array" ref="E683">IF(OR(EXACT(A683,'ESO Dungeon constants'!$D$3:$D$987)),"X","")</f>
        <v/>
      </c>
      <c r="F683" s="3" t="str">
        <f t="shared" si="40"/>
        <v/>
      </c>
      <c r="G683" s="3" t="str">
        <f t="shared" si="41"/>
        <v>Northern Elsweyr</v>
      </c>
      <c r="H683" s="17">
        <f t="shared" si="42"/>
        <v>1085</v>
      </c>
      <c r="I683" s="17">
        <f t="shared" si="43"/>
        <v>1086</v>
      </c>
      <c r="J683">
        <v>14</v>
      </c>
      <c r="K683" s="3" t="str">
        <f>VLOOKUP(J683,'LibSets constants'!$A$4:$B$1012,2,FALSE)</f>
        <v>DLC_ELSWEYR</v>
      </c>
      <c r="L683" s="3" t="str">
        <f>VLOOKUP(J683,'LibSets constants'!$A$4:$C$1012,3,FALSE)</f>
        <v>Elsweyr</v>
      </c>
    </row>
    <row r="684" spans="1:12" x14ac:dyDescent="0.25">
      <c r="A684" s="12">
        <v>1086</v>
      </c>
      <c r="B684" s="5">
        <v>681</v>
      </c>
      <c r="C684" s="5">
        <v>1086</v>
      </c>
      <c r="D684" s="3" t="s">
        <v>1389</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constants'!$A$4:$B$1012,2,FALSE)</f>
        <v>DLC_ELSWEYR</v>
      </c>
      <c r="L684" s="3" t="str">
        <f>VLOOKUP(J684,'LibSets constants'!$A$4:$C$1012,3,FALSE)</f>
        <v>Elsweyr</v>
      </c>
    </row>
    <row r="685" spans="1:12" x14ac:dyDescent="0.25">
      <c r="A685" s="12">
        <v>1088</v>
      </c>
      <c r="B685" s="5">
        <v>682</v>
      </c>
      <c r="C685" s="5">
        <v>1086</v>
      </c>
      <c r="D685" s="3" t="s">
        <v>1417</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constants'!$A$4:$B$1012,2,FALSE)</f>
        <v>DLC_ELSWEYR</v>
      </c>
      <c r="L685" s="3" t="str">
        <f>VLOOKUP(J685,'LibSets constants'!$A$4:$C$1012,3,FALSE)</f>
        <v>Elsweyr</v>
      </c>
    </row>
    <row r="686" spans="1:12" x14ac:dyDescent="0.25">
      <c r="A686" s="12">
        <v>1089</v>
      </c>
      <c r="B686" s="5">
        <v>683</v>
      </c>
      <c r="C686" s="5">
        <v>1086</v>
      </c>
      <c r="D686" s="3" t="s">
        <v>1390</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constants'!$A$4:$B$1012,2,FALSE)</f>
        <v>DLC_ELSWEYR</v>
      </c>
      <c r="L686" s="3" t="str">
        <f>VLOOKUP(J686,'LibSets constants'!$A$4:$C$1012,3,FALSE)</f>
        <v>Elsweyr</v>
      </c>
    </row>
    <row r="687" spans="1:12" x14ac:dyDescent="0.25">
      <c r="A687" s="12">
        <v>1090</v>
      </c>
      <c r="B687" s="5">
        <v>684</v>
      </c>
      <c r="C687" s="5">
        <v>1086</v>
      </c>
      <c r="D687" s="3" t="s">
        <v>1391</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constants'!$A$4:$B$1012,2,FALSE)</f>
        <v>DLC_ELSWEYR</v>
      </c>
      <c r="L687" s="3" t="str">
        <f>VLOOKUP(J687,'LibSets constants'!$A$4:$C$1012,3,FALSE)</f>
        <v>Elsweyr</v>
      </c>
    </row>
    <row r="688" spans="1:12" x14ac:dyDescent="0.25">
      <c r="A688" s="12">
        <v>1091</v>
      </c>
      <c r="B688" s="5">
        <v>685</v>
      </c>
      <c r="C688" s="5">
        <v>1086</v>
      </c>
      <c r="D688" s="3" t="s">
        <v>1392</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constants'!$A$4:$B$1012,2,FALSE)</f>
        <v>DLC_ELSWEYR</v>
      </c>
      <c r="L688" s="3" t="str">
        <f>VLOOKUP(J688,'LibSets constants'!$A$4:$C$1012,3,FALSE)</f>
        <v>Elsweyr</v>
      </c>
    </row>
    <row r="689" spans="1:12" x14ac:dyDescent="0.25">
      <c r="A689" s="12">
        <v>1092</v>
      </c>
      <c r="B689" s="5">
        <v>686</v>
      </c>
      <c r="C689" s="5">
        <v>1086</v>
      </c>
      <c r="D689" s="3" t="s">
        <v>1393</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constants'!$A$4:$B$1012,2,FALSE)</f>
        <v>DLC_ELSWEYR</v>
      </c>
      <c r="L689" s="3" t="str">
        <f>VLOOKUP(J689,'LibSets constants'!$A$4:$C$1012,3,FALSE)</f>
        <v>Elsweyr</v>
      </c>
    </row>
    <row r="690" spans="1:12" x14ac:dyDescent="0.25">
      <c r="A690" s="12">
        <v>1094</v>
      </c>
      <c r="B690" s="5">
        <v>687</v>
      </c>
      <c r="C690" s="5">
        <v>1086</v>
      </c>
      <c r="D690" s="3" t="s">
        <v>1394</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constants'!$A$4:$B$1012,2,FALSE)</f>
        <v>DLC_ELSWEYR</v>
      </c>
      <c r="L690" s="3" t="str">
        <f>VLOOKUP(J690,'LibSets constants'!$A$4:$C$1012,3,FALSE)</f>
        <v>Elsweyr</v>
      </c>
    </row>
    <row r="691" spans="1:12" x14ac:dyDescent="0.25">
      <c r="A691" s="12">
        <v>1095</v>
      </c>
      <c r="B691" s="5">
        <v>688</v>
      </c>
      <c r="C691" s="5">
        <v>1086</v>
      </c>
      <c r="D691" s="3" t="s">
        <v>1395</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constants'!$A$4:$B$1012,2,FALSE)</f>
        <v>DLC_ELSWEYR</v>
      </c>
      <c r="L691" s="3" t="str">
        <f>VLOOKUP(J691,'LibSets constants'!$A$4:$C$1012,3,FALSE)</f>
        <v>Elsweyr</v>
      </c>
    </row>
    <row r="692" spans="1:12" x14ac:dyDescent="0.25">
      <c r="A692" s="12">
        <v>1096</v>
      </c>
      <c r="B692" s="5">
        <v>689</v>
      </c>
      <c r="C692" s="5">
        <v>1086</v>
      </c>
      <c r="D692" s="3" t="s">
        <v>1396</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constants'!$A$4:$B$1012,2,FALSE)</f>
        <v>DLC_ELSWEYR</v>
      </c>
      <c r="L692" s="3" t="str">
        <f>VLOOKUP(J692,'LibSets constants'!$A$4:$C$1012,3,FALSE)</f>
        <v>Elsweyr</v>
      </c>
    </row>
    <row r="693" spans="1:12" x14ac:dyDescent="0.25">
      <c r="A693" s="12">
        <v>1097</v>
      </c>
      <c r="B693" s="5">
        <v>690</v>
      </c>
      <c r="C693" s="5">
        <v>1086</v>
      </c>
      <c r="D693" s="3" t="s">
        <v>1397</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constants'!$A$4:$B$1012,2,FALSE)</f>
        <v>DLC_ELSWEYR</v>
      </c>
      <c r="L693" s="3" t="str">
        <f>VLOOKUP(J693,'LibSets constants'!$A$4:$C$1012,3,FALSE)</f>
        <v>Elsweyr</v>
      </c>
    </row>
    <row r="694" spans="1:12" x14ac:dyDescent="0.25">
      <c r="A694" s="12">
        <v>1098</v>
      </c>
      <c r="B694" s="5">
        <v>691</v>
      </c>
      <c r="C694" s="5">
        <v>1086</v>
      </c>
      <c r="D694" s="3" t="s">
        <v>1398</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constants'!$A$4:$B$1012,2,FALSE)</f>
        <v>DLC_ELSWEYR</v>
      </c>
      <c r="L694" s="3" t="str">
        <f>VLOOKUP(J694,'LibSets constants'!$A$4:$C$1012,3,FALSE)</f>
        <v>Elsweyr</v>
      </c>
    </row>
    <row r="695" spans="1:12" x14ac:dyDescent="0.25">
      <c r="A695" s="12">
        <v>1099</v>
      </c>
      <c r="B695" s="5">
        <v>692</v>
      </c>
      <c r="C695" s="5">
        <v>1086</v>
      </c>
      <c r="D695" s="3" t="s">
        <v>1399</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constants'!$A$4:$B$1012,2,FALSE)</f>
        <v>DLC_ELSWEYR</v>
      </c>
      <c r="L695" s="3" t="str">
        <f>VLOOKUP(J695,'LibSets constants'!$A$4:$C$1012,3,FALSE)</f>
        <v>Elsweyr</v>
      </c>
    </row>
    <row r="696" spans="1:12" x14ac:dyDescent="0.25">
      <c r="A696" s="12">
        <v>1101</v>
      </c>
      <c r="B696" s="5">
        <v>693</v>
      </c>
      <c r="C696" s="5">
        <v>1086</v>
      </c>
      <c r="D696" s="3" t="s">
        <v>1400</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constants'!$A$4:$B$1012,2,FALSE)</f>
        <v>DLC_ELSWEYR</v>
      </c>
      <c r="L696" s="3" t="str">
        <f>VLOOKUP(J696,'LibSets constants'!$A$4:$C$1012,3,FALSE)</f>
        <v>Elsweyr</v>
      </c>
    </row>
    <row r="697" spans="1:12" x14ac:dyDescent="0.25">
      <c r="A697" s="12">
        <v>1102</v>
      </c>
      <c r="B697" s="5">
        <v>694</v>
      </c>
      <c r="C697" s="5">
        <v>1086</v>
      </c>
      <c r="D697" s="3" t="s">
        <v>1401</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constants'!$A$4:$B$1012,2,FALSE)</f>
        <v>DLC_ELSWEYR</v>
      </c>
      <c r="L697" s="3" t="str">
        <f>VLOOKUP(J697,'LibSets constants'!$A$4:$C$1012,3,FALSE)</f>
        <v>Elsweyr</v>
      </c>
    </row>
    <row r="698" spans="1:12" x14ac:dyDescent="0.25">
      <c r="A698" s="12">
        <v>1103</v>
      </c>
      <c r="B698" s="5">
        <v>695</v>
      </c>
      <c r="C698" s="5">
        <v>1086</v>
      </c>
      <c r="D698" s="3" t="s">
        <v>1402</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constants'!$A$4:$B$1012,2,FALSE)</f>
        <v>DLC_ELSWEYR</v>
      </c>
      <c r="L698" s="3" t="str">
        <f>VLOOKUP(J698,'LibSets constants'!$A$4:$C$1012,3,FALSE)</f>
        <v>Elsweyr</v>
      </c>
    </row>
    <row r="699" spans="1:12" x14ac:dyDescent="0.25">
      <c r="A699" s="12">
        <v>1105</v>
      </c>
      <c r="B699" s="5">
        <v>696</v>
      </c>
      <c r="C699" s="5">
        <v>1086</v>
      </c>
      <c r="D699" s="3" t="s">
        <v>1403</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constants'!$A$4:$B$1012,2,FALSE)</f>
        <v>DLC_ELSWEYR</v>
      </c>
      <c r="L699" s="3" t="str">
        <f>VLOOKUP(J699,'LibSets constants'!$A$4:$C$1012,3,FALSE)</f>
        <v>Elsweyr</v>
      </c>
    </row>
    <row r="700" spans="1:12" x14ac:dyDescent="0.25">
      <c r="A700" s="12">
        <v>1106</v>
      </c>
      <c r="B700" s="5">
        <v>697</v>
      </c>
      <c r="C700" s="5">
        <v>1086</v>
      </c>
      <c r="D700" s="42" t="s">
        <v>1404</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constants'!$A$4:$B$1012,2,FALSE)</f>
        <v>DLC_ELSWEYR</v>
      </c>
      <c r="L700" s="3" t="str">
        <f>VLOOKUP(J700,'LibSets constants'!$A$4:$C$1012,3,FALSE)</f>
        <v>Elsweyr</v>
      </c>
    </row>
    <row r="701" spans="1:12" x14ac:dyDescent="0.25">
      <c r="A701" s="12">
        <v>1107</v>
      </c>
      <c r="B701" s="5">
        <v>698</v>
      </c>
      <c r="C701" s="5">
        <v>1107</v>
      </c>
      <c r="D701" s="3" t="s">
        <v>726</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constants'!$A$4:$B$1012,2,FALSE)</f>
        <v>DLC_BASE_GAME</v>
      </c>
      <c r="L701" s="3" t="str">
        <f>VLOOKUP(J701,'LibSets constants'!$A$4:$C$1012,3,FALSE)</f>
        <v>Included in base game</v>
      </c>
    </row>
    <row r="702" spans="1:12" x14ac:dyDescent="0.25">
      <c r="A702" s="12">
        <v>1108</v>
      </c>
      <c r="B702" s="5">
        <v>699</v>
      </c>
      <c r="C702" s="5">
        <v>1108</v>
      </c>
      <c r="D702" s="3" t="s">
        <v>725</v>
      </c>
      <c r="E702" s="3" t="str">
        <f t="array" ref="E702">IF(OR(EXACT(A702,'ESO Dungeon constants'!$D$3:$D$987)),"X","")</f>
        <v/>
      </c>
      <c r="F702" s="3" t="str">
        <f t="shared" si="40"/>
        <v>X</v>
      </c>
      <c r="G702" s="3" t="str">
        <f t="shared" si="41"/>
        <v/>
      </c>
      <c r="H702" s="17">
        <f t="shared" si="42"/>
        <v>1108</v>
      </c>
      <c r="I702" s="17">
        <f t="shared" si="43"/>
        <v>1108</v>
      </c>
      <c r="J702">
        <v>12</v>
      </c>
      <c r="K702" s="3" t="str">
        <f>VLOOKUP(J702,'LibSets constants'!$A$4:$B$1012,2,FALSE)</f>
        <v>DLC_MURKMIRE</v>
      </c>
      <c r="L702" s="3" t="str">
        <f>VLOOKUP(J702,'LibSets constants'!$A$4:$C$1012,3,FALSE)</f>
        <v>Murkmire</v>
      </c>
    </row>
    <row r="703" spans="1:12" x14ac:dyDescent="0.25">
      <c r="A703" s="12">
        <v>1109</v>
      </c>
      <c r="B703" s="5">
        <v>700</v>
      </c>
      <c r="C703" s="5">
        <v>1109</v>
      </c>
      <c r="D703" s="3" t="s">
        <v>723</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constants'!$A$4:$B$1012,2,FALSE)</f>
        <v>DLC_BASE_GAME</v>
      </c>
      <c r="L703" s="3" t="str">
        <f>VLOOKUP(J703,'LibSets constants'!$A$4:$C$1012,3,FALSE)</f>
        <v>Included in base game</v>
      </c>
    </row>
    <row r="704" spans="1:12" x14ac:dyDescent="0.25">
      <c r="A704" s="12">
        <v>1110</v>
      </c>
      <c r="B704" s="5">
        <v>701</v>
      </c>
      <c r="C704" s="5">
        <v>1086</v>
      </c>
      <c r="D704" s="3" t="s">
        <v>1405</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constants'!$A$4:$B$1012,2,FALSE)</f>
        <v>DLC_ELSWEYR</v>
      </c>
      <c r="L704" s="3" t="str">
        <f>VLOOKUP(J704,'LibSets constants'!$A$4:$C$1012,3,FALSE)</f>
        <v>Elsweyr</v>
      </c>
    </row>
    <row r="705" spans="1:12" x14ac:dyDescent="0.25">
      <c r="A705" s="12">
        <v>1111</v>
      </c>
      <c r="B705" s="5">
        <v>702</v>
      </c>
      <c r="C705" s="5">
        <v>1086</v>
      </c>
      <c r="D705" s="3" t="s">
        <v>1406</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constants'!$A$4:$B$1012,2,FALSE)</f>
        <v>DLC_ELSWEYR</v>
      </c>
      <c r="L705" s="3" t="str">
        <f>VLOOKUP(J705,'LibSets constants'!$A$4:$C$1012,3,FALSE)</f>
        <v>Elsweyr</v>
      </c>
    </row>
    <row r="706" spans="1:12" x14ac:dyDescent="0.25">
      <c r="A706" s="12">
        <v>1112</v>
      </c>
      <c r="B706" s="5">
        <v>703</v>
      </c>
      <c r="C706" s="5">
        <v>1086</v>
      </c>
      <c r="D706" s="3" t="s">
        <v>1407</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constants'!$A$4:$B$1012,2,FALSE)</f>
        <v>DLC_ELSWEYR</v>
      </c>
      <c r="L706" s="3" t="str">
        <f>VLOOKUP(J706,'LibSets constants'!$A$4:$C$1012,3,FALSE)</f>
        <v>Elsweyr</v>
      </c>
    </row>
    <row r="707" spans="1:12" x14ac:dyDescent="0.25">
      <c r="A707" s="12">
        <v>1113</v>
      </c>
      <c r="B707" s="5">
        <v>704</v>
      </c>
      <c r="C707" s="5">
        <v>1086</v>
      </c>
      <c r="D707" s="3" t="s">
        <v>1408</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constants'!$A$4:$B$1012,2,FALSE)</f>
        <v>DLC_ELSWEYR</v>
      </c>
      <c r="L707" s="3" t="str">
        <f>VLOOKUP(J707,'LibSets constants'!$A$4:$C$1012,3,FALSE)</f>
        <v>Elsweyr</v>
      </c>
    </row>
    <row r="708" spans="1:12" x14ac:dyDescent="0.25">
      <c r="A708" s="12">
        <v>1114</v>
      </c>
      <c r="B708" s="5">
        <v>705</v>
      </c>
      <c r="C708" s="5">
        <v>1086</v>
      </c>
      <c r="D708" s="3" t="s">
        <v>1409</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constants'!$A$4:$B$1012,2,FALSE)</f>
        <v>DLC_ELSWEYR</v>
      </c>
      <c r="L708" s="3" t="str">
        <f>VLOOKUP(J708,'LibSets constants'!$A$4:$C$1012,3,FALSE)</f>
        <v>Elsweyr</v>
      </c>
    </row>
    <row r="709" spans="1:12" x14ac:dyDescent="0.25">
      <c r="A709" s="12">
        <v>1115</v>
      </c>
      <c r="B709" s="5">
        <v>706</v>
      </c>
      <c r="C709" s="5">
        <v>1086</v>
      </c>
      <c r="D709" s="3" t="s">
        <v>1410</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constants'!$A$4:$B$1012,2,FALSE)</f>
        <v>DLC_ELSWEYR</v>
      </c>
      <c r="L709" s="3" t="str">
        <f>VLOOKUP(J709,'LibSets constants'!$A$4:$C$1012,3,FALSE)</f>
        <v>Elsweyr</v>
      </c>
    </row>
    <row r="710" spans="1:12" x14ac:dyDescent="0.25">
      <c r="A710" s="12">
        <v>1116</v>
      </c>
      <c r="B710" s="5">
        <v>707</v>
      </c>
      <c r="C710" s="5">
        <v>1116</v>
      </c>
      <c r="D710" s="3" t="s">
        <v>1383</v>
      </c>
      <c r="E710" s="3" t="str">
        <f t="array" ref="E710">IF(OR(EXACT(A710,'ESO Dungeon constants'!$D$3:$D$987)),"X","")</f>
        <v/>
      </c>
      <c r="F710" s="3" t="str">
        <f t="shared" si="44"/>
        <v>X</v>
      </c>
      <c r="G710" s="3" t="str">
        <f t="shared" si="45"/>
        <v/>
      </c>
      <c r="H710" s="17">
        <f t="shared" si="46"/>
        <v>1116</v>
      </c>
      <c r="I710" s="17">
        <f t="shared" si="47"/>
        <v>1116</v>
      </c>
      <c r="J710">
        <v>14</v>
      </c>
      <c r="K710" s="3" t="str">
        <f>VLOOKUP(J710,'LibSets constants'!$A$4:$B$1012,2,FALSE)</f>
        <v>DLC_ELSWEYR</v>
      </c>
      <c r="L710" s="3" t="str">
        <f>VLOOKUP(J710,'LibSets constants'!$A$4:$C$1012,3,FALSE)</f>
        <v>Elsweyr</v>
      </c>
    </row>
    <row r="711" spans="1:12" x14ac:dyDescent="0.25">
      <c r="A711" s="12">
        <v>1117</v>
      </c>
      <c r="B711" s="5">
        <v>708</v>
      </c>
      <c r="C711" s="5">
        <v>1086</v>
      </c>
      <c r="D711" s="3" t="s">
        <v>1411</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constants'!$A$4:$B$1012,2,FALSE)</f>
        <v>DLC_ELSWEYR</v>
      </c>
      <c r="L711" s="3" t="str">
        <f>VLOOKUP(J711,'LibSets constants'!$A$4:$C$1012,3,FALSE)</f>
        <v>Elsweyr</v>
      </c>
    </row>
    <row r="712" spans="1:12" x14ac:dyDescent="0.25">
      <c r="A712" s="12">
        <v>1118</v>
      </c>
      <c r="B712" s="5">
        <v>709</v>
      </c>
      <c r="C712" s="5">
        <v>1086</v>
      </c>
      <c r="D712" s="3" t="s">
        <v>1412</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constants'!$A$4:$B$1012,2,FALSE)</f>
        <v>DLC_ELSWEYR</v>
      </c>
      <c r="L712" s="3" t="str">
        <f>VLOOKUP(J712,'LibSets constants'!$A$4:$C$1012,3,FALSE)</f>
        <v>Elsweyr</v>
      </c>
    </row>
    <row r="713" spans="1:12" x14ac:dyDescent="0.25">
      <c r="A713" s="12">
        <v>1119</v>
      </c>
      <c r="B713" s="5">
        <v>710</v>
      </c>
      <c r="C713" s="5">
        <v>1086</v>
      </c>
      <c r="D713" s="3" t="s">
        <v>1413</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constants'!$A$4:$B$1012,2,FALSE)</f>
        <v>DLC_ELSWEYR</v>
      </c>
      <c r="L713" s="3" t="str">
        <f>VLOOKUP(J713,'LibSets constants'!$A$4:$C$1012,3,FALSE)</f>
        <v>Elsweyr</v>
      </c>
    </row>
    <row r="714" spans="1:12" x14ac:dyDescent="0.25">
      <c r="A714" s="12">
        <v>1120</v>
      </c>
      <c r="B714" s="5">
        <v>711</v>
      </c>
      <c r="C714" s="5">
        <v>1086</v>
      </c>
      <c r="D714" s="3" t="s">
        <v>1414</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constants'!$A$4:$B$1012,2,FALSE)</f>
        <v>DLC_ELSWEYR</v>
      </c>
      <c r="L714" s="3" t="str">
        <f>VLOOKUP(J714,'LibSets constants'!$A$4:$C$1012,3,FALSE)</f>
        <v>Elsweyr</v>
      </c>
    </row>
    <row r="715" spans="1:12" x14ac:dyDescent="0.25">
      <c r="A715" s="12">
        <v>1121</v>
      </c>
      <c r="B715" s="5">
        <v>712</v>
      </c>
      <c r="C715" s="5">
        <v>1086</v>
      </c>
      <c r="D715" s="3" t="s">
        <v>1345</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constants'!$A$4:$B$1012,2,FALSE)</f>
        <v>DLC_ELSWEYR</v>
      </c>
      <c r="L715" s="3" t="str">
        <f>VLOOKUP(J715,'LibSets constants'!$A$4:$C$1012,3,FALSE)</f>
        <v>Elsweyr</v>
      </c>
    </row>
    <row r="716" spans="1:12" x14ac:dyDescent="0.25">
      <c r="A716" s="12">
        <v>1122</v>
      </c>
      <c r="B716" s="5">
        <v>713</v>
      </c>
      <c r="C716" s="5">
        <v>1086</v>
      </c>
      <c r="D716" s="3" t="s">
        <v>1486</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constants'!$A$4:$B$1012,2,FALSE)</f>
        <v>DLC_SCALEBREAKER</v>
      </c>
      <c r="L716" s="3" t="str">
        <f>VLOOKUP(J716,'LibSets constants'!$A$4:$C$1012,3,FALSE)</f>
        <v>Scalebraker</v>
      </c>
    </row>
    <row r="717" spans="1:12" x14ac:dyDescent="0.25">
      <c r="A717" s="12">
        <v>1123</v>
      </c>
      <c r="B717" s="5">
        <v>714</v>
      </c>
      <c r="C717" s="5">
        <v>383</v>
      </c>
      <c r="D717" s="3" t="s">
        <v>1487</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constants'!$A$4:$B$1012,2,FALSE)</f>
        <v>DLC_SCALEBREAKER</v>
      </c>
      <c r="L717" s="3" t="str">
        <f>VLOOKUP(J717,'LibSets constants'!$A$4:$C$1012,3,FALSE)</f>
        <v>Scalebraker</v>
      </c>
    </row>
    <row r="718" spans="1:12" x14ac:dyDescent="0.25">
      <c r="A718" s="12">
        <v>1125</v>
      </c>
      <c r="B718" s="5">
        <v>715</v>
      </c>
      <c r="C718" s="5">
        <v>101</v>
      </c>
      <c r="D718" s="3" t="s">
        <v>701</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constants'!$A$4:$B$1012,2,FALSE)</f>
        <v>DLC_BASE_GAME</v>
      </c>
      <c r="L718" s="3" t="str">
        <f>VLOOKUP(J718,'LibSets constants'!$A$4:$C$1012,3,FALSE)</f>
        <v>Included in base game</v>
      </c>
    </row>
    <row r="719" spans="1:12" x14ac:dyDescent="0.25">
      <c r="A719" s="12">
        <v>1126</v>
      </c>
      <c r="B719" s="5">
        <v>716</v>
      </c>
      <c r="C719" s="5">
        <v>888</v>
      </c>
      <c r="D719" s="3" t="s">
        <v>705</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constants'!$A$4:$B$1012,2,FALSE)</f>
        <v>DLC_BASE_GAME</v>
      </c>
      <c r="L719" s="3" t="str">
        <f>VLOOKUP(J719,'LibSets constants'!$A$4:$C$1012,3,FALSE)</f>
        <v>Included in base game</v>
      </c>
    </row>
    <row r="720" spans="1:12" x14ac:dyDescent="0.25">
      <c r="A720" s="12">
        <v>1128</v>
      </c>
      <c r="B720" s="5">
        <v>717</v>
      </c>
      <c r="C720" s="5">
        <v>1086</v>
      </c>
      <c r="D720" s="3" t="s">
        <v>1385</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constants'!$A$4:$B$1012,2,FALSE)</f>
        <v>DLC_ELSWEYR</v>
      </c>
      <c r="L720" s="3" t="str">
        <f>VLOOKUP(J720,'LibSets constants'!$A$4:$C$1012,3,FALSE)</f>
        <v>Elsweyr</v>
      </c>
    </row>
    <row r="721" spans="1:12" x14ac:dyDescent="0.25">
      <c r="A721" s="12">
        <v>1129</v>
      </c>
      <c r="B721" s="5">
        <v>718</v>
      </c>
      <c r="C721" s="5">
        <v>1086</v>
      </c>
      <c r="D721" s="3" t="s">
        <v>1386</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constants'!$A$4:$B$1012,2,FALSE)</f>
        <v>DLC_ELSWEYR</v>
      </c>
      <c r="L721" s="3" t="str">
        <f>VLOOKUP(J721,'LibSets constants'!$A$4:$C$1012,3,FALSE)</f>
        <v>Elsweyr</v>
      </c>
    </row>
    <row r="722" spans="1:12" x14ac:dyDescent="0.25">
      <c r="A722" s="12">
        <v>1130</v>
      </c>
      <c r="B722" s="5">
        <v>719</v>
      </c>
      <c r="C722" s="5">
        <v>1086</v>
      </c>
      <c r="D722" s="42" t="s">
        <v>1387</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constants'!$A$4:$B$1012,2,FALSE)</f>
        <v>DLC_ELSWEYR</v>
      </c>
      <c r="L722" s="3" t="str">
        <f>VLOOKUP(J722,'LibSets constants'!$A$4:$C$1012,3,FALSE)</f>
        <v>Elsweyr</v>
      </c>
    </row>
    <row r="723" spans="1:12" x14ac:dyDescent="0.25">
      <c r="A723" s="12">
        <v>1133</v>
      </c>
      <c r="B723" s="5">
        <v>720</v>
      </c>
      <c r="C723" s="5">
        <v>1133</v>
      </c>
      <c r="D723" s="3" t="s">
        <v>1587</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constants'!$A$4:$B$1012,2,FALSE)</f>
        <v>DLC_DRAGONHOLD</v>
      </c>
      <c r="L723" s="3" t="str">
        <f>VLOOKUP(J723,'LibSets constants'!$A$4:$C$1012,3,FALSE)</f>
        <v>Dragonhold</v>
      </c>
    </row>
    <row r="724" spans="1:12" x14ac:dyDescent="0.25">
      <c r="A724" s="12">
        <v>1134</v>
      </c>
      <c r="B724" s="5">
        <v>721</v>
      </c>
      <c r="C724" s="5">
        <v>1133</v>
      </c>
      <c r="D724" s="3" t="s">
        <v>1588</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constants'!$A$4:$B$1012,2,FALSE)</f>
        <v>DLC_DRAGONHOLD</v>
      </c>
      <c r="L724" s="3" t="str">
        <f>VLOOKUP(J724,'LibSets constants'!$A$4:$C$1012,3,FALSE)</f>
        <v>Dragonhold</v>
      </c>
    </row>
    <row r="725" spans="1:12" x14ac:dyDescent="0.25">
      <c r="A725" s="12">
        <v>1135</v>
      </c>
      <c r="B725" s="5">
        <v>722</v>
      </c>
      <c r="C725" s="5">
        <v>1133</v>
      </c>
      <c r="D725" s="3" t="s">
        <v>1589</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constants'!$A$4:$B$1012,2,FALSE)</f>
        <v>DLC_DRAGONHOLD</v>
      </c>
      <c r="L725" s="3" t="str">
        <f>VLOOKUP(J725,'LibSets constants'!$A$4:$C$1012,3,FALSE)</f>
        <v>Dragonhold</v>
      </c>
    </row>
    <row r="726" spans="1:12" x14ac:dyDescent="0.25">
      <c r="A726" s="12">
        <v>1136</v>
      </c>
      <c r="B726" s="5">
        <v>723</v>
      </c>
      <c r="C726" s="5">
        <v>1133</v>
      </c>
      <c r="D726" s="3" t="s">
        <v>1590</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constants'!$A$4:$B$1012,2,FALSE)</f>
        <v>DLC_DRAGONHOLD</v>
      </c>
      <c r="L726" s="3" t="str">
        <f>VLOOKUP(J726,'LibSets constants'!$A$4:$C$1012,3,FALSE)</f>
        <v>Dragonhold</v>
      </c>
    </row>
    <row r="727" spans="1:12" x14ac:dyDescent="0.25">
      <c r="A727" s="12">
        <v>1137</v>
      </c>
      <c r="B727" s="5">
        <v>724</v>
      </c>
      <c r="C727" s="5">
        <v>1133</v>
      </c>
      <c r="D727" s="3" t="s">
        <v>1591</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constants'!$A$4:$B$1012,2,FALSE)</f>
        <v>DLC_DRAGONHOLD</v>
      </c>
      <c r="L727" s="3" t="str">
        <f>VLOOKUP(J727,'LibSets constants'!$A$4:$C$1012,3,FALSE)</f>
        <v>Dragonhold</v>
      </c>
    </row>
    <row r="728" spans="1:12" x14ac:dyDescent="0.25">
      <c r="A728" s="12">
        <v>1138</v>
      </c>
      <c r="B728" s="5">
        <v>725</v>
      </c>
      <c r="C728" s="5">
        <v>1133</v>
      </c>
      <c r="D728" s="3" t="s">
        <v>1490</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constants'!$A$4:$B$1012,2,FALSE)</f>
        <v>DLC_DRAGONHOLD</v>
      </c>
      <c r="L728" s="3" t="str">
        <f>VLOOKUP(J728,'LibSets constants'!$A$4:$C$1012,3,FALSE)</f>
        <v>Dragonhold</v>
      </c>
    </row>
    <row r="729" spans="1:12" x14ac:dyDescent="0.25">
      <c r="A729" s="12">
        <v>1139</v>
      </c>
      <c r="B729" s="5">
        <v>726</v>
      </c>
      <c r="C729" s="5">
        <v>1133</v>
      </c>
      <c r="D729" s="3" t="s">
        <v>1592</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constants'!$A$4:$B$1012,2,FALSE)</f>
        <v>DLC_DRAGONHOLD</v>
      </c>
      <c r="L729" s="3" t="str">
        <f>VLOOKUP(J729,'LibSets constants'!$A$4:$C$1012,3,FALSE)</f>
        <v>Dragonhold</v>
      </c>
    </row>
    <row r="730" spans="1:12" x14ac:dyDescent="0.25">
      <c r="A730" s="12">
        <v>1140</v>
      </c>
      <c r="B730" s="5">
        <v>727</v>
      </c>
      <c r="C730" s="5">
        <v>104</v>
      </c>
      <c r="D730" s="3" t="s">
        <v>1494</v>
      </c>
      <c r="E730" s="3" t="str">
        <f t="array" ref="E730">IF(OR(EXACT(A730,'ESO Dungeon constants'!$D$3:$D$987)),"X","")</f>
        <v/>
      </c>
      <c r="F730" s="3" t="str">
        <f t="shared" si="44"/>
        <v/>
      </c>
      <c r="G730" s="3" t="str">
        <f t="shared" si="45"/>
        <v>Alik'r Desert</v>
      </c>
      <c r="H730" s="17">
        <f t="shared" si="46"/>
        <v>1140</v>
      </c>
      <c r="I730" s="17">
        <f t="shared" si="47"/>
        <v>104</v>
      </c>
      <c r="J730">
        <v>0</v>
      </c>
      <c r="K730" s="3" t="str">
        <f>VLOOKUP(J730,'LibSets constants'!$A$4:$B$1012,2,FALSE)</f>
        <v>DLC_BASE_GAME</v>
      </c>
      <c r="L730" s="3" t="str">
        <f>VLOOKUP(J730,'LibSets constants'!$A$4:$C$1012,3,FALSE)</f>
        <v>Included in base game</v>
      </c>
    </row>
    <row r="731" spans="1:12" x14ac:dyDescent="0.25">
      <c r="A731" s="12">
        <v>1141</v>
      </c>
      <c r="B731" s="5">
        <v>728</v>
      </c>
      <c r="C731" s="5">
        <v>101</v>
      </c>
      <c r="D731" s="3" t="s">
        <v>1500</v>
      </c>
      <c r="E731" s="3" t="str">
        <f t="array" ref="E731">IF(OR(EXACT(A731,'ESO Dungeon constants'!$D$3:$D$987)),"X","")</f>
        <v/>
      </c>
      <c r="F731" s="3" t="str">
        <f t="shared" si="44"/>
        <v/>
      </c>
      <c r="G731" s="3" t="str">
        <f t="shared" si="45"/>
        <v>Eastmarch</v>
      </c>
      <c r="H731" s="17">
        <f t="shared" si="46"/>
        <v>1141</v>
      </c>
      <c r="I731" s="17">
        <f t="shared" si="47"/>
        <v>101</v>
      </c>
      <c r="J731">
        <v>0</v>
      </c>
      <c r="K731" s="3" t="str">
        <f>VLOOKUP(J731,'LibSets constants'!$A$4:$B$1012,2,FALSE)</f>
        <v>DLC_BASE_GAME</v>
      </c>
      <c r="L731" s="3" t="str">
        <f>VLOOKUP(J731,'LibSets constants'!$A$4:$C$1012,3,FALSE)</f>
        <v>Included in base game</v>
      </c>
    </row>
    <row r="732" spans="1:12" x14ac:dyDescent="0.25">
      <c r="A732" s="12">
        <v>1142</v>
      </c>
      <c r="B732" s="5">
        <v>729</v>
      </c>
      <c r="C732" s="5">
        <v>1142</v>
      </c>
      <c r="D732" s="3" t="s">
        <v>416</v>
      </c>
      <c r="E732" s="3" t="str">
        <f t="array" ref="E732">IF(OR(EXACT(A732,'ESO Dungeon constants'!$D$3:$D$987)),"X","")</f>
        <v/>
      </c>
      <c r="F732" s="3" t="str">
        <f t="shared" si="44"/>
        <v>X</v>
      </c>
      <c r="G732" s="3" t="str">
        <f t="shared" si="45"/>
        <v/>
      </c>
      <c r="H732" s="17">
        <f t="shared" si="46"/>
        <v>1142</v>
      </c>
      <c r="I732" s="17">
        <f t="shared" si="47"/>
        <v>1142</v>
      </c>
      <c r="J732">
        <v>0</v>
      </c>
      <c r="K732" s="3" t="str">
        <f>VLOOKUP(J732,'LibSets constants'!$A$4:$B$1012,2,FALSE)</f>
        <v>DLC_BASE_GAME</v>
      </c>
      <c r="L732" s="3" t="str">
        <f>VLOOKUP(J732,'LibSets constants'!$A$4:$C$1012,3,FALSE)</f>
        <v>Included in base game</v>
      </c>
    </row>
    <row r="733" spans="1:12" x14ac:dyDescent="0.25">
      <c r="A733" s="12">
        <v>1143</v>
      </c>
      <c r="B733" s="5">
        <v>730</v>
      </c>
      <c r="C733" s="5">
        <v>19</v>
      </c>
      <c r="D733" s="3" t="s">
        <v>1495</v>
      </c>
      <c r="E733" s="3" t="str">
        <f t="array" ref="E733">IF(OR(EXACT(A733,'ESO Dungeon constants'!$D$3:$D$987)),"X","")</f>
        <v/>
      </c>
      <c r="F733" s="3" t="str">
        <f t="shared" si="44"/>
        <v/>
      </c>
      <c r="G733" s="3" t="str">
        <f t="shared" si="45"/>
        <v>Stormhaven</v>
      </c>
      <c r="H733" s="17">
        <f t="shared" si="46"/>
        <v>1143</v>
      </c>
      <c r="I733" s="17">
        <f t="shared" si="47"/>
        <v>19</v>
      </c>
      <c r="J733">
        <v>0</v>
      </c>
      <c r="K733" s="3" t="str">
        <f>VLOOKUP(J733,'LibSets constants'!$A$4:$B$1012,2,FALSE)</f>
        <v>DLC_BASE_GAME</v>
      </c>
      <c r="L733" s="3" t="str">
        <f>VLOOKUP(J733,'LibSets constants'!$A$4:$C$1012,3,FALSE)</f>
        <v>Included in base game</v>
      </c>
    </row>
    <row r="734" spans="1:12" x14ac:dyDescent="0.25">
      <c r="A734" s="12">
        <v>1144</v>
      </c>
      <c r="B734" s="5">
        <v>731</v>
      </c>
      <c r="C734" s="5">
        <v>1144</v>
      </c>
      <c r="D734" s="3" t="s">
        <v>1496</v>
      </c>
      <c r="E734" s="3" t="str">
        <f t="array" ref="E734">IF(OR(EXACT(A734,'ESO Dungeon constants'!$D$3:$D$987)),"X","")</f>
        <v/>
      </c>
      <c r="F734" s="3" t="str">
        <f t="shared" si="44"/>
        <v>X</v>
      </c>
      <c r="G734" s="3" t="str">
        <f t="shared" si="45"/>
        <v/>
      </c>
      <c r="H734" s="17">
        <f t="shared" si="46"/>
        <v>1144</v>
      </c>
      <c r="I734" s="17">
        <f t="shared" si="47"/>
        <v>1144</v>
      </c>
      <c r="J734">
        <v>16</v>
      </c>
      <c r="K734" s="3" t="str">
        <f>VLOOKUP(J734,'LibSets constants'!$A$4:$B$1012,2,FALSE)</f>
        <v>DLC_DRAGONHOLD</v>
      </c>
      <c r="L734" s="3" t="str">
        <f>VLOOKUP(J734,'LibSets constants'!$A$4:$C$1012,3,FALSE)</f>
        <v>Dragonhold</v>
      </c>
    </row>
    <row r="735" spans="1:12" x14ac:dyDescent="0.25">
      <c r="A735" s="12">
        <v>1145</v>
      </c>
      <c r="B735" s="5">
        <v>732</v>
      </c>
      <c r="C735" s="5">
        <v>1133</v>
      </c>
      <c r="D735" s="3" t="s">
        <v>1593</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constants'!$A$4:$B$1012,2,FALSE)</f>
        <v>DLC_DRAGONHOLD</v>
      </c>
      <c r="L735" s="3" t="str">
        <f>VLOOKUP(J735,'LibSets constants'!$A$4:$C$1012,3,FALSE)</f>
        <v>Dragonhold</v>
      </c>
    </row>
    <row r="736" spans="1:12" x14ac:dyDescent="0.25">
      <c r="A736" s="12">
        <v>1146</v>
      </c>
      <c r="B736" s="5">
        <v>733</v>
      </c>
      <c r="C736" s="5">
        <v>1133</v>
      </c>
      <c r="D736" s="3" t="s">
        <v>1594</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constants'!$A$4:$B$1012,2,FALSE)</f>
        <v>DLC_DRAGONHOLD</v>
      </c>
      <c r="L736" s="3" t="str">
        <f>VLOOKUP(J736,'LibSets constants'!$A$4:$C$1012,3,FALSE)</f>
        <v>Dragonhold</v>
      </c>
    </row>
    <row r="737" spans="1:12" x14ac:dyDescent="0.25">
      <c r="A737" s="12">
        <v>1147</v>
      </c>
      <c r="B737" s="5">
        <v>734</v>
      </c>
      <c r="C737" s="5">
        <v>1133</v>
      </c>
      <c r="D737" s="3" t="s">
        <v>1595</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constants'!$A$4:$B$1012,2,FALSE)</f>
        <v>DLC_DRAGONHOLD</v>
      </c>
      <c r="L737" s="3" t="str">
        <f>VLOOKUP(J737,'LibSets constants'!$A$4:$C$1012,3,FALSE)</f>
        <v>Dragonhold</v>
      </c>
    </row>
    <row r="738" spans="1:12" x14ac:dyDescent="0.25">
      <c r="A738" s="12">
        <v>1148</v>
      </c>
      <c r="B738" s="5">
        <v>735</v>
      </c>
      <c r="C738" s="5">
        <v>1133</v>
      </c>
      <c r="D738" s="3" t="s">
        <v>1599</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constants'!$A$4:$B$1012,2,FALSE)</f>
        <v>DLC_DRAGONHOLD</v>
      </c>
      <c r="L738" s="3" t="str">
        <f>VLOOKUP(J738,'LibSets constants'!$A$4:$C$1012,3,FALSE)</f>
        <v>Dragonhold</v>
      </c>
    </row>
    <row r="739" spans="1:12" x14ac:dyDescent="0.25">
      <c r="A739" s="12">
        <v>1149</v>
      </c>
      <c r="B739" s="5">
        <v>736</v>
      </c>
      <c r="C739" s="5">
        <v>1133</v>
      </c>
      <c r="D739" s="3" t="s">
        <v>1596</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constants'!$A$4:$B$1012,2,FALSE)</f>
        <v>DLC_DRAGONHOLD</v>
      </c>
      <c r="L739" s="3" t="str">
        <f>VLOOKUP(J739,'LibSets constants'!$A$4:$C$1012,3,FALSE)</f>
        <v>Dragonhold</v>
      </c>
    </row>
    <row r="740" spans="1:12" x14ac:dyDescent="0.25">
      <c r="A740" s="12">
        <v>1150</v>
      </c>
      <c r="B740" s="5">
        <v>737</v>
      </c>
      <c r="C740" s="5">
        <v>1133</v>
      </c>
      <c r="D740" s="3" t="s">
        <v>1598</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constants'!$A$4:$B$1012,2,FALSE)</f>
        <v>DLC_DRAGONHOLD</v>
      </c>
      <c r="L740" s="3" t="str">
        <f>VLOOKUP(J740,'LibSets constants'!$A$4:$C$1012,3,FALSE)</f>
        <v>Dragonhold</v>
      </c>
    </row>
    <row r="741" spans="1:12" x14ac:dyDescent="0.25">
      <c r="A741" s="12">
        <v>1151</v>
      </c>
      <c r="B741" s="5">
        <v>738</v>
      </c>
      <c r="C741" s="5">
        <v>1133</v>
      </c>
      <c r="D741" s="3" t="s">
        <v>1597</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constants'!$A$4:$B$1012,2,FALSE)</f>
        <v>DLC_DRAGONHOLD</v>
      </c>
      <c r="L741" s="3" t="str">
        <f>VLOOKUP(J741,'LibSets constants'!$A$4:$C$1012,3,FALSE)</f>
        <v>Dragonhold</v>
      </c>
    </row>
    <row r="742" spans="1:12" x14ac:dyDescent="0.25">
      <c r="A742" s="12">
        <v>1152</v>
      </c>
      <c r="B742" s="5">
        <v>739</v>
      </c>
      <c r="C742" s="5">
        <v>684</v>
      </c>
      <c r="D742" s="3" t="s">
        <v>1651</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constants'!$A$4:$B$1012,2,FALSE)</f>
        <v>DLC_HARROWSTORM</v>
      </c>
      <c r="L742" s="3" t="str">
        <f>VLOOKUP(J742,'LibSets constants'!$A$4:$C$1012,3,FALSE)</f>
        <v>Harrowstorm</v>
      </c>
    </row>
    <row r="743" spans="1:12" x14ac:dyDescent="0.25">
      <c r="A743" s="12">
        <v>1153</v>
      </c>
      <c r="B743" s="5">
        <v>740</v>
      </c>
      <c r="C743" s="5">
        <v>92</v>
      </c>
      <c r="D743" s="3" t="s">
        <v>1650</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constants'!$A$4:$B$1012,2,FALSE)</f>
        <v>DLC_HARROWSTORM</v>
      </c>
      <c r="L743" s="3" t="str">
        <f>VLOOKUP(J743,'LibSets constants'!$A$4:$C$1012,3,FALSE)</f>
        <v>Harrowstorm</v>
      </c>
    </row>
    <row r="744" spans="1:12" x14ac:dyDescent="0.25">
      <c r="A744" s="12">
        <v>1154</v>
      </c>
      <c r="B744" s="5">
        <v>741</v>
      </c>
      <c r="C744" s="5">
        <v>1086</v>
      </c>
      <c r="D744" s="3" t="s">
        <v>1498</v>
      </c>
      <c r="E744" s="3" t="str">
        <f t="array" ref="E744">IF(OR(EXACT(A744,'ESO Dungeon constants'!$D$3:$D$987)),"X","")</f>
        <v/>
      </c>
      <c r="F744" s="3" t="str">
        <f t="shared" si="44"/>
        <v/>
      </c>
      <c r="G744" s="3" t="str">
        <f t="shared" si="45"/>
        <v>Northern Elsweyr</v>
      </c>
      <c r="H744" s="17">
        <f t="shared" si="46"/>
        <v>1154</v>
      </c>
      <c r="I744" s="17">
        <f t="shared" si="47"/>
        <v>1086</v>
      </c>
      <c r="J744">
        <v>14</v>
      </c>
      <c r="K744" s="3" t="str">
        <f>VLOOKUP(J744,'LibSets constants'!$A$4:$B$1012,2,FALSE)</f>
        <v>DLC_ELSWEYR</v>
      </c>
      <c r="L744" s="3" t="str">
        <f>VLOOKUP(J744,'LibSets constants'!$A$4:$C$1012,3,FALSE)</f>
        <v>Elsweyr</v>
      </c>
    </row>
    <row r="745" spans="1:12" x14ac:dyDescent="0.25">
      <c r="A745" s="12">
        <v>1155</v>
      </c>
      <c r="B745" s="5">
        <v>742</v>
      </c>
      <c r="C745" s="5">
        <v>20</v>
      </c>
      <c r="D745" s="3" t="s">
        <v>1499</v>
      </c>
      <c r="E745" s="3" t="str">
        <f t="array" ref="E745">IF(OR(EXACT(A745,'ESO Dungeon constants'!$D$3:$D$987)),"X","")</f>
        <v/>
      </c>
      <c r="F745" s="3" t="str">
        <f t="shared" si="44"/>
        <v/>
      </c>
      <c r="G745" s="3" t="str">
        <f t="shared" si="45"/>
        <v>Rivenspire</v>
      </c>
      <c r="H745" s="17">
        <f t="shared" si="46"/>
        <v>1155</v>
      </c>
      <c r="I745" s="17">
        <f t="shared" si="47"/>
        <v>20</v>
      </c>
      <c r="J745">
        <v>0</v>
      </c>
      <c r="K745" s="3" t="str">
        <f>VLOOKUP(J745,'LibSets constants'!$A$4:$B$1012,2,FALSE)</f>
        <v>DLC_BASE_GAME</v>
      </c>
      <c r="L745" s="3" t="str">
        <f>VLOOKUP(J745,'LibSets constants'!$A$4:$C$1012,3,FALSE)</f>
        <v>Included in base game</v>
      </c>
    </row>
    <row r="746" spans="1:12" x14ac:dyDescent="0.25">
      <c r="A746" s="12">
        <v>1160</v>
      </c>
      <c r="B746" s="5">
        <v>743</v>
      </c>
      <c r="C746" s="5">
        <v>1160</v>
      </c>
      <c r="D746" s="3" t="s">
        <v>1692</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constants'!$A$4:$B$1012,2,FALSE)</f>
        <v>DLC_GREYMOOR</v>
      </c>
      <c r="L746" s="3" t="str">
        <f>VLOOKUP(J746,'LibSets constants'!$A$4:$C$1012,3,FALSE)</f>
        <v>Greymoor</v>
      </c>
    </row>
    <row r="747" spans="1:12" x14ac:dyDescent="0.25">
      <c r="A747" s="12">
        <v>1161</v>
      </c>
      <c r="B747" s="5">
        <v>744</v>
      </c>
      <c r="C747" s="5">
        <v>1161</v>
      </c>
      <c r="D747" s="3" t="s">
        <v>1722</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constants'!$A$4:$B$1012,2,FALSE)</f>
        <v>DLC_GREYMOOR</v>
      </c>
      <c r="L747" s="3" t="str">
        <f>VLOOKUP(J747,'LibSets constants'!$A$4:$C$1012,3,FALSE)</f>
        <v>Greymoor</v>
      </c>
    </row>
    <row r="748" spans="1:12" x14ac:dyDescent="0.25">
      <c r="A748" s="12">
        <v>1165</v>
      </c>
      <c r="B748" s="5">
        <v>745</v>
      </c>
      <c r="C748" s="5">
        <v>1161</v>
      </c>
      <c r="D748" s="3" t="s">
        <v>1693</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constants'!$A$4:$B$1012,2,FALSE)</f>
        <v>DLC_GREYMOOR</v>
      </c>
      <c r="L748" s="3" t="str">
        <f>VLOOKUP(J748,'LibSets constants'!$A$4:$C$1012,3,FALSE)</f>
        <v>Greymoor</v>
      </c>
    </row>
    <row r="749" spans="1:12" x14ac:dyDescent="0.25">
      <c r="A749" s="12">
        <v>1166</v>
      </c>
      <c r="B749" s="5">
        <v>746</v>
      </c>
      <c r="C749" s="5">
        <v>1160</v>
      </c>
      <c r="D749" s="3" t="s">
        <v>1721</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constants'!$A$4:$B$1012,2,FALSE)</f>
        <v>DLC_GREYMOOR</v>
      </c>
      <c r="L749" s="3" t="str">
        <f>VLOOKUP(J749,'LibSets constants'!$A$4:$C$1012,3,FALSE)</f>
        <v>Greymoor</v>
      </c>
    </row>
    <row r="750" spans="1:12" x14ac:dyDescent="0.25">
      <c r="A750" s="12">
        <v>1167</v>
      </c>
      <c r="B750" s="5">
        <v>747</v>
      </c>
      <c r="C750" s="5">
        <v>1160</v>
      </c>
      <c r="D750" s="3" t="s">
        <v>1694</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constants'!$A$4:$B$1012,2,FALSE)</f>
        <v>DLC_GREYMOOR</v>
      </c>
      <c r="L750" s="3" t="str">
        <f>VLOOKUP(J750,'LibSets constants'!$A$4:$C$1012,3,FALSE)</f>
        <v>Greymoor</v>
      </c>
    </row>
    <row r="751" spans="1:12" x14ac:dyDescent="0.25">
      <c r="A751" s="12">
        <v>1168</v>
      </c>
      <c r="B751" s="5">
        <v>748</v>
      </c>
      <c r="C751" s="5">
        <v>1160</v>
      </c>
      <c r="D751" s="3" t="s">
        <v>1720</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constants'!$A$4:$B$1012,2,FALSE)</f>
        <v>DLC_GREYMOOR</v>
      </c>
      <c r="L751" s="3" t="str">
        <f>VLOOKUP(J751,'LibSets constants'!$A$4:$C$1012,3,FALSE)</f>
        <v>Greymoor</v>
      </c>
    </row>
    <row r="752" spans="1:12" x14ac:dyDescent="0.25">
      <c r="A752" s="12">
        <v>1169</v>
      </c>
      <c r="B752" s="5">
        <v>749</v>
      </c>
      <c r="C752" s="5">
        <v>1160</v>
      </c>
      <c r="D752" s="3" t="s">
        <v>1695</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constants'!$A$4:$B$1012,2,FALSE)</f>
        <v>DLC_GREYMOOR</v>
      </c>
      <c r="L752" s="3" t="str">
        <f>VLOOKUP(J752,'LibSets constants'!$A$4:$C$1012,3,FALSE)</f>
        <v>Greymoor</v>
      </c>
    </row>
    <row r="753" spans="1:12" x14ac:dyDescent="0.25">
      <c r="A753" s="12">
        <v>1170</v>
      </c>
      <c r="B753" s="5">
        <v>750</v>
      </c>
      <c r="C753" s="5">
        <v>1160</v>
      </c>
      <c r="D753" s="3" t="s">
        <v>1719</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constants'!$A$4:$B$1012,2,FALSE)</f>
        <v>DLC_GREYMOOR</v>
      </c>
      <c r="L753" s="3" t="str">
        <f>VLOOKUP(J753,'LibSets constants'!$A$4:$C$1012,3,FALSE)</f>
        <v>Greymoor</v>
      </c>
    </row>
    <row r="754" spans="1:12" x14ac:dyDescent="0.25">
      <c r="A754" s="12">
        <v>1171</v>
      </c>
      <c r="B754" s="5">
        <v>751</v>
      </c>
      <c r="C754" s="5">
        <v>1161</v>
      </c>
      <c r="D754" s="3" t="s">
        <v>1696</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constants'!$A$4:$B$1012,2,FALSE)</f>
        <v>DLC_GREYMOOR</v>
      </c>
      <c r="L754" s="3" t="str">
        <f>VLOOKUP(J754,'LibSets constants'!$A$4:$C$1012,3,FALSE)</f>
        <v>Greymoor</v>
      </c>
    </row>
    <row r="755" spans="1:12" x14ac:dyDescent="0.25">
      <c r="A755" s="12">
        <v>1172</v>
      </c>
      <c r="B755" s="5">
        <v>752</v>
      </c>
      <c r="C755" s="5">
        <v>1161</v>
      </c>
      <c r="D755" s="3" t="s">
        <v>1717</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constants'!$A$4:$B$1012,2,FALSE)</f>
        <v>DLC_GREYMOOR</v>
      </c>
      <c r="L755" s="3" t="str">
        <f>VLOOKUP(J755,'LibSets constants'!$A$4:$C$1012,3,FALSE)</f>
        <v>Greymoor</v>
      </c>
    </row>
    <row r="756" spans="1:12" x14ac:dyDescent="0.25">
      <c r="A756" s="12">
        <v>1173</v>
      </c>
      <c r="B756" s="5">
        <v>753</v>
      </c>
      <c r="C756" s="5">
        <v>1161</v>
      </c>
      <c r="D756" s="3" t="s">
        <v>1697</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constants'!$A$4:$B$1012,2,FALSE)</f>
        <v>DLC_GREYMOOR</v>
      </c>
      <c r="L756" s="3" t="str">
        <f>VLOOKUP(J756,'LibSets constants'!$A$4:$C$1012,3,FALSE)</f>
        <v>Greymoor</v>
      </c>
    </row>
    <row r="757" spans="1:12" x14ac:dyDescent="0.25">
      <c r="A757" s="12">
        <v>1174</v>
      </c>
      <c r="B757" s="5">
        <v>754</v>
      </c>
      <c r="C757" s="5">
        <v>1160</v>
      </c>
      <c r="D757" s="3" t="s">
        <v>1698</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constants'!$A$4:$B$1012,2,FALSE)</f>
        <v>DLC_GREYMOOR</v>
      </c>
      <c r="L757" s="3" t="str">
        <f>VLOOKUP(J757,'LibSets constants'!$A$4:$C$1012,3,FALSE)</f>
        <v>Greymoor</v>
      </c>
    </row>
    <row r="758" spans="1:12" x14ac:dyDescent="0.25">
      <c r="A758" s="12">
        <v>1175</v>
      </c>
      <c r="B758" s="5">
        <v>755</v>
      </c>
      <c r="C758" s="5">
        <v>1175</v>
      </c>
      <c r="D758" s="3" t="s">
        <v>1699</v>
      </c>
      <c r="E758" s="3" t="str">
        <f t="array" ref="E758">IF(OR(EXACT(A758,'ESO Dungeon constants'!$D$3:$D$987)),"X","")</f>
        <v/>
      </c>
      <c r="F758" s="3" t="str">
        <f t="shared" si="44"/>
        <v>X</v>
      </c>
      <c r="G758" s="3" t="str">
        <f t="shared" si="45"/>
        <v/>
      </c>
      <c r="H758" s="17">
        <f t="shared" si="46"/>
        <v>1175</v>
      </c>
      <c r="I758" s="17">
        <f t="shared" si="47"/>
        <v>1175</v>
      </c>
      <c r="J758">
        <v>0</v>
      </c>
      <c r="K758" s="3" t="str">
        <f>VLOOKUP(J758,'LibSets constants'!$A$4:$B$1012,2,FALSE)</f>
        <v>DLC_BASE_GAME</v>
      </c>
      <c r="L758" s="3" t="str">
        <f>VLOOKUP(J758,'LibSets constants'!$A$4:$C$1012,3,FALSE)</f>
        <v>Included in base game</v>
      </c>
    </row>
    <row r="759" spans="1:12" x14ac:dyDescent="0.25">
      <c r="A759" s="12">
        <v>1176</v>
      </c>
      <c r="B759" s="5">
        <v>756</v>
      </c>
      <c r="C759" s="5">
        <v>1160</v>
      </c>
      <c r="D759" s="3" t="s">
        <v>1700</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constants'!$A$4:$B$1012,2,FALSE)</f>
        <v>DLC_GREYMOOR</v>
      </c>
      <c r="L759" s="3" t="str">
        <f>VLOOKUP(J759,'LibSets constants'!$A$4:$C$1012,3,FALSE)</f>
        <v>Greymoor</v>
      </c>
    </row>
    <row r="760" spans="1:12" x14ac:dyDescent="0.25">
      <c r="A760" s="12">
        <v>1177</v>
      </c>
      <c r="B760" s="5">
        <v>757</v>
      </c>
      <c r="C760" s="5">
        <v>1160</v>
      </c>
      <c r="D760" s="3" t="s">
        <v>1701</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constants'!$A$4:$B$1012,2,FALSE)</f>
        <v>DLC_GREYMOOR</v>
      </c>
      <c r="L760" s="3" t="str">
        <f>VLOOKUP(J760,'LibSets constants'!$A$4:$C$1012,3,FALSE)</f>
        <v>Greymoor</v>
      </c>
    </row>
    <row r="761" spans="1:12" x14ac:dyDescent="0.25">
      <c r="A761" s="12">
        <v>1178</v>
      </c>
      <c r="B761" s="5">
        <v>758</v>
      </c>
      <c r="C761" s="5">
        <v>1160</v>
      </c>
      <c r="D761" s="3" t="s">
        <v>1702</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constants'!$A$4:$B$1012,2,FALSE)</f>
        <v>DLC_GREYMOOR</v>
      </c>
      <c r="L761" s="3" t="str">
        <f>VLOOKUP(J761,'LibSets constants'!$A$4:$C$1012,3,FALSE)</f>
        <v>Greymoor</v>
      </c>
    </row>
    <row r="762" spans="1:12" x14ac:dyDescent="0.25">
      <c r="A762" s="12">
        <v>1179</v>
      </c>
      <c r="B762" s="5">
        <v>759</v>
      </c>
      <c r="C762" s="5">
        <v>1160</v>
      </c>
      <c r="D762" s="3" t="s">
        <v>1703</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constants'!$A$4:$B$1012,2,FALSE)</f>
        <v>DLC_GREYMOOR</v>
      </c>
      <c r="L762" s="3" t="str">
        <f>VLOOKUP(J762,'LibSets constants'!$A$4:$C$1012,3,FALSE)</f>
        <v>Greymoor</v>
      </c>
    </row>
    <row r="763" spans="1:12" x14ac:dyDescent="0.25">
      <c r="A763" s="12">
        <v>1180</v>
      </c>
      <c r="B763" s="5">
        <v>760</v>
      </c>
      <c r="C763" s="5">
        <v>383</v>
      </c>
      <c r="D763" s="3" t="s">
        <v>2404</v>
      </c>
      <c r="E763" s="3" t="str">
        <f t="array" ref="E763">IF(OR(EXACT(A763,'ESO Dungeon constants'!$D$3:$D$987)),"X","")</f>
        <v/>
      </c>
      <c r="F763" s="3" t="str">
        <f t="shared" si="44"/>
        <v/>
      </c>
      <c r="G763" s="3" t="str">
        <f t="shared" si="45"/>
        <v>Grahtwood</v>
      </c>
      <c r="H763" s="17">
        <f t="shared" si="46"/>
        <v>1180</v>
      </c>
      <c r="I763" s="17">
        <f t="shared" si="47"/>
        <v>383</v>
      </c>
      <c r="J763">
        <v>0</v>
      </c>
      <c r="K763" s="3" t="str">
        <f>VLOOKUP(J763,'LibSets constants'!$A$4:$B$1012,2,FALSE)</f>
        <v>DLC_BASE_GAME</v>
      </c>
      <c r="L763" s="3" t="str">
        <f>VLOOKUP(J763,'LibSets constants'!$A$4:$C$1012,3,FALSE)</f>
        <v>Included in base game</v>
      </c>
    </row>
    <row r="764" spans="1:12" x14ac:dyDescent="0.25">
      <c r="A764" s="12">
        <v>1181</v>
      </c>
      <c r="B764" s="5">
        <v>761</v>
      </c>
      <c r="C764" s="5">
        <v>1161</v>
      </c>
      <c r="D764" s="3" t="s">
        <v>1704</v>
      </c>
      <c r="E764" s="3" t="str">
        <f t="array" ref="E764">IF(OR(EXACT(A764,'ESO Dungeon constants'!$D$3:$D$987)),"X","")</f>
        <v/>
      </c>
      <c r="F764" s="3" t="str">
        <f t="shared" si="44"/>
        <v/>
      </c>
      <c r="G764" s="3" t="str">
        <f t="shared" si="45"/>
        <v>Blackreach: Greymoor Caverns</v>
      </c>
      <c r="H764" s="17">
        <f t="shared" si="46"/>
        <v>1181</v>
      </c>
      <c r="I764" s="17">
        <f t="shared" si="47"/>
        <v>1161</v>
      </c>
      <c r="J764">
        <v>18</v>
      </c>
      <c r="K764" s="3" t="str">
        <f>VLOOKUP(J764,'LibSets constants'!$A$4:$B$1012,2,FALSE)</f>
        <v>DLC_GREYMOOR</v>
      </c>
      <c r="L764" s="3" t="str">
        <f>VLOOKUP(J764,'LibSets constants'!$A$4:$C$1012,3,FALSE)</f>
        <v>Greymoor</v>
      </c>
    </row>
    <row r="765" spans="1:12" x14ac:dyDescent="0.25">
      <c r="A765" s="12">
        <v>1182</v>
      </c>
      <c r="B765" s="5">
        <v>762</v>
      </c>
      <c r="C765" s="5">
        <v>1160</v>
      </c>
      <c r="D765" s="3" t="s">
        <v>1705</v>
      </c>
      <c r="E765" s="3" t="str">
        <f t="array" ref="E765">IF(OR(EXACT(A765,'ESO Dungeon constants'!$D$3:$D$987)),"X","")</f>
        <v/>
      </c>
      <c r="F765" s="3" t="str">
        <f t="shared" si="44"/>
        <v/>
      </c>
      <c r="G765" s="3" t="str">
        <f t="shared" si="45"/>
        <v>Western Skyrim</v>
      </c>
      <c r="H765" s="17">
        <f t="shared" si="46"/>
        <v>1182</v>
      </c>
      <c r="I765" s="17">
        <f t="shared" si="47"/>
        <v>1160</v>
      </c>
      <c r="J765">
        <v>18</v>
      </c>
      <c r="K765" s="3" t="str">
        <f>VLOOKUP(J765,'LibSets constants'!$A$4:$B$1012,2,FALSE)</f>
        <v>DLC_GREYMOOR</v>
      </c>
      <c r="L765" s="3" t="str">
        <f>VLOOKUP(J765,'LibSets constants'!$A$4:$C$1012,3,FALSE)</f>
        <v>Greymoor</v>
      </c>
    </row>
    <row r="766" spans="1:12" x14ac:dyDescent="0.25">
      <c r="A766" s="12">
        <v>1183</v>
      </c>
      <c r="B766" s="5">
        <v>763</v>
      </c>
      <c r="C766" s="5">
        <v>1161</v>
      </c>
      <c r="D766" s="3" t="s">
        <v>1716</v>
      </c>
      <c r="E766" s="3" t="str">
        <f t="array" ref="E766">IF(OR(EXACT(A766,'ESO Dungeon constants'!$D$3:$D$987)),"X","")</f>
        <v/>
      </c>
      <c r="F766" s="3" t="str">
        <f t="shared" si="44"/>
        <v/>
      </c>
      <c r="G766" s="3" t="str">
        <f t="shared" si="45"/>
        <v>Blackreach: Greymoor Caverns</v>
      </c>
      <c r="H766" s="17">
        <f t="shared" si="46"/>
        <v>1183</v>
      </c>
      <c r="I766" s="17">
        <f t="shared" si="47"/>
        <v>1161</v>
      </c>
      <c r="J766">
        <v>18</v>
      </c>
      <c r="K766" s="3" t="str">
        <f>VLOOKUP(J766,'LibSets constants'!$A$4:$B$1012,2,FALSE)</f>
        <v>DLC_GREYMOOR</v>
      </c>
      <c r="L766" s="3" t="str">
        <f>VLOOKUP(J766,'LibSets constants'!$A$4:$C$1012,3,FALSE)</f>
        <v>Greymoor</v>
      </c>
    </row>
    <row r="767" spans="1:12" x14ac:dyDescent="0.25">
      <c r="A767" s="12">
        <v>1184</v>
      </c>
      <c r="B767" s="5">
        <v>764</v>
      </c>
      <c r="C767" s="5">
        <v>1161</v>
      </c>
      <c r="D767" s="3" t="s">
        <v>1706</v>
      </c>
      <c r="E767" s="3" t="str">
        <f t="array" ref="E767">IF(OR(EXACT(A767,'ESO Dungeon constants'!$D$3:$D$987)),"X","")</f>
        <v/>
      </c>
      <c r="F767" s="3" t="str">
        <f t="shared" si="44"/>
        <v/>
      </c>
      <c r="G767" s="3" t="str">
        <f t="shared" si="45"/>
        <v>Blackreach: Greymoor Caverns</v>
      </c>
      <c r="H767" s="17">
        <f t="shared" si="46"/>
        <v>1184</v>
      </c>
      <c r="I767" s="17">
        <f t="shared" si="47"/>
        <v>1161</v>
      </c>
      <c r="J767">
        <v>18</v>
      </c>
      <c r="K767" s="3" t="str">
        <f>VLOOKUP(J767,'LibSets constants'!$A$4:$B$1012,2,FALSE)</f>
        <v>DLC_GREYMOOR</v>
      </c>
      <c r="L767" s="3" t="str">
        <f>VLOOKUP(J767,'LibSets constants'!$A$4:$C$1012,3,FALSE)</f>
        <v>Greymoor</v>
      </c>
    </row>
    <row r="768" spans="1:12" x14ac:dyDescent="0.25">
      <c r="A768" s="12">
        <v>1185</v>
      </c>
      <c r="B768" s="5">
        <v>765</v>
      </c>
      <c r="C768" s="5">
        <v>1160</v>
      </c>
      <c r="D768" s="3" t="s">
        <v>1707</v>
      </c>
      <c r="E768" s="3" t="str">
        <f t="array" ref="E768">IF(OR(EXACT(A768,'ESO Dungeon constants'!$D$3:$D$987)),"X","")</f>
        <v/>
      </c>
      <c r="F768" s="3" t="str">
        <f t="shared" si="44"/>
        <v/>
      </c>
      <c r="G768" s="3" t="str">
        <f t="shared" si="45"/>
        <v>Western Skyrim</v>
      </c>
      <c r="H768" s="17">
        <f t="shared" si="46"/>
        <v>1185</v>
      </c>
      <c r="I768" s="17">
        <f t="shared" si="47"/>
        <v>1160</v>
      </c>
      <c r="J768">
        <v>18</v>
      </c>
      <c r="K768" s="3" t="str">
        <f>VLOOKUP(J768,'LibSets constants'!$A$4:$B$1012,2,FALSE)</f>
        <v>DLC_GREYMOOR</v>
      </c>
      <c r="L768" s="3" t="str">
        <f>VLOOKUP(J768,'LibSets constants'!$A$4:$C$1012,3,FALSE)</f>
        <v>Greymoor</v>
      </c>
    </row>
    <row r="769" spans="1:12" x14ac:dyDescent="0.25">
      <c r="A769" s="12">
        <v>1186</v>
      </c>
      <c r="B769" s="5">
        <v>766</v>
      </c>
      <c r="C769" s="5">
        <v>1160</v>
      </c>
      <c r="D769" s="3" t="s">
        <v>1715</v>
      </c>
      <c r="E769" s="3" t="str">
        <f t="array" ref="E769">IF(OR(EXACT(A769,'ESO Dungeon constants'!$D$3:$D$987)),"X","")</f>
        <v/>
      </c>
      <c r="F769" s="3" t="str">
        <f t="shared" si="44"/>
        <v/>
      </c>
      <c r="G769" s="3" t="str">
        <f t="shared" si="45"/>
        <v>Western Skyrim</v>
      </c>
      <c r="H769" s="17">
        <f t="shared" si="46"/>
        <v>1186</v>
      </c>
      <c r="I769" s="17">
        <f t="shared" si="47"/>
        <v>1160</v>
      </c>
      <c r="J769">
        <v>18</v>
      </c>
      <c r="K769" s="3" t="str">
        <f>VLOOKUP(J769,'LibSets constants'!$A$4:$B$1012,2,FALSE)</f>
        <v>DLC_GREYMOOR</v>
      </c>
      <c r="L769" s="3" t="str">
        <f>VLOOKUP(J769,'LibSets constants'!$A$4:$C$1012,3,FALSE)</f>
        <v>Greymoor</v>
      </c>
    </row>
    <row r="770" spans="1:12" x14ac:dyDescent="0.25">
      <c r="A770" s="12">
        <v>1187</v>
      </c>
      <c r="B770" s="5">
        <v>767</v>
      </c>
      <c r="C770" s="5">
        <v>1161</v>
      </c>
      <c r="D770" s="3" t="s">
        <v>1708</v>
      </c>
      <c r="E770" s="3" t="str">
        <f t="array" ref="E770">IF(OR(EXACT(A770,'ESO Dungeon constants'!$D$3:$D$987)),"X","")</f>
        <v/>
      </c>
      <c r="F770" s="3" t="str">
        <f t="shared" si="44"/>
        <v/>
      </c>
      <c r="G770" s="3" t="str">
        <f t="shared" si="45"/>
        <v>Blackreach: Greymoor Caverns</v>
      </c>
      <c r="H770" s="17">
        <f t="shared" si="46"/>
        <v>1187</v>
      </c>
      <c r="I770" s="17">
        <f t="shared" si="47"/>
        <v>1161</v>
      </c>
      <c r="J770">
        <v>18</v>
      </c>
      <c r="K770" s="3" t="str">
        <f>VLOOKUP(J770,'LibSets constants'!$A$4:$B$1012,2,FALSE)</f>
        <v>DLC_GREYMOOR</v>
      </c>
      <c r="L770" s="3" t="str">
        <f>VLOOKUP(J770,'LibSets constants'!$A$4:$C$1012,3,FALSE)</f>
        <v>Greymoor</v>
      </c>
    </row>
    <row r="771" spans="1:12" x14ac:dyDescent="0.25">
      <c r="A771" s="12">
        <v>1188</v>
      </c>
      <c r="B771" s="5">
        <v>768</v>
      </c>
      <c r="C771" s="5">
        <v>101</v>
      </c>
      <c r="D771" s="3" t="s">
        <v>1709</v>
      </c>
      <c r="E771" s="3" t="str">
        <f t="array" ref="E771">IF(OR(EXACT(A771,'ESO Dungeon constants'!$D$3:$D$987)),"X","")</f>
        <v/>
      </c>
      <c r="F771" s="3" t="str">
        <f t="shared" ref="F771:F834" si="48">IF(EXACT(A771,C771),"X","")</f>
        <v/>
      </c>
      <c r="G771" s="3" t="str">
        <f t="shared" ref="G771:G834" si="49">IF(A771&lt;&gt;C771,VLOOKUP(C771,$A$3:$D$9952,4,FALSE),"")</f>
        <v>Eastmarch</v>
      </c>
      <c r="H771" s="17">
        <f t="shared" ref="H771:H834" si="50">A771</f>
        <v>1188</v>
      </c>
      <c r="I771" s="17">
        <f t="shared" ref="I771:I834" si="51">C771</f>
        <v>101</v>
      </c>
      <c r="J771">
        <v>0</v>
      </c>
      <c r="K771" s="3" t="str">
        <f>VLOOKUP(J771,'LibSets constants'!$A$4:$B$1012,2,FALSE)</f>
        <v>DLC_BASE_GAME</v>
      </c>
      <c r="L771" s="3" t="str">
        <f>VLOOKUP(J771,'LibSets constants'!$A$4:$C$1012,3,FALSE)</f>
        <v>Included in base game</v>
      </c>
    </row>
    <row r="772" spans="1:12" x14ac:dyDescent="0.25">
      <c r="A772" s="12">
        <v>1189</v>
      </c>
      <c r="B772" s="5">
        <v>769</v>
      </c>
      <c r="C772" s="5">
        <v>101</v>
      </c>
      <c r="D772" s="3" t="s">
        <v>1709</v>
      </c>
      <c r="E772" s="3" t="str">
        <f t="array" ref="E772">IF(OR(EXACT(A772,'ESO Dungeon constants'!$D$3:$D$987)),"X","")</f>
        <v/>
      </c>
      <c r="F772" s="3" t="str">
        <f t="shared" si="48"/>
        <v/>
      </c>
      <c r="G772" s="3" t="str">
        <f t="shared" si="49"/>
        <v>Eastmarch</v>
      </c>
      <c r="H772" s="17">
        <f t="shared" si="50"/>
        <v>1189</v>
      </c>
      <c r="I772" s="17">
        <f t="shared" si="51"/>
        <v>101</v>
      </c>
      <c r="J772">
        <v>0</v>
      </c>
      <c r="K772" s="3" t="str">
        <f>VLOOKUP(J772,'LibSets constants'!$A$4:$B$1012,2,FALSE)</f>
        <v>DLC_BASE_GAME</v>
      </c>
      <c r="L772" s="3" t="str">
        <f>VLOOKUP(J772,'LibSets constants'!$A$4:$C$1012,3,FALSE)</f>
        <v>Included in base game</v>
      </c>
    </row>
    <row r="773" spans="1:12" x14ac:dyDescent="0.25">
      <c r="A773" s="12">
        <v>1190</v>
      </c>
      <c r="B773" s="5">
        <v>770</v>
      </c>
      <c r="C773" s="5">
        <v>103</v>
      </c>
      <c r="D773" s="3" t="s">
        <v>1665</v>
      </c>
      <c r="E773" s="3" t="str">
        <f t="array" ref="E773">IF(OR(EXACT(A773,'ESO Dungeon constants'!$D$3:$D$987)),"X","")</f>
        <v/>
      </c>
      <c r="F773" s="3" t="str">
        <f t="shared" si="48"/>
        <v/>
      </c>
      <c r="G773" s="3" t="str">
        <f t="shared" si="49"/>
        <v>The Rift</v>
      </c>
      <c r="H773" s="17">
        <f t="shared" si="50"/>
        <v>1190</v>
      </c>
      <c r="I773" s="17">
        <f t="shared" si="51"/>
        <v>103</v>
      </c>
      <c r="J773">
        <v>0</v>
      </c>
      <c r="K773" s="3" t="str">
        <f>VLOOKUP(J773,'LibSets constants'!$A$4:$B$1012,2,FALSE)</f>
        <v>DLC_BASE_GAME</v>
      </c>
      <c r="L773" s="3" t="str">
        <f>VLOOKUP(J773,'LibSets constants'!$A$4:$C$1012,3,FALSE)</f>
        <v>Included in base game</v>
      </c>
    </row>
    <row r="774" spans="1:12" x14ac:dyDescent="0.25">
      <c r="A774" s="12">
        <v>1191</v>
      </c>
      <c r="B774" s="5">
        <v>771</v>
      </c>
      <c r="C774" s="5">
        <v>101</v>
      </c>
      <c r="D774" s="3" t="s">
        <v>1664</v>
      </c>
      <c r="E774" s="3" t="str">
        <f t="array" ref="E774">IF(OR(EXACT(A774,'ESO Dungeon constants'!$D$3:$D$987)),"X","")</f>
        <v/>
      </c>
      <c r="F774" s="3" t="str">
        <f t="shared" si="48"/>
        <v/>
      </c>
      <c r="G774" s="3" t="str">
        <f t="shared" si="49"/>
        <v>Eastmarch</v>
      </c>
      <c r="H774" s="17">
        <f t="shared" si="50"/>
        <v>1191</v>
      </c>
      <c r="I774" s="17">
        <f t="shared" si="51"/>
        <v>101</v>
      </c>
      <c r="J774">
        <v>0</v>
      </c>
      <c r="K774" s="3" t="str">
        <f>VLOOKUP(J774,'LibSets constants'!$A$4:$B$1012,2,FALSE)</f>
        <v>DLC_BASE_GAME</v>
      </c>
      <c r="L774" s="3" t="str">
        <f>VLOOKUP(J774,'LibSets constants'!$A$4:$C$1012,3,FALSE)</f>
        <v>Included in base game</v>
      </c>
    </row>
    <row r="775" spans="1:12" x14ac:dyDescent="0.25">
      <c r="A775" s="12">
        <v>1192</v>
      </c>
      <c r="B775" s="5">
        <v>772</v>
      </c>
      <c r="C775" s="5">
        <v>1133</v>
      </c>
      <c r="D775" s="3" t="s">
        <v>1600</v>
      </c>
      <c r="E775" s="3" t="str">
        <f t="array" ref="E775">IF(OR(EXACT(A775,'ESO Dungeon constants'!$D$3:$D$987)),"X","")</f>
        <v/>
      </c>
      <c r="F775" s="3" t="str">
        <f t="shared" si="48"/>
        <v/>
      </c>
      <c r="G775" s="3" t="str">
        <f t="shared" si="49"/>
        <v>Southern Elsweyr</v>
      </c>
      <c r="H775" s="17">
        <f t="shared" si="50"/>
        <v>1192</v>
      </c>
      <c r="I775" s="17">
        <f t="shared" si="51"/>
        <v>1133</v>
      </c>
      <c r="J775">
        <v>16</v>
      </c>
      <c r="K775" s="3" t="str">
        <f>VLOOKUP(J775,'LibSets constants'!$A$4:$B$1012,2,FALSE)</f>
        <v>DLC_DRAGONHOLD</v>
      </c>
      <c r="L775" s="3" t="str">
        <f>VLOOKUP(J775,'LibSets constants'!$A$4:$C$1012,3,FALSE)</f>
        <v>Dragonhold</v>
      </c>
    </row>
    <row r="776" spans="1:12" x14ac:dyDescent="0.25">
      <c r="A776" s="12">
        <v>1193</v>
      </c>
      <c r="B776" s="5">
        <v>773</v>
      </c>
      <c r="C776" s="5">
        <v>1133</v>
      </c>
      <c r="D776" s="3" t="s">
        <v>1601</v>
      </c>
      <c r="E776" s="3" t="str">
        <f t="array" ref="E776">IF(OR(EXACT(A776,'ESO Dungeon constants'!$D$3:$D$987)),"X","")</f>
        <v/>
      </c>
      <c r="F776" s="3" t="str">
        <f t="shared" si="48"/>
        <v/>
      </c>
      <c r="G776" s="3" t="str">
        <f t="shared" si="49"/>
        <v>Southern Elsweyr</v>
      </c>
      <c r="H776" s="17">
        <f t="shared" si="50"/>
        <v>1193</v>
      </c>
      <c r="I776" s="17">
        <f t="shared" si="51"/>
        <v>1133</v>
      </c>
      <c r="J776">
        <v>16</v>
      </c>
      <c r="K776" s="3" t="str">
        <f>VLOOKUP(J776,'LibSets constants'!$A$4:$B$1012,2,FALSE)</f>
        <v>DLC_DRAGONHOLD</v>
      </c>
      <c r="L776" s="3" t="str">
        <f>VLOOKUP(J776,'LibSets constants'!$A$4:$C$1012,3,FALSE)</f>
        <v>Dragonhold</v>
      </c>
    </row>
    <row r="777" spans="1:12" x14ac:dyDescent="0.25">
      <c r="A777" s="12">
        <v>1195</v>
      </c>
      <c r="B777" s="5">
        <v>774</v>
      </c>
      <c r="C777" s="5">
        <v>1195</v>
      </c>
      <c r="D777" s="3" t="s">
        <v>1710</v>
      </c>
      <c r="E777" s="3" t="str">
        <f t="array" ref="E777">IF(OR(EXACT(A777,'ESO Dungeon constants'!$D$3:$D$987)),"X","")</f>
        <v/>
      </c>
      <c r="F777" s="3" t="str">
        <f t="shared" si="48"/>
        <v>X</v>
      </c>
      <c r="G777" s="3" t="str">
        <f t="shared" si="49"/>
        <v/>
      </c>
      <c r="H777" s="17">
        <f t="shared" si="50"/>
        <v>1195</v>
      </c>
      <c r="I777" s="17">
        <f t="shared" si="51"/>
        <v>1195</v>
      </c>
      <c r="J777">
        <v>18</v>
      </c>
      <c r="K777" s="3" t="str">
        <f>VLOOKUP(J777,'LibSets constants'!$A$4:$B$1012,2,FALSE)</f>
        <v>DLC_GREYMOOR</v>
      </c>
      <c r="L777" s="3" t="str">
        <f>VLOOKUP(J777,'LibSets constants'!$A$4:$C$1012,3,FALSE)</f>
        <v>Greymoor</v>
      </c>
    </row>
    <row r="778" spans="1:12" x14ac:dyDescent="0.25">
      <c r="A778" s="12">
        <v>1196</v>
      </c>
      <c r="B778" s="5">
        <v>775</v>
      </c>
      <c r="C778" s="5">
        <v>1160</v>
      </c>
      <c r="D778" s="3" t="s">
        <v>1711</v>
      </c>
      <c r="E778" s="3" t="str">
        <f t="array" ref="E778">IF(OR(EXACT(A778,'ESO Dungeon constants'!$D$3:$D$987)),"X","")</f>
        <v>X</v>
      </c>
      <c r="F778" s="3" t="str">
        <f t="shared" si="48"/>
        <v/>
      </c>
      <c r="G778" s="3" t="str">
        <f t="shared" si="49"/>
        <v>Western Skyrim</v>
      </c>
      <c r="H778" s="17">
        <f t="shared" si="50"/>
        <v>1196</v>
      </c>
      <c r="I778" s="17">
        <f t="shared" si="51"/>
        <v>1160</v>
      </c>
      <c r="J778">
        <v>18</v>
      </c>
      <c r="K778" s="3" t="str">
        <f>VLOOKUP(J778,'LibSets constants'!$A$4:$B$1012,2,FALSE)</f>
        <v>DLC_GREYMOOR</v>
      </c>
      <c r="L778" s="3" t="str">
        <f>VLOOKUP(J778,'LibSets constants'!$A$4:$C$1012,3,FALSE)</f>
        <v>Greymoor</v>
      </c>
    </row>
    <row r="779" spans="1:12" x14ac:dyDescent="0.25">
      <c r="A779" s="12">
        <v>1197</v>
      </c>
      <c r="B779" s="5">
        <v>776</v>
      </c>
      <c r="C779" s="5">
        <v>1161</v>
      </c>
      <c r="D779" s="3" t="s">
        <v>1813</v>
      </c>
      <c r="E779" s="3" t="str">
        <f t="array" ref="E779">IF(OR(EXACT(A779,'ESO Dungeon constants'!$D$3:$D$987)),"X","")</f>
        <v>X</v>
      </c>
      <c r="F779" s="3" t="str">
        <f t="shared" si="48"/>
        <v/>
      </c>
      <c r="G779" s="3" t="str">
        <f t="shared" si="49"/>
        <v>Blackreach: Greymoor Caverns</v>
      </c>
      <c r="H779" s="17">
        <f t="shared" si="50"/>
        <v>1197</v>
      </c>
      <c r="I779" s="17">
        <f t="shared" si="51"/>
        <v>1161</v>
      </c>
      <c r="J779">
        <v>19</v>
      </c>
      <c r="K779" s="3" t="str">
        <f>VLOOKUP(J779,'LibSets constants'!$A$4:$B$1012,2,FALSE)</f>
        <v>DLC_STONETHORN</v>
      </c>
      <c r="L779" s="3" t="str">
        <f>VLOOKUP(J779,'LibSets constants'!$A$4:$C$1012,3,FALSE)</f>
        <v>Stonethorn</v>
      </c>
    </row>
    <row r="780" spans="1:12" x14ac:dyDescent="0.25">
      <c r="A780" s="12">
        <v>1199</v>
      </c>
      <c r="B780" s="5">
        <v>777</v>
      </c>
      <c r="C780" s="5">
        <v>684</v>
      </c>
      <c r="D780" s="3" t="s">
        <v>1663</v>
      </c>
      <c r="E780" s="3" t="str">
        <f t="array" ref="E780">IF(OR(EXACT(A780,'ESO Dungeon constants'!$D$3:$D$987)),"X","")</f>
        <v/>
      </c>
      <c r="F780" s="3" t="str">
        <f t="shared" si="48"/>
        <v/>
      </c>
      <c r="G780" s="3" t="str">
        <f t="shared" si="49"/>
        <v>Wrothgar</v>
      </c>
      <c r="H780" s="17">
        <f t="shared" si="50"/>
        <v>1199</v>
      </c>
      <c r="I780" s="17">
        <f t="shared" si="51"/>
        <v>684</v>
      </c>
      <c r="J780">
        <v>2</v>
      </c>
      <c r="K780" s="3" t="str">
        <f>VLOOKUP(J780,'LibSets constants'!$A$4:$B$1012,2,FALSE)</f>
        <v>DLC_ORSINIUM</v>
      </c>
      <c r="L780" s="3" t="str">
        <f>VLOOKUP(J780,'LibSets constants'!$A$4:$C$1012,3,FALSE)</f>
        <v>Orsinium</v>
      </c>
    </row>
    <row r="781" spans="1:12" x14ac:dyDescent="0.25">
      <c r="A781" s="12">
        <v>1200</v>
      </c>
      <c r="B781" s="5">
        <v>778</v>
      </c>
      <c r="C781" s="5">
        <v>1200</v>
      </c>
      <c r="D781" s="3" t="s">
        <v>1662</v>
      </c>
      <c r="E781" s="3" t="str">
        <f t="array" ref="E781">IF(OR(EXACT(A781,'ESO Dungeon constants'!$D$3:$D$987)),"X","")</f>
        <v/>
      </c>
      <c r="F781" s="3" t="str">
        <f t="shared" si="48"/>
        <v>X</v>
      </c>
      <c r="G781" s="3" t="str">
        <f t="shared" si="49"/>
        <v/>
      </c>
      <c r="H781" s="17">
        <f t="shared" si="50"/>
        <v>1200</v>
      </c>
      <c r="I781" s="17">
        <f t="shared" si="51"/>
        <v>1200</v>
      </c>
      <c r="J781">
        <v>0</v>
      </c>
      <c r="K781" s="3" t="str">
        <f>VLOOKUP(J781,'LibSets constants'!$A$4:$B$1012,2,FALSE)</f>
        <v>DLC_BASE_GAME</v>
      </c>
      <c r="L781" s="3" t="str">
        <f>VLOOKUP(J781,'LibSets constants'!$A$4:$C$1012,3,FALSE)</f>
        <v>Included in base game</v>
      </c>
    </row>
    <row r="782" spans="1:12" x14ac:dyDescent="0.25">
      <c r="A782" s="12">
        <v>1201</v>
      </c>
      <c r="B782" s="5">
        <v>779</v>
      </c>
      <c r="C782" s="5">
        <v>1160</v>
      </c>
      <c r="D782" s="3" t="s">
        <v>1808</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constants'!$A$4:$B$1012,2,FALSE)</f>
        <v>DLC_STONETHORN</v>
      </c>
      <c r="L782" s="3" t="str">
        <f>VLOOKUP(J782,'LibSets constants'!$A$4:$C$1012,3,FALSE)</f>
        <v>Stonethorn</v>
      </c>
    </row>
    <row r="783" spans="1:12" x14ac:dyDescent="0.25">
      <c r="A783" s="12">
        <v>1204</v>
      </c>
      <c r="B783" s="5">
        <v>780</v>
      </c>
      <c r="C783" s="5">
        <v>1204</v>
      </c>
      <c r="D783" s="3" t="s">
        <v>2159</v>
      </c>
      <c r="E783" s="3" t="str">
        <f t="array" ref="E783">IF(OR(EXACT(A783,'ESO Dungeon constants'!$D$3:$D$987)),"X","")</f>
        <v/>
      </c>
      <c r="F783" s="3" t="str">
        <f t="shared" si="48"/>
        <v>X</v>
      </c>
      <c r="G783" s="3" t="str">
        <f t="shared" si="49"/>
        <v/>
      </c>
      <c r="H783" s="17">
        <f t="shared" si="50"/>
        <v>1204</v>
      </c>
      <c r="I783" s="17">
        <f t="shared" si="51"/>
        <v>1204</v>
      </c>
      <c r="J783">
        <v>0</v>
      </c>
      <c r="K783" s="3" t="str">
        <f>VLOOKUP(J783,'LibSets constants'!$A$4:$B$1012,2,FALSE)</f>
        <v>DLC_BASE_GAME</v>
      </c>
      <c r="L783" s="3" t="str">
        <f>VLOOKUP(J783,'LibSets constants'!$A$4:$C$1012,3,FALSE)</f>
        <v>Included in base game</v>
      </c>
    </row>
    <row r="784" spans="1:12" x14ac:dyDescent="0.25">
      <c r="A784" s="12">
        <v>1205</v>
      </c>
      <c r="B784" s="5">
        <v>781</v>
      </c>
      <c r="C784" s="5">
        <v>20</v>
      </c>
      <c r="D784" s="3" t="s">
        <v>2161</v>
      </c>
      <c r="E784" s="3" t="str">
        <f t="array" ref="E784">IF(OR(EXACT(A784,'ESO Dungeon constants'!$D$3:$D$987)),"X","")</f>
        <v/>
      </c>
      <c r="F784" s="3" t="str">
        <f t="shared" si="48"/>
        <v/>
      </c>
      <c r="G784" s="3" t="str">
        <f t="shared" si="49"/>
        <v>Rivenspire</v>
      </c>
      <c r="H784" s="17">
        <f t="shared" si="50"/>
        <v>1205</v>
      </c>
      <c r="I784" s="17">
        <f t="shared" si="51"/>
        <v>20</v>
      </c>
      <c r="J784">
        <v>0</v>
      </c>
      <c r="K784" s="3" t="str">
        <f>VLOOKUP(J784,'LibSets constants'!$A$4:$B$1012,2,FALSE)</f>
        <v>DLC_BASE_GAME</v>
      </c>
      <c r="L784" s="3" t="str">
        <f>VLOOKUP(J784,'LibSets constants'!$A$4:$C$1012,3,FALSE)</f>
        <v>Included in base game</v>
      </c>
    </row>
    <row r="785" spans="1:12" x14ac:dyDescent="0.25">
      <c r="A785" s="12">
        <v>1206</v>
      </c>
      <c r="B785" s="5">
        <v>782</v>
      </c>
      <c r="C785" s="5">
        <v>20</v>
      </c>
      <c r="D785" s="3" t="s">
        <v>2160</v>
      </c>
      <c r="E785" s="3" t="str">
        <f t="array" ref="E785">IF(OR(EXACT(A785,'ESO Dungeon constants'!$D$3:$D$987)),"X","")</f>
        <v/>
      </c>
      <c r="F785" s="3" t="str">
        <f t="shared" si="48"/>
        <v/>
      </c>
      <c r="G785" s="3" t="str">
        <f t="shared" si="49"/>
        <v>Rivenspire</v>
      </c>
      <c r="H785" s="17">
        <f t="shared" si="50"/>
        <v>1206</v>
      </c>
      <c r="I785" s="17">
        <f t="shared" si="51"/>
        <v>20</v>
      </c>
      <c r="J785">
        <v>0</v>
      </c>
      <c r="K785" s="3" t="str">
        <f>VLOOKUP(J785,'LibSets constants'!$A$4:$B$1012,2,FALSE)</f>
        <v>DLC_BASE_GAME</v>
      </c>
      <c r="L785" s="3" t="str">
        <f>VLOOKUP(J785,'LibSets constants'!$A$4:$C$1012,3,FALSE)</f>
        <v>Included in base game</v>
      </c>
    </row>
    <row r="786" spans="1:12" x14ac:dyDescent="0.25">
      <c r="A786" s="12">
        <v>1207</v>
      </c>
      <c r="B786" s="5">
        <v>783</v>
      </c>
      <c r="C786" s="5">
        <v>1207</v>
      </c>
      <c r="D786" s="3" t="s">
        <v>2220</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constants'!$A$4:$B$1012,2,FALSE)</f>
        <v>DLC_MARKARTH</v>
      </c>
      <c r="L786" s="3" t="str">
        <f>VLOOKUP(J786,'LibSets constants'!$A$4:$C$1012,3,FALSE)</f>
        <v>Markarth</v>
      </c>
    </row>
    <row r="787" spans="1:12" x14ac:dyDescent="0.25">
      <c r="A787" s="12">
        <v>1208</v>
      </c>
      <c r="B787" s="5">
        <v>784</v>
      </c>
      <c r="C787" s="5">
        <v>1208</v>
      </c>
      <c r="D787" s="3" t="s">
        <v>2221</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constants'!$A$4:$B$1012,2,FALSE)</f>
        <v>DLC_MARKARTH</v>
      </c>
      <c r="L787" s="3" t="str">
        <f>VLOOKUP(J787,'LibSets constants'!$A$4:$C$1012,3,FALSE)</f>
        <v>Markarth</v>
      </c>
    </row>
    <row r="788" spans="1:12" x14ac:dyDescent="0.25">
      <c r="A788" s="12">
        <v>1209</v>
      </c>
      <c r="B788" s="5">
        <v>785</v>
      </c>
      <c r="C788" s="5">
        <v>1207</v>
      </c>
      <c r="D788" s="3" t="s">
        <v>2222</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constants'!$A$4:$B$1012,2,FALSE)</f>
        <v>DLC_MARKARTH</v>
      </c>
      <c r="L788" s="3" t="str">
        <f>VLOOKUP(J788,'LibSets constants'!$A$4:$C$1012,3,FALSE)</f>
        <v>Markarth</v>
      </c>
    </row>
    <row r="789" spans="1:12" x14ac:dyDescent="0.25">
      <c r="A789" s="12">
        <v>1210</v>
      </c>
      <c r="B789" s="5">
        <v>786</v>
      </c>
      <c r="C789" s="5">
        <v>1207</v>
      </c>
      <c r="D789" s="3" t="s">
        <v>2223</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constants'!$A$4:$B$1012,2,FALSE)</f>
        <v>DLC_MARKARTH</v>
      </c>
      <c r="L789" s="3" t="str">
        <f>VLOOKUP(J789,'LibSets constants'!$A$4:$C$1012,3,FALSE)</f>
        <v>Markarth</v>
      </c>
    </row>
    <row r="790" spans="1:12" x14ac:dyDescent="0.25">
      <c r="A790" s="45">
        <v>1211</v>
      </c>
      <c r="B790" s="44">
        <v>787</v>
      </c>
      <c r="C790" s="44">
        <v>1207</v>
      </c>
      <c r="D790" s="3" t="s">
        <v>2235</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constants'!$A$4:$B$1012,2,FALSE)</f>
        <v>DLC_MARKARTH</v>
      </c>
      <c r="L790" s="3" t="str">
        <f>VLOOKUP(J790,'LibSets constants'!$A$4:$C$1012,3,FALSE)</f>
        <v>Markarth</v>
      </c>
    </row>
    <row r="791" spans="1:12" x14ac:dyDescent="0.25">
      <c r="A791" s="12">
        <v>1212</v>
      </c>
      <c r="B791" s="5">
        <v>788</v>
      </c>
      <c r="C791" s="5">
        <v>1208</v>
      </c>
      <c r="D791" s="3" t="s">
        <v>2234</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constants'!$A$4:$B$1012,2,FALSE)</f>
        <v>DLC_MARKARTH</v>
      </c>
      <c r="L791" s="3" t="str">
        <f>VLOOKUP(J791,'LibSets constants'!$A$4:$C$1012,3,FALSE)</f>
        <v>Markarth</v>
      </c>
    </row>
    <row r="792" spans="1:12" x14ac:dyDescent="0.25">
      <c r="A792" s="45">
        <v>1213</v>
      </c>
      <c r="B792" s="44">
        <v>789</v>
      </c>
      <c r="C792" s="44">
        <v>1207</v>
      </c>
      <c r="D792" s="3" t="s">
        <v>2410</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constants'!$A$4:$B$1012,2,FALSE)</f>
        <v>DLC_MARKARTH</v>
      </c>
      <c r="L792" s="3" t="str">
        <f>VLOOKUP(J792,'LibSets constants'!$A$4:$C$1012,3,FALSE)</f>
        <v>Markarth</v>
      </c>
    </row>
    <row r="793" spans="1:12" x14ac:dyDescent="0.25">
      <c r="A793" s="12">
        <v>1214</v>
      </c>
      <c r="B793" s="5">
        <v>790</v>
      </c>
      <c r="C793" s="5">
        <v>1207</v>
      </c>
      <c r="D793" s="3" t="s">
        <v>2233</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constants'!$A$4:$B$1012,2,FALSE)</f>
        <v>DLC_MARKARTH</v>
      </c>
      <c r="L793" s="3" t="str">
        <f>VLOOKUP(J793,'LibSets constants'!$A$4:$C$1012,3,FALSE)</f>
        <v>Markarth</v>
      </c>
    </row>
    <row r="794" spans="1:12" x14ac:dyDescent="0.25">
      <c r="A794" s="12">
        <v>1215</v>
      </c>
      <c r="B794" s="5">
        <v>791</v>
      </c>
      <c r="C794" s="5">
        <v>1207</v>
      </c>
      <c r="D794" s="3" t="s">
        <v>2232</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constants'!$A$4:$B$1012,2,FALSE)</f>
        <v>DLC_MARKARTH</v>
      </c>
      <c r="L794" s="3" t="str">
        <f>VLOOKUP(J794,'LibSets constants'!$A$4:$C$1012,3,FALSE)</f>
        <v>Markarth</v>
      </c>
    </row>
    <row r="795" spans="1:12" x14ac:dyDescent="0.25">
      <c r="A795" s="12">
        <v>1216</v>
      </c>
      <c r="B795" s="5">
        <v>792</v>
      </c>
      <c r="C795" s="5">
        <v>1207</v>
      </c>
      <c r="D795" s="42" t="s">
        <v>2231</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constants'!$A$4:$B$1012,2,FALSE)</f>
        <v>DLC_MARKARTH</v>
      </c>
      <c r="L795" s="3" t="str">
        <f>VLOOKUP(J795,'LibSets constants'!$A$4:$C$1012,3,FALSE)</f>
        <v>Markarth</v>
      </c>
    </row>
    <row r="796" spans="1:12" x14ac:dyDescent="0.25">
      <c r="A796" s="12">
        <v>1217</v>
      </c>
      <c r="B796" s="5">
        <v>793</v>
      </c>
      <c r="C796" s="5">
        <v>1208</v>
      </c>
      <c r="D796" s="3" t="s">
        <v>2230</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constants'!$A$4:$B$1012,2,FALSE)</f>
        <v>DLC_MARKARTH</v>
      </c>
      <c r="L796" s="3" t="str">
        <f>VLOOKUP(J796,'LibSets constants'!$A$4:$C$1012,3,FALSE)</f>
        <v>Markarth</v>
      </c>
    </row>
    <row r="797" spans="1:12" x14ac:dyDescent="0.25">
      <c r="A797" s="12">
        <v>1218</v>
      </c>
      <c r="B797" s="5">
        <v>794</v>
      </c>
      <c r="C797" s="5">
        <v>1160</v>
      </c>
      <c r="D797" s="3" t="s">
        <v>1712</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constants'!$A$4:$B$1012,2,FALSE)</f>
        <v>DLC_GREYMOOR</v>
      </c>
      <c r="L797" s="3" t="str">
        <f>VLOOKUP(J797,'LibSets constants'!$A$4:$C$1012,3,FALSE)</f>
        <v>Greymoor</v>
      </c>
    </row>
    <row r="798" spans="1:12" x14ac:dyDescent="0.25">
      <c r="A798" s="12">
        <v>1219</v>
      </c>
      <c r="B798" s="5">
        <v>795</v>
      </c>
      <c r="C798" s="5">
        <v>1160</v>
      </c>
      <c r="D798" s="3" t="s">
        <v>1713</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constants'!$A$4:$B$1012,2,FALSE)</f>
        <v>DLC_GREYMOOR</v>
      </c>
      <c r="L798" s="3" t="str">
        <f>VLOOKUP(J798,'LibSets constants'!$A$4:$C$1012,3,FALSE)</f>
        <v>Greymoor</v>
      </c>
    </row>
    <row r="799" spans="1:12" x14ac:dyDescent="0.25">
      <c r="A799" s="12">
        <v>1220</v>
      </c>
      <c r="B799" s="5">
        <v>796</v>
      </c>
      <c r="C799" s="5">
        <v>1161</v>
      </c>
      <c r="D799" s="3" t="s">
        <v>1714</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constants'!$A$4:$B$1012,2,FALSE)</f>
        <v>DLC_GREYMOOR</v>
      </c>
      <c r="L799" s="3" t="str">
        <f>VLOOKUP(J799,'LibSets constants'!$A$4:$C$1012,3,FALSE)</f>
        <v>Greymoor</v>
      </c>
    </row>
    <row r="800" spans="1:12" x14ac:dyDescent="0.25">
      <c r="A800" s="12">
        <v>1221</v>
      </c>
      <c r="B800" s="5">
        <v>797</v>
      </c>
      <c r="C800" s="5">
        <v>1207</v>
      </c>
      <c r="D800" s="3" t="s">
        <v>2224</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constants'!$A$4:$B$1012,2,FALSE)</f>
        <v>DLC_MARKARTH</v>
      </c>
      <c r="L800" s="3" t="str">
        <f>VLOOKUP(J800,'LibSets constants'!$A$4:$C$1012,3,FALSE)</f>
        <v>Markarth</v>
      </c>
    </row>
    <row r="801" spans="1:12" x14ac:dyDescent="0.25">
      <c r="A801" s="12">
        <v>1222</v>
      </c>
      <c r="B801" s="5">
        <v>798</v>
      </c>
      <c r="C801" s="5">
        <v>1160</v>
      </c>
      <c r="D801" s="3" t="s">
        <v>2225</v>
      </c>
      <c r="E801" s="3" t="str">
        <f t="array" ref="E801">IF(OR(EXACT(A801,'ESO Dungeon constants'!$D$3:$D$987)),"X","")</f>
        <v/>
      </c>
      <c r="F801" s="3" t="str">
        <f t="shared" si="48"/>
        <v/>
      </c>
      <c r="G801" s="3" t="str">
        <f t="shared" si="49"/>
        <v>Western Skyrim</v>
      </c>
      <c r="H801" s="17">
        <f t="shared" si="50"/>
        <v>1222</v>
      </c>
      <c r="I801" s="17">
        <f t="shared" si="51"/>
        <v>1160</v>
      </c>
      <c r="J801">
        <v>18</v>
      </c>
      <c r="K801" s="3" t="str">
        <f>VLOOKUP(J801,'LibSets constants'!$A$4:$B$1012,2,FALSE)</f>
        <v>DLC_GREYMOOR</v>
      </c>
      <c r="L801" s="3" t="str">
        <f>VLOOKUP(J801,'LibSets constants'!$A$4:$C$1012,3,FALSE)</f>
        <v>Greymoor</v>
      </c>
    </row>
    <row r="802" spans="1:12" x14ac:dyDescent="0.25">
      <c r="A802" s="12">
        <v>1223</v>
      </c>
      <c r="B802" s="5">
        <v>799</v>
      </c>
      <c r="C802" s="5">
        <v>1207</v>
      </c>
      <c r="D802" s="3" t="s">
        <v>2229</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constants'!$A$4:$B$1012,2,FALSE)</f>
        <v>DLC_MARKARTH</v>
      </c>
      <c r="L802" s="3" t="str">
        <f>VLOOKUP(J802,'LibSets constants'!$A$4:$C$1012,3,FALSE)</f>
        <v>Markarth</v>
      </c>
    </row>
    <row r="803" spans="1:12" x14ac:dyDescent="0.25">
      <c r="A803" s="12">
        <v>1224</v>
      </c>
      <c r="B803" s="5">
        <v>800</v>
      </c>
      <c r="C803" s="5">
        <v>1208</v>
      </c>
      <c r="D803" s="3" t="s">
        <v>2228</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constants'!$A$4:$B$1012,2,FALSE)</f>
        <v>DLC_MARKARTH</v>
      </c>
      <c r="L803" s="3" t="str">
        <f>VLOOKUP(J803,'LibSets constants'!$A$4:$C$1012,3,FALSE)</f>
        <v>Markarth</v>
      </c>
    </row>
    <row r="804" spans="1:12" x14ac:dyDescent="0.25">
      <c r="A804" s="12">
        <v>1225</v>
      </c>
      <c r="B804" s="5">
        <v>801</v>
      </c>
      <c r="C804" s="5">
        <v>1207</v>
      </c>
      <c r="D804" s="3" t="s">
        <v>2227</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constants'!$A$4:$B$1012,2,FALSE)</f>
        <v>DLC_MARKARTH</v>
      </c>
      <c r="L804" s="3" t="str">
        <f>VLOOKUP(J804,'LibSets constants'!$A$4:$C$1012,3,FALSE)</f>
        <v>Markarth</v>
      </c>
    </row>
    <row r="805" spans="1:12" x14ac:dyDescent="0.25">
      <c r="A805" s="12">
        <v>1226</v>
      </c>
      <c r="B805" s="5">
        <v>802</v>
      </c>
      <c r="C805" s="5">
        <v>1207</v>
      </c>
      <c r="D805" s="3" t="s">
        <v>2226</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constants'!$A$4:$B$1012,2,FALSE)</f>
        <v>DLC_MARKARTH</v>
      </c>
      <c r="L805" s="3" t="str">
        <f>VLOOKUP(J805,'LibSets constants'!$A$4:$C$1012,3,FALSE)</f>
        <v>Markarth</v>
      </c>
    </row>
    <row r="806" spans="1:12" x14ac:dyDescent="0.25">
      <c r="A806" s="12">
        <v>1227</v>
      </c>
      <c r="B806" s="5">
        <v>803</v>
      </c>
      <c r="C806" s="5">
        <v>1207</v>
      </c>
      <c r="D806" s="3" t="s">
        <v>2219</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constants'!$A$4:$B$1012,2,FALSE)</f>
        <v>DLC_MARKARTH</v>
      </c>
      <c r="L806" s="3" t="str">
        <f>VLOOKUP(J806,'LibSets constants'!$A$4:$C$1012,3,FALSE)</f>
        <v>Markarth</v>
      </c>
    </row>
    <row r="807" spans="1:12" s="71" customFormat="1" x14ac:dyDescent="0.25">
      <c r="A807" s="12">
        <v>1228</v>
      </c>
      <c r="B807" s="5">
        <v>804</v>
      </c>
      <c r="C807" s="5">
        <v>823</v>
      </c>
      <c r="D807" s="3" t="s">
        <v>2402</v>
      </c>
      <c r="E807" s="3" t="str">
        <f t="array" ref="E807">IF(OR(EXACT(A807,'ESO Dungeon constants'!$D$3:$D$987)),"X","")</f>
        <v>X</v>
      </c>
      <c r="F807" s="3" t="str">
        <f t="shared" si="48"/>
        <v/>
      </c>
      <c r="G807" s="3" t="str">
        <f t="shared" si="49"/>
        <v>Gold Coast</v>
      </c>
      <c r="H807" s="17">
        <f t="shared" si="50"/>
        <v>1228</v>
      </c>
      <c r="I807" s="17">
        <f t="shared" si="51"/>
        <v>823</v>
      </c>
      <c r="J807">
        <v>21</v>
      </c>
      <c r="K807" s="3" t="str">
        <f>VLOOKUP(J807,'LibSets constants'!$A$4:$B$1012,2,FALSE)</f>
        <v>DLC_FLAMES_OF_AMBITION</v>
      </c>
      <c r="L807" s="3" t="str">
        <f>VLOOKUP(J807,'LibSets constants'!$A$4:$C$1012,3,FALSE)</f>
        <v>Flames of Ambition</v>
      </c>
    </row>
    <row r="808" spans="1:12" s="71" customFormat="1" x14ac:dyDescent="0.25">
      <c r="A808" s="12">
        <v>1229</v>
      </c>
      <c r="B808" s="5">
        <v>805</v>
      </c>
      <c r="C808" s="5">
        <v>57</v>
      </c>
      <c r="D808" s="3" t="s">
        <v>2403</v>
      </c>
      <c r="E808" s="3" t="str">
        <f t="array" ref="E808">IF(OR(EXACT(A808,'ESO Dungeon constants'!$D$3:$D$987)),"X","")</f>
        <v>X</v>
      </c>
      <c r="F808" s="3" t="str">
        <f t="shared" si="48"/>
        <v/>
      </c>
      <c r="G808" s="3" t="str">
        <f t="shared" si="49"/>
        <v>Deshaan</v>
      </c>
      <c r="H808" s="17">
        <f t="shared" si="50"/>
        <v>1229</v>
      </c>
      <c r="I808" s="17">
        <f t="shared" si="51"/>
        <v>57</v>
      </c>
      <c r="J808">
        <v>21</v>
      </c>
      <c r="K808" s="3" t="str">
        <f>VLOOKUP(J808,'LibSets constants'!$A$4:$B$1012,2,FALSE)</f>
        <v>DLC_FLAMES_OF_AMBITION</v>
      </c>
      <c r="L808" s="3" t="str">
        <f>VLOOKUP(J808,'LibSets constants'!$A$4:$C$1012,3,FALSE)</f>
        <v>Flames of Ambition</v>
      </c>
    </row>
    <row r="809" spans="1:12" x14ac:dyDescent="0.25">
      <c r="A809" s="12">
        <v>1233</v>
      </c>
      <c r="B809" s="12">
        <v>806</v>
      </c>
      <c r="C809" s="12">
        <v>1160</v>
      </c>
      <c r="D809" s="3" t="s">
        <v>2157</v>
      </c>
      <c r="E809" s="3" t="str">
        <f t="array" ref="E809">IF(OR(EXACT(A809,'ESO Dungeon constants'!$D$3:$D$987)),"X","")</f>
        <v/>
      </c>
      <c r="F809" s="3" t="str">
        <f t="shared" si="48"/>
        <v/>
      </c>
      <c r="G809" s="3" t="str">
        <f t="shared" si="49"/>
        <v>Western Skyrim</v>
      </c>
      <c r="H809" s="17">
        <f t="shared" si="50"/>
        <v>1233</v>
      </c>
      <c r="I809" s="17">
        <f t="shared" si="51"/>
        <v>1160</v>
      </c>
      <c r="J809">
        <v>18</v>
      </c>
      <c r="K809" s="3" t="str">
        <f>VLOOKUP(J809,'LibSets constants'!$A$4:$B$1012,2,FALSE)</f>
        <v>DLC_GREYMOOR</v>
      </c>
      <c r="L809" s="3" t="str">
        <f>VLOOKUP(J809,'LibSets constants'!$A$4:$C$1012,3,FALSE)</f>
        <v>Greymoor</v>
      </c>
    </row>
    <row r="810" spans="1:12" x14ac:dyDescent="0.25">
      <c r="A810" s="12">
        <v>1234</v>
      </c>
      <c r="B810" s="5">
        <v>807</v>
      </c>
      <c r="C810" s="5">
        <v>1160</v>
      </c>
      <c r="D810" s="3" t="s">
        <v>2158</v>
      </c>
      <c r="E810" s="3" t="str">
        <f t="array" ref="E810">IF(OR(EXACT(A810,'ESO Dungeon constants'!$D$3:$D$987)),"X","")</f>
        <v/>
      </c>
      <c r="F810" s="3" t="str">
        <f t="shared" si="48"/>
        <v/>
      </c>
      <c r="G810" s="3" t="str">
        <f t="shared" si="49"/>
        <v>Western Skyrim</v>
      </c>
      <c r="H810" s="17">
        <f t="shared" si="50"/>
        <v>1234</v>
      </c>
      <c r="I810" s="17">
        <f t="shared" si="51"/>
        <v>1160</v>
      </c>
      <c r="J810">
        <v>18</v>
      </c>
      <c r="K810" s="3" t="str">
        <f>VLOOKUP(J810,'LibSets constants'!$A$4:$B$1012,2,FALSE)</f>
        <v>DLC_GREYMOOR</v>
      </c>
      <c r="L810" s="3" t="str">
        <f>VLOOKUP(J810,'LibSets constants'!$A$4:$C$1012,3,FALSE)</f>
        <v>Greymoor</v>
      </c>
    </row>
    <row r="811" spans="1:12" x14ac:dyDescent="0.25">
      <c r="A811" s="12">
        <v>1235</v>
      </c>
      <c r="B811" s="5">
        <v>808</v>
      </c>
      <c r="C811" s="5">
        <v>383</v>
      </c>
      <c r="D811" s="3" t="s">
        <v>2405</v>
      </c>
      <c r="E811" s="3" t="str">
        <f t="array" ref="E811">IF(OR(EXACT(A811,'ESO Dungeon constants'!$D$3:$D$987)),"X","")</f>
        <v/>
      </c>
      <c r="F811" s="3" t="str">
        <f t="shared" si="48"/>
        <v/>
      </c>
      <c r="G811" s="3" t="str">
        <f t="shared" si="49"/>
        <v>Grahtwood</v>
      </c>
      <c r="H811" s="17">
        <f t="shared" si="50"/>
        <v>1235</v>
      </c>
      <c r="I811" s="17">
        <f t="shared" si="51"/>
        <v>383</v>
      </c>
      <c r="J811">
        <v>0</v>
      </c>
      <c r="K811" s="3" t="str">
        <f>VLOOKUP(J811,'LibSets constants'!$A$4:$B$1012,2,FALSE)</f>
        <v>DLC_BASE_GAME</v>
      </c>
      <c r="L811" s="3" t="str">
        <f>VLOOKUP(J811,'LibSets constants'!$A$4:$C$1012,3,FALSE)</f>
        <v>Included in base game</v>
      </c>
    </row>
    <row r="812" spans="1:12" x14ac:dyDescent="0.25">
      <c r="A812" s="12">
        <v>1236</v>
      </c>
      <c r="B812" s="5">
        <v>809</v>
      </c>
      <c r="C812" s="5">
        <v>383</v>
      </c>
      <c r="D812" s="3" t="s">
        <v>448</v>
      </c>
      <c r="E812" s="3" t="str">
        <f t="array" ref="E812">IF(OR(EXACT(A812,'ESO Dungeon constants'!$D$3:$D$987)),"X","")</f>
        <v/>
      </c>
      <c r="F812" s="3" t="str">
        <f t="shared" si="48"/>
        <v/>
      </c>
      <c r="G812" s="3" t="str">
        <f t="shared" si="49"/>
        <v>Grahtwood</v>
      </c>
      <c r="H812" s="17">
        <f t="shared" si="50"/>
        <v>1236</v>
      </c>
      <c r="I812" s="17">
        <f t="shared" si="51"/>
        <v>383</v>
      </c>
      <c r="J812">
        <v>0</v>
      </c>
      <c r="K812" s="3" t="str">
        <f>VLOOKUP(J812,'LibSets constants'!$A$4:$B$1012,2,FALSE)</f>
        <v>DLC_BASE_GAME</v>
      </c>
      <c r="L812" s="3" t="str">
        <f>VLOOKUP(J812,'LibSets constants'!$A$4:$C$1012,3,FALSE)</f>
        <v>Included in base game</v>
      </c>
    </row>
    <row r="813" spans="1:12" x14ac:dyDescent="0.25">
      <c r="A813" s="12">
        <v>1237</v>
      </c>
      <c r="B813" s="5">
        <v>810</v>
      </c>
      <c r="C813" s="5">
        <v>383</v>
      </c>
      <c r="D813" s="3" t="s">
        <v>2409</v>
      </c>
      <c r="E813" s="3" t="str">
        <f t="array" ref="E813">IF(OR(EXACT(A813,'ESO Dungeon constants'!$D$3:$D$987)),"X","")</f>
        <v/>
      </c>
      <c r="F813" s="3" t="str">
        <f t="shared" si="48"/>
        <v/>
      </c>
      <c r="G813" s="3" t="str">
        <f t="shared" si="49"/>
        <v>Grahtwood</v>
      </c>
      <c r="H813" s="17">
        <f t="shared" si="50"/>
        <v>1237</v>
      </c>
      <c r="I813" s="17">
        <f t="shared" si="51"/>
        <v>383</v>
      </c>
      <c r="J813">
        <v>0</v>
      </c>
      <c r="K813" s="3" t="str">
        <f>VLOOKUP(J813,'LibSets constants'!$A$4:$B$1012,2,FALSE)</f>
        <v>DLC_BASE_GAME</v>
      </c>
      <c r="L813" s="3" t="str">
        <f>VLOOKUP(J813,'LibSets constants'!$A$4:$C$1012,3,FALSE)</f>
        <v>Included in base game</v>
      </c>
    </row>
    <row r="814" spans="1:12" x14ac:dyDescent="0.25">
      <c r="A814" s="12">
        <v>1238</v>
      </c>
      <c r="B814" s="5">
        <v>811</v>
      </c>
      <c r="C814" s="5">
        <v>1261</v>
      </c>
      <c r="D814" s="3" t="s">
        <v>2435</v>
      </c>
      <c r="E814" s="3" t="str">
        <f t="array" ref="E814">IF(OR(EXACT(A814,'ESO Dungeon constants'!$D$3:$D$987)),"X","")</f>
        <v/>
      </c>
      <c r="F814" s="3" t="str">
        <f t="shared" si="48"/>
        <v/>
      </c>
      <c r="G814" s="3" t="str">
        <f t="shared" si="49"/>
        <v>Blackwood</v>
      </c>
      <c r="H814" s="17">
        <f t="shared" si="50"/>
        <v>1238</v>
      </c>
      <c r="I814" s="17">
        <f t="shared" si="51"/>
        <v>1261</v>
      </c>
      <c r="J814">
        <v>22</v>
      </c>
      <c r="K814" s="3" t="str">
        <f>VLOOKUP(J814,'LibSets constants'!$A$4:$B$1012,2,FALSE)</f>
        <v>DLC_BLACKWOOD</v>
      </c>
      <c r="L814" s="3" t="str">
        <f>VLOOKUP(J814,'LibSets constants'!$A$4:$C$1012,3,FALSE)</f>
        <v>Blackwood</v>
      </c>
    </row>
    <row r="815" spans="1:12" x14ac:dyDescent="0.25">
      <c r="A815" s="12">
        <v>1239</v>
      </c>
      <c r="B815" s="5">
        <v>812</v>
      </c>
      <c r="C815" s="5">
        <v>1261</v>
      </c>
      <c r="D815" s="3" t="s">
        <v>2432</v>
      </c>
      <c r="E815" s="3" t="str">
        <f t="array" ref="E815">IF(OR(EXACT(A815,'ESO Dungeon constants'!$D$3:$D$987)),"X","")</f>
        <v/>
      </c>
      <c r="F815" s="3" t="str">
        <f t="shared" si="48"/>
        <v/>
      </c>
      <c r="G815" s="3" t="str">
        <f t="shared" si="49"/>
        <v>Blackwood</v>
      </c>
      <c r="H815" s="17">
        <f t="shared" si="50"/>
        <v>1239</v>
      </c>
      <c r="I815" s="17">
        <f t="shared" si="51"/>
        <v>1261</v>
      </c>
      <c r="J815">
        <v>22</v>
      </c>
      <c r="K815" s="3" t="str">
        <f>VLOOKUP(J815,'LibSets constants'!$A$4:$B$1012,2,FALSE)</f>
        <v>DLC_BLACKWOOD</v>
      </c>
      <c r="L815" s="3" t="str">
        <f>VLOOKUP(J815,'LibSets constants'!$A$4:$C$1012,3,FALSE)</f>
        <v>Blackwood</v>
      </c>
    </row>
    <row r="816" spans="1:12" x14ac:dyDescent="0.25">
      <c r="A816" s="12">
        <v>1240</v>
      </c>
      <c r="B816" s="5">
        <v>813</v>
      </c>
      <c r="C816" s="5">
        <v>1261</v>
      </c>
      <c r="D816" s="3" t="s">
        <v>2436</v>
      </c>
      <c r="E816" s="3" t="str">
        <f t="array" ref="E816">IF(OR(EXACT(A816,'ESO Dungeon constants'!$D$3:$D$987)),"X","")</f>
        <v/>
      </c>
      <c r="F816" s="3" t="str">
        <f t="shared" si="48"/>
        <v/>
      </c>
      <c r="G816" s="3" t="str">
        <f t="shared" si="49"/>
        <v>Blackwood</v>
      </c>
      <c r="H816" s="17">
        <f t="shared" si="50"/>
        <v>1240</v>
      </c>
      <c r="I816" s="17">
        <f t="shared" si="51"/>
        <v>1261</v>
      </c>
      <c r="J816">
        <v>22</v>
      </c>
      <c r="K816" s="3" t="str">
        <f>VLOOKUP(J816,'LibSets constants'!$A$4:$B$1012,2,FALSE)</f>
        <v>DLC_BLACKWOOD</v>
      </c>
      <c r="L816" s="3" t="str">
        <f>VLOOKUP(J816,'LibSets constants'!$A$4:$C$1012,3,FALSE)</f>
        <v>Blackwood</v>
      </c>
    </row>
    <row r="817" spans="1:12" x14ac:dyDescent="0.25">
      <c r="A817" s="12">
        <v>1241</v>
      </c>
      <c r="B817" s="5">
        <v>814</v>
      </c>
      <c r="C817" s="5">
        <v>1261</v>
      </c>
      <c r="D817" s="3" t="s">
        <v>2437</v>
      </c>
      <c r="E817" s="3" t="str">
        <f t="array" ref="E817">IF(OR(EXACT(A817,'ESO Dungeon constants'!$D$3:$D$987)),"X","")</f>
        <v/>
      </c>
      <c r="F817" s="3" t="str">
        <f t="shared" si="48"/>
        <v/>
      </c>
      <c r="G817" s="3" t="str">
        <f t="shared" si="49"/>
        <v>Blackwood</v>
      </c>
      <c r="H817" s="17">
        <f t="shared" si="50"/>
        <v>1241</v>
      </c>
      <c r="I817" s="17">
        <f t="shared" si="51"/>
        <v>1261</v>
      </c>
      <c r="J817">
        <v>22</v>
      </c>
      <c r="K817" s="3" t="str">
        <f>VLOOKUP(J817,'LibSets constants'!$A$4:$B$1012,2,FALSE)</f>
        <v>DLC_BLACKWOOD</v>
      </c>
      <c r="L817" s="3" t="str">
        <f>VLOOKUP(J817,'LibSets constants'!$A$4:$C$1012,3,FALSE)</f>
        <v>Blackwood</v>
      </c>
    </row>
    <row r="818" spans="1:12" x14ac:dyDescent="0.25">
      <c r="A818" s="12">
        <v>1242</v>
      </c>
      <c r="B818" s="5">
        <v>815</v>
      </c>
      <c r="C818" s="5">
        <v>1261</v>
      </c>
      <c r="D818" s="3" t="s">
        <v>2438</v>
      </c>
      <c r="E818" s="3" t="str">
        <f t="array" ref="E818">IF(OR(EXACT(A818,'ESO Dungeon constants'!$D$3:$D$987)),"X","")</f>
        <v/>
      </c>
      <c r="F818" s="3" t="str">
        <f t="shared" si="48"/>
        <v/>
      </c>
      <c r="G818" s="3" t="str">
        <f t="shared" si="49"/>
        <v>Blackwood</v>
      </c>
      <c r="H818" s="17">
        <f t="shared" si="50"/>
        <v>1242</v>
      </c>
      <c r="I818" s="17">
        <f t="shared" si="51"/>
        <v>1261</v>
      </c>
      <c r="J818">
        <v>22</v>
      </c>
      <c r="K818" s="3" t="str">
        <f>VLOOKUP(J818,'LibSets constants'!$A$4:$B$1012,2,FALSE)</f>
        <v>DLC_BLACKWOOD</v>
      </c>
      <c r="L818" s="3" t="str">
        <f>VLOOKUP(J818,'LibSets constants'!$A$4:$C$1012,3,FALSE)</f>
        <v>Blackwood</v>
      </c>
    </row>
    <row r="819" spans="1:12" x14ac:dyDescent="0.25">
      <c r="A819" s="12">
        <v>1243</v>
      </c>
      <c r="B819" s="5">
        <v>816</v>
      </c>
      <c r="C819" s="5">
        <v>1261</v>
      </c>
      <c r="D819" s="3" t="s">
        <v>2439</v>
      </c>
      <c r="E819" s="3" t="str">
        <f t="array" ref="E819">IF(OR(EXACT(A819,'ESO Dungeon constants'!$D$3:$D$987)),"X","")</f>
        <v/>
      </c>
      <c r="F819" s="3" t="str">
        <f t="shared" si="48"/>
        <v/>
      </c>
      <c r="G819" s="3" t="str">
        <f t="shared" si="49"/>
        <v>Blackwood</v>
      </c>
      <c r="H819" s="17">
        <f t="shared" si="50"/>
        <v>1243</v>
      </c>
      <c r="I819" s="17">
        <f t="shared" si="51"/>
        <v>1261</v>
      </c>
      <c r="J819">
        <v>22</v>
      </c>
      <c r="K819" s="3" t="str">
        <f>VLOOKUP(J819,'LibSets constants'!$A$4:$B$1012,2,FALSE)</f>
        <v>DLC_BLACKWOOD</v>
      </c>
      <c r="L819" s="3" t="str">
        <f>VLOOKUP(J819,'LibSets constants'!$A$4:$C$1012,3,FALSE)</f>
        <v>Blackwood</v>
      </c>
    </row>
    <row r="820" spans="1:12" x14ac:dyDescent="0.25">
      <c r="A820" s="12">
        <v>1244</v>
      </c>
      <c r="B820" s="5">
        <v>817</v>
      </c>
      <c r="C820" s="5">
        <v>1261</v>
      </c>
      <c r="D820" s="3" t="s">
        <v>2440</v>
      </c>
      <c r="E820" s="3" t="str">
        <f t="array" ref="E820">IF(OR(EXACT(A820,'ESO Dungeon constants'!$D$3:$D$987)),"X","")</f>
        <v/>
      </c>
      <c r="F820" s="3" t="str">
        <f t="shared" si="48"/>
        <v/>
      </c>
      <c r="G820" s="3" t="str">
        <f t="shared" si="49"/>
        <v>Blackwood</v>
      </c>
      <c r="H820" s="17">
        <f t="shared" si="50"/>
        <v>1244</v>
      </c>
      <c r="I820" s="17">
        <f t="shared" si="51"/>
        <v>1261</v>
      </c>
      <c r="J820">
        <v>22</v>
      </c>
      <c r="K820" s="3" t="str">
        <f>VLOOKUP(J820,'LibSets constants'!$A$4:$B$1012,2,FALSE)</f>
        <v>DLC_BLACKWOOD</v>
      </c>
      <c r="L820" s="3" t="str">
        <f>VLOOKUP(J820,'LibSets constants'!$A$4:$C$1012,3,FALSE)</f>
        <v>Blackwood</v>
      </c>
    </row>
    <row r="821" spans="1:12" x14ac:dyDescent="0.25">
      <c r="A821" s="12">
        <v>1245</v>
      </c>
      <c r="B821" s="5">
        <v>818</v>
      </c>
      <c r="C821" s="5">
        <v>1261</v>
      </c>
      <c r="D821" s="3" t="s">
        <v>2441</v>
      </c>
      <c r="E821" s="3" t="str">
        <f t="array" ref="E821">IF(OR(EXACT(A821,'ESO Dungeon constants'!$D$3:$D$987)),"X","")</f>
        <v/>
      </c>
      <c r="F821" s="3" t="str">
        <f t="shared" si="48"/>
        <v/>
      </c>
      <c r="G821" s="3" t="str">
        <f t="shared" si="49"/>
        <v>Blackwood</v>
      </c>
      <c r="H821" s="17">
        <f t="shared" si="50"/>
        <v>1245</v>
      </c>
      <c r="I821" s="17">
        <f t="shared" si="51"/>
        <v>1261</v>
      </c>
      <c r="J821">
        <v>22</v>
      </c>
      <c r="K821" s="3" t="str">
        <f>VLOOKUP(J821,'LibSets constants'!$A$4:$B$1012,2,FALSE)</f>
        <v>DLC_BLACKWOOD</v>
      </c>
      <c r="L821" s="3" t="str">
        <f>VLOOKUP(J821,'LibSets constants'!$A$4:$C$1012,3,FALSE)</f>
        <v>Blackwood</v>
      </c>
    </row>
    <row r="822" spans="1:12" x14ac:dyDescent="0.25">
      <c r="A822" s="12">
        <v>1246</v>
      </c>
      <c r="B822" s="5">
        <v>819</v>
      </c>
      <c r="C822" s="5">
        <v>1261</v>
      </c>
      <c r="D822" s="3" t="s">
        <v>2442</v>
      </c>
      <c r="E822" s="3" t="str">
        <f t="array" ref="E822">IF(OR(EXACT(A822,'ESO Dungeon constants'!$D$3:$D$987)),"X","")</f>
        <v/>
      </c>
      <c r="F822" s="3" t="str">
        <f t="shared" si="48"/>
        <v/>
      </c>
      <c r="G822" s="3" t="str">
        <f t="shared" si="49"/>
        <v>Blackwood</v>
      </c>
      <c r="H822" s="17">
        <f t="shared" si="50"/>
        <v>1246</v>
      </c>
      <c r="I822" s="17">
        <f t="shared" si="51"/>
        <v>1261</v>
      </c>
      <c r="J822">
        <v>22</v>
      </c>
      <c r="K822" s="3" t="str">
        <f>VLOOKUP(J822,'LibSets constants'!$A$4:$B$1012,2,FALSE)</f>
        <v>DLC_BLACKWOOD</v>
      </c>
      <c r="L822" s="3" t="str">
        <f>VLOOKUP(J822,'LibSets constants'!$A$4:$C$1012,3,FALSE)</f>
        <v>Blackwood</v>
      </c>
    </row>
    <row r="823" spans="1:12" x14ac:dyDescent="0.25">
      <c r="A823" s="12">
        <v>1247</v>
      </c>
      <c r="B823" s="5">
        <v>820</v>
      </c>
      <c r="C823" s="5">
        <v>1261</v>
      </c>
      <c r="D823" s="3" t="s">
        <v>2433</v>
      </c>
      <c r="E823" s="3" t="str">
        <f t="array" ref="E823">IF(OR(EXACT(A823,'ESO Dungeon constants'!$D$3:$D$987)),"X","")</f>
        <v/>
      </c>
      <c r="F823" s="3" t="str">
        <f t="shared" si="48"/>
        <v/>
      </c>
      <c r="G823" s="3" t="str">
        <f t="shared" si="49"/>
        <v>Blackwood</v>
      </c>
      <c r="H823" s="17">
        <f t="shared" si="50"/>
        <v>1247</v>
      </c>
      <c r="I823" s="17">
        <f t="shared" si="51"/>
        <v>1261</v>
      </c>
      <c r="J823">
        <v>22</v>
      </c>
      <c r="K823" s="3" t="str">
        <f>VLOOKUP(J823,'LibSets constants'!$A$4:$B$1012,2,FALSE)</f>
        <v>DLC_BLACKWOOD</v>
      </c>
      <c r="L823" s="3" t="str">
        <f>VLOOKUP(J823,'LibSets constants'!$A$4:$C$1012,3,FALSE)</f>
        <v>Blackwood</v>
      </c>
    </row>
    <row r="824" spans="1:12" x14ac:dyDescent="0.25">
      <c r="A824" s="12">
        <v>1248</v>
      </c>
      <c r="B824" s="5">
        <v>821</v>
      </c>
      <c r="C824" s="5">
        <v>1261</v>
      </c>
      <c r="D824" s="3" t="s">
        <v>2443</v>
      </c>
      <c r="E824" s="3" t="str">
        <f t="array" ref="E824">IF(OR(EXACT(A824,'ESO Dungeon constants'!$D$3:$D$987)),"X","")</f>
        <v/>
      </c>
      <c r="F824" s="3" t="str">
        <f t="shared" si="48"/>
        <v/>
      </c>
      <c r="G824" s="3" t="str">
        <f t="shared" si="49"/>
        <v>Blackwood</v>
      </c>
      <c r="H824" s="17">
        <f t="shared" si="50"/>
        <v>1248</v>
      </c>
      <c r="I824" s="17">
        <f t="shared" si="51"/>
        <v>1261</v>
      </c>
      <c r="J824">
        <v>22</v>
      </c>
      <c r="K824" s="3" t="str">
        <f>VLOOKUP(J824,'LibSets constants'!$A$4:$B$1012,2,FALSE)</f>
        <v>DLC_BLACKWOOD</v>
      </c>
      <c r="L824" s="3" t="str">
        <f>VLOOKUP(J824,'LibSets constants'!$A$4:$C$1012,3,FALSE)</f>
        <v>Blackwood</v>
      </c>
    </row>
    <row r="825" spans="1:12" x14ac:dyDescent="0.25">
      <c r="A825" s="12">
        <v>1249</v>
      </c>
      <c r="B825" s="5">
        <v>822</v>
      </c>
      <c r="C825" s="5">
        <v>1261</v>
      </c>
      <c r="D825" s="3" t="s">
        <v>2444</v>
      </c>
      <c r="E825" s="3" t="str">
        <f t="array" ref="E825">IF(OR(EXACT(A825,'ESO Dungeon constants'!$D$3:$D$987)),"X","")</f>
        <v/>
      </c>
      <c r="F825" s="3" t="str">
        <f t="shared" si="48"/>
        <v/>
      </c>
      <c r="G825" s="3" t="str">
        <f t="shared" si="49"/>
        <v>Blackwood</v>
      </c>
      <c r="H825" s="17">
        <f t="shared" si="50"/>
        <v>1249</v>
      </c>
      <c r="I825" s="17">
        <f t="shared" si="51"/>
        <v>1261</v>
      </c>
      <c r="J825">
        <v>22</v>
      </c>
      <c r="K825" s="3" t="str">
        <f>VLOOKUP(J825,'LibSets constants'!$A$4:$B$1012,2,FALSE)</f>
        <v>DLC_BLACKWOOD</v>
      </c>
      <c r="L825" s="3" t="str">
        <f>VLOOKUP(J825,'LibSets constants'!$A$4:$C$1012,3,FALSE)</f>
        <v>Blackwood</v>
      </c>
    </row>
    <row r="826" spans="1:12" x14ac:dyDescent="0.25">
      <c r="A826" s="12">
        <v>1250</v>
      </c>
      <c r="B826" s="5">
        <v>823</v>
      </c>
      <c r="C826" s="5">
        <v>1261</v>
      </c>
      <c r="D826" s="3" t="s">
        <v>2445</v>
      </c>
      <c r="E826" s="3" t="str">
        <f t="array" ref="E826">IF(OR(EXACT(A826,'ESO Dungeon constants'!$D$3:$D$987)),"X","")</f>
        <v/>
      </c>
      <c r="F826" s="3" t="str">
        <f t="shared" si="48"/>
        <v/>
      </c>
      <c r="G826" s="3" t="str">
        <f t="shared" si="49"/>
        <v>Blackwood</v>
      </c>
      <c r="H826" s="17">
        <f t="shared" si="50"/>
        <v>1250</v>
      </c>
      <c r="I826" s="17">
        <f t="shared" si="51"/>
        <v>1261</v>
      </c>
      <c r="J826">
        <v>22</v>
      </c>
      <c r="K826" s="3" t="str">
        <f>VLOOKUP(J826,'LibSets constants'!$A$4:$B$1012,2,FALSE)</f>
        <v>DLC_BLACKWOOD</v>
      </c>
      <c r="L826" s="3" t="str">
        <f>VLOOKUP(J826,'LibSets constants'!$A$4:$C$1012,3,FALSE)</f>
        <v>Blackwood</v>
      </c>
    </row>
    <row r="827" spans="1:12" x14ac:dyDescent="0.25">
      <c r="A827" s="12">
        <v>1251</v>
      </c>
      <c r="B827" s="5">
        <v>824</v>
      </c>
      <c r="C827" s="5">
        <v>1261</v>
      </c>
      <c r="D827" s="3" t="s">
        <v>2446</v>
      </c>
      <c r="E827" s="3" t="str">
        <f t="array" ref="E827">IF(OR(EXACT(A827,'ESO Dungeon constants'!$D$3:$D$987)),"X","")</f>
        <v/>
      </c>
      <c r="F827" s="3" t="str">
        <f t="shared" si="48"/>
        <v/>
      </c>
      <c r="G827" s="3" t="str">
        <f t="shared" si="49"/>
        <v>Blackwood</v>
      </c>
      <c r="H827" s="17">
        <f t="shared" si="50"/>
        <v>1251</v>
      </c>
      <c r="I827" s="17">
        <f t="shared" si="51"/>
        <v>1261</v>
      </c>
      <c r="J827">
        <v>22</v>
      </c>
      <c r="K827" s="3" t="str">
        <f>VLOOKUP(J827,'LibSets constants'!$A$4:$B$1012,2,FALSE)</f>
        <v>DLC_BLACKWOOD</v>
      </c>
      <c r="L827" s="3" t="str">
        <f>VLOOKUP(J827,'LibSets constants'!$A$4:$C$1012,3,FALSE)</f>
        <v>Blackwood</v>
      </c>
    </row>
    <row r="828" spans="1:12" x14ac:dyDescent="0.25">
      <c r="A828" s="12">
        <v>1252</v>
      </c>
      <c r="B828" s="5">
        <v>825</v>
      </c>
      <c r="C828" s="5">
        <v>1261</v>
      </c>
      <c r="D828" s="3" t="s">
        <v>2447</v>
      </c>
      <c r="E828" s="3" t="str">
        <f t="array" ref="E828">IF(OR(EXACT(A828,'ESO Dungeon constants'!$D$3:$D$987)),"X","")</f>
        <v/>
      </c>
      <c r="F828" s="3" t="str">
        <f t="shared" si="48"/>
        <v/>
      </c>
      <c r="G828" s="3" t="str">
        <f t="shared" si="49"/>
        <v>Blackwood</v>
      </c>
      <c r="H828" s="17">
        <f t="shared" si="50"/>
        <v>1252</v>
      </c>
      <c r="I828" s="17">
        <f t="shared" si="51"/>
        <v>1261</v>
      </c>
      <c r="J828">
        <v>22</v>
      </c>
      <c r="K828" s="3" t="str">
        <f>VLOOKUP(J828,'LibSets constants'!$A$4:$B$1012,2,FALSE)</f>
        <v>DLC_BLACKWOOD</v>
      </c>
      <c r="L828" s="3" t="str">
        <f>VLOOKUP(J828,'LibSets constants'!$A$4:$C$1012,3,FALSE)</f>
        <v>Blackwood</v>
      </c>
    </row>
    <row r="829" spans="1:12" x14ac:dyDescent="0.25">
      <c r="A829" s="12">
        <v>1253</v>
      </c>
      <c r="B829" s="12">
        <v>826</v>
      </c>
      <c r="C829" s="12">
        <v>1261</v>
      </c>
      <c r="D829" s="3" t="s">
        <v>2448</v>
      </c>
      <c r="E829" s="3" t="str">
        <f t="array" ref="E829">IF(OR(EXACT(A829,'ESO Dungeon constants'!$D$3:$D$987)),"X","")</f>
        <v/>
      </c>
      <c r="F829" s="3" t="str">
        <f t="shared" si="48"/>
        <v/>
      </c>
      <c r="G829" s="3" t="str">
        <f t="shared" si="49"/>
        <v>Blackwood</v>
      </c>
      <c r="H829" s="17">
        <f t="shared" si="50"/>
        <v>1253</v>
      </c>
      <c r="I829" s="17">
        <f t="shared" si="51"/>
        <v>1261</v>
      </c>
      <c r="J829">
        <v>22</v>
      </c>
      <c r="K829" s="3" t="str">
        <f>VLOOKUP(J829,'LibSets constants'!$A$4:$B$1012,2,FALSE)</f>
        <v>DLC_BLACKWOOD</v>
      </c>
      <c r="L829" s="3" t="str">
        <f>VLOOKUP(J829,'LibSets constants'!$A$4:$C$1012,3,FALSE)</f>
        <v>Blackwood</v>
      </c>
    </row>
    <row r="830" spans="1:12" x14ac:dyDescent="0.25">
      <c r="A830" s="12">
        <v>1254</v>
      </c>
      <c r="B830" s="5">
        <v>827</v>
      </c>
      <c r="C830" s="5">
        <v>1261</v>
      </c>
      <c r="D830" s="3" t="s">
        <v>2428</v>
      </c>
      <c r="E830" s="3" t="str">
        <f t="array" ref="E830">IF(OR(EXACT(A830,'ESO Dungeon constants'!$D$3:$D$987)),"X","")</f>
        <v/>
      </c>
      <c r="F830" s="3" t="str">
        <f t="shared" si="48"/>
        <v/>
      </c>
      <c r="G830" s="3" t="str">
        <f t="shared" si="49"/>
        <v>Blackwood</v>
      </c>
      <c r="H830" s="17">
        <f t="shared" si="50"/>
        <v>1254</v>
      </c>
      <c r="I830" s="17">
        <f t="shared" si="51"/>
        <v>1261</v>
      </c>
      <c r="J830">
        <v>22</v>
      </c>
      <c r="K830" s="3" t="str">
        <f>VLOOKUP(J830,'LibSets constants'!$A$4:$B$1012,2,FALSE)</f>
        <v>DLC_BLACKWOOD</v>
      </c>
      <c r="L830" s="3" t="str">
        <f>VLOOKUP(J830,'LibSets constants'!$A$4:$C$1012,3,FALSE)</f>
        <v>Blackwood</v>
      </c>
    </row>
    <row r="831" spans="1:12" x14ac:dyDescent="0.25">
      <c r="A831" s="12">
        <v>1255</v>
      </c>
      <c r="B831" s="12">
        <v>828</v>
      </c>
      <c r="C831" s="12">
        <v>1261</v>
      </c>
      <c r="D831" s="3" t="s">
        <v>2449</v>
      </c>
      <c r="E831" s="3" t="str">
        <f t="array" ref="E831">IF(OR(EXACT(A831,'ESO Dungeon constants'!$D$3:$D$987)),"X","")</f>
        <v/>
      </c>
      <c r="F831" s="3" t="str">
        <f t="shared" si="48"/>
        <v/>
      </c>
      <c r="G831" s="3" t="str">
        <f t="shared" si="49"/>
        <v>Blackwood</v>
      </c>
      <c r="H831" s="17">
        <f t="shared" si="50"/>
        <v>1255</v>
      </c>
      <c r="I831" s="17">
        <f t="shared" si="51"/>
        <v>1261</v>
      </c>
      <c r="J831">
        <v>22</v>
      </c>
      <c r="K831" s="3" t="str">
        <f>VLOOKUP(J831,'LibSets constants'!$A$4:$B$1012,2,FALSE)</f>
        <v>DLC_BLACKWOOD</v>
      </c>
      <c r="L831" s="3" t="str">
        <f>VLOOKUP(J831,'LibSets constants'!$A$4:$C$1012,3,FALSE)</f>
        <v>Blackwood</v>
      </c>
    </row>
    <row r="832" spans="1:12" x14ac:dyDescent="0.25">
      <c r="A832" s="12">
        <v>1256</v>
      </c>
      <c r="B832" s="12">
        <v>829</v>
      </c>
      <c r="C832" s="12">
        <v>1261</v>
      </c>
      <c r="D832" s="3" t="s">
        <v>2450</v>
      </c>
      <c r="E832" s="3" t="str">
        <f t="array" ref="E832">IF(OR(EXACT(A832,'ESO Dungeon constants'!$D$3:$D$987)),"X","")</f>
        <v/>
      </c>
      <c r="F832" s="3" t="str">
        <f t="shared" si="48"/>
        <v/>
      </c>
      <c r="G832" s="3" t="str">
        <f t="shared" si="49"/>
        <v>Blackwood</v>
      </c>
      <c r="H832" s="17">
        <f t="shared" si="50"/>
        <v>1256</v>
      </c>
      <c r="I832" s="17">
        <f t="shared" si="51"/>
        <v>1261</v>
      </c>
      <c r="J832">
        <v>22</v>
      </c>
      <c r="K832" s="3" t="str">
        <f>VLOOKUP(J832,'LibSets constants'!$A$4:$B$1012,2,FALSE)</f>
        <v>DLC_BLACKWOOD</v>
      </c>
      <c r="L832" s="3" t="str">
        <f>VLOOKUP(J832,'LibSets constants'!$A$4:$C$1012,3,FALSE)</f>
        <v>Blackwood</v>
      </c>
    </row>
    <row r="833" spans="1:12" x14ac:dyDescent="0.25">
      <c r="A833" s="12">
        <v>1257</v>
      </c>
      <c r="B833" s="5">
        <v>830</v>
      </c>
      <c r="C833" s="5">
        <v>1261</v>
      </c>
      <c r="D833" s="3" t="s">
        <v>2431</v>
      </c>
      <c r="E833" s="3" t="str">
        <f t="array" ref="E833">IF(OR(EXACT(A833,'ESO Dungeon constants'!$D$3:$D$987)),"X","")</f>
        <v/>
      </c>
      <c r="F833" s="3" t="str">
        <f t="shared" si="48"/>
        <v/>
      </c>
      <c r="G833" s="3" t="str">
        <f t="shared" si="49"/>
        <v>Blackwood</v>
      </c>
      <c r="H833" s="17">
        <f t="shared" si="50"/>
        <v>1257</v>
      </c>
      <c r="I833" s="17">
        <f t="shared" si="51"/>
        <v>1261</v>
      </c>
      <c r="J833">
        <v>22</v>
      </c>
      <c r="K833" s="3" t="str">
        <f>VLOOKUP(J833,'LibSets constants'!$A$4:$B$1012,2,FALSE)</f>
        <v>DLC_BLACKWOOD</v>
      </c>
      <c r="L833" s="3" t="str">
        <f>VLOOKUP(J833,'LibSets constants'!$A$4:$C$1012,3,FALSE)</f>
        <v>Blackwood</v>
      </c>
    </row>
    <row r="834" spans="1:12" x14ac:dyDescent="0.25">
      <c r="A834" s="12">
        <v>1258</v>
      </c>
      <c r="B834" s="5">
        <v>831</v>
      </c>
      <c r="C834" s="5">
        <v>1261</v>
      </c>
      <c r="D834" s="3" t="s">
        <v>2430</v>
      </c>
      <c r="E834" s="3" t="str">
        <f t="array" ref="E834">IF(OR(EXACT(A834,'ESO Dungeon constants'!$D$3:$D$987)),"X","")</f>
        <v/>
      </c>
      <c r="F834" s="3" t="str">
        <f t="shared" si="48"/>
        <v/>
      </c>
      <c r="G834" s="3" t="str">
        <f t="shared" si="49"/>
        <v>Blackwood</v>
      </c>
      <c r="H834" s="17">
        <f t="shared" si="50"/>
        <v>1258</v>
      </c>
      <c r="I834" s="17">
        <f t="shared" si="51"/>
        <v>1261</v>
      </c>
      <c r="J834">
        <v>22</v>
      </c>
      <c r="K834" s="3" t="str">
        <f>VLOOKUP(J834,'LibSets constants'!$A$4:$B$1012,2,FALSE)</f>
        <v>DLC_BLACKWOOD</v>
      </c>
      <c r="L834" s="3" t="str">
        <f>VLOOKUP(J834,'LibSets constants'!$A$4:$C$1012,3,FALSE)</f>
        <v>Blackwood</v>
      </c>
    </row>
    <row r="835" spans="1:12" x14ac:dyDescent="0.25">
      <c r="A835" s="12">
        <v>1259</v>
      </c>
      <c r="B835" s="5">
        <v>832</v>
      </c>
      <c r="C835" s="5">
        <v>1261</v>
      </c>
      <c r="D835" s="3" t="s">
        <v>2451</v>
      </c>
      <c r="E835" s="3" t="str">
        <f t="array" ref="E835">IF(OR(EXACT(A835,'ESO Dungeon constants'!$D$3:$D$987)),"X","")</f>
        <v/>
      </c>
      <c r="F835" s="3" t="str">
        <f t="shared" ref="F835:F898" si="52">IF(EXACT(A835,C835),"X","")</f>
        <v/>
      </c>
      <c r="G835" s="3" t="str">
        <f t="shared" ref="G835:G898" si="53">IF(A835&lt;&gt;C835,VLOOKUP(C835,$A$3:$D$9952,4,FALSE),"")</f>
        <v>Blackwood</v>
      </c>
      <c r="H835" s="17">
        <f t="shared" ref="H835:H898" si="54">A835</f>
        <v>1259</v>
      </c>
      <c r="I835" s="17">
        <f t="shared" ref="I835:I898" si="55">C835</f>
        <v>1261</v>
      </c>
      <c r="J835">
        <v>22</v>
      </c>
      <c r="K835" s="3" t="str">
        <f>VLOOKUP(J835,'LibSets constants'!$A$4:$B$1012,2,FALSE)</f>
        <v>DLC_BLACKWOOD</v>
      </c>
      <c r="L835" s="3" t="str">
        <f>VLOOKUP(J835,'LibSets constants'!$A$4:$C$1012,3,FALSE)</f>
        <v>Blackwood</v>
      </c>
    </row>
    <row r="836" spans="1:12" x14ac:dyDescent="0.25">
      <c r="A836" s="12">
        <v>1260</v>
      </c>
      <c r="B836" s="5">
        <v>833</v>
      </c>
      <c r="C836" s="5">
        <v>1261</v>
      </c>
      <c r="D836" s="3" t="s">
        <v>2452</v>
      </c>
      <c r="E836" s="3" t="str">
        <f t="array" ref="E836">IF(OR(EXACT(A836,'ESO Dungeon constants'!$D$3:$D$987)),"X","")</f>
        <v/>
      </c>
      <c r="F836" s="3" t="str">
        <f t="shared" si="52"/>
        <v/>
      </c>
      <c r="G836" s="3" t="str">
        <f t="shared" si="53"/>
        <v>Blackwood</v>
      </c>
      <c r="H836" s="17">
        <f t="shared" si="54"/>
        <v>1260</v>
      </c>
      <c r="I836" s="17">
        <f t="shared" si="55"/>
        <v>1261</v>
      </c>
      <c r="J836">
        <v>22</v>
      </c>
      <c r="K836" s="3" t="str">
        <f>VLOOKUP(J836,'LibSets constants'!$A$4:$B$1012,2,FALSE)</f>
        <v>DLC_BLACKWOOD</v>
      </c>
      <c r="L836" s="3" t="str">
        <f>VLOOKUP(J836,'LibSets constants'!$A$4:$C$1012,3,FALSE)</f>
        <v>Blackwood</v>
      </c>
    </row>
    <row r="837" spans="1:12" x14ac:dyDescent="0.25">
      <c r="A837" s="12">
        <v>1261</v>
      </c>
      <c r="B837" s="5">
        <v>834</v>
      </c>
      <c r="C837" s="5">
        <v>1261</v>
      </c>
      <c r="D837" s="3" t="s">
        <v>2396</v>
      </c>
      <c r="E837" s="3" t="str">
        <f t="array" ref="E837">IF(OR(EXACT(A837,'ESO Dungeon constants'!$D$3:$D$987)),"X","")</f>
        <v/>
      </c>
      <c r="F837" s="3" t="str">
        <f t="shared" si="52"/>
        <v>X</v>
      </c>
      <c r="G837" s="3" t="str">
        <f t="shared" si="53"/>
        <v/>
      </c>
      <c r="H837" s="17">
        <f t="shared" si="54"/>
        <v>1261</v>
      </c>
      <c r="I837" s="17">
        <f t="shared" si="55"/>
        <v>1261</v>
      </c>
      <c r="J837">
        <v>22</v>
      </c>
      <c r="K837" s="3" t="str">
        <f>VLOOKUP(J837,'LibSets constants'!$A$4:$B$1012,2,FALSE)</f>
        <v>DLC_BLACKWOOD</v>
      </c>
      <c r="L837" s="3" t="str">
        <f>VLOOKUP(J837,'LibSets constants'!$A$4:$C$1012,3,FALSE)</f>
        <v>Blackwood</v>
      </c>
    </row>
    <row r="838" spans="1:12" x14ac:dyDescent="0.25">
      <c r="A838" s="12">
        <v>1262</v>
      </c>
      <c r="B838" s="5">
        <v>835</v>
      </c>
      <c r="C838" s="5">
        <v>19</v>
      </c>
      <c r="D838" s="3" t="s">
        <v>2408</v>
      </c>
      <c r="E838" s="3" t="str">
        <f t="array" ref="E838">IF(OR(EXACT(A838,'ESO Dungeon constants'!$D$3:$D$987)),"X","")</f>
        <v/>
      </c>
      <c r="F838" s="3" t="str">
        <f t="shared" si="52"/>
        <v/>
      </c>
      <c r="G838" s="3" t="str">
        <f t="shared" si="53"/>
        <v>Stormhaven</v>
      </c>
      <c r="H838" s="17">
        <f t="shared" si="54"/>
        <v>1262</v>
      </c>
      <c r="I838" s="17">
        <f t="shared" si="55"/>
        <v>19</v>
      </c>
      <c r="J838">
        <v>0</v>
      </c>
      <c r="K838" s="3" t="str">
        <f>VLOOKUP(J838,'LibSets constants'!$A$4:$B$1012,2,FALSE)</f>
        <v>DLC_BASE_GAME</v>
      </c>
      <c r="L838" s="3" t="str">
        <f>VLOOKUP(J838,'LibSets constants'!$A$4:$C$1012,3,FALSE)</f>
        <v>Included in base game</v>
      </c>
    </row>
    <row r="839" spans="1:12" x14ac:dyDescent="0.25">
      <c r="A839" s="12">
        <v>1263</v>
      </c>
      <c r="B839" s="5">
        <v>836</v>
      </c>
      <c r="C839" s="5">
        <v>1261</v>
      </c>
      <c r="D839" s="3" t="s">
        <v>2453</v>
      </c>
      <c r="E839" s="3" t="str">
        <f t="array" ref="E839">IF(OR(EXACT(A839,'ESO Dungeon constants'!$D$3:$D$987)),"X","")</f>
        <v/>
      </c>
      <c r="F839" s="3" t="str">
        <f t="shared" si="52"/>
        <v/>
      </c>
      <c r="G839" s="3" t="str">
        <f t="shared" si="53"/>
        <v>Blackwood</v>
      </c>
      <c r="H839" s="17">
        <f t="shared" si="54"/>
        <v>1263</v>
      </c>
      <c r="I839" s="17">
        <f t="shared" si="55"/>
        <v>1261</v>
      </c>
      <c r="J839">
        <v>22</v>
      </c>
      <c r="K839" s="3" t="str">
        <f>VLOOKUP(J839,'LibSets constants'!$A$4:$B$1012,2,FALSE)</f>
        <v>DLC_BLACKWOOD</v>
      </c>
      <c r="L839" s="3" t="str">
        <f>VLOOKUP(J839,'LibSets constants'!$A$4:$C$1012,3,FALSE)</f>
        <v>Blackwood</v>
      </c>
    </row>
    <row r="840" spans="1:12" x14ac:dyDescent="0.25">
      <c r="A840" s="12">
        <v>1264</v>
      </c>
      <c r="B840" s="5">
        <v>837</v>
      </c>
      <c r="C840" s="5">
        <v>1264</v>
      </c>
      <c r="D840" s="3" t="s">
        <v>2218</v>
      </c>
      <c r="E840" s="3" t="str">
        <f t="array" ref="E840">IF(OR(EXACT(A840,'ESO Dungeon constants'!$D$3:$D$987)),"X","")</f>
        <v/>
      </c>
      <c r="F840" s="3" t="str">
        <f t="shared" si="52"/>
        <v>X</v>
      </c>
      <c r="G840" s="3" t="str">
        <f t="shared" si="53"/>
        <v/>
      </c>
      <c r="H840" s="17">
        <f t="shared" si="54"/>
        <v>1264</v>
      </c>
      <c r="I840" s="17">
        <f t="shared" si="55"/>
        <v>1264</v>
      </c>
      <c r="J840">
        <v>20</v>
      </c>
      <c r="K840" s="3" t="str">
        <f>VLOOKUP(J840,'LibSets constants'!$A$4:$B$1012,2,FALSE)</f>
        <v>DLC_MARKARTH</v>
      </c>
      <c r="L840" s="3" t="str">
        <f>VLOOKUP(J840,'LibSets constants'!$A$4:$C$1012,3,FALSE)</f>
        <v>Markarth</v>
      </c>
    </row>
    <row r="841" spans="1:12" x14ac:dyDescent="0.25">
      <c r="A841" s="12">
        <v>1265</v>
      </c>
      <c r="B841" s="5">
        <v>838</v>
      </c>
      <c r="C841" s="5">
        <v>1160</v>
      </c>
      <c r="D841" s="3" t="s">
        <v>2217</v>
      </c>
      <c r="E841" s="3" t="str">
        <f t="array" ref="E841">IF(OR(EXACT(A841,'ESO Dungeon constants'!$D$3:$D$987)),"X","")</f>
        <v/>
      </c>
      <c r="F841" s="3" t="str">
        <f t="shared" si="52"/>
        <v/>
      </c>
      <c r="G841" s="3" t="str">
        <f t="shared" si="53"/>
        <v>Western Skyrim</v>
      </c>
      <c r="H841" s="17">
        <f t="shared" si="54"/>
        <v>1265</v>
      </c>
      <c r="I841" s="17">
        <f t="shared" si="55"/>
        <v>1160</v>
      </c>
      <c r="J841">
        <v>18</v>
      </c>
      <c r="K841" s="3" t="str">
        <f>VLOOKUP(J841,'LibSets constants'!$A$4:$B$1012,2,FALSE)</f>
        <v>DLC_GREYMOOR</v>
      </c>
      <c r="L841" s="3" t="str">
        <f>VLOOKUP(J841,'LibSets constants'!$A$4:$C$1012,3,FALSE)</f>
        <v>Greymoor</v>
      </c>
    </row>
    <row r="842" spans="1:12" x14ac:dyDescent="0.25">
      <c r="A842" s="12">
        <v>1266</v>
      </c>
      <c r="B842" s="5">
        <v>839</v>
      </c>
      <c r="C842" s="5">
        <v>1261</v>
      </c>
      <c r="D842" s="3" t="s">
        <v>2429</v>
      </c>
      <c r="E842" s="3" t="str">
        <f t="array" ref="E842">IF(OR(EXACT(A842,'ESO Dungeon constants'!$D$3:$D$987)),"X","")</f>
        <v/>
      </c>
      <c r="F842" s="3" t="str">
        <f t="shared" si="52"/>
        <v/>
      </c>
      <c r="G842" s="3" t="str">
        <f t="shared" si="53"/>
        <v>Blackwood</v>
      </c>
      <c r="H842" s="17">
        <f t="shared" si="54"/>
        <v>1266</v>
      </c>
      <c r="I842" s="17">
        <f t="shared" si="55"/>
        <v>1261</v>
      </c>
      <c r="J842">
        <v>22</v>
      </c>
      <c r="K842" s="3" t="str">
        <f>VLOOKUP(J842,'LibSets constants'!$A$4:$B$1012,2,FALSE)</f>
        <v>DLC_BLACKWOOD</v>
      </c>
      <c r="L842" s="3" t="str">
        <f>VLOOKUP(J842,'LibSets constants'!$A$4:$C$1012,3,FALSE)</f>
        <v>Blackwood</v>
      </c>
    </row>
    <row r="843" spans="1:12" x14ac:dyDescent="0.25">
      <c r="A843" s="12">
        <v>1267</v>
      </c>
      <c r="B843" s="5">
        <v>840</v>
      </c>
      <c r="C843" s="5">
        <v>3</v>
      </c>
      <c r="D843" s="3" t="s">
        <v>2506</v>
      </c>
      <c r="E843" s="3" t="str">
        <f t="array" ref="E843">IF(OR(EXACT(A843,'ESO Dungeon constants'!$D$3:$D$987)),"X","")</f>
        <v>X</v>
      </c>
      <c r="F843" s="3" t="str">
        <f t="shared" si="52"/>
        <v/>
      </c>
      <c r="G843" s="3" t="str">
        <f t="shared" si="53"/>
        <v>Glenumbra</v>
      </c>
      <c r="H843" s="17">
        <f t="shared" si="54"/>
        <v>1267</v>
      </c>
      <c r="I843" s="17">
        <f t="shared" si="55"/>
        <v>3</v>
      </c>
      <c r="J843">
        <v>23</v>
      </c>
      <c r="K843" s="3" t="str">
        <f>VLOOKUP(J843,'LibSets constants'!$A$4:$B$1012,2,FALSE)</f>
        <v>DLC_WAKING_FLAME</v>
      </c>
      <c r="L843" s="3" t="str">
        <f>VLOOKUP(J843,'LibSets constants'!$A$4:$C$1012,3,FALSE)</f>
        <v>Waking Flame</v>
      </c>
    </row>
    <row r="844" spans="1:12" x14ac:dyDescent="0.25">
      <c r="A844" s="12">
        <v>1268</v>
      </c>
      <c r="B844" s="5">
        <v>841</v>
      </c>
      <c r="C844" s="5">
        <v>1261</v>
      </c>
      <c r="D844" s="3" t="s">
        <v>2511</v>
      </c>
      <c r="E844" s="3" t="str">
        <f t="array" ref="E844">IF(OR(EXACT(A844,'ESO Dungeon constants'!$D$3:$D$987)),"X","")</f>
        <v>X</v>
      </c>
      <c r="F844" s="3" t="str">
        <f t="shared" si="52"/>
        <v/>
      </c>
      <c r="G844" s="3" t="str">
        <f t="shared" si="53"/>
        <v>Blackwood</v>
      </c>
      <c r="H844" s="17">
        <f t="shared" si="54"/>
        <v>1268</v>
      </c>
      <c r="I844" s="17">
        <f t="shared" si="55"/>
        <v>1261</v>
      </c>
      <c r="J844">
        <v>22</v>
      </c>
      <c r="K844" s="3" t="str">
        <f>VLOOKUP(J844,'LibSets constants'!$A$4:$B$1012,2,FALSE)</f>
        <v>DLC_BLACKWOOD</v>
      </c>
      <c r="L844" s="3" t="str">
        <f>VLOOKUP(J844,'LibSets constants'!$A$4:$C$1012,3,FALSE)</f>
        <v>Blackwood</v>
      </c>
    </row>
    <row r="845" spans="1:12" x14ac:dyDescent="0.25">
      <c r="A845" s="12">
        <v>1270</v>
      </c>
      <c r="B845" s="5">
        <v>842</v>
      </c>
      <c r="C845" s="5">
        <v>849</v>
      </c>
      <c r="D845" s="3" t="s">
        <v>2407</v>
      </c>
      <c r="E845" s="3" t="str">
        <f t="array" ref="E845">IF(OR(EXACT(A845,'ESO Dungeon constants'!$D$3:$D$987)),"X","")</f>
        <v/>
      </c>
      <c r="F845" s="3" t="str">
        <f t="shared" si="52"/>
        <v/>
      </c>
      <c r="G845" s="3" t="str">
        <f t="shared" si="53"/>
        <v>Vvardenfell</v>
      </c>
      <c r="H845" s="17">
        <f t="shared" si="54"/>
        <v>1270</v>
      </c>
      <c r="I845" s="17">
        <f t="shared" si="55"/>
        <v>849</v>
      </c>
      <c r="J845">
        <v>6</v>
      </c>
      <c r="K845" s="3" t="str">
        <f>VLOOKUP(J845,'LibSets constants'!$A$4:$B$1012,2,FALSE)</f>
        <v>DLC_MORROWIND</v>
      </c>
      <c r="L845" s="3" t="str">
        <f>VLOOKUP(J845,'LibSets constants'!$A$4:$C$1012,3,FALSE)</f>
        <v>Morrowind</v>
      </c>
    </row>
    <row r="846" spans="1:12" x14ac:dyDescent="0.25">
      <c r="A846" s="12">
        <v>1271</v>
      </c>
      <c r="B846" s="5">
        <v>843</v>
      </c>
      <c r="C846" s="5">
        <v>823</v>
      </c>
      <c r="D846" s="42" t="s">
        <v>2406</v>
      </c>
      <c r="E846" s="3" t="str">
        <f t="array" ref="E846">IF(OR(EXACT(A846,'ESO Dungeon constants'!$D$3:$D$987)),"X","")</f>
        <v/>
      </c>
      <c r="F846" s="3" t="str">
        <f t="shared" si="52"/>
        <v/>
      </c>
      <c r="G846" s="3" t="str">
        <f t="shared" si="53"/>
        <v>Gold Coast</v>
      </c>
      <c r="H846" s="17">
        <f t="shared" si="54"/>
        <v>1271</v>
      </c>
      <c r="I846" s="17">
        <f t="shared" si="55"/>
        <v>823</v>
      </c>
      <c r="J846">
        <v>4</v>
      </c>
      <c r="K846" s="3" t="str">
        <f>VLOOKUP(J846,'LibSets constants'!$A$4:$B$1012,2,FALSE)</f>
        <v>DLC_DARK_BROTHERHOOD</v>
      </c>
      <c r="L846" s="3" t="str">
        <f>VLOOKUP(J846,'LibSets constants'!$A$4:$C$1012,3,FALSE)</f>
        <v>Dark Brotherhood</v>
      </c>
    </row>
    <row r="847" spans="1:12" x14ac:dyDescent="0.25">
      <c r="A847" s="12">
        <v>1272</v>
      </c>
      <c r="B847" s="5">
        <v>844</v>
      </c>
      <c r="C847" s="5">
        <v>1261</v>
      </c>
      <c r="D847" s="3" t="s">
        <v>3366</v>
      </c>
      <c r="E847" s="3" t="str">
        <f t="array" ref="E847">IF(OR(EXACT(A847,'ESO Dungeon constants'!$D$3:$D$987)),"X","")</f>
        <v/>
      </c>
      <c r="F847" s="3" t="str">
        <f t="shared" si="52"/>
        <v/>
      </c>
      <c r="G847" s="3" t="str">
        <f t="shared" si="53"/>
        <v>Blackwood</v>
      </c>
      <c r="H847" s="17">
        <f t="shared" si="54"/>
        <v>1272</v>
      </c>
      <c r="I847" s="17">
        <f t="shared" si="55"/>
        <v>1261</v>
      </c>
      <c r="J847">
        <v>22</v>
      </c>
      <c r="K847" s="3" t="str">
        <f>VLOOKUP(J847,'LibSets constants'!$A$4:$B$1012,2,FALSE)</f>
        <v>DLC_BLACKWOOD</v>
      </c>
      <c r="L847" s="3" t="str">
        <f>VLOOKUP(J847,'LibSets constants'!$A$4:$C$1012,3,FALSE)</f>
        <v>Blackwood</v>
      </c>
    </row>
    <row r="848" spans="1:12" x14ac:dyDescent="0.25">
      <c r="A848" s="12">
        <v>1274</v>
      </c>
      <c r="B848" s="5">
        <v>845</v>
      </c>
      <c r="C848" s="5">
        <v>3</v>
      </c>
      <c r="D848" s="3" t="s">
        <v>2515</v>
      </c>
      <c r="E848" s="3" t="str">
        <f t="array" ref="E848">IF(OR(EXACT(A848,'ESO Dungeon constants'!$D$3:$D$987)),"X","")</f>
        <v/>
      </c>
      <c r="F848" s="3" t="str">
        <f t="shared" si="52"/>
        <v/>
      </c>
      <c r="G848" s="3" t="str">
        <f t="shared" si="53"/>
        <v>Glenumbra</v>
      </c>
      <c r="H848" s="17">
        <f t="shared" si="54"/>
        <v>1274</v>
      </c>
      <c r="I848" s="17">
        <f t="shared" si="55"/>
        <v>3</v>
      </c>
      <c r="J848">
        <v>0</v>
      </c>
      <c r="K848" s="3" t="str">
        <f>VLOOKUP(J848,'LibSets constants'!$A$4:$B$1012,2,FALSE)</f>
        <v>DLC_BASE_GAME</v>
      </c>
      <c r="L848" s="3" t="str">
        <f>VLOOKUP(J848,'LibSets constants'!$A$4:$C$1012,3,FALSE)</f>
        <v>Included in base game</v>
      </c>
    </row>
    <row r="849" spans="1:12" x14ac:dyDescent="0.25">
      <c r="A849" s="12">
        <v>1275</v>
      </c>
      <c r="B849" s="5">
        <v>846</v>
      </c>
      <c r="C849" s="5">
        <v>1261</v>
      </c>
      <c r="D849" s="3" t="s">
        <v>2455</v>
      </c>
      <c r="E849" s="3" t="str">
        <f t="array" ref="E849">IF(OR(EXACT(A849,'ESO Dungeon constants'!$D$3:$D$987)),"X","")</f>
        <v/>
      </c>
      <c r="F849" s="3" t="str">
        <f t="shared" si="52"/>
        <v/>
      </c>
      <c r="G849" s="3" t="str">
        <f t="shared" si="53"/>
        <v>Blackwood</v>
      </c>
      <c r="H849" s="17">
        <f t="shared" si="54"/>
        <v>1275</v>
      </c>
      <c r="I849" s="17">
        <f t="shared" si="55"/>
        <v>1261</v>
      </c>
      <c r="J849">
        <v>22</v>
      </c>
      <c r="K849" s="3" t="str">
        <f>VLOOKUP(J849,'LibSets constants'!$A$4:$B$1012,2,FALSE)</f>
        <v>DLC_BLACKWOOD</v>
      </c>
      <c r="L849" s="3" t="str">
        <f>VLOOKUP(J849,'LibSets constants'!$A$4:$C$1012,3,FALSE)</f>
        <v>Blackwood</v>
      </c>
    </row>
    <row r="850" spans="1:12" x14ac:dyDescent="0.25">
      <c r="A850" s="12">
        <v>1276</v>
      </c>
      <c r="B850" s="5">
        <v>847</v>
      </c>
      <c r="C850" s="5">
        <v>1261</v>
      </c>
      <c r="D850" s="3" t="s">
        <v>2456</v>
      </c>
      <c r="E850" s="3" t="str">
        <f t="array" ref="E850">IF(OR(EXACT(A850,'ESO Dungeon constants'!$D$3:$D$987)),"X","")</f>
        <v/>
      </c>
      <c r="F850" s="3" t="str">
        <f t="shared" si="52"/>
        <v/>
      </c>
      <c r="G850" s="3" t="str">
        <f t="shared" si="53"/>
        <v>Blackwood</v>
      </c>
      <c r="H850" s="17">
        <f t="shared" si="54"/>
        <v>1276</v>
      </c>
      <c r="I850" s="17">
        <f t="shared" si="55"/>
        <v>1261</v>
      </c>
      <c r="J850">
        <v>22</v>
      </c>
      <c r="K850" s="3" t="str">
        <f>VLOOKUP(J850,'LibSets constants'!$A$4:$B$1012,2,FALSE)</f>
        <v>DLC_BLACKWOOD</v>
      </c>
      <c r="L850" s="3" t="str">
        <f>VLOOKUP(J850,'LibSets constants'!$A$4:$C$1012,3,FALSE)</f>
        <v>Blackwood</v>
      </c>
    </row>
    <row r="851" spans="1:12" x14ac:dyDescent="0.25">
      <c r="A851" s="12">
        <v>1277</v>
      </c>
      <c r="B851" s="5">
        <v>848</v>
      </c>
      <c r="C851" s="5">
        <v>1261</v>
      </c>
      <c r="D851" s="3" t="s">
        <v>2427</v>
      </c>
      <c r="E851" s="3" t="str">
        <f t="array" ref="E851">IF(OR(EXACT(A851,'ESO Dungeon constants'!$D$3:$D$987)),"X","")</f>
        <v/>
      </c>
      <c r="F851" s="3" t="str">
        <f t="shared" si="52"/>
        <v/>
      </c>
      <c r="G851" s="3" t="str">
        <f t="shared" si="53"/>
        <v>Blackwood</v>
      </c>
      <c r="H851" s="17">
        <f t="shared" si="54"/>
        <v>1277</v>
      </c>
      <c r="I851" s="17">
        <f t="shared" si="55"/>
        <v>1261</v>
      </c>
      <c r="J851">
        <v>22</v>
      </c>
      <c r="K851" s="3" t="str">
        <f>VLOOKUP(J851,'LibSets constants'!$A$4:$B$1012,2,FALSE)</f>
        <v>DLC_BLACKWOOD</v>
      </c>
      <c r="L851" s="3" t="str">
        <f>VLOOKUP(J851,'LibSets constants'!$A$4:$C$1012,3,FALSE)</f>
        <v>Blackwood</v>
      </c>
    </row>
    <row r="852" spans="1:12" x14ac:dyDescent="0.25">
      <c r="A852" s="12">
        <v>1278</v>
      </c>
      <c r="B852" s="5">
        <v>849</v>
      </c>
      <c r="C852" s="5">
        <v>108</v>
      </c>
      <c r="D852" s="3" t="s">
        <v>2514</v>
      </c>
      <c r="E852" s="3" t="str">
        <f t="array" ref="E852">IF(OR(EXACT(A852,'ESO Dungeon constants'!$D$3:$D$987)),"X","")</f>
        <v/>
      </c>
      <c r="F852" s="3" t="str">
        <f t="shared" si="52"/>
        <v/>
      </c>
      <c r="G852" s="3" t="str">
        <f t="shared" si="53"/>
        <v>Greenshade</v>
      </c>
      <c r="H852" s="17">
        <f t="shared" si="54"/>
        <v>1278</v>
      </c>
      <c r="I852" s="17">
        <f t="shared" si="55"/>
        <v>108</v>
      </c>
      <c r="J852">
        <v>0</v>
      </c>
      <c r="K852" s="3" t="str">
        <f>VLOOKUP(J852,'LibSets constants'!$A$4:$B$1012,2,FALSE)</f>
        <v>DLC_BASE_GAME</v>
      </c>
      <c r="L852" s="3" t="str">
        <f>VLOOKUP(J852,'LibSets constants'!$A$4:$C$1012,3,FALSE)</f>
        <v>Included in base game</v>
      </c>
    </row>
    <row r="853" spans="1:12" x14ac:dyDescent="0.25">
      <c r="A853" s="12">
        <v>1279</v>
      </c>
      <c r="B853" s="5">
        <v>850</v>
      </c>
      <c r="C853" s="5">
        <v>108</v>
      </c>
      <c r="D853" s="3" t="s">
        <v>2513</v>
      </c>
      <c r="E853" s="3" t="str">
        <f t="array" ref="E853">IF(OR(EXACT(A853,'ESO Dungeon constants'!$D$3:$D$987)),"X","")</f>
        <v/>
      </c>
      <c r="F853" s="3" t="str">
        <f t="shared" si="52"/>
        <v/>
      </c>
      <c r="G853" s="3" t="str">
        <f t="shared" si="53"/>
        <v>Greenshade</v>
      </c>
      <c r="H853" s="17">
        <f t="shared" si="54"/>
        <v>1279</v>
      </c>
      <c r="I853" s="17">
        <f t="shared" si="55"/>
        <v>108</v>
      </c>
      <c r="J853">
        <v>0</v>
      </c>
      <c r="K853" s="3" t="str">
        <f>VLOOKUP(J853,'LibSets constants'!$A$4:$B$1012,2,FALSE)</f>
        <v>DLC_BASE_GAME</v>
      </c>
      <c r="L853" s="3" t="str">
        <f>VLOOKUP(J853,'LibSets constants'!$A$4:$C$1012,3,FALSE)</f>
        <v>Included in base game</v>
      </c>
    </row>
    <row r="854" spans="1:12" x14ac:dyDescent="0.25">
      <c r="A854" s="12">
        <v>1280</v>
      </c>
      <c r="B854" s="5">
        <v>851</v>
      </c>
      <c r="C854" s="5">
        <v>108</v>
      </c>
      <c r="D854" s="3" t="s">
        <v>2516</v>
      </c>
      <c r="E854" s="3" t="str">
        <f t="array" ref="E854">IF(OR(EXACT(A854,'ESO Dungeon constants'!$D$3:$D$987)),"X","")</f>
        <v/>
      </c>
      <c r="F854" s="3" t="str">
        <f t="shared" si="52"/>
        <v/>
      </c>
      <c r="G854" s="3" t="str">
        <f t="shared" si="53"/>
        <v>Greenshade</v>
      </c>
      <c r="H854" s="17">
        <f t="shared" si="54"/>
        <v>1280</v>
      </c>
      <c r="I854" s="17">
        <f t="shared" si="55"/>
        <v>108</v>
      </c>
      <c r="J854">
        <v>0</v>
      </c>
      <c r="K854" s="3" t="str">
        <f>VLOOKUP(J854,'LibSets constants'!$A$4:$B$1012,2,FALSE)</f>
        <v>DLC_BASE_GAME</v>
      </c>
      <c r="L854" s="3" t="str">
        <f>VLOOKUP(J854,'LibSets constants'!$A$4:$C$1012,3,FALSE)</f>
        <v>Included in base game</v>
      </c>
    </row>
    <row r="855" spans="1:12" x14ac:dyDescent="0.25">
      <c r="A855" s="12">
        <v>1281</v>
      </c>
      <c r="B855" s="5">
        <v>852</v>
      </c>
      <c r="C855" s="5">
        <v>108</v>
      </c>
      <c r="D855" s="3" t="s">
        <v>2516</v>
      </c>
      <c r="E855" s="3" t="str">
        <f t="array" ref="E855">IF(OR(EXACT(A855,'ESO Dungeon constants'!$D$3:$D$987)),"X","")</f>
        <v/>
      </c>
      <c r="F855" s="3" t="str">
        <f t="shared" si="52"/>
        <v/>
      </c>
      <c r="G855" s="3" t="str">
        <f t="shared" si="53"/>
        <v>Greenshade</v>
      </c>
      <c r="H855" s="17">
        <f t="shared" si="54"/>
        <v>1281</v>
      </c>
      <c r="I855" s="17">
        <f t="shared" si="55"/>
        <v>108</v>
      </c>
      <c r="J855">
        <v>0</v>
      </c>
      <c r="K855" s="3" t="str">
        <f>VLOOKUP(J855,'LibSets constants'!$A$4:$B$1012,2,FALSE)</f>
        <v>DLC_BASE_GAME</v>
      </c>
      <c r="L855" s="3" t="str">
        <f>VLOOKUP(J855,'LibSets constants'!$A$4:$C$1012,3,FALSE)</f>
        <v>Included in base game</v>
      </c>
    </row>
    <row r="856" spans="1:12" x14ac:dyDescent="0.25">
      <c r="A856" s="12">
        <v>1282</v>
      </c>
      <c r="B856" s="12">
        <v>853</v>
      </c>
      <c r="C856" s="12">
        <v>1282</v>
      </c>
      <c r="D856" s="3" t="s">
        <v>2690</v>
      </c>
      <c r="E856" s="3" t="str">
        <f t="array" ref="E856">IF(OR(EXACT(A856,'ESO Dungeon constants'!$D$3:$D$987)),"X","")</f>
        <v/>
      </c>
      <c r="F856" s="3" t="str">
        <f t="shared" si="52"/>
        <v>X</v>
      </c>
      <c r="G856" s="3" t="str">
        <f t="shared" si="53"/>
        <v/>
      </c>
      <c r="H856" s="17">
        <f t="shared" si="54"/>
        <v>1282</v>
      </c>
      <c r="I856" s="17">
        <f t="shared" si="55"/>
        <v>1282</v>
      </c>
      <c r="J856">
        <v>24</v>
      </c>
      <c r="K856" s="3" t="str">
        <f>VLOOKUP(J856,'LibSets constants'!$A$4:$B$1012,2,FALSE)</f>
        <v>DLC_DEADLANDS</v>
      </c>
      <c r="L856" s="3" t="str">
        <f>VLOOKUP(J856,'LibSets constants'!$A$4:$C$1012,3,FALSE)</f>
        <v>The Deadlands</v>
      </c>
    </row>
    <row r="857" spans="1:12" x14ac:dyDescent="0.25">
      <c r="A857" s="12">
        <v>1283</v>
      </c>
      <c r="B857" s="12">
        <v>854</v>
      </c>
      <c r="C857" s="12">
        <v>1282</v>
      </c>
      <c r="D857" s="3" t="s">
        <v>2691</v>
      </c>
      <c r="E857" s="3" t="str">
        <f t="array" ref="E857">IF(OR(EXACT(A857,'ESO Dungeon constants'!$D$3:$D$987)),"X","")</f>
        <v/>
      </c>
      <c r="F857" s="3" t="str">
        <f t="shared" si="52"/>
        <v/>
      </c>
      <c r="G857" s="3" t="str">
        <f t="shared" si="53"/>
        <v>Fargrave</v>
      </c>
      <c r="H857" s="17">
        <f t="shared" si="54"/>
        <v>1283</v>
      </c>
      <c r="I857" s="17">
        <f t="shared" si="55"/>
        <v>1282</v>
      </c>
      <c r="J857">
        <v>24</v>
      </c>
      <c r="K857" s="3" t="str">
        <f>VLOOKUP(J857,'LibSets constants'!$A$4:$B$1012,2,FALSE)</f>
        <v>DLC_DEADLANDS</v>
      </c>
      <c r="L857" s="3" t="str">
        <f>VLOOKUP(J857,'LibSets constants'!$A$4:$C$1012,3,FALSE)</f>
        <v>The Deadlands</v>
      </c>
    </row>
    <row r="858" spans="1:12" x14ac:dyDescent="0.25">
      <c r="A858" s="12">
        <v>1284</v>
      </c>
      <c r="B858" s="12">
        <v>855</v>
      </c>
      <c r="C858" s="12">
        <v>1282</v>
      </c>
      <c r="D858" s="3" t="s">
        <v>2707</v>
      </c>
      <c r="E858" s="3" t="str">
        <f t="array" ref="E858">IF(OR(EXACT(A858,'ESO Dungeon constants'!$D$3:$D$987)),"X","")</f>
        <v/>
      </c>
      <c r="F858" s="3" t="str">
        <f t="shared" si="52"/>
        <v/>
      </c>
      <c r="G858" s="3" t="str">
        <f t="shared" si="53"/>
        <v>Fargrave</v>
      </c>
      <c r="H858" s="17">
        <f t="shared" si="54"/>
        <v>1284</v>
      </c>
      <c r="I858" s="17">
        <f t="shared" si="55"/>
        <v>1282</v>
      </c>
      <c r="J858">
        <v>24</v>
      </c>
      <c r="K858" s="3" t="str">
        <f>VLOOKUP(J858,'LibSets constants'!$A$4:$B$1012,2,FALSE)</f>
        <v>DLC_DEADLANDS</v>
      </c>
      <c r="L858" s="3" t="str">
        <f>VLOOKUP(J858,'LibSets constants'!$A$4:$C$1012,3,FALSE)</f>
        <v>The Deadlands</v>
      </c>
    </row>
    <row r="859" spans="1:12" x14ac:dyDescent="0.25">
      <c r="A859" s="12">
        <v>1285</v>
      </c>
      <c r="B859" s="12">
        <v>856</v>
      </c>
      <c r="C859" s="12">
        <v>1286</v>
      </c>
      <c r="D859" s="3" t="s">
        <v>2706</v>
      </c>
      <c r="E859" s="3" t="str">
        <f t="array" ref="E859">IF(OR(EXACT(A859,'ESO Dungeon constants'!$D$3:$D$987)),"X","")</f>
        <v/>
      </c>
      <c r="F859" s="3" t="str">
        <f t="shared" si="52"/>
        <v/>
      </c>
      <c r="G859" s="3" t="str">
        <f t="shared" si="53"/>
        <v>The Deadlands</v>
      </c>
      <c r="H859" s="17">
        <f t="shared" si="54"/>
        <v>1285</v>
      </c>
      <c r="I859" s="17">
        <f t="shared" si="55"/>
        <v>1286</v>
      </c>
      <c r="J859">
        <v>24</v>
      </c>
      <c r="K859" s="3" t="str">
        <f>VLOOKUP(J859,'LibSets constants'!$A$4:$B$1012,2,FALSE)</f>
        <v>DLC_DEADLANDS</v>
      </c>
      <c r="L859" s="3" t="str">
        <f>VLOOKUP(J859,'LibSets constants'!$A$4:$C$1012,3,FALSE)</f>
        <v>The Deadlands</v>
      </c>
    </row>
    <row r="860" spans="1:12" x14ac:dyDescent="0.25">
      <c r="A860" s="12">
        <v>1286</v>
      </c>
      <c r="B860" s="12">
        <v>857</v>
      </c>
      <c r="C860" s="12">
        <v>1286</v>
      </c>
      <c r="D860" s="3" t="s">
        <v>2454</v>
      </c>
      <c r="E860" s="3" t="str">
        <f t="array" ref="E860">IF(OR(EXACT(A860,'ESO Dungeon constants'!$D$3:$D$987)),"X","")</f>
        <v/>
      </c>
      <c r="F860" s="3" t="str">
        <f t="shared" si="52"/>
        <v>X</v>
      </c>
      <c r="G860" s="3" t="str">
        <f t="shared" si="53"/>
        <v/>
      </c>
      <c r="H860" s="17">
        <f t="shared" si="54"/>
        <v>1286</v>
      </c>
      <c r="I860" s="17">
        <f t="shared" si="55"/>
        <v>1286</v>
      </c>
      <c r="J860">
        <v>24</v>
      </c>
      <c r="K860" s="3" t="str">
        <f>VLOOKUP(J860,'LibSets constants'!$A$4:$B$1012,2,FALSE)</f>
        <v>DLC_DEADLANDS</v>
      </c>
      <c r="L860" s="3" t="str">
        <f>VLOOKUP(J860,'LibSets constants'!$A$4:$C$1012,3,FALSE)</f>
        <v>The Deadlands</v>
      </c>
    </row>
    <row r="861" spans="1:12" x14ac:dyDescent="0.25">
      <c r="A861" s="12">
        <v>1287</v>
      </c>
      <c r="B861" s="12">
        <v>858</v>
      </c>
      <c r="C861" s="12">
        <v>1286</v>
      </c>
      <c r="D861" s="3" t="s">
        <v>2705</v>
      </c>
      <c r="E861" s="3" t="str">
        <f t="array" ref="E861">IF(OR(EXACT(A861,'ESO Dungeon constants'!$D$3:$D$987)),"X","")</f>
        <v/>
      </c>
      <c r="F861" s="3" t="str">
        <f t="shared" si="52"/>
        <v/>
      </c>
      <c r="G861" s="3" t="str">
        <f t="shared" si="53"/>
        <v>The Deadlands</v>
      </c>
      <c r="H861" s="17">
        <f t="shared" si="54"/>
        <v>1287</v>
      </c>
      <c r="I861" s="17">
        <f t="shared" si="55"/>
        <v>1286</v>
      </c>
      <c r="J861">
        <v>24</v>
      </c>
      <c r="K861" s="3" t="str">
        <f>VLOOKUP(J861,'LibSets constants'!$A$4:$B$1012,2,FALSE)</f>
        <v>DLC_DEADLANDS</v>
      </c>
      <c r="L861" s="3" t="str">
        <f>VLOOKUP(J861,'LibSets constants'!$A$4:$C$1012,3,FALSE)</f>
        <v>The Deadlands</v>
      </c>
    </row>
    <row r="862" spans="1:12" x14ac:dyDescent="0.25">
      <c r="A862" s="12">
        <v>1288</v>
      </c>
      <c r="B862" s="12">
        <v>859</v>
      </c>
      <c r="C862" s="12">
        <v>1286</v>
      </c>
      <c r="D862" s="3" t="s">
        <v>2704</v>
      </c>
      <c r="E862" s="3" t="str">
        <f t="array" ref="E862">IF(OR(EXACT(A862,'ESO Dungeon constants'!$D$3:$D$987)),"X","")</f>
        <v/>
      </c>
      <c r="F862" s="3" t="str">
        <f t="shared" si="52"/>
        <v/>
      </c>
      <c r="G862" s="3" t="str">
        <f t="shared" si="53"/>
        <v>The Deadlands</v>
      </c>
      <c r="H862" s="17">
        <f t="shared" si="54"/>
        <v>1288</v>
      </c>
      <c r="I862" s="17">
        <f t="shared" si="55"/>
        <v>1286</v>
      </c>
      <c r="J862">
        <v>24</v>
      </c>
      <c r="K862" s="3" t="str">
        <f>VLOOKUP(J862,'LibSets constants'!$A$4:$B$1012,2,FALSE)</f>
        <v>DLC_DEADLANDS</v>
      </c>
      <c r="L862" s="3" t="str">
        <f>VLOOKUP(J862,'LibSets constants'!$A$4:$C$1012,3,FALSE)</f>
        <v>The Deadlands</v>
      </c>
    </row>
    <row r="863" spans="1:12" x14ac:dyDescent="0.25">
      <c r="A863" s="12">
        <v>1289</v>
      </c>
      <c r="B863" s="12">
        <v>860</v>
      </c>
      <c r="C863" s="12">
        <v>1286</v>
      </c>
      <c r="D863" s="3" t="s">
        <v>2703</v>
      </c>
      <c r="E863" s="3" t="str">
        <f t="array" ref="E863">IF(OR(EXACT(A863,'ESO Dungeon constants'!$D$3:$D$987)),"X","")</f>
        <v/>
      </c>
      <c r="F863" s="3" t="str">
        <f t="shared" si="52"/>
        <v/>
      </c>
      <c r="G863" s="3" t="str">
        <f t="shared" si="53"/>
        <v>The Deadlands</v>
      </c>
      <c r="H863" s="17">
        <f t="shared" si="54"/>
        <v>1289</v>
      </c>
      <c r="I863" s="17">
        <f t="shared" si="55"/>
        <v>1286</v>
      </c>
      <c r="J863">
        <v>24</v>
      </c>
      <c r="K863" s="3" t="str">
        <f>VLOOKUP(J863,'LibSets constants'!$A$4:$B$1012,2,FALSE)</f>
        <v>DLC_DEADLANDS</v>
      </c>
      <c r="L863" s="3" t="str">
        <f>VLOOKUP(J863,'LibSets constants'!$A$4:$C$1012,3,FALSE)</f>
        <v>The Deadlands</v>
      </c>
    </row>
    <row r="864" spans="1:12" x14ac:dyDescent="0.25">
      <c r="A864" s="12">
        <v>1290</v>
      </c>
      <c r="B864" s="12">
        <v>861</v>
      </c>
      <c r="C864" s="12">
        <v>1286</v>
      </c>
      <c r="D864" s="3" t="s">
        <v>2702</v>
      </c>
      <c r="E864" s="3" t="str">
        <f t="array" ref="E864">IF(OR(EXACT(A864,'ESO Dungeon constants'!$D$3:$D$987)),"X","")</f>
        <v/>
      </c>
      <c r="F864" s="3" t="str">
        <f t="shared" si="52"/>
        <v/>
      </c>
      <c r="G864" s="3" t="str">
        <f t="shared" si="53"/>
        <v>The Deadlands</v>
      </c>
      <c r="H864" s="17">
        <f t="shared" si="54"/>
        <v>1290</v>
      </c>
      <c r="I864" s="17">
        <f t="shared" si="55"/>
        <v>1286</v>
      </c>
      <c r="J864">
        <v>24</v>
      </c>
      <c r="K864" s="3" t="str">
        <f>VLOOKUP(J864,'LibSets constants'!$A$4:$B$1012,2,FALSE)</f>
        <v>DLC_DEADLANDS</v>
      </c>
      <c r="L864" s="3" t="str">
        <f>VLOOKUP(J864,'LibSets constants'!$A$4:$C$1012,3,FALSE)</f>
        <v>The Deadlands</v>
      </c>
    </row>
    <row r="865" spans="1:12" x14ac:dyDescent="0.25">
      <c r="A865" s="12">
        <v>1291</v>
      </c>
      <c r="B865" s="12">
        <v>862</v>
      </c>
      <c r="C865" s="12">
        <v>1286</v>
      </c>
      <c r="D865" s="3" t="s">
        <v>2701</v>
      </c>
      <c r="E865" s="3" t="str">
        <f t="array" ref="E865">IF(OR(EXACT(A865,'ESO Dungeon constants'!$D$3:$D$987)),"X","")</f>
        <v/>
      </c>
      <c r="F865" s="3" t="str">
        <f t="shared" si="52"/>
        <v/>
      </c>
      <c r="G865" s="3" t="str">
        <f t="shared" si="53"/>
        <v>The Deadlands</v>
      </c>
      <c r="H865" s="17">
        <f t="shared" si="54"/>
        <v>1291</v>
      </c>
      <c r="I865" s="17">
        <f t="shared" si="55"/>
        <v>1286</v>
      </c>
      <c r="J865">
        <v>24</v>
      </c>
      <c r="K865" s="3" t="str">
        <f>VLOOKUP(J865,'LibSets constants'!$A$4:$B$1012,2,FALSE)</f>
        <v>DLC_DEADLANDS</v>
      </c>
      <c r="L865" s="3" t="str">
        <f>VLOOKUP(J865,'LibSets constants'!$A$4:$C$1012,3,FALSE)</f>
        <v>The Deadlands</v>
      </c>
    </row>
    <row r="866" spans="1:12" x14ac:dyDescent="0.25">
      <c r="A866" s="12">
        <v>1292</v>
      </c>
      <c r="B866" s="12">
        <v>863</v>
      </c>
      <c r="C866" s="12">
        <v>1286</v>
      </c>
      <c r="D866" s="3" t="s">
        <v>2700</v>
      </c>
      <c r="E866" s="3" t="str">
        <f t="array" ref="E866">IF(OR(EXACT(A866,'ESO Dungeon constants'!$D$3:$D$987)),"X","")</f>
        <v/>
      </c>
      <c r="F866" s="3" t="str">
        <f t="shared" si="52"/>
        <v/>
      </c>
      <c r="G866" s="3" t="str">
        <f t="shared" si="53"/>
        <v>The Deadlands</v>
      </c>
      <c r="H866" s="17">
        <f t="shared" si="54"/>
        <v>1292</v>
      </c>
      <c r="I866" s="17">
        <f t="shared" si="55"/>
        <v>1286</v>
      </c>
      <c r="J866">
        <v>24</v>
      </c>
      <c r="K866" s="3" t="str">
        <f>VLOOKUP(J866,'LibSets constants'!$A$4:$B$1012,2,FALSE)</f>
        <v>DLC_DEADLANDS</v>
      </c>
      <c r="L866" s="3" t="str">
        <f>VLOOKUP(J866,'LibSets constants'!$A$4:$C$1012,3,FALSE)</f>
        <v>The Deadlands</v>
      </c>
    </row>
    <row r="867" spans="1:12" x14ac:dyDescent="0.25">
      <c r="A867" s="12">
        <v>1293</v>
      </c>
      <c r="B867" s="12">
        <v>864</v>
      </c>
      <c r="C867" s="12">
        <v>1282</v>
      </c>
      <c r="D867" s="3" t="s">
        <v>2699</v>
      </c>
      <c r="E867" s="3" t="str">
        <f t="array" ref="E867">IF(OR(EXACT(A867,'ESO Dungeon constants'!$D$3:$D$987)),"X","")</f>
        <v/>
      </c>
      <c r="F867" s="3" t="str">
        <f t="shared" si="52"/>
        <v/>
      </c>
      <c r="G867" s="3" t="str">
        <f t="shared" si="53"/>
        <v>Fargrave</v>
      </c>
      <c r="H867" s="17">
        <f t="shared" si="54"/>
        <v>1293</v>
      </c>
      <c r="I867" s="17">
        <f t="shared" si="55"/>
        <v>1282</v>
      </c>
      <c r="J867">
        <v>24</v>
      </c>
      <c r="K867" s="3" t="str">
        <f>VLOOKUP(J867,'LibSets constants'!$A$4:$B$1012,2,FALSE)</f>
        <v>DLC_DEADLANDS</v>
      </c>
      <c r="L867" s="3" t="str">
        <f>VLOOKUP(J867,'LibSets constants'!$A$4:$C$1012,3,FALSE)</f>
        <v>The Deadlands</v>
      </c>
    </row>
    <row r="868" spans="1:12" x14ac:dyDescent="0.25">
      <c r="A868" s="12">
        <v>1294</v>
      </c>
      <c r="B868" s="12">
        <v>865</v>
      </c>
      <c r="C868" s="12">
        <v>1286</v>
      </c>
      <c r="D868" s="3" t="s">
        <v>2698</v>
      </c>
      <c r="E868" s="3" t="str">
        <f t="array" ref="E868">IF(OR(EXACT(A868,'ESO Dungeon constants'!$D$3:$D$987)),"X","")</f>
        <v/>
      </c>
      <c r="F868" s="3" t="str">
        <f t="shared" si="52"/>
        <v/>
      </c>
      <c r="G868" s="3" t="str">
        <f t="shared" si="53"/>
        <v>The Deadlands</v>
      </c>
      <c r="H868" s="17">
        <f t="shared" si="54"/>
        <v>1294</v>
      </c>
      <c r="I868" s="17">
        <f t="shared" si="55"/>
        <v>1286</v>
      </c>
      <c r="J868">
        <v>24</v>
      </c>
      <c r="K868" s="3" t="str">
        <f>VLOOKUP(J868,'LibSets constants'!$A$4:$B$1012,2,FALSE)</f>
        <v>DLC_DEADLANDS</v>
      </c>
      <c r="L868" s="3" t="str">
        <f>VLOOKUP(J868,'LibSets constants'!$A$4:$C$1012,3,FALSE)</f>
        <v>The Deadlands</v>
      </c>
    </row>
    <row r="869" spans="1:12" x14ac:dyDescent="0.25">
      <c r="A869" s="12">
        <v>1295</v>
      </c>
      <c r="B869" s="12">
        <v>866</v>
      </c>
      <c r="C869" s="12">
        <v>1286</v>
      </c>
      <c r="D869" s="3" t="s">
        <v>2697</v>
      </c>
      <c r="E869" s="3" t="str">
        <f t="array" ref="E869">IF(OR(EXACT(A869,'ESO Dungeon constants'!$D$3:$D$987)),"X","")</f>
        <v/>
      </c>
      <c r="F869" s="3" t="str">
        <f t="shared" si="52"/>
        <v/>
      </c>
      <c r="G869" s="3" t="str">
        <f t="shared" si="53"/>
        <v>The Deadlands</v>
      </c>
      <c r="H869" s="17">
        <f t="shared" si="54"/>
        <v>1295</v>
      </c>
      <c r="I869" s="17">
        <f t="shared" si="55"/>
        <v>1286</v>
      </c>
      <c r="J869">
        <v>24</v>
      </c>
      <c r="K869" s="3" t="str">
        <f>VLOOKUP(J869,'LibSets constants'!$A$4:$B$1012,2,FALSE)</f>
        <v>DLC_DEADLANDS</v>
      </c>
      <c r="L869" s="3" t="str">
        <f>VLOOKUP(J869,'LibSets constants'!$A$4:$C$1012,3,FALSE)</f>
        <v>The Deadlands</v>
      </c>
    </row>
    <row r="870" spans="1:12" x14ac:dyDescent="0.25">
      <c r="A870" s="12">
        <v>1296</v>
      </c>
      <c r="B870" s="12">
        <v>867</v>
      </c>
      <c r="C870" s="12">
        <v>1286</v>
      </c>
      <c r="D870" s="3" t="s">
        <v>2696</v>
      </c>
      <c r="E870" s="3" t="str">
        <f t="array" ref="E870">IF(OR(EXACT(A870,'ESO Dungeon constants'!$D$3:$D$987)),"X","")</f>
        <v/>
      </c>
      <c r="F870" s="3" t="str">
        <f t="shared" si="52"/>
        <v/>
      </c>
      <c r="G870" s="3" t="str">
        <f t="shared" si="53"/>
        <v>The Deadlands</v>
      </c>
      <c r="H870" s="17">
        <f t="shared" si="54"/>
        <v>1296</v>
      </c>
      <c r="I870" s="17">
        <f t="shared" si="55"/>
        <v>1286</v>
      </c>
      <c r="J870">
        <v>24</v>
      </c>
      <c r="K870" s="3" t="str">
        <f>VLOOKUP(J870,'LibSets constants'!$A$4:$B$1012,2,FALSE)</f>
        <v>DLC_DEADLANDS</v>
      </c>
      <c r="L870" s="3" t="str">
        <f>VLOOKUP(J870,'LibSets constants'!$A$4:$C$1012,3,FALSE)</f>
        <v>The Deadlands</v>
      </c>
    </row>
    <row r="871" spans="1:12" x14ac:dyDescent="0.25">
      <c r="A871" s="12">
        <v>1297</v>
      </c>
      <c r="B871" s="12">
        <v>868</v>
      </c>
      <c r="C871" s="12">
        <v>1286</v>
      </c>
      <c r="D871" s="3" t="s">
        <v>2692</v>
      </c>
      <c r="E871" s="3" t="str">
        <f t="array" ref="E871">IF(OR(EXACT(A871,'ESO Dungeon constants'!$D$3:$D$987)),"X","")</f>
        <v/>
      </c>
      <c r="F871" s="3" t="str">
        <f t="shared" si="52"/>
        <v/>
      </c>
      <c r="G871" s="3" t="str">
        <f t="shared" si="53"/>
        <v>The Deadlands</v>
      </c>
      <c r="H871" s="17">
        <f t="shared" si="54"/>
        <v>1297</v>
      </c>
      <c r="I871" s="17">
        <f t="shared" si="55"/>
        <v>1286</v>
      </c>
      <c r="J871">
        <v>24</v>
      </c>
      <c r="K871" s="3" t="str">
        <f>VLOOKUP(J871,'LibSets constants'!$A$4:$B$1012,2,FALSE)</f>
        <v>DLC_DEADLANDS</v>
      </c>
      <c r="L871" s="3" t="str">
        <f>VLOOKUP(J871,'LibSets constants'!$A$4:$C$1012,3,FALSE)</f>
        <v>The Deadlands</v>
      </c>
    </row>
    <row r="872" spans="1:12" x14ac:dyDescent="0.25">
      <c r="A872" s="12">
        <v>1298</v>
      </c>
      <c r="B872" s="12">
        <v>869</v>
      </c>
      <c r="C872" s="12">
        <v>1286</v>
      </c>
      <c r="D872" s="3" t="s">
        <v>2695</v>
      </c>
      <c r="E872" s="3" t="str">
        <f t="array" ref="E872">IF(OR(EXACT(A872,'ESO Dungeon constants'!$D$3:$D$987)),"X","")</f>
        <v/>
      </c>
      <c r="F872" s="3" t="str">
        <f t="shared" si="52"/>
        <v/>
      </c>
      <c r="G872" s="3" t="str">
        <f t="shared" si="53"/>
        <v>The Deadlands</v>
      </c>
      <c r="H872" s="17">
        <f t="shared" si="54"/>
        <v>1298</v>
      </c>
      <c r="I872" s="17">
        <f t="shared" si="55"/>
        <v>1286</v>
      </c>
      <c r="J872">
        <v>24</v>
      </c>
      <c r="K872" s="3" t="str">
        <f>VLOOKUP(J872,'LibSets constants'!$A$4:$B$1012,2,FALSE)</f>
        <v>DLC_DEADLANDS</v>
      </c>
      <c r="L872" s="3" t="str">
        <f>VLOOKUP(J872,'LibSets constants'!$A$4:$C$1012,3,FALSE)</f>
        <v>The Deadlands</v>
      </c>
    </row>
    <row r="873" spans="1:12" x14ac:dyDescent="0.25">
      <c r="A873" s="12">
        <v>1300</v>
      </c>
      <c r="B873" s="12">
        <v>870</v>
      </c>
      <c r="C873" s="12">
        <v>1286</v>
      </c>
      <c r="D873" s="3" t="s">
        <v>2694</v>
      </c>
      <c r="E873" s="3" t="str">
        <f t="array" ref="E873">IF(OR(EXACT(A873,'ESO Dungeon constants'!$D$3:$D$987)),"X","")</f>
        <v/>
      </c>
      <c r="F873" s="3" t="str">
        <f t="shared" si="52"/>
        <v/>
      </c>
      <c r="G873" s="3" t="str">
        <f t="shared" si="53"/>
        <v>The Deadlands</v>
      </c>
      <c r="H873" s="17">
        <f t="shared" si="54"/>
        <v>1300</v>
      </c>
      <c r="I873" s="17">
        <f t="shared" si="55"/>
        <v>1286</v>
      </c>
      <c r="J873">
        <v>24</v>
      </c>
      <c r="K873" s="3" t="str">
        <f>VLOOKUP(J873,'LibSets constants'!$A$4:$B$1012,2,FALSE)</f>
        <v>DLC_DEADLANDS</v>
      </c>
      <c r="L873" s="3" t="str">
        <f>VLOOKUP(J873,'LibSets constants'!$A$4:$C$1012,3,FALSE)</f>
        <v>The Deadlands</v>
      </c>
    </row>
    <row r="874" spans="1:12" x14ac:dyDescent="0.25">
      <c r="A874" s="12">
        <v>1301</v>
      </c>
      <c r="B874" s="12">
        <v>870</v>
      </c>
      <c r="C874" s="12">
        <v>1011</v>
      </c>
      <c r="D874" s="3" t="s">
        <v>2726</v>
      </c>
      <c r="E874" s="3" t="str">
        <f t="array" ref="E874">IF(OR(EXACT(A874,'ESO Dungeon constants'!$D$3:$D$987)),"X","")</f>
        <v>X</v>
      </c>
      <c r="F874" s="3" t="str">
        <f t="shared" si="52"/>
        <v/>
      </c>
      <c r="G874" s="3" t="str">
        <f t="shared" si="53"/>
        <v>Summerset</v>
      </c>
      <c r="H874" s="17">
        <f t="shared" si="54"/>
        <v>1301</v>
      </c>
      <c r="I874" s="17">
        <f t="shared" si="55"/>
        <v>1011</v>
      </c>
      <c r="J874">
        <v>25</v>
      </c>
      <c r="K874" s="3" t="str">
        <f>VLOOKUP(J874,'LibSets constants'!$A$4:$B$1012,2,FALSE)</f>
        <v>DLC_ASCENDING_TIDE</v>
      </c>
      <c r="L874" s="3" t="str">
        <f>VLOOKUP(J874,'LibSets constants'!$A$4:$C$1012,3,FALSE)</f>
        <v>Ascending Tide</v>
      </c>
    </row>
    <row r="875" spans="1:12" x14ac:dyDescent="0.25">
      <c r="A875" s="12">
        <v>1302</v>
      </c>
      <c r="B875" s="12">
        <v>871</v>
      </c>
      <c r="C875" s="12">
        <v>20</v>
      </c>
      <c r="D875" s="3" t="s">
        <v>2738</v>
      </c>
      <c r="E875" s="3" t="str">
        <f t="array" ref="E875">IF(OR(EXACT(A875,'ESO Dungeon constants'!$D$3:$D$987)),"X","")</f>
        <v>X</v>
      </c>
      <c r="F875" s="3" t="str">
        <f t="shared" si="52"/>
        <v/>
      </c>
      <c r="G875" s="3" t="str">
        <f t="shared" si="53"/>
        <v>Rivenspire</v>
      </c>
      <c r="H875" s="17">
        <f t="shared" si="54"/>
        <v>1302</v>
      </c>
      <c r="I875" s="17">
        <f t="shared" si="55"/>
        <v>20</v>
      </c>
      <c r="J875">
        <v>25</v>
      </c>
      <c r="K875" s="3" t="str">
        <f>VLOOKUP(J875,'LibSets constants'!$A$4:$B$1012,2,FALSE)</f>
        <v>DLC_ASCENDING_TIDE</v>
      </c>
      <c r="L875" s="3" t="str">
        <f>VLOOKUP(J875,'LibSets constants'!$A$4:$C$1012,3,FALSE)</f>
        <v>Ascending Tide</v>
      </c>
    </row>
    <row r="876" spans="1:12" x14ac:dyDescent="0.25">
      <c r="A876" s="12">
        <v>1304</v>
      </c>
      <c r="B876" s="12">
        <v>871</v>
      </c>
      <c r="C876" s="12">
        <v>1282</v>
      </c>
      <c r="D876" s="3" t="s">
        <v>2693</v>
      </c>
      <c r="E876" s="3" t="str">
        <f t="array" ref="E876">IF(OR(EXACT(A876,'ESO Dungeon constants'!$D$3:$D$987)),"X","")</f>
        <v/>
      </c>
      <c r="F876" s="3" t="str">
        <f t="shared" si="52"/>
        <v/>
      </c>
      <c r="G876" s="3" t="str">
        <f t="shared" si="53"/>
        <v>Fargrave</v>
      </c>
      <c r="H876" s="17">
        <f t="shared" si="54"/>
        <v>1304</v>
      </c>
      <c r="I876" s="17">
        <f t="shared" si="55"/>
        <v>1282</v>
      </c>
      <c r="J876">
        <v>24</v>
      </c>
      <c r="K876" s="3" t="str">
        <f>VLOOKUP(J876,'LibSets constants'!$A$4:$B$1012,2,FALSE)</f>
        <v>DLC_DEADLANDS</v>
      </c>
      <c r="L876" s="3" t="str">
        <f>VLOOKUP(J876,'LibSets constants'!$A$4:$C$1012,3,FALSE)</f>
        <v>The Deadlands</v>
      </c>
    </row>
    <row r="877" spans="1:12" x14ac:dyDescent="0.25">
      <c r="A877" s="12">
        <v>1306</v>
      </c>
      <c r="B877" s="5">
        <v>853</v>
      </c>
      <c r="C877" s="5">
        <v>58</v>
      </c>
      <c r="D877" s="3" t="s">
        <v>2512</v>
      </c>
      <c r="E877" s="3" t="str">
        <f t="array" ref="E877">IF(OR(EXACT(A877,'ESO Dungeon constants'!$D$3:$D$987)),"X","")</f>
        <v/>
      </c>
      <c r="F877" s="3" t="str">
        <f t="shared" si="52"/>
        <v/>
      </c>
      <c r="G877" s="3" t="str">
        <f t="shared" si="53"/>
        <v>Malabal Tor</v>
      </c>
      <c r="H877" s="17">
        <f t="shared" si="54"/>
        <v>1306</v>
      </c>
      <c r="I877" s="17">
        <f t="shared" si="55"/>
        <v>58</v>
      </c>
      <c r="J877">
        <v>0</v>
      </c>
      <c r="K877" s="3" t="str">
        <f>VLOOKUP(J877,'LibSets constants'!$A$4:$B$1012,2,FALSE)</f>
        <v>DLC_BASE_GAME</v>
      </c>
      <c r="L877" s="3" t="str">
        <f>VLOOKUP(J877,'LibSets constants'!$A$4:$C$1012,3,FALSE)</f>
        <v>Included in base game</v>
      </c>
    </row>
    <row r="878" spans="1:12" x14ac:dyDescent="0.25">
      <c r="A878" s="12">
        <v>1307</v>
      </c>
      <c r="B878" s="12">
        <v>854</v>
      </c>
      <c r="C878" s="12">
        <v>1261</v>
      </c>
      <c r="D878" s="3" t="s">
        <v>2517</v>
      </c>
      <c r="E878" s="3" t="str">
        <f t="array" ref="E878">IF(OR(EXACT(A878,'ESO Dungeon constants'!$D$3:$D$987)),"X","")</f>
        <v/>
      </c>
      <c r="F878" s="3" t="str">
        <f t="shared" si="52"/>
        <v/>
      </c>
      <c r="G878" s="3" t="str">
        <f t="shared" si="53"/>
        <v>Blackwood</v>
      </c>
      <c r="H878" s="17">
        <f t="shared" si="54"/>
        <v>1307</v>
      </c>
      <c r="I878" s="17">
        <f t="shared" si="55"/>
        <v>1261</v>
      </c>
      <c r="J878">
        <v>22</v>
      </c>
      <c r="K878" s="3" t="str">
        <f>VLOOKUP(J878,'LibSets constants'!$A$4:$B$1012,2,FALSE)</f>
        <v>DLC_BLACKWOOD</v>
      </c>
      <c r="L878" s="3" t="str">
        <f>VLOOKUP(J878,'LibSets constants'!$A$4:$C$1012,3,FALSE)</f>
        <v>Blackwood</v>
      </c>
    </row>
    <row r="879" spans="1:12" x14ac:dyDescent="0.25">
      <c r="A879" s="12">
        <v>1310</v>
      </c>
      <c r="B879" s="12">
        <v>874</v>
      </c>
      <c r="C879" s="12">
        <v>1286</v>
      </c>
      <c r="D879" s="3" t="s">
        <v>2454</v>
      </c>
      <c r="E879" s="3" t="str">
        <f t="array" ref="E879">IF(OR(EXACT(A879,'ESO Dungeon constants'!$D$3:$D$987)),"X","")</f>
        <v/>
      </c>
      <c r="F879" s="3" t="str">
        <f t="shared" si="52"/>
        <v/>
      </c>
      <c r="G879" s="3" t="str">
        <f t="shared" si="53"/>
        <v>The Deadlands</v>
      </c>
      <c r="H879" s="17">
        <f t="shared" si="54"/>
        <v>1310</v>
      </c>
      <c r="I879" s="17">
        <f t="shared" si="55"/>
        <v>1286</v>
      </c>
      <c r="J879">
        <v>24</v>
      </c>
      <c r="K879" s="3" t="str">
        <f>VLOOKUP(J879,'LibSets constants'!$A$4:$B$1012,2,FALSE)</f>
        <v>DLC_DEADLANDS</v>
      </c>
      <c r="L879" s="3" t="str">
        <f>VLOOKUP(J879,'LibSets constants'!$A$4:$C$1012,3,FALSE)</f>
        <v>The Deadlands</v>
      </c>
    </row>
    <row r="880" spans="1:12" x14ac:dyDescent="0.25">
      <c r="A880" s="12">
        <v>1311</v>
      </c>
      <c r="B880" s="12">
        <v>876</v>
      </c>
      <c r="C880" s="12">
        <v>849</v>
      </c>
      <c r="D880" s="3" t="s">
        <v>2741</v>
      </c>
      <c r="E880" s="3" t="str">
        <f t="array" ref="E880">IF(OR(EXACT(A880,'ESO Dungeon constants'!$D$3:$D$987)),"X","")</f>
        <v/>
      </c>
      <c r="F880" s="3" t="str">
        <f t="shared" si="52"/>
        <v/>
      </c>
      <c r="G880" s="3" t="str">
        <f t="shared" si="53"/>
        <v>Vvardenfell</v>
      </c>
      <c r="H880" s="17">
        <f t="shared" si="54"/>
        <v>1311</v>
      </c>
      <c r="I880" s="17">
        <f t="shared" si="55"/>
        <v>849</v>
      </c>
      <c r="J880">
        <v>25</v>
      </c>
      <c r="K880" s="3" t="str">
        <f>VLOOKUP(J880,'LibSets constants'!$A$4:$B$1012,2,FALSE)</f>
        <v>DLC_ASCENDING_TIDE</v>
      </c>
      <c r="L880" s="3" t="str">
        <f>VLOOKUP(J880,'LibSets constants'!$A$4:$C$1012,3,FALSE)</f>
        <v>Ascending Tide</v>
      </c>
    </row>
    <row r="881" spans="1:12" x14ac:dyDescent="0.25">
      <c r="A881" s="12">
        <v>1312</v>
      </c>
      <c r="B881" s="12">
        <v>877</v>
      </c>
      <c r="C881" s="12">
        <v>849</v>
      </c>
      <c r="D881" s="3" t="s">
        <v>2744</v>
      </c>
      <c r="E881" s="3" t="str">
        <f t="array" ref="E881">IF(OR(EXACT(A881,'ESO Dungeon constants'!$D$3:$D$987)),"X","")</f>
        <v/>
      </c>
      <c r="F881" s="3" t="str">
        <f t="shared" si="52"/>
        <v/>
      </c>
      <c r="G881" s="3" t="str">
        <f t="shared" si="53"/>
        <v>Vvardenfell</v>
      </c>
      <c r="H881" s="17">
        <f t="shared" si="54"/>
        <v>1312</v>
      </c>
      <c r="I881" s="17">
        <f t="shared" si="55"/>
        <v>849</v>
      </c>
      <c r="J881">
        <v>25</v>
      </c>
      <c r="K881" s="3" t="str">
        <f>VLOOKUP(J881,'LibSets constants'!$A$4:$B$1012,2,FALSE)</f>
        <v>DLC_ASCENDING_TIDE</v>
      </c>
      <c r="L881" s="3" t="str">
        <f>VLOOKUP(J881,'LibSets constants'!$A$4:$C$1012,3,FALSE)</f>
        <v>Ascending Tide</v>
      </c>
    </row>
    <row r="882" spans="1:12" x14ac:dyDescent="0.25">
      <c r="A882" s="12">
        <v>1313</v>
      </c>
      <c r="B882" s="12">
        <v>878</v>
      </c>
      <c r="C882" s="12">
        <v>1318</v>
      </c>
      <c r="D882" s="3" t="s">
        <v>3439</v>
      </c>
      <c r="E882" s="3" t="str">
        <f t="array" ref="E882">IF(OR(EXACT(A882,'ESO Dungeon constants'!$D$3:$D$987)),"X","")</f>
        <v/>
      </c>
      <c r="F882" s="3" t="str">
        <f t="shared" si="52"/>
        <v/>
      </c>
      <c r="G882" s="3" t="str">
        <f t="shared" si="53"/>
        <v>High Isle</v>
      </c>
      <c r="H882" s="17">
        <f t="shared" si="54"/>
        <v>1313</v>
      </c>
      <c r="I882" s="17">
        <f t="shared" si="55"/>
        <v>1318</v>
      </c>
      <c r="J882">
        <v>27</v>
      </c>
      <c r="K882" s="3" t="str">
        <f>VLOOKUP(J882,'LibSets constants'!$A$4:$B$1012,2,FALSE)</f>
        <v>DLC_LOST_DEPTHS</v>
      </c>
      <c r="L882" s="3" t="str">
        <f>VLOOKUP(J882,'LibSets constants'!$A$4:$C$1012,3,FALSE)</f>
        <v>Lost Depths</v>
      </c>
    </row>
    <row r="883" spans="1:12" x14ac:dyDescent="0.25">
      <c r="A883" s="12">
        <v>1314</v>
      </c>
      <c r="B883" s="12">
        <v>878</v>
      </c>
      <c r="C883" s="12">
        <v>3</v>
      </c>
      <c r="D883" s="3" t="s">
        <v>2743</v>
      </c>
      <c r="E883" s="3" t="str">
        <f t="array" ref="E883">IF(OR(EXACT(A883,'ESO Dungeon constants'!$D$3:$D$987)),"X","")</f>
        <v/>
      </c>
      <c r="F883" s="3" t="str">
        <f t="shared" si="52"/>
        <v/>
      </c>
      <c r="G883" s="3" t="str">
        <f t="shared" si="53"/>
        <v>Glenumbra</v>
      </c>
      <c r="H883" s="17">
        <f t="shared" si="54"/>
        <v>1314</v>
      </c>
      <c r="I883" s="17">
        <f t="shared" si="55"/>
        <v>3</v>
      </c>
      <c r="J883">
        <v>25</v>
      </c>
      <c r="K883" s="3" t="str">
        <f>VLOOKUP(J883,'LibSets constants'!$A$4:$B$1012,2,FALSE)</f>
        <v>DLC_ASCENDING_TIDE</v>
      </c>
      <c r="L883" s="3" t="str">
        <f>VLOOKUP(J883,'LibSets constants'!$A$4:$C$1012,3,FALSE)</f>
        <v>Ascending Tide</v>
      </c>
    </row>
    <row r="884" spans="1:12" x14ac:dyDescent="0.25">
      <c r="A884" s="12">
        <v>1315</v>
      </c>
      <c r="B884" s="12">
        <v>880</v>
      </c>
      <c r="C884" s="12">
        <v>1318</v>
      </c>
      <c r="D884" s="3" t="s">
        <v>3438</v>
      </c>
      <c r="E884" s="3" t="str">
        <f t="array" ref="E884">IF(OR(EXACT(A884,'ESO Dungeon constants'!$D$3:$D$987)),"X","")</f>
        <v/>
      </c>
      <c r="F884" s="3" t="str">
        <f t="shared" si="52"/>
        <v/>
      </c>
      <c r="G884" s="3" t="str">
        <f t="shared" si="53"/>
        <v>High Isle</v>
      </c>
      <c r="H884" s="17">
        <f t="shared" si="54"/>
        <v>1315</v>
      </c>
      <c r="I884" s="17">
        <f t="shared" si="55"/>
        <v>1318</v>
      </c>
      <c r="J884">
        <v>27</v>
      </c>
      <c r="K884" s="3" t="str">
        <f>VLOOKUP(J884,'LibSets constants'!$A$4:$B$1012,2,FALSE)</f>
        <v>DLC_LOST_DEPTHS</v>
      </c>
      <c r="L884" s="3" t="str">
        <f>VLOOKUP(J884,'LibSets constants'!$A$4:$C$1012,3,FALSE)</f>
        <v>Lost Depths</v>
      </c>
    </row>
    <row r="885" spans="1:12" x14ac:dyDescent="0.25">
      <c r="A885" s="12">
        <v>1316</v>
      </c>
      <c r="B885" s="12">
        <v>881</v>
      </c>
      <c r="C885" s="12">
        <v>1318</v>
      </c>
      <c r="D885" s="3" t="s">
        <v>3421</v>
      </c>
      <c r="E885" s="3" t="str">
        <f t="array" ref="E885">IF(OR(EXACT(A885,'ESO Dungeon constants'!$D$3:$D$987)),"X","")</f>
        <v/>
      </c>
      <c r="F885" s="3" t="str">
        <f t="shared" si="52"/>
        <v/>
      </c>
      <c r="G885" s="3" t="str">
        <f t="shared" si="53"/>
        <v>High Isle</v>
      </c>
      <c r="H885" s="17">
        <f t="shared" si="54"/>
        <v>1316</v>
      </c>
      <c r="I885" s="17">
        <f t="shared" si="55"/>
        <v>1318</v>
      </c>
      <c r="J885">
        <v>27</v>
      </c>
      <c r="K885" s="3" t="str">
        <f>VLOOKUP(J885,'LibSets constants'!$A$4:$B$1012,2,FALSE)</f>
        <v>DLC_LOST_DEPTHS</v>
      </c>
      <c r="L885" s="3" t="str">
        <f>VLOOKUP(J885,'LibSets constants'!$A$4:$C$1012,3,FALSE)</f>
        <v>Lost Depths</v>
      </c>
    </row>
    <row r="886" spans="1:12" x14ac:dyDescent="0.25">
      <c r="A886" s="12">
        <v>1317</v>
      </c>
      <c r="B886" s="12">
        <v>882</v>
      </c>
      <c r="C886" s="12">
        <v>1318</v>
      </c>
      <c r="D886" s="3" t="s">
        <v>3414</v>
      </c>
      <c r="E886" s="3" t="str">
        <f t="array" ref="E886">IF(OR(EXACT(A886,'ESO Dungeon constants'!$D$3:$D$987)),"X","")</f>
        <v/>
      </c>
      <c r="F886" s="3" t="str">
        <f t="shared" si="52"/>
        <v/>
      </c>
      <c r="G886" s="3" t="str">
        <f t="shared" si="53"/>
        <v>High Isle</v>
      </c>
      <c r="H886" s="17">
        <f t="shared" si="54"/>
        <v>1317</v>
      </c>
      <c r="I886" s="17">
        <f t="shared" si="55"/>
        <v>1318</v>
      </c>
      <c r="J886">
        <v>27</v>
      </c>
      <c r="K886" s="3" t="str">
        <f>VLOOKUP(J886,'LibSets constants'!$A$4:$B$1012,2,FALSE)</f>
        <v>DLC_LOST_DEPTHS</v>
      </c>
      <c r="L886" s="3" t="str">
        <f>VLOOKUP(J886,'LibSets constants'!$A$4:$C$1012,3,FALSE)</f>
        <v>Lost Depths</v>
      </c>
    </row>
    <row r="887" spans="1:12" x14ac:dyDescent="0.25">
      <c r="A887" s="12">
        <v>1318</v>
      </c>
      <c r="B887" s="12">
        <v>883</v>
      </c>
      <c r="C887" s="12">
        <v>1318</v>
      </c>
      <c r="D887" s="17" t="s">
        <v>3397</v>
      </c>
      <c r="F887" s="3" t="str">
        <f t="shared" si="52"/>
        <v>X</v>
      </c>
      <c r="G887" s="3" t="str">
        <f t="shared" si="53"/>
        <v/>
      </c>
      <c r="H887" s="17">
        <f t="shared" si="54"/>
        <v>1318</v>
      </c>
      <c r="I887" s="17">
        <f t="shared" si="55"/>
        <v>1318</v>
      </c>
      <c r="J887">
        <v>26</v>
      </c>
      <c r="K887" s="3" t="str">
        <f>VLOOKUP(J887,'LibSets constants'!$A$4:$B$1012,2,FALSE)</f>
        <v>DLC_HIGH_ISLE</v>
      </c>
      <c r="L887" s="3" t="str">
        <f>VLOOKUP(J887,'LibSets constants'!$A$4:$C$1012,3,FALSE)</f>
        <v>High Isle</v>
      </c>
    </row>
    <row r="888" spans="1:12" x14ac:dyDescent="0.25">
      <c r="A888" s="12">
        <v>1319</v>
      </c>
      <c r="B888" s="12">
        <v>884</v>
      </c>
      <c r="C888" s="12">
        <v>1318</v>
      </c>
      <c r="D888" s="3" t="s">
        <v>3422</v>
      </c>
      <c r="E888" s="3" t="str">
        <f t="array" ref="E888">IF(OR(EXACT(A888,'ESO Dungeon constants'!$D$3:$D$987)),"X","")</f>
        <v/>
      </c>
      <c r="F888" s="3" t="str">
        <f t="shared" si="52"/>
        <v/>
      </c>
      <c r="G888" s="3" t="str">
        <f t="shared" si="53"/>
        <v>High Isle</v>
      </c>
      <c r="H888" s="17">
        <f t="shared" si="54"/>
        <v>1319</v>
      </c>
      <c r="I888" s="17">
        <f t="shared" si="55"/>
        <v>1318</v>
      </c>
      <c r="J888">
        <v>26</v>
      </c>
      <c r="K888" s="3" t="str">
        <f>VLOOKUP(J888,'LibSets constants'!$A$4:$B$1012,2,FALSE)</f>
        <v>DLC_HIGH_ISLE</v>
      </c>
      <c r="L888" s="3" t="str">
        <f>VLOOKUP(J888,'LibSets constants'!$A$4:$C$1012,3,FALSE)</f>
        <v>High Isle</v>
      </c>
    </row>
    <row r="889" spans="1:12" x14ac:dyDescent="0.25">
      <c r="A889" s="12">
        <v>1320</v>
      </c>
      <c r="B889" s="12">
        <v>885</v>
      </c>
      <c r="C889" s="12">
        <v>1318</v>
      </c>
      <c r="D889" s="3" t="s">
        <v>3437</v>
      </c>
      <c r="E889" s="3" t="str">
        <f t="array" ref="E889">IF(OR(EXACT(A889,'ESO Dungeon constants'!$D$3:$D$987)),"X","")</f>
        <v/>
      </c>
      <c r="F889" s="3" t="str">
        <f t="shared" si="52"/>
        <v/>
      </c>
      <c r="G889" s="3" t="str">
        <f t="shared" si="53"/>
        <v>High Isle</v>
      </c>
      <c r="H889" s="17">
        <f t="shared" si="54"/>
        <v>1320</v>
      </c>
      <c r="I889" s="17">
        <f t="shared" si="55"/>
        <v>1318</v>
      </c>
      <c r="J889">
        <v>26</v>
      </c>
      <c r="K889" s="3" t="str">
        <f>VLOOKUP(J889,'LibSets constants'!$A$4:$B$1012,2,FALSE)</f>
        <v>DLC_HIGH_ISLE</v>
      </c>
      <c r="L889" s="3" t="str">
        <f>VLOOKUP(J889,'LibSets constants'!$A$4:$C$1012,3,FALSE)</f>
        <v>High Isle</v>
      </c>
    </row>
    <row r="890" spans="1:12" x14ac:dyDescent="0.25">
      <c r="A890" s="12">
        <v>1321</v>
      </c>
      <c r="B890" s="12">
        <v>886</v>
      </c>
      <c r="C890" s="12">
        <v>1318</v>
      </c>
      <c r="D890" s="3" t="s">
        <v>3423</v>
      </c>
      <c r="E890" s="3" t="str">
        <f t="array" ref="E890">IF(OR(EXACT(A890,'ESO Dungeon constants'!$D$3:$D$987)),"X","")</f>
        <v/>
      </c>
      <c r="F890" s="3" t="str">
        <f t="shared" si="52"/>
        <v/>
      </c>
      <c r="G890" s="3" t="str">
        <f t="shared" si="53"/>
        <v>High Isle</v>
      </c>
      <c r="H890" s="17">
        <f t="shared" si="54"/>
        <v>1321</v>
      </c>
      <c r="I890" s="17">
        <f t="shared" si="55"/>
        <v>1318</v>
      </c>
      <c r="J890">
        <v>26</v>
      </c>
      <c r="K890" s="3" t="str">
        <f>VLOOKUP(J890,'LibSets constants'!$A$4:$B$1012,2,FALSE)</f>
        <v>DLC_HIGH_ISLE</v>
      </c>
      <c r="L890" s="3" t="str">
        <f>VLOOKUP(J890,'LibSets constants'!$A$4:$C$1012,3,FALSE)</f>
        <v>High Isle</v>
      </c>
    </row>
    <row r="891" spans="1:12" x14ac:dyDescent="0.25">
      <c r="A891" s="12">
        <v>1322</v>
      </c>
      <c r="B891" s="12">
        <v>887</v>
      </c>
      <c r="C891" s="12">
        <v>1318</v>
      </c>
      <c r="D891" s="3" t="s">
        <v>3424</v>
      </c>
      <c r="E891" s="3" t="str">
        <f t="array" ref="E891">IF(OR(EXACT(A891,'ESO Dungeon constants'!$D$3:$D$987)),"X","")</f>
        <v/>
      </c>
      <c r="F891" s="3" t="str">
        <f t="shared" si="52"/>
        <v/>
      </c>
      <c r="G891" s="3" t="str">
        <f t="shared" si="53"/>
        <v>High Isle</v>
      </c>
      <c r="H891" s="17">
        <f t="shared" si="54"/>
        <v>1322</v>
      </c>
      <c r="I891" s="17">
        <f t="shared" si="55"/>
        <v>1318</v>
      </c>
      <c r="J891">
        <v>26</v>
      </c>
      <c r="K891" s="3" t="str">
        <f>VLOOKUP(J891,'LibSets constants'!$A$4:$B$1012,2,FALSE)</f>
        <v>DLC_HIGH_ISLE</v>
      </c>
      <c r="L891" s="3" t="str">
        <f>VLOOKUP(J891,'LibSets constants'!$A$4:$C$1012,3,FALSE)</f>
        <v>High Isle</v>
      </c>
    </row>
    <row r="892" spans="1:12" x14ac:dyDescent="0.25">
      <c r="A892" s="12">
        <v>1324</v>
      </c>
      <c r="B892" s="12">
        <v>888</v>
      </c>
      <c r="C892" s="12">
        <v>1318</v>
      </c>
      <c r="D892" s="3" t="s">
        <v>3425</v>
      </c>
      <c r="E892" s="3" t="str">
        <f t="array" ref="E892">IF(OR(EXACT(A892,'ESO Dungeon constants'!$D$3:$D$987)),"X","")</f>
        <v/>
      </c>
      <c r="F892" s="3" t="str">
        <f t="shared" si="52"/>
        <v/>
      </c>
      <c r="G892" s="3" t="str">
        <f t="shared" si="53"/>
        <v>High Isle</v>
      </c>
      <c r="H892" s="17">
        <f t="shared" si="54"/>
        <v>1324</v>
      </c>
      <c r="I892" s="17">
        <f t="shared" si="55"/>
        <v>1318</v>
      </c>
      <c r="J892">
        <v>26</v>
      </c>
      <c r="K892" s="3" t="str">
        <f>VLOOKUP(J892,'LibSets constants'!$A$4:$B$1012,2,FALSE)</f>
        <v>DLC_HIGH_ISLE</v>
      </c>
      <c r="L892" s="3" t="str">
        <f>VLOOKUP(J892,'LibSets constants'!$A$4:$C$1012,3,FALSE)</f>
        <v>High Isle</v>
      </c>
    </row>
    <row r="893" spans="1:12" x14ac:dyDescent="0.25">
      <c r="A893" s="12">
        <v>1326</v>
      </c>
      <c r="B893" s="12">
        <v>889</v>
      </c>
      <c r="C893" s="12">
        <v>1318</v>
      </c>
      <c r="D893" s="3" t="s">
        <v>3426</v>
      </c>
      <c r="E893" s="3" t="str">
        <f t="array" ref="E893">IF(OR(EXACT(A893,'ESO Dungeon constants'!$D$3:$D$987)),"X","")</f>
        <v/>
      </c>
      <c r="F893" s="3" t="str">
        <f t="shared" si="52"/>
        <v/>
      </c>
      <c r="G893" s="3" t="str">
        <f t="shared" si="53"/>
        <v>High Isle</v>
      </c>
      <c r="H893" s="17">
        <f t="shared" si="54"/>
        <v>1326</v>
      </c>
      <c r="I893" s="17">
        <f t="shared" si="55"/>
        <v>1318</v>
      </c>
      <c r="J893">
        <v>26</v>
      </c>
      <c r="K893" s="3" t="str">
        <f>VLOOKUP(J893,'LibSets constants'!$A$4:$B$1012,2,FALSE)</f>
        <v>DLC_HIGH_ISLE</v>
      </c>
      <c r="L893" s="3" t="str">
        <f>VLOOKUP(J893,'LibSets constants'!$A$4:$C$1012,3,FALSE)</f>
        <v>High Isle</v>
      </c>
    </row>
    <row r="894" spans="1:12" x14ac:dyDescent="0.25">
      <c r="A894" s="12">
        <v>1327</v>
      </c>
      <c r="B894" s="12">
        <v>890</v>
      </c>
      <c r="C894" s="12">
        <v>1318</v>
      </c>
      <c r="D894" s="3" t="s">
        <v>1710</v>
      </c>
      <c r="E894" s="3" t="str">
        <f t="array" ref="E894">IF(OR(EXACT(A894,'ESO Dungeon constants'!$D$3:$D$987)),"X","")</f>
        <v/>
      </c>
      <c r="F894" s="3" t="str">
        <f t="shared" si="52"/>
        <v/>
      </c>
      <c r="G894" s="3" t="str">
        <f t="shared" si="53"/>
        <v>High Isle</v>
      </c>
      <c r="H894" s="17">
        <f t="shared" si="54"/>
        <v>1327</v>
      </c>
      <c r="I894" s="17">
        <f t="shared" si="55"/>
        <v>1318</v>
      </c>
      <c r="J894">
        <v>26</v>
      </c>
      <c r="K894" s="3" t="str">
        <f>VLOOKUP(J894,'LibSets constants'!$A$4:$B$1012,2,FALSE)</f>
        <v>DLC_HIGH_ISLE</v>
      </c>
      <c r="L894" s="3" t="str">
        <f>VLOOKUP(J894,'LibSets constants'!$A$4:$C$1012,3,FALSE)</f>
        <v>High Isle</v>
      </c>
    </row>
    <row r="895" spans="1:12" x14ac:dyDescent="0.25">
      <c r="A895" s="12">
        <v>1328</v>
      </c>
      <c r="B895" s="12">
        <v>891</v>
      </c>
      <c r="C895" s="12">
        <v>1318</v>
      </c>
      <c r="D895" s="3" t="s">
        <v>3427</v>
      </c>
      <c r="E895" s="3" t="str">
        <f t="array" ref="E895">IF(OR(EXACT(A895,'ESO Dungeon constants'!$D$3:$D$987)),"X","")</f>
        <v/>
      </c>
      <c r="F895" s="3" t="str">
        <f t="shared" si="52"/>
        <v/>
      </c>
      <c r="G895" s="3" t="str">
        <f t="shared" si="53"/>
        <v>High Isle</v>
      </c>
      <c r="H895" s="17">
        <f t="shared" si="54"/>
        <v>1328</v>
      </c>
      <c r="I895" s="17">
        <f t="shared" si="55"/>
        <v>1318</v>
      </c>
      <c r="J895">
        <v>26</v>
      </c>
      <c r="K895" s="3" t="str">
        <f>VLOOKUP(J895,'LibSets constants'!$A$4:$B$1012,2,FALSE)</f>
        <v>DLC_HIGH_ISLE</v>
      </c>
      <c r="L895" s="3" t="str">
        <f>VLOOKUP(J895,'LibSets constants'!$A$4:$C$1012,3,FALSE)</f>
        <v>High Isle</v>
      </c>
    </row>
    <row r="896" spans="1:12" x14ac:dyDescent="0.25">
      <c r="A896" s="12">
        <v>1329</v>
      </c>
      <c r="B896" s="12">
        <v>892</v>
      </c>
      <c r="C896" s="12">
        <v>1318</v>
      </c>
      <c r="D896" s="3" t="s">
        <v>3426</v>
      </c>
      <c r="E896" s="3" t="str">
        <f t="array" ref="E896">IF(OR(EXACT(A896,'ESO Dungeon constants'!$D$3:$D$987)),"X","")</f>
        <v/>
      </c>
      <c r="F896" s="3" t="str">
        <f t="shared" si="52"/>
        <v/>
      </c>
      <c r="G896" s="3" t="str">
        <f t="shared" si="53"/>
        <v>High Isle</v>
      </c>
      <c r="H896" s="17">
        <f t="shared" si="54"/>
        <v>1329</v>
      </c>
      <c r="I896" s="17">
        <f t="shared" si="55"/>
        <v>1318</v>
      </c>
      <c r="J896">
        <v>26</v>
      </c>
      <c r="K896" s="3" t="str">
        <f>VLOOKUP(J896,'LibSets constants'!$A$4:$B$1012,2,FALSE)</f>
        <v>DLC_HIGH_ISLE</v>
      </c>
      <c r="L896" s="3" t="str">
        <f>VLOOKUP(J896,'LibSets constants'!$A$4:$C$1012,3,FALSE)</f>
        <v>High Isle</v>
      </c>
    </row>
    <row r="897" spans="1:12" x14ac:dyDescent="0.25">
      <c r="A897" s="12">
        <v>1330</v>
      </c>
      <c r="B897" s="12">
        <v>893</v>
      </c>
      <c r="C897" s="12">
        <v>1318</v>
      </c>
      <c r="D897" s="3" t="s">
        <v>3436</v>
      </c>
      <c r="E897" s="3" t="str">
        <f t="array" ref="E897">IF(OR(EXACT(A897,'ESO Dungeon constants'!$D$3:$D$987)),"X","")</f>
        <v/>
      </c>
      <c r="F897" s="3" t="str">
        <f t="shared" si="52"/>
        <v/>
      </c>
      <c r="G897" s="3" t="str">
        <f t="shared" si="53"/>
        <v>High Isle</v>
      </c>
      <c r="H897" s="17">
        <f t="shared" si="54"/>
        <v>1330</v>
      </c>
      <c r="I897" s="17">
        <f t="shared" si="55"/>
        <v>1318</v>
      </c>
      <c r="J897">
        <v>26</v>
      </c>
      <c r="K897" s="3" t="str">
        <f>VLOOKUP(J897,'LibSets constants'!$A$4:$B$1012,2,FALSE)</f>
        <v>DLC_HIGH_ISLE</v>
      </c>
      <c r="L897" s="3" t="str">
        <f>VLOOKUP(J897,'LibSets constants'!$A$4:$C$1012,3,FALSE)</f>
        <v>High Isle</v>
      </c>
    </row>
    <row r="898" spans="1:12" x14ac:dyDescent="0.25">
      <c r="A898" s="12">
        <v>1331</v>
      </c>
      <c r="B898" s="12">
        <v>894</v>
      </c>
      <c r="C898" s="12">
        <v>1318</v>
      </c>
      <c r="D898" s="3" t="s">
        <v>3428</v>
      </c>
      <c r="E898" s="3" t="str">
        <f t="array" ref="E898">IF(OR(EXACT(A898,'ESO Dungeon constants'!$D$3:$D$987)),"X","")</f>
        <v/>
      </c>
      <c r="F898" s="3" t="str">
        <f t="shared" si="52"/>
        <v/>
      </c>
      <c r="G898" s="3" t="str">
        <f t="shared" si="53"/>
        <v>High Isle</v>
      </c>
      <c r="H898" s="17">
        <f t="shared" si="54"/>
        <v>1331</v>
      </c>
      <c r="I898" s="17">
        <f t="shared" si="55"/>
        <v>1318</v>
      </c>
      <c r="J898">
        <v>26</v>
      </c>
      <c r="K898" s="3" t="str">
        <f>VLOOKUP(J898,'LibSets constants'!$A$4:$B$1012,2,FALSE)</f>
        <v>DLC_HIGH_ISLE</v>
      </c>
      <c r="L898" s="3" t="str">
        <f>VLOOKUP(J898,'LibSets constants'!$A$4:$C$1012,3,FALSE)</f>
        <v>High Isle</v>
      </c>
    </row>
    <row r="899" spans="1:12" x14ac:dyDescent="0.25">
      <c r="A899" s="12">
        <v>1332</v>
      </c>
      <c r="B899" s="12">
        <v>895</v>
      </c>
      <c r="C899" s="12">
        <v>1318</v>
      </c>
      <c r="D899" s="3" t="s">
        <v>3435</v>
      </c>
      <c r="E899" s="3" t="str">
        <f t="array" ref="E899">IF(OR(EXACT(A899,'ESO Dungeon constants'!$D$3:$D$987)),"X","")</f>
        <v/>
      </c>
      <c r="F899" s="3" t="str">
        <f t="shared" ref="F899:F940" si="56">IF(EXACT(A899,C899),"X","")</f>
        <v/>
      </c>
      <c r="G899" s="3" t="str">
        <f t="shared" ref="G899:G940" si="57">IF(A899&lt;&gt;C899,VLOOKUP(C899,$A$3:$D$9952,4,FALSE),"")</f>
        <v>High Isle</v>
      </c>
      <c r="H899" s="17">
        <f t="shared" ref="H899:H940" si="58">A899</f>
        <v>1332</v>
      </c>
      <c r="I899" s="17">
        <f t="shared" ref="I899:I940" si="59">C899</f>
        <v>1318</v>
      </c>
      <c r="J899">
        <v>26</v>
      </c>
      <c r="K899" s="3" t="str">
        <f>VLOOKUP(J899,'LibSets constants'!$A$4:$B$1012,2,FALSE)</f>
        <v>DLC_HIGH_ISLE</v>
      </c>
      <c r="L899" s="3" t="str">
        <f>VLOOKUP(J899,'LibSets constants'!$A$4:$C$1012,3,FALSE)</f>
        <v>High Isle</v>
      </c>
    </row>
    <row r="900" spans="1:12" x14ac:dyDescent="0.25">
      <c r="A900" s="12">
        <v>1333</v>
      </c>
      <c r="B900" s="12">
        <v>896</v>
      </c>
      <c r="C900" s="12">
        <v>1318</v>
      </c>
      <c r="D900" s="3" t="s">
        <v>3434</v>
      </c>
      <c r="E900" s="3" t="str">
        <f t="array" ref="E900">IF(OR(EXACT(A900,'ESO Dungeon constants'!$D$3:$D$987)),"X","")</f>
        <v/>
      </c>
      <c r="F900" s="3" t="str">
        <f t="shared" si="56"/>
        <v/>
      </c>
      <c r="G900" s="3" t="str">
        <f t="shared" si="57"/>
        <v>High Isle</v>
      </c>
      <c r="H900" s="17">
        <f t="shared" si="58"/>
        <v>1333</v>
      </c>
      <c r="I900" s="17">
        <f t="shared" si="59"/>
        <v>1318</v>
      </c>
      <c r="J900">
        <v>26</v>
      </c>
      <c r="K900" s="3" t="str">
        <f>VLOOKUP(J900,'LibSets constants'!$A$4:$B$1012,2,FALSE)</f>
        <v>DLC_HIGH_ISLE</v>
      </c>
      <c r="L900" s="3" t="str">
        <f>VLOOKUP(J900,'LibSets constants'!$A$4:$C$1012,3,FALSE)</f>
        <v>High Isle</v>
      </c>
    </row>
    <row r="901" spans="1:12" x14ac:dyDescent="0.25">
      <c r="A901" s="12">
        <v>1334</v>
      </c>
      <c r="B901" s="12">
        <v>897</v>
      </c>
      <c r="C901" s="12">
        <v>1318</v>
      </c>
      <c r="D901" s="3" t="s">
        <v>3433</v>
      </c>
      <c r="E901" s="3" t="str">
        <f t="array" ref="E901">IF(OR(EXACT(A901,'ESO Dungeon constants'!$D$3:$D$987)),"X","")</f>
        <v/>
      </c>
      <c r="F901" s="3" t="str">
        <f t="shared" si="56"/>
        <v/>
      </c>
      <c r="G901" s="3" t="str">
        <f t="shared" si="57"/>
        <v>High Isle</v>
      </c>
      <c r="H901" s="17">
        <f t="shared" si="58"/>
        <v>1334</v>
      </c>
      <c r="I901" s="17">
        <f t="shared" si="59"/>
        <v>1318</v>
      </c>
      <c r="J901">
        <v>26</v>
      </c>
      <c r="K901" s="3" t="str">
        <f>VLOOKUP(J901,'LibSets constants'!$A$4:$B$1012,2,FALSE)</f>
        <v>DLC_HIGH_ISLE</v>
      </c>
      <c r="L901" s="3" t="str">
        <f>VLOOKUP(J901,'LibSets constants'!$A$4:$C$1012,3,FALSE)</f>
        <v>High Isle</v>
      </c>
    </row>
    <row r="902" spans="1:12" x14ac:dyDescent="0.25">
      <c r="A902" s="12">
        <v>1335</v>
      </c>
      <c r="B902" s="12">
        <v>898</v>
      </c>
      <c r="C902" s="12">
        <v>1318</v>
      </c>
      <c r="D902" s="3" t="s">
        <v>3432</v>
      </c>
      <c r="E902" s="3" t="str">
        <f t="array" ref="E902">IF(OR(EXACT(A902,'ESO Dungeon constants'!$D$3:$D$987)),"X","")</f>
        <v/>
      </c>
      <c r="F902" s="3" t="str">
        <f t="shared" si="56"/>
        <v/>
      </c>
      <c r="G902" s="3" t="str">
        <f t="shared" si="57"/>
        <v>High Isle</v>
      </c>
      <c r="H902" s="17">
        <f t="shared" si="58"/>
        <v>1335</v>
      </c>
      <c r="I902" s="17">
        <f t="shared" si="59"/>
        <v>1318</v>
      </c>
      <c r="J902">
        <v>26</v>
      </c>
      <c r="K902" s="3" t="str">
        <f>VLOOKUP(J902,'LibSets constants'!$A$4:$B$1012,2,FALSE)</f>
        <v>DLC_HIGH_ISLE</v>
      </c>
      <c r="L902" s="3" t="str">
        <f>VLOOKUP(J902,'LibSets constants'!$A$4:$C$1012,3,FALSE)</f>
        <v>High Isle</v>
      </c>
    </row>
    <row r="903" spans="1:12" x14ac:dyDescent="0.25">
      <c r="A903" s="12">
        <v>1336</v>
      </c>
      <c r="B903" s="12">
        <v>899</v>
      </c>
      <c r="C903" s="12">
        <v>1318</v>
      </c>
      <c r="D903" s="3" t="s">
        <v>3431</v>
      </c>
      <c r="E903" s="3" t="str">
        <f t="array" ref="E903">IF(OR(EXACT(A903,'ESO Dungeon constants'!$D$3:$D$987)),"X","")</f>
        <v/>
      </c>
      <c r="F903" s="3" t="str">
        <f t="shared" si="56"/>
        <v/>
      </c>
      <c r="G903" s="3" t="str">
        <f t="shared" si="57"/>
        <v>High Isle</v>
      </c>
      <c r="H903" s="17">
        <f t="shared" si="58"/>
        <v>1336</v>
      </c>
      <c r="I903" s="17">
        <f t="shared" si="59"/>
        <v>1318</v>
      </c>
      <c r="J903">
        <v>26</v>
      </c>
      <c r="K903" s="3" t="str">
        <f>VLOOKUP(J903,'LibSets constants'!$A$4:$B$1012,2,FALSE)</f>
        <v>DLC_HIGH_ISLE</v>
      </c>
      <c r="L903" s="3" t="str">
        <f>VLOOKUP(J903,'LibSets constants'!$A$4:$C$1012,3,FALSE)</f>
        <v>High Isle</v>
      </c>
    </row>
    <row r="904" spans="1:12" x14ac:dyDescent="0.25">
      <c r="A904" s="12">
        <v>1337</v>
      </c>
      <c r="B904" s="12">
        <v>900</v>
      </c>
      <c r="C904" s="12">
        <v>1318</v>
      </c>
      <c r="D904" s="3" t="s">
        <v>3430</v>
      </c>
      <c r="E904" s="3" t="str">
        <f t="array" ref="E904">IF(OR(EXACT(A904,'ESO Dungeon constants'!$D$3:$D$987)),"X","")</f>
        <v/>
      </c>
      <c r="F904" s="3" t="str">
        <f t="shared" si="56"/>
        <v/>
      </c>
      <c r="G904" s="3" t="str">
        <f t="shared" si="57"/>
        <v>High Isle</v>
      </c>
      <c r="H904" s="17">
        <f t="shared" si="58"/>
        <v>1337</v>
      </c>
      <c r="I904" s="17">
        <f t="shared" si="59"/>
        <v>1318</v>
      </c>
      <c r="J904">
        <v>26</v>
      </c>
      <c r="K904" s="3" t="str">
        <f>VLOOKUP(J904,'LibSets constants'!$A$4:$B$1012,2,FALSE)</f>
        <v>DLC_HIGH_ISLE</v>
      </c>
      <c r="L904" s="3" t="str">
        <f>VLOOKUP(J904,'LibSets constants'!$A$4:$C$1012,3,FALSE)</f>
        <v>High Isle</v>
      </c>
    </row>
    <row r="905" spans="1:12" x14ac:dyDescent="0.25">
      <c r="A905" s="12">
        <v>1338</v>
      </c>
      <c r="B905" s="12">
        <v>901</v>
      </c>
      <c r="C905" s="12">
        <v>1318</v>
      </c>
      <c r="D905" s="3" t="s">
        <v>3429</v>
      </c>
      <c r="E905" s="3" t="str">
        <f t="array" ref="E905">IF(OR(EXACT(A905,'ESO Dungeon constants'!$D$3:$D$987)),"X","")</f>
        <v/>
      </c>
      <c r="F905" s="3" t="str">
        <f t="shared" si="56"/>
        <v/>
      </c>
      <c r="G905" s="3" t="str">
        <f t="shared" si="57"/>
        <v>High Isle</v>
      </c>
      <c r="H905" s="17">
        <f t="shared" si="58"/>
        <v>1338</v>
      </c>
      <c r="I905" s="17">
        <f t="shared" si="59"/>
        <v>1318</v>
      </c>
      <c r="J905">
        <v>26</v>
      </c>
      <c r="K905" s="3" t="str">
        <f>VLOOKUP(J905,'LibSets constants'!$A$4:$B$1012,2,FALSE)</f>
        <v>DLC_HIGH_ISLE</v>
      </c>
      <c r="L905" s="3" t="str">
        <f>VLOOKUP(J905,'LibSets constants'!$A$4:$C$1012,3,FALSE)</f>
        <v>High Isle</v>
      </c>
    </row>
    <row r="906" spans="1:12" x14ac:dyDescent="0.25">
      <c r="A906" s="12">
        <v>1342</v>
      </c>
      <c r="B906" s="12">
        <v>875</v>
      </c>
      <c r="C906" s="12">
        <v>1282</v>
      </c>
      <c r="D906" s="3" t="s">
        <v>2688</v>
      </c>
      <c r="E906" s="3" t="str">
        <f t="array" ref="E906">IF(OR(EXACT(A906,'ESO Dungeon constants'!$D$3:$D$987)),"X","")</f>
        <v/>
      </c>
      <c r="F906" s="3" t="str">
        <f t="shared" si="56"/>
        <v/>
      </c>
      <c r="G906" s="3" t="str">
        <f t="shared" si="57"/>
        <v>Fargrave</v>
      </c>
      <c r="H906" s="17">
        <f t="shared" si="58"/>
        <v>1342</v>
      </c>
      <c r="I906" s="17">
        <f t="shared" si="59"/>
        <v>1282</v>
      </c>
      <c r="J906">
        <v>24</v>
      </c>
      <c r="K906" s="3" t="str">
        <f>VLOOKUP(J906,'LibSets constants'!$A$4:$B$1012,2,FALSE)</f>
        <v>DLC_DEADLANDS</v>
      </c>
      <c r="L906" s="3" t="str">
        <f>VLOOKUP(J906,'LibSets constants'!$A$4:$C$1012,3,FALSE)</f>
        <v>The Deadlands</v>
      </c>
    </row>
    <row r="907" spans="1:12" x14ac:dyDescent="0.25">
      <c r="A907" s="12">
        <v>1343</v>
      </c>
      <c r="B907" s="12">
        <v>876</v>
      </c>
      <c r="C907" s="12">
        <v>1286</v>
      </c>
      <c r="D907" s="3" t="s">
        <v>2689</v>
      </c>
      <c r="E907" s="3" t="str">
        <f t="array" ref="E907">IF(OR(EXACT(A907,'ESO Dungeon constants'!$D$3:$D$987)),"X","")</f>
        <v/>
      </c>
      <c r="F907" s="3" t="str">
        <f t="shared" si="56"/>
        <v/>
      </c>
      <c r="G907" s="3" t="str">
        <f t="shared" si="57"/>
        <v>The Deadlands</v>
      </c>
      <c r="H907" s="17">
        <f t="shared" si="58"/>
        <v>1343</v>
      </c>
      <c r="I907" s="17">
        <f t="shared" si="59"/>
        <v>1286</v>
      </c>
      <c r="J907">
        <v>24</v>
      </c>
      <c r="K907" s="3" t="str">
        <f>VLOOKUP(J907,'LibSets constants'!$A$4:$B$1012,2,FALSE)</f>
        <v>DLC_DEADLANDS</v>
      </c>
      <c r="L907" s="3" t="str">
        <f>VLOOKUP(J907,'LibSets constants'!$A$4:$C$1012,3,FALSE)</f>
        <v>The Deadlands</v>
      </c>
    </row>
    <row r="908" spans="1:12" x14ac:dyDescent="0.25">
      <c r="A908" s="12">
        <v>1344</v>
      </c>
      <c r="B908" s="12">
        <v>904</v>
      </c>
      <c r="C908" s="12">
        <v>1318</v>
      </c>
      <c r="D908" s="3" t="s">
        <v>3419</v>
      </c>
      <c r="E908" s="3" t="str">
        <f t="array" ref="E908">IF(OR(EXACT(A908,'ESO Dungeon constants'!$D$3:$D$987)),"X","")</f>
        <v>X</v>
      </c>
      <c r="F908" s="3" t="str">
        <f t="shared" si="56"/>
        <v/>
      </c>
      <c r="G908" s="3" t="str">
        <f t="shared" si="57"/>
        <v>High Isle</v>
      </c>
      <c r="H908" s="17">
        <f t="shared" si="58"/>
        <v>1344</v>
      </c>
      <c r="I908" s="17">
        <f t="shared" si="59"/>
        <v>1318</v>
      </c>
      <c r="J908">
        <v>26</v>
      </c>
      <c r="K908" s="3" t="str">
        <f>VLOOKUP(J908,'LibSets constants'!$A$4:$B$1012,2,FALSE)</f>
        <v>DLC_HIGH_ISLE</v>
      </c>
      <c r="L908" s="3" t="str">
        <f>VLOOKUP(J908,'LibSets constants'!$A$4:$C$1012,3,FALSE)</f>
        <v>High Isle</v>
      </c>
    </row>
    <row r="909" spans="1:12" x14ac:dyDescent="0.25">
      <c r="A909" s="12">
        <v>1345</v>
      </c>
      <c r="B909" s="12">
        <v>881</v>
      </c>
      <c r="C909" s="12">
        <v>535</v>
      </c>
      <c r="D909" s="3" t="s">
        <v>2742</v>
      </c>
      <c r="E909" s="3" t="str">
        <f t="array" ref="E909">IF(OR(EXACT(A909,'ESO Dungeon constants'!$D$3:$D$987)),"X","")</f>
        <v/>
      </c>
      <c r="F909" s="3" t="str">
        <f t="shared" si="56"/>
        <v/>
      </c>
      <c r="G909" s="3" t="str">
        <f t="shared" si="57"/>
        <v>Betnikh</v>
      </c>
      <c r="H909" s="17">
        <f t="shared" si="58"/>
        <v>1345</v>
      </c>
      <c r="I909" s="17">
        <f t="shared" si="59"/>
        <v>535</v>
      </c>
      <c r="J909">
        <v>25</v>
      </c>
      <c r="K909" s="3" t="str">
        <f>VLOOKUP(J909,'LibSets constants'!$A$4:$B$1012,2,FALSE)</f>
        <v>DLC_ASCENDING_TIDE</v>
      </c>
      <c r="L909" s="3" t="str">
        <f>VLOOKUP(J909,'LibSets constants'!$A$4:$C$1012,3,FALSE)</f>
        <v>Ascending Tide</v>
      </c>
    </row>
    <row r="910" spans="1:12" x14ac:dyDescent="0.25">
      <c r="A910" s="12">
        <v>1346</v>
      </c>
      <c r="B910" s="12">
        <v>906</v>
      </c>
      <c r="C910" s="12">
        <v>1383</v>
      </c>
      <c r="D910" s="3" t="s">
        <v>3549</v>
      </c>
      <c r="E910" s="3" t="str">
        <f t="array" ref="E910">IF(OR(EXACT(A910,'ESO Dungeon constants'!$D$3:$D$987)),"X","")</f>
        <v/>
      </c>
      <c r="F910" s="3" t="str">
        <f t="shared" si="56"/>
        <v/>
      </c>
      <c r="G910" s="3" t="str">
        <f t="shared" si="57"/>
        <v>Galen</v>
      </c>
      <c r="H910" s="17">
        <f t="shared" si="58"/>
        <v>1346</v>
      </c>
      <c r="I910" s="17">
        <f t="shared" si="59"/>
        <v>1383</v>
      </c>
      <c r="J910">
        <v>28</v>
      </c>
      <c r="K910" s="3" t="str">
        <f>VLOOKUP(J910,'LibSets constants'!$A$4:$B$1012,2,FALSE)</f>
        <v>DLC_FIRESONG</v>
      </c>
      <c r="L910" s="3" t="str">
        <f>VLOOKUP(J910,'LibSets constants'!$A$4:$C$1012,3,FALSE)</f>
        <v>Firesong</v>
      </c>
    </row>
    <row r="911" spans="1:12" x14ac:dyDescent="0.25">
      <c r="A911" s="12">
        <v>1360</v>
      </c>
      <c r="B911" s="12"/>
      <c r="C911" s="12"/>
      <c r="D911" s="3" t="s">
        <v>3458</v>
      </c>
      <c r="E911" s="3" t="str">
        <f t="array" ref="E911">IF(OR(EXACT(A911,'ESO Dungeon constants'!$D$3:$D$987)),"X","")</f>
        <v>X</v>
      </c>
      <c r="F911" s="3" t="str">
        <f t="shared" si="56"/>
        <v/>
      </c>
      <c r="G911" s="3" t="str">
        <f t="shared" si="57"/>
        <v>Tamriel Map</v>
      </c>
      <c r="H911" s="17">
        <f t="shared" si="58"/>
        <v>1360</v>
      </c>
      <c r="I911" s="17">
        <f t="shared" si="59"/>
        <v>0</v>
      </c>
      <c r="J911">
        <v>27</v>
      </c>
      <c r="K911" s="3" t="str">
        <f>VLOOKUP(J911,'LibSets constants'!$A$4:$B$1012,2,FALSE)</f>
        <v>DLC_LOST_DEPTHS</v>
      </c>
      <c r="L911" s="3" t="str">
        <f>VLOOKUP(J911,'LibSets constants'!$A$4:$C$1012,3,FALSE)</f>
        <v>Lost Depths</v>
      </c>
    </row>
    <row r="912" spans="1:12" x14ac:dyDescent="0.25">
      <c r="A912" s="12">
        <v>1361</v>
      </c>
      <c r="B912" s="12"/>
      <c r="C912" s="12"/>
      <c r="D912" s="3" t="s">
        <v>3459</v>
      </c>
      <c r="E912" s="3" t="str">
        <f t="array" ref="E912">IF(OR(EXACT(A912,'ESO Dungeon constants'!$D$3:$D$987)),"X","")</f>
        <v>X</v>
      </c>
      <c r="F912" s="3" t="str">
        <f t="shared" si="56"/>
        <v/>
      </c>
      <c r="G912" s="3" t="str">
        <f t="shared" si="57"/>
        <v>Tamriel Map</v>
      </c>
      <c r="H912" s="17">
        <f t="shared" si="58"/>
        <v>1361</v>
      </c>
      <c r="I912" s="17">
        <f t="shared" si="59"/>
        <v>0</v>
      </c>
      <c r="J912">
        <v>27</v>
      </c>
      <c r="K912" s="3" t="str">
        <f>VLOOKUP(J912,'LibSets constants'!$A$4:$B$1012,2,FALSE)</f>
        <v>DLC_LOST_DEPTHS</v>
      </c>
      <c r="L912" s="3" t="str">
        <f>VLOOKUP(J912,'LibSets constants'!$A$4:$C$1012,3,FALSE)</f>
        <v>Lost Depths</v>
      </c>
    </row>
    <row r="913" spans="1:12" x14ac:dyDescent="0.25">
      <c r="A913" s="12">
        <v>1363</v>
      </c>
      <c r="B913" s="12">
        <v>908</v>
      </c>
      <c r="C913" s="12">
        <v>1318</v>
      </c>
      <c r="D913" s="3" t="s">
        <v>3418</v>
      </c>
      <c r="E913" s="3" t="str">
        <f t="array" ref="E913">IF(OR(EXACT(A913,'ESO Dungeon constants'!$D$3:$D$987)),"X","")</f>
        <v/>
      </c>
      <c r="F913" s="3" t="str">
        <f t="shared" si="56"/>
        <v/>
      </c>
      <c r="G913" s="3" t="str">
        <f t="shared" si="57"/>
        <v>High Isle</v>
      </c>
      <c r="H913" s="17">
        <f t="shared" si="58"/>
        <v>1363</v>
      </c>
      <c r="I913" s="17">
        <f t="shared" si="59"/>
        <v>1318</v>
      </c>
      <c r="J913">
        <v>27</v>
      </c>
      <c r="K913" s="3" t="str">
        <f>VLOOKUP(J913,'LibSets constants'!$A$4:$B$1012,2,FALSE)</f>
        <v>DLC_LOST_DEPTHS</v>
      </c>
      <c r="L913" s="3" t="str">
        <f>VLOOKUP(J913,'LibSets constants'!$A$4:$C$1012,3,FALSE)</f>
        <v>Lost Depths</v>
      </c>
    </row>
    <row r="914" spans="1:12" x14ac:dyDescent="0.25">
      <c r="A914" s="12">
        <v>1364</v>
      </c>
      <c r="B914" s="12">
        <v>909</v>
      </c>
      <c r="C914" s="12">
        <v>1318</v>
      </c>
      <c r="D914" s="3" t="s">
        <v>3417</v>
      </c>
      <c r="E914" s="3" t="str">
        <f t="array" ref="E914">IF(OR(EXACT(A914,'ESO Dungeon constants'!$D$3:$D$987)),"X","")</f>
        <v/>
      </c>
      <c r="F914" s="3" t="str">
        <f t="shared" si="56"/>
        <v/>
      </c>
      <c r="G914" s="3" t="str">
        <f t="shared" si="57"/>
        <v>High Isle</v>
      </c>
      <c r="H914" s="17">
        <f t="shared" si="58"/>
        <v>1364</v>
      </c>
      <c r="I914" s="17">
        <f t="shared" si="59"/>
        <v>1318</v>
      </c>
      <c r="J914">
        <v>27</v>
      </c>
      <c r="K914" s="3" t="str">
        <f>VLOOKUP(J914,'LibSets constants'!$A$4:$B$1012,2,FALSE)</f>
        <v>DLC_LOST_DEPTHS</v>
      </c>
      <c r="L914" s="3" t="str">
        <f>VLOOKUP(J914,'LibSets constants'!$A$4:$C$1012,3,FALSE)</f>
        <v>Lost Depths</v>
      </c>
    </row>
    <row r="915" spans="1:12" x14ac:dyDescent="0.25">
      <c r="A915" s="12">
        <v>1365</v>
      </c>
      <c r="B915" s="12">
        <v>910</v>
      </c>
      <c r="C915" s="12">
        <v>3</v>
      </c>
      <c r="D915" s="3" t="s">
        <v>3484</v>
      </c>
      <c r="E915" s="3" t="str">
        <f t="array" ref="E915">IF(OR(EXACT(A915,'ESO Dungeon constants'!$D$3:$D$987)),"X","")</f>
        <v/>
      </c>
      <c r="F915" s="3" t="str">
        <f t="shared" si="56"/>
        <v/>
      </c>
      <c r="G915" s="3" t="str">
        <f t="shared" si="57"/>
        <v>Glenumbra</v>
      </c>
      <c r="H915" s="17">
        <f t="shared" si="58"/>
        <v>1365</v>
      </c>
      <c r="I915" s="17">
        <f t="shared" si="59"/>
        <v>3</v>
      </c>
      <c r="J915">
        <v>27</v>
      </c>
      <c r="K915" s="3" t="str">
        <f>VLOOKUP(J915,'LibSets constants'!$A$4:$B$1012,2,FALSE)</f>
        <v>DLC_LOST_DEPTHS</v>
      </c>
      <c r="L915" s="3" t="str">
        <f>VLOOKUP(J915,'LibSets constants'!$A$4:$C$1012,3,FALSE)</f>
        <v>Lost Depths</v>
      </c>
    </row>
    <row r="916" spans="1:12" x14ac:dyDescent="0.25">
      <c r="A916" s="12">
        <v>1366</v>
      </c>
      <c r="B916" s="12">
        <v>911</v>
      </c>
      <c r="C916" s="12">
        <v>92</v>
      </c>
      <c r="D916" s="3" t="s">
        <v>3483</v>
      </c>
      <c r="E916" s="3" t="str">
        <f t="array" ref="E916">IF(OR(EXACT(A916,'ESO Dungeon constants'!$D$3:$D$987)),"X","")</f>
        <v/>
      </c>
      <c r="F916" s="3" t="str">
        <f t="shared" si="56"/>
        <v/>
      </c>
      <c r="G916" s="3" t="str">
        <f t="shared" si="57"/>
        <v>Bangkorai</v>
      </c>
      <c r="H916" s="17">
        <f t="shared" si="58"/>
        <v>1366</v>
      </c>
      <c r="I916" s="17">
        <f t="shared" si="59"/>
        <v>92</v>
      </c>
      <c r="J916">
        <v>27</v>
      </c>
      <c r="K916" s="3" t="str">
        <f>VLOOKUP(J916,'LibSets constants'!$A$4:$B$1012,2,FALSE)</f>
        <v>DLC_LOST_DEPTHS</v>
      </c>
      <c r="L916" s="3" t="str">
        <f>VLOOKUP(J916,'LibSets constants'!$A$4:$C$1012,3,FALSE)</f>
        <v>Lost Depths</v>
      </c>
    </row>
    <row r="917" spans="1:12" x14ac:dyDescent="0.25">
      <c r="A917" s="12">
        <v>1367</v>
      </c>
      <c r="B917" s="12">
        <v>913</v>
      </c>
      <c r="C917" s="12">
        <v>1383</v>
      </c>
      <c r="D917" s="3" t="s">
        <v>3530</v>
      </c>
      <c r="E917" s="3" t="str">
        <f t="array" ref="E917">IF(OR(EXACT(A917,'ESO Dungeon constants'!$D$3:$D$987)),"X","")</f>
        <v/>
      </c>
      <c r="F917" s="3" t="str">
        <f t="shared" si="56"/>
        <v/>
      </c>
      <c r="G917" s="3" t="str">
        <f t="shared" si="57"/>
        <v>Galen</v>
      </c>
      <c r="H917" s="17">
        <f t="shared" si="58"/>
        <v>1367</v>
      </c>
      <c r="I917" s="17">
        <f t="shared" si="59"/>
        <v>1383</v>
      </c>
      <c r="J917">
        <v>28</v>
      </c>
      <c r="K917" s="3" t="str">
        <f>VLOOKUP(J917,'LibSets constants'!$A$4:$B$1012,2,FALSE)</f>
        <v>DLC_FIRESONG</v>
      </c>
      <c r="L917" s="3" t="str">
        <f>VLOOKUP(J917,'LibSets constants'!$A$4:$C$1012,3,FALSE)</f>
        <v>Firesong</v>
      </c>
    </row>
    <row r="918" spans="1:12" x14ac:dyDescent="0.25">
      <c r="A918" s="12">
        <v>1368</v>
      </c>
      <c r="B918" s="12">
        <v>914</v>
      </c>
      <c r="C918" s="12">
        <v>1383</v>
      </c>
      <c r="D918" s="3" t="s">
        <v>3531</v>
      </c>
      <c r="E918" s="3" t="str">
        <f t="array" ref="E918">IF(OR(EXACT(A918,'ESO Dungeon constants'!$D$3:$D$987)),"X","")</f>
        <v/>
      </c>
      <c r="F918" s="3" t="str">
        <f t="shared" si="56"/>
        <v/>
      </c>
      <c r="G918" s="3" t="str">
        <f t="shared" si="57"/>
        <v>Galen</v>
      </c>
      <c r="H918" s="17">
        <f t="shared" si="58"/>
        <v>1368</v>
      </c>
      <c r="I918" s="17">
        <f t="shared" si="59"/>
        <v>1383</v>
      </c>
      <c r="J918">
        <v>28</v>
      </c>
      <c r="K918" s="3" t="str">
        <f>VLOOKUP(J918,'LibSets constants'!$A$4:$B$1012,2,FALSE)</f>
        <v>DLC_FIRESONG</v>
      </c>
      <c r="L918" s="3" t="str">
        <f>VLOOKUP(J918,'LibSets constants'!$A$4:$C$1012,3,FALSE)</f>
        <v>Firesong</v>
      </c>
    </row>
    <row r="919" spans="1:12" x14ac:dyDescent="0.25">
      <c r="A919" s="12">
        <v>1369</v>
      </c>
      <c r="B919" s="12">
        <v>915</v>
      </c>
      <c r="C919" s="12">
        <v>1383</v>
      </c>
      <c r="D919" s="3" t="s">
        <v>3532</v>
      </c>
      <c r="E919" s="3" t="str">
        <f t="array" ref="E919">IF(OR(EXACT(A919,'ESO Dungeon constants'!$D$3:$D$987)),"X","")</f>
        <v/>
      </c>
      <c r="F919" s="3" t="str">
        <f t="shared" si="56"/>
        <v/>
      </c>
      <c r="G919" s="3" t="str">
        <f t="shared" si="57"/>
        <v>Galen</v>
      </c>
      <c r="H919" s="17">
        <f t="shared" si="58"/>
        <v>1369</v>
      </c>
      <c r="I919" s="17">
        <f t="shared" si="59"/>
        <v>1383</v>
      </c>
      <c r="J919">
        <v>28</v>
      </c>
      <c r="K919" s="3" t="str">
        <f>VLOOKUP(J919,'LibSets constants'!$A$4:$B$1012,2,FALSE)</f>
        <v>DLC_FIRESONG</v>
      </c>
      <c r="L919" s="3" t="str">
        <f>VLOOKUP(J919,'LibSets constants'!$A$4:$C$1012,3,FALSE)</f>
        <v>Firesong</v>
      </c>
    </row>
    <row r="920" spans="1:12" x14ac:dyDescent="0.25">
      <c r="A920" s="12">
        <v>1370</v>
      </c>
      <c r="B920" s="12">
        <v>916</v>
      </c>
      <c r="C920" s="12">
        <v>1383</v>
      </c>
      <c r="D920" s="3" t="s">
        <v>3548</v>
      </c>
      <c r="E920" s="3" t="str">
        <f t="array" ref="E920">IF(OR(EXACT(A920,'ESO Dungeon constants'!$D$3:$D$987)),"X","")</f>
        <v/>
      </c>
      <c r="F920" s="3" t="str">
        <f t="shared" si="56"/>
        <v/>
      </c>
      <c r="G920" s="3" t="str">
        <f t="shared" si="57"/>
        <v>Galen</v>
      </c>
      <c r="H920" s="17">
        <f t="shared" si="58"/>
        <v>1370</v>
      </c>
      <c r="I920" s="17">
        <f t="shared" si="59"/>
        <v>1383</v>
      </c>
      <c r="J920">
        <v>28</v>
      </c>
      <c r="K920" s="3" t="str">
        <f>VLOOKUP(J920,'LibSets constants'!$A$4:$B$1012,2,FALSE)</f>
        <v>DLC_FIRESONG</v>
      </c>
      <c r="L920" s="3" t="str">
        <f>VLOOKUP(J920,'LibSets constants'!$A$4:$C$1012,3,FALSE)</f>
        <v>Firesong</v>
      </c>
    </row>
    <row r="921" spans="1:12" x14ac:dyDescent="0.25">
      <c r="A921" s="12">
        <v>1371</v>
      </c>
      <c r="B921" s="12">
        <v>917</v>
      </c>
      <c r="C921" s="12">
        <v>1383</v>
      </c>
      <c r="D921" s="3" t="s">
        <v>3547</v>
      </c>
      <c r="E921" s="3" t="str">
        <f t="array" ref="E921">IF(OR(EXACT(A921,'ESO Dungeon constants'!$D$3:$D$987)),"X","")</f>
        <v/>
      </c>
      <c r="F921" s="3" t="str">
        <f t="shared" si="56"/>
        <v/>
      </c>
      <c r="G921" s="3" t="str">
        <f t="shared" si="57"/>
        <v>Galen</v>
      </c>
      <c r="H921" s="17">
        <f t="shared" si="58"/>
        <v>1371</v>
      </c>
      <c r="I921" s="17">
        <f t="shared" si="59"/>
        <v>1383</v>
      </c>
      <c r="J921">
        <v>28</v>
      </c>
      <c r="K921" s="3" t="str">
        <f>VLOOKUP(J921,'LibSets constants'!$A$4:$B$1012,2,FALSE)</f>
        <v>DLC_FIRESONG</v>
      </c>
      <c r="L921" s="3" t="str">
        <f>VLOOKUP(J921,'LibSets constants'!$A$4:$C$1012,3,FALSE)</f>
        <v>Firesong</v>
      </c>
    </row>
    <row r="922" spans="1:12" x14ac:dyDescent="0.25">
      <c r="A922" s="12">
        <v>1372</v>
      </c>
      <c r="B922" s="12">
        <v>918</v>
      </c>
      <c r="C922" s="12">
        <v>1383</v>
      </c>
      <c r="D922" s="3" t="s">
        <v>3533</v>
      </c>
      <c r="E922" s="3" t="str">
        <f t="array" ref="E922">IF(OR(EXACT(A922,'ESO Dungeon constants'!$D$3:$D$987)),"X","")</f>
        <v/>
      </c>
      <c r="F922" s="3" t="str">
        <f t="shared" si="56"/>
        <v/>
      </c>
      <c r="G922" s="3" t="str">
        <f t="shared" si="57"/>
        <v>Galen</v>
      </c>
      <c r="H922" s="17">
        <f t="shared" si="58"/>
        <v>1372</v>
      </c>
      <c r="I922" s="17">
        <f t="shared" si="59"/>
        <v>1383</v>
      </c>
      <c r="J922">
        <v>28</v>
      </c>
      <c r="K922" s="3" t="str">
        <f>VLOOKUP(J922,'LibSets constants'!$A$4:$B$1012,2,FALSE)</f>
        <v>DLC_FIRESONG</v>
      </c>
      <c r="L922" s="3" t="str">
        <f>VLOOKUP(J922,'LibSets constants'!$A$4:$C$1012,3,FALSE)</f>
        <v>Firesong</v>
      </c>
    </row>
    <row r="923" spans="1:12" x14ac:dyDescent="0.25">
      <c r="A923" s="12">
        <v>1373</v>
      </c>
      <c r="B923" s="12">
        <v>919</v>
      </c>
      <c r="C923" s="12">
        <v>1383</v>
      </c>
      <c r="D923" s="3" t="s">
        <v>3534</v>
      </c>
      <c r="E923" s="3" t="str">
        <f t="array" ref="E923">IF(OR(EXACT(A923,'ESO Dungeon constants'!$D$3:$D$987)),"X","")</f>
        <v/>
      </c>
      <c r="F923" s="3" t="str">
        <f t="shared" si="56"/>
        <v/>
      </c>
      <c r="G923" s="3" t="str">
        <f t="shared" si="57"/>
        <v>Galen</v>
      </c>
      <c r="H923" s="17">
        <f t="shared" si="58"/>
        <v>1373</v>
      </c>
      <c r="I923" s="17">
        <f t="shared" si="59"/>
        <v>1383</v>
      </c>
      <c r="J923">
        <v>28</v>
      </c>
      <c r="K923" s="3" t="str">
        <f>VLOOKUP(J923,'LibSets constants'!$A$4:$B$1012,2,FALSE)</f>
        <v>DLC_FIRESONG</v>
      </c>
      <c r="L923" s="3" t="str">
        <f>VLOOKUP(J923,'LibSets constants'!$A$4:$C$1012,3,FALSE)</f>
        <v>Firesong</v>
      </c>
    </row>
    <row r="924" spans="1:12" x14ac:dyDescent="0.25">
      <c r="A924" s="12">
        <v>1374</v>
      </c>
      <c r="B924" s="12">
        <v>920</v>
      </c>
      <c r="C924" s="12">
        <v>1383</v>
      </c>
      <c r="D924" s="3" t="s">
        <v>3535</v>
      </c>
      <c r="E924" s="3" t="str">
        <f t="array" ref="E924">IF(OR(EXACT(A924,'ESO Dungeon constants'!$D$3:$D$987)),"X","")</f>
        <v/>
      </c>
      <c r="F924" s="3" t="str">
        <f t="shared" si="56"/>
        <v/>
      </c>
      <c r="G924" s="3" t="str">
        <f t="shared" si="57"/>
        <v>Galen</v>
      </c>
      <c r="H924" s="17">
        <f t="shared" si="58"/>
        <v>1374</v>
      </c>
      <c r="I924" s="17">
        <f t="shared" si="59"/>
        <v>1383</v>
      </c>
      <c r="J924">
        <v>28</v>
      </c>
      <c r="K924" s="3" t="str">
        <f>VLOOKUP(J924,'LibSets constants'!$A$4:$B$1012,2,FALSE)</f>
        <v>DLC_FIRESONG</v>
      </c>
      <c r="L924" s="3" t="str">
        <f>VLOOKUP(J924,'LibSets constants'!$A$4:$C$1012,3,FALSE)</f>
        <v>Firesong</v>
      </c>
    </row>
    <row r="925" spans="1:12" x14ac:dyDescent="0.25">
      <c r="A925" s="12">
        <v>1375</v>
      </c>
      <c r="B925" s="12">
        <v>921</v>
      </c>
      <c r="C925" s="12">
        <v>1383</v>
      </c>
      <c r="D925" s="3" t="s">
        <v>3536</v>
      </c>
      <c r="E925" s="3" t="str">
        <f t="array" ref="E925">IF(OR(EXACT(A925,'ESO Dungeon constants'!$D$3:$D$987)),"X","")</f>
        <v/>
      </c>
      <c r="F925" s="3" t="str">
        <f t="shared" si="56"/>
        <v/>
      </c>
      <c r="G925" s="3" t="str">
        <f t="shared" si="57"/>
        <v>Galen</v>
      </c>
      <c r="H925" s="17">
        <f t="shared" si="58"/>
        <v>1375</v>
      </c>
      <c r="I925" s="17">
        <f t="shared" si="59"/>
        <v>1383</v>
      </c>
      <c r="J925">
        <v>28</v>
      </c>
      <c r="K925" s="3" t="str">
        <f>VLOOKUP(J925,'LibSets constants'!$A$4:$B$1012,2,FALSE)</f>
        <v>DLC_FIRESONG</v>
      </c>
      <c r="L925" s="3" t="str">
        <f>VLOOKUP(J925,'LibSets constants'!$A$4:$C$1012,3,FALSE)</f>
        <v>Firesong</v>
      </c>
    </row>
    <row r="926" spans="1:12" x14ac:dyDescent="0.25">
      <c r="A926" s="12">
        <v>1376</v>
      </c>
      <c r="B926" s="12">
        <v>922</v>
      </c>
      <c r="C926" s="12">
        <v>1383</v>
      </c>
      <c r="D926" s="3" t="s">
        <v>3537</v>
      </c>
      <c r="E926" s="3" t="str">
        <f t="array" ref="E926">IF(OR(EXACT(A926,'ESO Dungeon constants'!$D$3:$D$987)),"X","")</f>
        <v/>
      </c>
      <c r="F926" s="3" t="str">
        <f t="shared" si="56"/>
        <v/>
      </c>
      <c r="G926" s="3" t="str">
        <f t="shared" si="57"/>
        <v>Galen</v>
      </c>
      <c r="H926" s="17">
        <f t="shared" si="58"/>
        <v>1376</v>
      </c>
      <c r="I926" s="17">
        <f t="shared" si="59"/>
        <v>1383</v>
      </c>
      <c r="J926">
        <v>28</v>
      </c>
      <c r="K926" s="3" t="str">
        <f>VLOOKUP(J926,'LibSets constants'!$A$4:$B$1012,2,FALSE)</f>
        <v>DLC_FIRESONG</v>
      </c>
      <c r="L926" s="3" t="str">
        <f>VLOOKUP(J926,'LibSets constants'!$A$4:$C$1012,3,FALSE)</f>
        <v>Firesong</v>
      </c>
    </row>
    <row r="927" spans="1:12" x14ac:dyDescent="0.25">
      <c r="A927" s="12">
        <v>1377</v>
      </c>
      <c r="B927" s="12">
        <v>923</v>
      </c>
      <c r="C927" s="12">
        <v>1383</v>
      </c>
      <c r="D927" s="3" t="s">
        <v>3546</v>
      </c>
      <c r="E927" s="3" t="str">
        <f t="array" ref="E927">IF(OR(EXACT(A927,'ESO Dungeon constants'!$D$3:$D$987)),"X","")</f>
        <v/>
      </c>
      <c r="F927" s="3" t="str">
        <f t="shared" si="56"/>
        <v/>
      </c>
      <c r="G927" s="3" t="str">
        <f t="shared" si="57"/>
        <v>Galen</v>
      </c>
      <c r="H927" s="17">
        <f t="shared" si="58"/>
        <v>1377</v>
      </c>
      <c r="I927" s="17">
        <f t="shared" si="59"/>
        <v>1383</v>
      </c>
      <c r="J927">
        <v>28</v>
      </c>
      <c r="K927" s="3" t="str">
        <f>VLOOKUP(J927,'LibSets constants'!$A$4:$B$1012,2,FALSE)</f>
        <v>DLC_FIRESONG</v>
      </c>
      <c r="L927" s="3" t="str">
        <f>VLOOKUP(J927,'LibSets constants'!$A$4:$C$1012,3,FALSE)</f>
        <v>Firesong</v>
      </c>
    </row>
    <row r="928" spans="1:12" x14ac:dyDescent="0.25">
      <c r="A928" s="12">
        <v>1378</v>
      </c>
      <c r="B928" s="12">
        <v>924</v>
      </c>
      <c r="C928" s="12">
        <v>1383</v>
      </c>
      <c r="D928" s="3" t="s">
        <v>3545</v>
      </c>
      <c r="E928" s="3" t="str">
        <f t="array" ref="E928">IF(OR(EXACT(A928,'ESO Dungeon constants'!$D$3:$D$987)),"X","")</f>
        <v/>
      </c>
      <c r="F928" s="3" t="str">
        <f t="shared" si="56"/>
        <v/>
      </c>
      <c r="G928" s="3" t="str">
        <f t="shared" si="57"/>
        <v>Galen</v>
      </c>
      <c r="H928" s="17">
        <f t="shared" si="58"/>
        <v>1378</v>
      </c>
      <c r="I928" s="17">
        <f t="shared" si="59"/>
        <v>1383</v>
      </c>
      <c r="J928">
        <v>28</v>
      </c>
      <c r="K928" s="3" t="str">
        <f>VLOOKUP(J928,'LibSets constants'!$A$4:$B$1012,2,FALSE)</f>
        <v>DLC_FIRESONG</v>
      </c>
      <c r="L928" s="3" t="str">
        <f>VLOOKUP(J928,'LibSets constants'!$A$4:$C$1012,3,FALSE)</f>
        <v>Firesong</v>
      </c>
    </row>
    <row r="929" spans="1:12" x14ac:dyDescent="0.25">
      <c r="A929" s="12">
        <v>1379</v>
      </c>
      <c r="B929" s="12">
        <v>925</v>
      </c>
      <c r="C929" s="12">
        <v>1383</v>
      </c>
      <c r="D929" s="3" t="s">
        <v>3538</v>
      </c>
      <c r="E929" s="3" t="str">
        <f t="array" ref="E929">IF(OR(EXACT(A929,'ESO Dungeon constants'!$D$3:$D$987)),"X","")</f>
        <v/>
      </c>
      <c r="F929" s="3" t="str">
        <f t="shared" si="56"/>
        <v/>
      </c>
      <c r="G929" s="3" t="str">
        <f t="shared" si="57"/>
        <v>Galen</v>
      </c>
      <c r="H929" s="17">
        <f t="shared" si="58"/>
        <v>1379</v>
      </c>
      <c r="I929" s="17">
        <f t="shared" si="59"/>
        <v>1383</v>
      </c>
      <c r="J929">
        <v>28</v>
      </c>
      <c r="K929" s="3" t="str">
        <f>VLOOKUP(J929,'LibSets constants'!$A$4:$B$1012,2,FALSE)</f>
        <v>DLC_FIRESONG</v>
      </c>
      <c r="L929" s="3" t="str">
        <f>VLOOKUP(J929,'LibSets constants'!$A$4:$C$1012,3,FALSE)</f>
        <v>Firesong</v>
      </c>
    </row>
    <row r="930" spans="1:12" x14ac:dyDescent="0.25">
      <c r="A930" s="12">
        <v>1380</v>
      </c>
      <c r="B930" s="12">
        <v>926</v>
      </c>
      <c r="C930" s="12">
        <v>1383</v>
      </c>
      <c r="D930" s="3" t="s">
        <v>3539</v>
      </c>
      <c r="E930" s="3" t="str">
        <f t="array" ref="E930">IF(OR(EXACT(A930,'ESO Dungeon constants'!$D$3:$D$987)),"X","")</f>
        <v/>
      </c>
      <c r="F930" s="3" t="str">
        <f t="shared" si="56"/>
        <v/>
      </c>
      <c r="G930" s="3" t="str">
        <f t="shared" si="57"/>
        <v>Galen</v>
      </c>
      <c r="H930" s="17">
        <f t="shared" si="58"/>
        <v>1380</v>
      </c>
      <c r="I930" s="17">
        <f t="shared" si="59"/>
        <v>1383</v>
      </c>
      <c r="J930">
        <v>28</v>
      </c>
      <c r="K930" s="3" t="str">
        <f>VLOOKUP(J930,'LibSets constants'!$A$4:$B$1012,2,FALSE)</f>
        <v>DLC_FIRESONG</v>
      </c>
      <c r="L930" s="3" t="str">
        <f>VLOOKUP(J930,'LibSets constants'!$A$4:$C$1012,3,FALSE)</f>
        <v>Firesong</v>
      </c>
    </row>
    <row r="931" spans="1:12" x14ac:dyDescent="0.25">
      <c r="A931" s="12">
        <v>1381</v>
      </c>
      <c r="B931" s="12">
        <v>927</v>
      </c>
      <c r="C931" s="12">
        <v>1383</v>
      </c>
      <c r="D931" s="3" t="s">
        <v>3540</v>
      </c>
      <c r="E931" s="3" t="str">
        <f t="array" ref="E931">IF(OR(EXACT(A931,'ESO Dungeon constants'!$D$3:$D$987)),"X","")</f>
        <v/>
      </c>
      <c r="F931" s="3" t="str">
        <f t="shared" si="56"/>
        <v/>
      </c>
      <c r="G931" s="3" t="str">
        <f t="shared" si="57"/>
        <v>Galen</v>
      </c>
      <c r="H931" s="17">
        <f t="shared" si="58"/>
        <v>1381</v>
      </c>
      <c r="I931" s="17">
        <f t="shared" si="59"/>
        <v>1383</v>
      </c>
      <c r="J931">
        <v>28</v>
      </c>
      <c r="K931" s="3" t="str">
        <f>VLOOKUP(J931,'LibSets constants'!$A$4:$B$1012,2,FALSE)</f>
        <v>DLC_FIRESONG</v>
      </c>
      <c r="L931" s="3" t="str">
        <f>VLOOKUP(J931,'LibSets constants'!$A$4:$C$1012,3,FALSE)</f>
        <v>Firesong</v>
      </c>
    </row>
    <row r="932" spans="1:12" x14ac:dyDescent="0.25">
      <c r="A932" s="12">
        <v>1382</v>
      </c>
      <c r="B932" s="12">
        <v>928</v>
      </c>
      <c r="C932" s="12">
        <v>1383</v>
      </c>
      <c r="D932" s="3" t="s">
        <v>3541</v>
      </c>
      <c r="E932" s="3" t="str">
        <f t="array" ref="E932">IF(OR(EXACT(A932,'ESO Dungeon constants'!$D$3:$D$987)),"X","")</f>
        <v/>
      </c>
      <c r="F932" s="3" t="str">
        <f t="shared" si="56"/>
        <v/>
      </c>
      <c r="G932" s="3" t="str">
        <f t="shared" si="57"/>
        <v>Galen</v>
      </c>
      <c r="H932" s="17">
        <f t="shared" si="58"/>
        <v>1382</v>
      </c>
      <c r="I932" s="17">
        <f t="shared" si="59"/>
        <v>1383</v>
      </c>
      <c r="J932">
        <v>28</v>
      </c>
      <c r="K932" s="3" t="str">
        <f>VLOOKUP(J932,'LibSets constants'!$A$4:$B$1012,2,FALSE)</f>
        <v>DLC_FIRESONG</v>
      </c>
      <c r="L932" s="3" t="str">
        <f>VLOOKUP(J932,'LibSets constants'!$A$4:$C$1012,3,FALSE)</f>
        <v>Firesong</v>
      </c>
    </row>
    <row r="933" spans="1:12" x14ac:dyDescent="0.25">
      <c r="A933" s="12">
        <v>1383</v>
      </c>
      <c r="B933" s="12">
        <v>929</v>
      </c>
      <c r="C933" s="12">
        <v>1383</v>
      </c>
      <c r="D933" s="3" t="s">
        <v>3544</v>
      </c>
      <c r="E933" s="3" t="str">
        <f t="array" ref="E933">IF(OR(EXACT(A933,'ESO Dungeon constants'!$D$3:$D$987)),"X","")</f>
        <v/>
      </c>
      <c r="F933" s="3" t="str">
        <f t="shared" si="56"/>
        <v>X</v>
      </c>
      <c r="G933" s="3" t="str">
        <f t="shared" si="57"/>
        <v/>
      </c>
      <c r="H933" s="17">
        <f t="shared" si="58"/>
        <v>1383</v>
      </c>
      <c r="I933" s="17">
        <f t="shared" si="59"/>
        <v>1383</v>
      </c>
      <c r="J933">
        <v>28</v>
      </c>
      <c r="K933" s="3" t="str">
        <f>VLOOKUP(J933,'LibSets constants'!$A$4:$B$1012,2,FALSE)</f>
        <v>DLC_FIRESONG</v>
      </c>
      <c r="L933" s="3" t="str">
        <f>VLOOKUP(J933,'LibSets constants'!$A$4:$C$1012,3,FALSE)</f>
        <v>Firesong</v>
      </c>
    </row>
    <row r="934" spans="1:12" x14ac:dyDescent="0.25">
      <c r="A934" s="12">
        <v>1385</v>
      </c>
      <c r="B934" s="12">
        <v>930</v>
      </c>
      <c r="C934" s="12">
        <v>1383</v>
      </c>
      <c r="D934" s="3" t="s">
        <v>3543</v>
      </c>
      <c r="E934" s="3" t="str">
        <f t="array" ref="E934">IF(OR(EXACT(A934,'ESO Dungeon constants'!$D$3:$D$987)),"X","")</f>
        <v/>
      </c>
      <c r="F934" s="3" t="str">
        <f t="shared" si="56"/>
        <v/>
      </c>
      <c r="G934" s="3" t="str">
        <f t="shared" si="57"/>
        <v>Galen</v>
      </c>
      <c r="H934" s="17">
        <f t="shared" si="58"/>
        <v>1385</v>
      </c>
      <c r="I934" s="17">
        <f t="shared" si="59"/>
        <v>1383</v>
      </c>
      <c r="J934">
        <v>28</v>
      </c>
      <c r="K934" s="3" t="str">
        <f>VLOOKUP(J934,'LibSets constants'!$A$4:$B$1012,2,FALSE)</f>
        <v>DLC_FIRESONG</v>
      </c>
      <c r="L934" s="3" t="str">
        <f>VLOOKUP(J934,'LibSets constants'!$A$4:$C$1012,3,FALSE)</f>
        <v>Firesong</v>
      </c>
    </row>
    <row r="935" spans="1:12" x14ac:dyDescent="0.25">
      <c r="A935" s="12">
        <v>1386</v>
      </c>
      <c r="B935" s="12">
        <v>931</v>
      </c>
      <c r="C935" s="12">
        <v>1383</v>
      </c>
      <c r="D935" s="3" t="s">
        <v>3533</v>
      </c>
      <c r="E935" s="3" t="str">
        <f t="array" ref="E935">IF(OR(EXACT(A935,'ESO Dungeon constants'!$D$3:$D$987)),"X","")</f>
        <v/>
      </c>
      <c r="F935" s="3" t="str">
        <f t="shared" si="56"/>
        <v/>
      </c>
      <c r="G935" s="3" t="str">
        <f t="shared" si="57"/>
        <v>Galen</v>
      </c>
      <c r="H935" s="17">
        <f t="shared" si="58"/>
        <v>1386</v>
      </c>
      <c r="I935" s="17">
        <f t="shared" si="59"/>
        <v>1383</v>
      </c>
      <c r="J935">
        <v>28</v>
      </c>
      <c r="K935" s="3" t="str">
        <f>VLOOKUP(J935,'LibSets constants'!$A$4:$B$1012,2,FALSE)</f>
        <v>DLC_FIRESONG</v>
      </c>
      <c r="L935" s="3" t="str">
        <f>VLOOKUP(J935,'LibSets constants'!$A$4:$C$1012,3,FALSE)</f>
        <v>Firesong</v>
      </c>
    </row>
    <row r="936" spans="1:12" x14ac:dyDescent="0.25">
      <c r="A936" s="12">
        <v>1387</v>
      </c>
      <c r="B936" s="12">
        <v>932</v>
      </c>
      <c r="C936" s="12">
        <v>1383</v>
      </c>
      <c r="D936" s="3" t="s">
        <v>3542</v>
      </c>
      <c r="E936" s="3" t="str">
        <f t="array" ref="E936">IF(OR(EXACT(A936,'ESO Dungeon constants'!$D$3:$D$987)),"X","")</f>
        <v/>
      </c>
      <c r="F936" s="3" t="str">
        <f t="shared" si="56"/>
        <v/>
      </c>
      <c r="G936" s="3" t="str">
        <f t="shared" si="57"/>
        <v>Galen</v>
      </c>
      <c r="H936" s="17">
        <f t="shared" si="58"/>
        <v>1387</v>
      </c>
      <c r="I936" s="17">
        <f t="shared" si="59"/>
        <v>1383</v>
      </c>
      <c r="J936">
        <v>28</v>
      </c>
      <c r="K936" s="3" t="str">
        <f>VLOOKUP(J936,'LibSets constants'!$A$4:$B$1012,2,FALSE)</f>
        <v>DLC_FIRESONG</v>
      </c>
      <c r="L936" s="3" t="str">
        <f>VLOOKUP(J936,'LibSets constants'!$A$4:$C$1012,3,FALSE)</f>
        <v>Firesong</v>
      </c>
    </row>
    <row r="937" spans="1:12" x14ac:dyDescent="0.25">
      <c r="A937" s="104">
        <v>1389</v>
      </c>
      <c r="B937" s="56">
        <v>932</v>
      </c>
      <c r="C937" s="56">
        <v>41</v>
      </c>
      <c r="D937" s="3" t="s">
        <v>3633</v>
      </c>
      <c r="E937" s="3" t="str">
        <f t="array" ref="E937">IF(OR(EXACT(A937,'ESO Dungeon constants'!$D$3:$D$987)),"X","")</f>
        <v>X</v>
      </c>
      <c r="F937" s="3" t="str">
        <f t="shared" si="56"/>
        <v/>
      </c>
      <c r="G937" s="3" t="str">
        <f t="shared" si="57"/>
        <v>Stonefalls</v>
      </c>
      <c r="H937" s="17">
        <f t="shared" si="58"/>
        <v>1389</v>
      </c>
      <c r="I937" s="17">
        <f t="shared" si="59"/>
        <v>41</v>
      </c>
      <c r="J937">
        <v>29</v>
      </c>
      <c r="K937" s="3" t="str">
        <f>VLOOKUP(J937,'LibSets constants'!$A$4:$B$1012,2,FALSE)</f>
        <v>DLC_SCRIBES_OF_FATE</v>
      </c>
      <c r="L937" s="3" t="str">
        <f>VLOOKUP(J937,'LibSets constants'!$A$4:$C$1012,3,FALSE)</f>
        <v>Scribes of Fate</v>
      </c>
    </row>
    <row r="938" spans="1:12" x14ac:dyDescent="0.25">
      <c r="A938" s="104">
        <v>1390</v>
      </c>
      <c r="B938" s="56">
        <v>933</v>
      </c>
      <c r="C938" s="56">
        <v>103</v>
      </c>
      <c r="D938" s="3" t="s">
        <v>3663</v>
      </c>
      <c r="E938" s="3" t="str">
        <f t="array" ref="E938">IF(OR(EXACT(A938,'ESO Dungeon constants'!$D$3:$D$987)),"X","")</f>
        <v>X</v>
      </c>
      <c r="F938" s="3" t="str">
        <f t="shared" si="56"/>
        <v/>
      </c>
      <c r="G938" s="3" t="str">
        <f t="shared" si="57"/>
        <v>The Rift</v>
      </c>
      <c r="H938" s="17">
        <f t="shared" si="58"/>
        <v>1390</v>
      </c>
      <c r="I938" s="17">
        <f t="shared" si="59"/>
        <v>103</v>
      </c>
      <c r="J938">
        <v>29</v>
      </c>
      <c r="K938" s="3" t="str">
        <f>VLOOKUP(J938,'LibSets constants'!$A$4:$B$1012,2,FALSE)</f>
        <v>DLC_SCRIBES_OF_FATE</v>
      </c>
      <c r="L938" s="3" t="str">
        <f>VLOOKUP(J938,'LibSets constants'!$A$4:$C$1012,3,FALSE)</f>
        <v>Scribes of Fate</v>
      </c>
    </row>
    <row r="939" spans="1:12" x14ac:dyDescent="0.25">
      <c r="A939" s="104">
        <v>1391</v>
      </c>
      <c r="B939" s="56">
        <v>934</v>
      </c>
      <c r="C939" s="56">
        <v>537</v>
      </c>
      <c r="D939" s="3" t="s">
        <v>3662</v>
      </c>
      <c r="E939" s="3" t="str">
        <f t="array" ref="E939">IF(OR(EXACT(A939,'ESO Dungeon constants'!$D$3:$D$987)),"X","")</f>
        <v/>
      </c>
      <c r="F939" s="3" t="str">
        <f t="shared" si="56"/>
        <v/>
      </c>
      <c r="G939" s="3" t="str">
        <f t="shared" si="57"/>
        <v>Khenarthi's Roost</v>
      </c>
      <c r="H939" s="17">
        <f t="shared" si="58"/>
        <v>1391</v>
      </c>
      <c r="I939" s="17">
        <f t="shared" si="59"/>
        <v>537</v>
      </c>
      <c r="J939">
        <v>29</v>
      </c>
      <c r="K939" s="3" t="str">
        <f>VLOOKUP(J939,'LibSets constants'!$A$4:$B$1012,2,FALSE)</f>
        <v>DLC_SCRIBES_OF_FATE</v>
      </c>
      <c r="L939" s="3" t="str">
        <f>VLOOKUP(J939,'LibSets constants'!$A$4:$C$1012,3,FALSE)</f>
        <v>Scribes of Fate</v>
      </c>
    </row>
    <row r="940" spans="1:12" x14ac:dyDescent="0.25">
      <c r="A940" s="104">
        <v>1392</v>
      </c>
      <c r="B940" s="56">
        <v>935</v>
      </c>
      <c r="C940" s="56">
        <v>537</v>
      </c>
      <c r="D940" s="3" t="s">
        <v>3661</v>
      </c>
      <c r="E940" s="3" t="str">
        <f t="array" ref="E940">IF(OR(EXACT(A940,'ESO Dungeon constants'!$D$3:$D$987)),"X","")</f>
        <v/>
      </c>
      <c r="F940" s="3" t="str">
        <f t="shared" si="56"/>
        <v/>
      </c>
      <c r="G940" s="3" t="str">
        <f t="shared" si="57"/>
        <v>Khenarthi's Roost</v>
      </c>
      <c r="H940" s="17">
        <f t="shared" si="58"/>
        <v>1392</v>
      </c>
      <c r="I940" s="17">
        <f t="shared" si="59"/>
        <v>537</v>
      </c>
      <c r="J940">
        <v>29</v>
      </c>
      <c r="K940" s="3" t="str">
        <f>VLOOKUP(J940,'LibSets constants'!$A$4:$B$1012,2,FALSE)</f>
        <v>DLC_SCRIBES_OF_FATE</v>
      </c>
      <c r="L940" s="3" t="str">
        <f>VLOOKUP(J940,'LibSets constants'!$A$4:$C$1012,3,FALSE)</f>
        <v>Scribes of Fate</v>
      </c>
    </row>
    <row r="941" spans="1:12" x14ac:dyDescent="0.25">
      <c r="A941" s="107">
        <v>1393</v>
      </c>
      <c r="B941">
        <v>937</v>
      </c>
      <c r="C941">
        <v>1414</v>
      </c>
      <c r="D941" t="s">
        <v>3800</v>
      </c>
      <c r="E941" s="3" t="str">
        <f t="array" ref="E941">IF(OR(EXACT(A941,'ESO Dungeon constants'!$D$3:$D$987)),"X","")</f>
        <v/>
      </c>
      <c r="F941" s="3" t="str">
        <f t="shared" ref="F941:F976" si="60">IF(EXACT(A941,C941),"X","")</f>
        <v/>
      </c>
      <c r="G941" s="3" t="str">
        <f t="shared" ref="G941:G977" si="61">IF(A941&lt;&gt;C941,VLOOKUP(C941,$A$3:$D$9952,4,FALSE),"")</f>
        <v>Telvanni Peninsula</v>
      </c>
      <c r="H941" s="17">
        <f t="shared" ref="H941:H976" si="62">A941</f>
        <v>1393</v>
      </c>
      <c r="I941" s="17">
        <f t="shared" ref="I941:I976" si="63">C941</f>
        <v>1414</v>
      </c>
      <c r="J941">
        <v>30</v>
      </c>
      <c r="K941" s="3" t="str">
        <f>VLOOKUP(J941,'LibSets constants'!$A$4:$B$1012,2,FALSE)</f>
        <v>DLC_NECROM</v>
      </c>
      <c r="L941" s="3" t="str">
        <f>VLOOKUP(J941,'LibSets constants'!$A$4:$C$1012,3,FALSE)</f>
        <v>Necrom</v>
      </c>
    </row>
    <row r="942" spans="1:12" x14ac:dyDescent="0.25">
      <c r="A942" s="107">
        <v>1394</v>
      </c>
      <c r="B942">
        <v>938</v>
      </c>
      <c r="C942">
        <v>1414</v>
      </c>
      <c r="D942" t="s">
        <v>3799</v>
      </c>
      <c r="E942" s="3" t="str">
        <f t="array" ref="E942">IF(OR(EXACT(A942,'ESO Dungeon constants'!$D$3:$D$987)),"X","")</f>
        <v/>
      </c>
      <c r="F942" s="3" t="str">
        <f t="shared" si="60"/>
        <v/>
      </c>
      <c r="G942" s="3" t="str">
        <f t="shared" si="61"/>
        <v>Telvanni Peninsula</v>
      </c>
      <c r="H942" s="17">
        <f t="shared" si="62"/>
        <v>1394</v>
      </c>
      <c r="I942" s="17">
        <f t="shared" si="63"/>
        <v>1414</v>
      </c>
      <c r="J942">
        <v>30</v>
      </c>
      <c r="K942" s="3" t="str">
        <f>VLOOKUP(J942,'LibSets constants'!$A$4:$B$1012,2,FALSE)</f>
        <v>DLC_NECROM</v>
      </c>
      <c r="L942" s="3" t="str">
        <f>VLOOKUP(J942,'LibSets constants'!$A$4:$C$1012,3,FALSE)</f>
        <v>Necrom</v>
      </c>
    </row>
    <row r="943" spans="1:12" x14ac:dyDescent="0.25">
      <c r="A943" s="107">
        <v>1395</v>
      </c>
      <c r="B943">
        <v>939</v>
      </c>
      <c r="C943">
        <v>1414</v>
      </c>
      <c r="D943" t="s">
        <v>3799</v>
      </c>
      <c r="E943" s="3" t="str">
        <f t="array" ref="E943">IF(OR(EXACT(A943,'ESO Dungeon constants'!$D$3:$D$987)),"X","")</f>
        <v/>
      </c>
      <c r="F943" s="3" t="str">
        <f t="shared" si="60"/>
        <v/>
      </c>
      <c r="G943" s="3" t="str">
        <f t="shared" si="61"/>
        <v>Telvanni Peninsula</v>
      </c>
      <c r="H943" s="17">
        <f t="shared" si="62"/>
        <v>1395</v>
      </c>
      <c r="I943" s="17">
        <f t="shared" si="63"/>
        <v>1414</v>
      </c>
      <c r="J943">
        <v>30</v>
      </c>
      <c r="K943" s="3" t="str">
        <f>VLOOKUP(J943,'LibSets constants'!$A$4:$B$1012,2,FALSE)</f>
        <v>DLC_NECROM</v>
      </c>
      <c r="L943" s="3" t="str">
        <f>VLOOKUP(J943,'LibSets constants'!$A$4:$C$1012,3,FALSE)</f>
        <v>Necrom</v>
      </c>
    </row>
    <row r="944" spans="1:12" x14ac:dyDescent="0.25">
      <c r="A944" s="107">
        <v>1396</v>
      </c>
      <c r="B944">
        <v>940</v>
      </c>
      <c r="C944">
        <v>1414</v>
      </c>
      <c r="D944" t="s">
        <v>3798</v>
      </c>
      <c r="E944" s="3" t="str">
        <f t="array" ref="E944">IF(OR(EXACT(A944,'ESO Dungeon constants'!$D$3:$D$987)),"X","")</f>
        <v/>
      </c>
      <c r="F944" s="3" t="str">
        <f t="shared" si="60"/>
        <v/>
      </c>
      <c r="G944" s="3" t="str">
        <f t="shared" si="61"/>
        <v>Telvanni Peninsula</v>
      </c>
      <c r="H944" s="17">
        <f t="shared" si="62"/>
        <v>1396</v>
      </c>
      <c r="I944" s="17">
        <f t="shared" si="63"/>
        <v>1414</v>
      </c>
      <c r="J944">
        <v>30</v>
      </c>
      <c r="K944" s="3" t="str">
        <f>VLOOKUP(J944,'LibSets constants'!$A$4:$B$1012,2,FALSE)</f>
        <v>DLC_NECROM</v>
      </c>
      <c r="L944" s="3" t="str">
        <f>VLOOKUP(J944,'LibSets constants'!$A$4:$C$1012,3,FALSE)</f>
        <v>Necrom</v>
      </c>
    </row>
    <row r="945" spans="1:12" x14ac:dyDescent="0.25">
      <c r="A945" s="107">
        <v>1397</v>
      </c>
      <c r="B945">
        <v>941</v>
      </c>
      <c r="C945">
        <v>1414</v>
      </c>
      <c r="D945" t="s">
        <v>3774</v>
      </c>
      <c r="E945" s="3" t="str">
        <f t="array" ref="E945">IF(OR(EXACT(A945,'ESO Dungeon constants'!$D$3:$D$987)),"X","")</f>
        <v/>
      </c>
      <c r="F945" s="3" t="str">
        <f t="shared" si="60"/>
        <v/>
      </c>
      <c r="G945" s="3" t="str">
        <f t="shared" si="61"/>
        <v>Telvanni Peninsula</v>
      </c>
      <c r="H945" s="17">
        <f t="shared" si="62"/>
        <v>1397</v>
      </c>
      <c r="I945" s="17">
        <f t="shared" si="63"/>
        <v>1414</v>
      </c>
      <c r="J945">
        <v>30</v>
      </c>
      <c r="K945" s="3" t="str">
        <f>VLOOKUP(J945,'LibSets constants'!$A$4:$B$1012,2,FALSE)</f>
        <v>DLC_NECROM</v>
      </c>
      <c r="L945" s="3" t="str">
        <f>VLOOKUP(J945,'LibSets constants'!$A$4:$C$1012,3,FALSE)</f>
        <v>Necrom</v>
      </c>
    </row>
    <row r="946" spans="1:12" x14ac:dyDescent="0.25">
      <c r="A946" s="107">
        <v>1398</v>
      </c>
      <c r="B946">
        <v>942</v>
      </c>
      <c r="C946">
        <v>1414</v>
      </c>
      <c r="D946" t="s">
        <v>3797</v>
      </c>
      <c r="E946" s="3" t="str">
        <f t="array" ref="E946">IF(OR(EXACT(A946,'ESO Dungeon constants'!$D$3:$D$987)),"X","")</f>
        <v/>
      </c>
      <c r="F946" s="3" t="str">
        <f t="shared" si="60"/>
        <v/>
      </c>
      <c r="G946" s="3" t="str">
        <f t="shared" si="61"/>
        <v>Telvanni Peninsula</v>
      </c>
      <c r="H946" s="17">
        <f t="shared" si="62"/>
        <v>1398</v>
      </c>
      <c r="I946" s="17">
        <f t="shared" si="63"/>
        <v>1414</v>
      </c>
      <c r="J946">
        <v>30</v>
      </c>
      <c r="K946" s="3" t="str">
        <f>VLOOKUP(J946,'LibSets constants'!$A$4:$B$1012,2,FALSE)</f>
        <v>DLC_NECROM</v>
      </c>
      <c r="L946" s="3" t="str">
        <f>VLOOKUP(J946,'LibSets constants'!$A$4:$C$1012,3,FALSE)</f>
        <v>Necrom</v>
      </c>
    </row>
    <row r="947" spans="1:12" x14ac:dyDescent="0.25">
      <c r="A947" s="107">
        <v>1399</v>
      </c>
      <c r="B947">
        <v>943</v>
      </c>
      <c r="C947">
        <v>1414</v>
      </c>
      <c r="D947" t="s">
        <v>3796</v>
      </c>
      <c r="E947" s="3" t="str">
        <f t="array" ref="E947">IF(OR(EXACT(A947,'ESO Dungeon constants'!$D$3:$D$987)),"X","")</f>
        <v/>
      </c>
      <c r="F947" s="3" t="str">
        <f t="shared" si="60"/>
        <v/>
      </c>
      <c r="G947" s="3" t="str">
        <f t="shared" si="61"/>
        <v>Telvanni Peninsula</v>
      </c>
      <c r="H947" s="17">
        <f t="shared" si="62"/>
        <v>1399</v>
      </c>
      <c r="I947" s="17">
        <f t="shared" si="63"/>
        <v>1414</v>
      </c>
      <c r="J947">
        <v>30</v>
      </c>
      <c r="K947" s="3" t="str">
        <f>VLOOKUP(J947,'LibSets constants'!$A$4:$B$1012,2,FALSE)</f>
        <v>DLC_NECROM</v>
      </c>
      <c r="L947" s="3" t="str">
        <f>VLOOKUP(J947,'LibSets constants'!$A$4:$C$1012,3,FALSE)</f>
        <v>Necrom</v>
      </c>
    </row>
    <row r="948" spans="1:12" x14ac:dyDescent="0.25">
      <c r="A948" s="107">
        <v>1400</v>
      </c>
      <c r="B948">
        <v>944</v>
      </c>
      <c r="C948">
        <v>1414</v>
      </c>
      <c r="D948" t="s">
        <v>3795</v>
      </c>
      <c r="E948" s="3" t="str">
        <f t="array" ref="E948">IF(OR(EXACT(A948,'ESO Dungeon constants'!$D$3:$D$987)),"X","")</f>
        <v/>
      </c>
      <c r="F948" s="3" t="str">
        <f t="shared" si="60"/>
        <v/>
      </c>
      <c r="G948" s="3" t="str">
        <f t="shared" si="61"/>
        <v>Telvanni Peninsula</v>
      </c>
      <c r="H948" s="17">
        <f t="shared" si="62"/>
        <v>1400</v>
      </c>
      <c r="I948" s="17">
        <f t="shared" si="63"/>
        <v>1414</v>
      </c>
      <c r="J948">
        <v>30</v>
      </c>
      <c r="K948" s="3" t="str">
        <f>VLOOKUP(J948,'LibSets constants'!$A$4:$B$1012,2,FALSE)</f>
        <v>DLC_NECROM</v>
      </c>
      <c r="L948" s="3" t="str">
        <f>VLOOKUP(J948,'LibSets constants'!$A$4:$C$1012,3,FALSE)</f>
        <v>Necrom</v>
      </c>
    </row>
    <row r="949" spans="1:12" x14ac:dyDescent="0.25">
      <c r="A949" s="107">
        <v>1401</v>
      </c>
      <c r="B949">
        <v>945</v>
      </c>
      <c r="C949">
        <v>1414</v>
      </c>
      <c r="D949" t="s">
        <v>3794</v>
      </c>
      <c r="E949" s="3" t="str">
        <f t="array" ref="E949">IF(OR(EXACT(A949,'ESO Dungeon constants'!$D$3:$D$987)),"X","")</f>
        <v/>
      </c>
      <c r="F949" s="3" t="str">
        <f t="shared" si="60"/>
        <v/>
      </c>
      <c r="G949" s="3" t="str">
        <f t="shared" si="61"/>
        <v>Telvanni Peninsula</v>
      </c>
      <c r="H949" s="17">
        <f t="shared" si="62"/>
        <v>1401</v>
      </c>
      <c r="I949" s="17">
        <f t="shared" si="63"/>
        <v>1414</v>
      </c>
      <c r="J949">
        <v>30</v>
      </c>
      <c r="K949" s="3" t="str">
        <f>VLOOKUP(J949,'LibSets constants'!$A$4:$B$1012,2,FALSE)</f>
        <v>DLC_NECROM</v>
      </c>
      <c r="L949" s="3" t="str">
        <f>VLOOKUP(J949,'LibSets constants'!$A$4:$C$1012,3,FALSE)</f>
        <v>Necrom</v>
      </c>
    </row>
    <row r="950" spans="1:12" x14ac:dyDescent="0.25">
      <c r="A950" s="107">
        <v>1402</v>
      </c>
      <c r="B950">
        <v>946</v>
      </c>
      <c r="C950">
        <v>1414</v>
      </c>
      <c r="D950" t="s">
        <v>3793</v>
      </c>
      <c r="E950" s="3" t="str">
        <f t="array" ref="E950">IF(OR(EXACT(A950,'ESO Dungeon constants'!$D$3:$D$987)),"X","")</f>
        <v/>
      </c>
      <c r="F950" s="3" t="str">
        <f t="shared" si="60"/>
        <v/>
      </c>
      <c r="G950" s="3" t="str">
        <f t="shared" si="61"/>
        <v>Telvanni Peninsula</v>
      </c>
      <c r="H950" s="17">
        <f t="shared" si="62"/>
        <v>1402</v>
      </c>
      <c r="I950" s="17">
        <f t="shared" si="63"/>
        <v>1414</v>
      </c>
      <c r="J950">
        <v>30</v>
      </c>
      <c r="K950" s="3" t="str">
        <f>VLOOKUP(J950,'LibSets constants'!$A$4:$B$1012,2,FALSE)</f>
        <v>DLC_NECROM</v>
      </c>
      <c r="L950" s="3" t="str">
        <f>VLOOKUP(J950,'LibSets constants'!$A$4:$C$1012,3,FALSE)</f>
        <v>Necrom</v>
      </c>
    </row>
    <row r="951" spans="1:12" x14ac:dyDescent="0.25">
      <c r="A951" s="107">
        <v>1403</v>
      </c>
      <c r="B951">
        <v>947</v>
      </c>
      <c r="C951">
        <v>1414</v>
      </c>
      <c r="D951" t="s">
        <v>3792</v>
      </c>
      <c r="E951" s="3" t="str">
        <f t="array" ref="E951">IF(OR(EXACT(A951,'ESO Dungeon constants'!$D$3:$D$987)),"X","")</f>
        <v/>
      </c>
      <c r="F951" s="3" t="str">
        <f t="shared" si="60"/>
        <v/>
      </c>
      <c r="G951" s="3" t="str">
        <f t="shared" si="61"/>
        <v>Telvanni Peninsula</v>
      </c>
      <c r="H951" s="17">
        <f t="shared" si="62"/>
        <v>1403</v>
      </c>
      <c r="I951" s="17">
        <f t="shared" si="63"/>
        <v>1414</v>
      </c>
      <c r="J951">
        <v>30</v>
      </c>
      <c r="K951" s="3" t="str">
        <f>VLOOKUP(J951,'LibSets constants'!$A$4:$B$1012,2,FALSE)</f>
        <v>DLC_NECROM</v>
      </c>
      <c r="L951" s="3" t="str">
        <f>VLOOKUP(J951,'LibSets constants'!$A$4:$C$1012,3,FALSE)</f>
        <v>Necrom</v>
      </c>
    </row>
    <row r="952" spans="1:12" x14ac:dyDescent="0.25">
      <c r="A952" s="107">
        <v>1404</v>
      </c>
      <c r="B952">
        <v>948</v>
      </c>
      <c r="C952">
        <v>1414</v>
      </c>
      <c r="D952" t="s">
        <v>3802</v>
      </c>
      <c r="E952" s="3" t="str">
        <f t="array" ref="E952">IF(OR(EXACT(A952,'ESO Dungeon constants'!$D$3:$D$987)),"X","")</f>
        <v/>
      </c>
      <c r="F952" s="3" t="str">
        <f t="shared" si="60"/>
        <v/>
      </c>
      <c r="G952" s="3" t="str">
        <f t="shared" si="61"/>
        <v>Telvanni Peninsula</v>
      </c>
      <c r="H952" s="17">
        <f t="shared" si="62"/>
        <v>1404</v>
      </c>
      <c r="I952" s="17">
        <f t="shared" si="63"/>
        <v>1414</v>
      </c>
      <c r="J952">
        <v>30</v>
      </c>
      <c r="K952" s="3" t="str">
        <f>VLOOKUP(J952,'LibSets constants'!$A$4:$B$1012,2,FALSE)</f>
        <v>DLC_NECROM</v>
      </c>
      <c r="L952" s="3" t="str">
        <f>VLOOKUP(J952,'LibSets constants'!$A$4:$C$1012,3,FALSE)</f>
        <v>Necrom</v>
      </c>
    </row>
    <row r="953" spans="1:12" x14ac:dyDescent="0.25">
      <c r="A953" s="107">
        <v>1405</v>
      </c>
      <c r="B953">
        <v>949</v>
      </c>
      <c r="C953">
        <v>1414</v>
      </c>
      <c r="D953" t="s">
        <v>3803</v>
      </c>
      <c r="E953" s="3" t="str">
        <f t="array" ref="E953">IF(OR(EXACT(A953,'ESO Dungeon constants'!$D$3:$D$987)),"X","")</f>
        <v/>
      </c>
      <c r="F953" s="3" t="str">
        <f t="shared" si="60"/>
        <v/>
      </c>
      <c r="G953" s="3" t="str">
        <f t="shared" si="61"/>
        <v>Telvanni Peninsula</v>
      </c>
      <c r="H953" s="17">
        <f t="shared" si="62"/>
        <v>1405</v>
      </c>
      <c r="I953" s="17">
        <f t="shared" si="63"/>
        <v>1414</v>
      </c>
      <c r="J953">
        <v>30</v>
      </c>
      <c r="K953" s="3" t="str">
        <f>VLOOKUP(J953,'LibSets constants'!$A$4:$B$1012,2,FALSE)</f>
        <v>DLC_NECROM</v>
      </c>
      <c r="L953" s="3" t="str">
        <f>VLOOKUP(J953,'LibSets constants'!$A$4:$C$1012,3,FALSE)</f>
        <v>Necrom</v>
      </c>
    </row>
    <row r="954" spans="1:12" x14ac:dyDescent="0.25">
      <c r="A954" s="107">
        <v>1406</v>
      </c>
      <c r="B954">
        <v>950</v>
      </c>
      <c r="C954">
        <v>1414</v>
      </c>
      <c r="D954" t="s">
        <v>3804</v>
      </c>
      <c r="E954" s="3" t="str">
        <f t="array" ref="E954">IF(OR(EXACT(A954,'ESO Dungeon constants'!$D$3:$D$987)),"X","")</f>
        <v/>
      </c>
      <c r="F954" s="3" t="str">
        <f t="shared" si="60"/>
        <v/>
      </c>
      <c r="G954" s="3" t="str">
        <f t="shared" si="61"/>
        <v>Telvanni Peninsula</v>
      </c>
      <c r="H954" s="17">
        <f t="shared" si="62"/>
        <v>1406</v>
      </c>
      <c r="I954" s="17">
        <f t="shared" si="63"/>
        <v>1414</v>
      </c>
      <c r="J954">
        <v>30</v>
      </c>
      <c r="K954" s="3" t="str">
        <f>VLOOKUP(J954,'LibSets constants'!$A$4:$B$1012,2,FALSE)</f>
        <v>DLC_NECROM</v>
      </c>
      <c r="L954" s="3" t="str">
        <f>VLOOKUP(J954,'LibSets constants'!$A$4:$C$1012,3,FALSE)</f>
        <v>Necrom</v>
      </c>
    </row>
    <row r="955" spans="1:12" x14ac:dyDescent="0.25">
      <c r="A955" s="107">
        <v>1407</v>
      </c>
      <c r="B955">
        <v>951</v>
      </c>
      <c r="C955">
        <v>1414</v>
      </c>
      <c r="D955" t="s">
        <v>3791</v>
      </c>
      <c r="E955" s="3" t="str">
        <f t="array" ref="E955">IF(OR(EXACT(A955,'ESO Dungeon constants'!$D$3:$D$987)),"X","")</f>
        <v/>
      </c>
      <c r="F955" s="3" t="str">
        <f t="shared" si="60"/>
        <v/>
      </c>
      <c r="G955" s="3" t="str">
        <f t="shared" si="61"/>
        <v>Telvanni Peninsula</v>
      </c>
      <c r="H955" s="17">
        <f t="shared" si="62"/>
        <v>1407</v>
      </c>
      <c r="I955" s="17">
        <f t="shared" si="63"/>
        <v>1414</v>
      </c>
      <c r="J955">
        <v>30</v>
      </c>
      <c r="K955" s="3" t="str">
        <f>VLOOKUP(J955,'LibSets constants'!$A$4:$B$1012,2,FALSE)</f>
        <v>DLC_NECROM</v>
      </c>
      <c r="L955" s="3" t="str">
        <f>VLOOKUP(J955,'LibSets constants'!$A$4:$C$1012,3,FALSE)</f>
        <v>Necrom</v>
      </c>
    </row>
    <row r="956" spans="1:12" x14ac:dyDescent="0.25">
      <c r="A956" s="107">
        <v>1408</v>
      </c>
      <c r="B956">
        <v>952</v>
      </c>
      <c r="C956">
        <v>1414</v>
      </c>
      <c r="D956" t="s">
        <v>3775</v>
      </c>
      <c r="E956" s="3" t="str">
        <f t="array" ref="E956">IF(OR(EXACT(A956,'ESO Dungeon constants'!$D$3:$D$987)),"X","")</f>
        <v/>
      </c>
      <c r="F956" s="3" t="str">
        <f t="shared" si="60"/>
        <v/>
      </c>
      <c r="G956" s="3" t="str">
        <f t="shared" si="61"/>
        <v>Telvanni Peninsula</v>
      </c>
      <c r="H956" s="17">
        <f t="shared" si="62"/>
        <v>1408</v>
      </c>
      <c r="I956" s="17">
        <f t="shared" si="63"/>
        <v>1414</v>
      </c>
      <c r="J956">
        <v>30</v>
      </c>
      <c r="K956" s="3" t="str">
        <f>VLOOKUP(J956,'LibSets constants'!$A$4:$B$1012,2,FALSE)</f>
        <v>DLC_NECROM</v>
      </c>
      <c r="L956" s="3" t="str">
        <f>VLOOKUP(J956,'LibSets constants'!$A$4:$C$1012,3,FALSE)</f>
        <v>Necrom</v>
      </c>
    </row>
    <row r="957" spans="1:12" x14ac:dyDescent="0.25">
      <c r="A957" s="107">
        <v>1409</v>
      </c>
      <c r="B957">
        <v>953</v>
      </c>
      <c r="C957">
        <v>1414</v>
      </c>
      <c r="D957" t="s">
        <v>3790</v>
      </c>
      <c r="E957" s="3" t="str">
        <f t="array" ref="E957">IF(OR(EXACT(A957,'ESO Dungeon constants'!$D$3:$D$987)),"X","")</f>
        <v/>
      </c>
      <c r="F957" s="3" t="str">
        <f t="shared" si="60"/>
        <v/>
      </c>
      <c r="G957" s="3" t="str">
        <f t="shared" si="61"/>
        <v>Telvanni Peninsula</v>
      </c>
      <c r="H957" s="17">
        <f t="shared" si="62"/>
        <v>1409</v>
      </c>
      <c r="I957" s="17">
        <f t="shared" si="63"/>
        <v>1414</v>
      </c>
      <c r="J957">
        <v>30</v>
      </c>
      <c r="K957" s="3" t="str">
        <f>VLOOKUP(J957,'LibSets constants'!$A$4:$B$1012,2,FALSE)</f>
        <v>DLC_NECROM</v>
      </c>
      <c r="L957" s="3" t="str">
        <f>VLOOKUP(J957,'LibSets constants'!$A$4:$C$1012,3,FALSE)</f>
        <v>Necrom</v>
      </c>
    </row>
    <row r="958" spans="1:12" x14ac:dyDescent="0.25">
      <c r="A958" s="107">
        <v>1410</v>
      </c>
      <c r="B958">
        <v>954</v>
      </c>
      <c r="C958">
        <v>1414</v>
      </c>
      <c r="D958" t="s">
        <v>3789</v>
      </c>
      <c r="E958" s="3" t="str">
        <f t="array" ref="E958">IF(OR(EXACT(A958,'ESO Dungeon constants'!$D$3:$D$987)),"X","")</f>
        <v/>
      </c>
      <c r="F958" s="3" t="str">
        <f t="shared" si="60"/>
        <v/>
      </c>
      <c r="G958" s="3" t="str">
        <f t="shared" si="61"/>
        <v>Telvanni Peninsula</v>
      </c>
      <c r="H958" s="17">
        <f t="shared" si="62"/>
        <v>1410</v>
      </c>
      <c r="I958" s="17">
        <f t="shared" si="63"/>
        <v>1414</v>
      </c>
      <c r="J958">
        <v>30</v>
      </c>
      <c r="K958" s="3" t="str">
        <f>VLOOKUP(J958,'LibSets constants'!$A$4:$B$1012,2,FALSE)</f>
        <v>DLC_NECROM</v>
      </c>
      <c r="L958" s="3" t="str">
        <f>VLOOKUP(J958,'LibSets constants'!$A$4:$C$1012,3,FALSE)</f>
        <v>Necrom</v>
      </c>
    </row>
    <row r="959" spans="1:12" x14ac:dyDescent="0.25">
      <c r="A959" s="107">
        <v>1411</v>
      </c>
      <c r="B959">
        <v>955</v>
      </c>
      <c r="C959">
        <v>1414</v>
      </c>
      <c r="D959" t="s">
        <v>3788</v>
      </c>
      <c r="E959" s="3" t="str">
        <f t="array" ref="E959">IF(OR(EXACT(A959,'ESO Dungeon constants'!$D$3:$D$987)),"X","")</f>
        <v/>
      </c>
      <c r="F959" s="3" t="str">
        <f t="shared" si="60"/>
        <v/>
      </c>
      <c r="G959" s="3" t="str">
        <f t="shared" si="61"/>
        <v>Telvanni Peninsula</v>
      </c>
      <c r="H959" s="17">
        <f t="shared" si="62"/>
        <v>1411</v>
      </c>
      <c r="I959" s="17">
        <f t="shared" si="63"/>
        <v>1414</v>
      </c>
      <c r="J959">
        <v>30</v>
      </c>
      <c r="K959" s="3" t="str">
        <f>VLOOKUP(J959,'LibSets constants'!$A$4:$B$1012,2,FALSE)</f>
        <v>DLC_NECROM</v>
      </c>
      <c r="L959" s="3" t="str">
        <f>VLOOKUP(J959,'LibSets constants'!$A$4:$C$1012,3,FALSE)</f>
        <v>Necrom</v>
      </c>
    </row>
    <row r="960" spans="1:12" x14ac:dyDescent="0.25">
      <c r="A960" s="107">
        <v>1412</v>
      </c>
      <c r="B960">
        <v>956</v>
      </c>
      <c r="C960">
        <v>1414</v>
      </c>
      <c r="D960" t="s">
        <v>3787</v>
      </c>
      <c r="E960" s="3" t="str">
        <f t="array" ref="E960">IF(OR(EXACT(A960,'ESO Dungeon constants'!$D$3:$D$987)),"X","")</f>
        <v/>
      </c>
      <c r="F960" s="3" t="str">
        <f t="shared" si="60"/>
        <v/>
      </c>
      <c r="G960" s="3" t="str">
        <f t="shared" si="61"/>
        <v>Telvanni Peninsula</v>
      </c>
      <c r="H960" s="17">
        <f t="shared" si="62"/>
        <v>1412</v>
      </c>
      <c r="I960" s="17">
        <f t="shared" si="63"/>
        <v>1414</v>
      </c>
      <c r="J960">
        <v>30</v>
      </c>
      <c r="K960" s="3" t="str">
        <f>VLOOKUP(J960,'LibSets constants'!$A$4:$B$1012,2,FALSE)</f>
        <v>DLC_NECROM</v>
      </c>
      <c r="L960" s="3" t="str">
        <f>VLOOKUP(J960,'LibSets constants'!$A$4:$C$1012,3,FALSE)</f>
        <v>Necrom</v>
      </c>
    </row>
    <row r="961" spans="1:12" x14ac:dyDescent="0.25">
      <c r="A961" s="107">
        <v>1413</v>
      </c>
      <c r="B961">
        <v>957</v>
      </c>
      <c r="C961">
        <v>1414</v>
      </c>
      <c r="D961" t="s">
        <v>3710</v>
      </c>
      <c r="E961" s="3" t="str">
        <f t="array" ref="E961">IF(OR(EXACT(A961,'ESO Dungeon constants'!$D$3:$D$987)),"X","")</f>
        <v/>
      </c>
      <c r="F961" s="3" t="str">
        <f t="shared" si="60"/>
        <v/>
      </c>
      <c r="G961" s="3" t="str">
        <f t="shared" si="61"/>
        <v>Telvanni Peninsula</v>
      </c>
      <c r="H961" s="17">
        <f t="shared" si="62"/>
        <v>1413</v>
      </c>
      <c r="I961" s="17">
        <f t="shared" si="63"/>
        <v>1414</v>
      </c>
      <c r="J961">
        <v>30</v>
      </c>
      <c r="K961" s="3" t="str">
        <f>VLOOKUP(J961,'LibSets constants'!$A$4:$B$1012,2,FALSE)</f>
        <v>DLC_NECROM</v>
      </c>
      <c r="L961" s="3" t="str">
        <f>VLOOKUP(J961,'LibSets constants'!$A$4:$C$1012,3,FALSE)</f>
        <v>Necrom</v>
      </c>
    </row>
    <row r="962" spans="1:12" x14ac:dyDescent="0.25">
      <c r="A962" s="107">
        <v>1414</v>
      </c>
      <c r="B962">
        <v>958</v>
      </c>
      <c r="C962">
        <v>1414</v>
      </c>
      <c r="D962" t="s">
        <v>3786</v>
      </c>
      <c r="E962" s="3" t="str">
        <f t="array" ref="E962">IF(OR(EXACT(A962,'ESO Dungeon constants'!$D$3:$D$987)),"X","")</f>
        <v/>
      </c>
      <c r="F962" s="3" t="str">
        <f t="shared" si="60"/>
        <v>X</v>
      </c>
      <c r="G962" s="3" t="str">
        <f t="shared" si="61"/>
        <v/>
      </c>
      <c r="H962" s="17">
        <f t="shared" si="62"/>
        <v>1414</v>
      </c>
      <c r="I962" s="17">
        <f t="shared" si="63"/>
        <v>1414</v>
      </c>
      <c r="J962">
        <v>30</v>
      </c>
      <c r="K962" s="3" t="str">
        <f>VLOOKUP(J962,'LibSets constants'!$A$4:$B$1012,2,FALSE)</f>
        <v>DLC_NECROM</v>
      </c>
      <c r="L962" s="3" t="str">
        <f>VLOOKUP(J962,'LibSets constants'!$A$4:$C$1012,3,FALSE)</f>
        <v>Necrom</v>
      </c>
    </row>
    <row r="963" spans="1:12" x14ac:dyDescent="0.25">
      <c r="A963" s="107">
        <v>1415</v>
      </c>
      <c r="B963">
        <v>959</v>
      </c>
      <c r="C963">
        <v>1414</v>
      </c>
      <c r="D963" t="s">
        <v>3776</v>
      </c>
      <c r="E963" s="3" t="str">
        <f t="array" ref="E963">IF(OR(EXACT(A963,'ESO Dungeon constants'!$D$3:$D$987)),"X","")</f>
        <v/>
      </c>
      <c r="F963" s="3" t="str">
        <f t="shared" si="60"/>
        <v/>
      </c>
      <c r="G963" s="3" t="str">
        <f t="shared" si="61"/>
        <v>Telvanni Peninsula</v>
      </c>
      <c r="H963" s="17">
        <f t="shared" si="62"/>
        <v>1415</v>
      </c>
      <c r="I963" s="17">
        <f t="shared" si="63"/>
        <v>1414</v>
      </c>
      <c r="J963">
        <v>30</v>
      </c>
      <c r="K963" s="3" t="str">
        <f>VLOOKUP(J963,'LibSets constants'!$A$4:$B$1012,2,FALSE)</f>
        <v>DLC_NECROM</v>
      </c>
      <c r="L963" s="3" t="str">
        <f>VLOOKUP(J963,'LibSets constants'!$A$4:$C$1012,3,FALSE)</f>
        <v>Necrom</v>
      </c>
    </row>
    <row r="964" spans="1:12" x14ac:dyDescent="0.25">
      <c r="A964" s="107">
        <v>1416</v>
      </c>
      <c r="B964">
        <v>960</v>
      </c>
      <c r="C964">
        <v>1414</v>
      </c>
      <c r="D964" t="s">
        <v>3785</v>
      </c>
      <c r="E964" s="3" t="str">
        <f t="array" ref="E964">IF(OR(EXACT(A964,'ESO Dungeon constants'!$D$3:$D$987)),"X","")</f>
        <v/>
      </c>
      <c r="F964" s="3" t="str">
        <f t="shared" si="60"/>
        <v/>
      </c>
      <c r="G964" s="3" t="str">
        <f t="shared" si="61"/>
        <v>Telvanni Peninsula</v>
      </c>
      <c r="H964" s="17">
        <f t="shared" si="62"/>
        <v>1416</v>
      </c>
      <c r="I964" s="17">
        <f t="shared" si="63"/>
        <v>1414</v>
      </c>
      <c r="J964">
        <v>30</v>
      </c>
      <c r="K964" s="3" t="str">
        <f>VLOOKUP(J964,'LibSets constants'!$A$4:$B$1012,2,FALSE)</f>
        <v>DLC_NECROM</v>
      </c>
      <c r="L964" s="3" t="str">
        <f>VLOOKUP(J964,'LibSets constants'!$A$4:$C$1012,3,FALSE)</f>
        <v>Necrom</v>
      </c>
    </row>
    <row r="965" spans="1:12" x14ac:dyDescent="0.25">
      <c r="A965" s="107">
        <v>1417</v>
      </c>
      <c r="B965">
        <v>961</v>
      </c>
      <c r="C965">
        <v>1414</v>
      </c>
      <c r="D965" t="s">
        <v>3784</v>
      </c>
      <c r="E965" s="3" t="str">
        <f t="array" ref="E965">IF(OR(EXACT(A965,'ESO Dungeon constants'!$D$3:$D$987)),"X","")</f>
        <v/>
      </c>
      <c r="F965" s="3" t="str">
        <f t="shared" si="60"/>
        <v/>
      </c>
      <c r="G965" s="3" t="str">
        <f t="shared" si="61"/>
        <v>Telvanni Peninsula</v>
      </c>
      <c r="H965" s="17">
        <f t="shared" si="62"/>
        <v>1417</v>
      </c>
      <c r="I965" s="17">
        <f t="shared" si="63"/>
        <v>1414</v>
      </c>
      <c r="J965">
        <v>30</v>
      </c>
      <c r="K965" s="3" t="str">
        <f>VLOOKUP(J965,'LibSets constants'!$A$4:$B$1012,2,FALSE)</f>
        <v>DLC_NECROM</v>
      </c>
      <c r="L965" s="3" t="str">
        <f>VLOOKUP(J965,'LibSets constants'!$A$4:$C$1012,3,FALSE)</f>
        <v>Necrom</v>
      </c>
    </row>
    <row r="966" spans="1:12" x14ac:dyDescent="0.25">
      <c r="A966" s="107">
        <v>1420</v>
      </c>
      <c r="B966">
        <v>962</v>
      </c>
      <c r="C966">
        <v>1414</v>
      </c>
      <c r="D966" t="s">
        <v>3783</v>
      </c>
      <c r="E966" s="3" t="str">
        <f t="array" ref="E966">IF(OR(EXACT(A966,'ESO Dungeon constants'!$D$3:$D$987)),"X","")</f>
        <v/>
      </c>
      <c r="F966" s="3" t="str">
        <f t="shared" si="60"/>
        <v/>
      </c>
      <c r="G966" s="3" t="str">
        <f t="shared" si="61"/>
        <v>Telvanni Peninsula</v>
      </c>
      <c r="H966" s="17">
        <f t="shared" si="62"/>
        <v>1420</v>
      </c>
      <c r="I966" s="17">
        <f t="shared" si="63"/>
        <v>1414</v>
      </c>
      <c r="J966">
        <v>30</v>
      </c>
      <c r="K966" s="3" t="str">
        <f>VLOOKUP(J966,'LibSets constants'!$A$4:$B$1012,2,FALSE)</f>
        <v>DLC_NECROM</v>
      </c>
      <c r="L966" s="3" t="str">
        <f>VLOOKUP(J966,'LibSets constants'!$A$4:$C$1012,3,FALSE)</f>
        <v>Necrom</v>
      </c>
    </row>
    <row r="967" spans="1:12" x14ac:dyDescent="0.25">
      <c r="A967" s="107">
        <v>1421</v>
      </c>
      <c r="B967">
        <v>963</v>
      </c>
      <c r="C967">
        <v>1414</v>
      </c>
      <c r="D967" t="s">
        <v>3782</v>
      </c>
      <c r="E967" s="3" t="str">
        <f t="array" ref="E967">IF(OR(EXACT(A967,'ESO Dungeon constants'!$D$3:$D$987)),"X","")</f>
        <v/>
      </c>
      <c r="F967" s="3" t="str">
        <f t="shared" si="60"/>
        <v/>
      </c>
      <c r="G967" s="3" t="str">
        <f t="shared" si="61"/>
        <v>Telvanni Peninsula</v>
      </c>
      <c r="H967" s="17">
        <f t="shared" si="62"/>
        <v>1421</v>
      </c>
      <c r="I967" s="17">
        <f t="shared" si="63"/>
        <v>1414</v>
      </c>
      <c r="J967">
        <v>30</v>
      </c>
      <c r="K967" s="3" t="str">
        <f>VLOOKUP(J967,'LibSets constants'!$A$4:$B$1012,2,FALSE)</f>
        <v>DLC_NECROM</v>
      </c>
      <c r="L967" s="3" t="str">
        <f>VLOOKUP(J967,'LibSets constants'!$A$4:$C$1012,3,FALSE)</f>
        <v>Necrom</v>
      </c>
    </row>
    <row r="968" spans="1:12" x14ac:dyDescent="0.25">
      <c r="A968" s="107">
        <v>1422</v>
      </c>
      <c r="B968">
        <v>964</v>
      </c>
      <c r="C968">
        <v>1414</v>
      </c>
      <c r="D968" t="s">
        <v>3781</v>
      </c>
      <c r="E968" s="3" t="str">
        <f t="array" ref="E968">IF(OR(EXACT(A968,'ESO Dungeon constants'!$D$3:$D$987)),"X","")</f>
        <v/>
      </c>
      <c r="F968" s="3" t="str">
        <f t="shared" si="60"/>
        <v/>
      </c>
      <c r="G968" s="3" t="str">
        <f t="shared" si="61"/>
        <v>Telvanni Peninsula</v>
      </c>
      <c r="H968" s="17">
        <f t="shared" si="62"/>
        <v>1422</v>
      </c>
      <c r="I968" s="17">
        <f t="shared" si="63"/>
        <v>1414</v>
      </c>
      <c r="J968">
        <v>30</v>
      </c>
      <c r="K968" s="3" t="str">
        <f>VLOOKUP(J968,'LibSets constants'!$A$4:$B$1012,2,FALSE)</f>
        <v>DLC_NECROM</v>
      </c>
      <c r="L968" s="3" t="str">
        <f>VLOOKUP(J968,'LibSets constants'!$A$4:$C$1012,3,FALSE)</f>
        <v>Necrom</v>
      </c>
    </row>
    <row r="969" spans="1:12" x14ac:dyDescent="0.25">
      <c r="A969" s="107">
        <v>1423</v>
      </c>
      <c r="B969">
        <v>965</v>
      </c>
      <c r="C969">
        <v>1414</v>
      </c>
      <c r="D969" t="s">
        <v>3780</v>
      </c>
      <c r="E969" s="3" t="str">
        <f t="array" ref="E969">IF(OR(EXACT(A969,'ESO Dungeon constants'!$D$3:$D$987)),"X","")</f>
        <v/>
      </c>
      <c r="F969" s="3" t="str">
        <f t="shared" si="60"/>
        <v/>
      </c>
      <c r="G969" s="3" t="str">
        <f t="shared" si="61"/>
        <v>Telvanni Peninsula</v>
      </c>
      <c r="H969" s="17">
        <f t="shared" si="62"/>
        <v>1423</v>
      </c>
      <c r="I969" s="17">
        <f t="shared" si="63"/>
        <v>1414</v>
      </c>
      <c r="J969">
        <v>30</v>
      </c>
      <c r="K969" s="3" t="str">
        <f>VLOOKUP(J969,'LibSets constants'!$A$4:$B$1012,2,FALSE)</f>
        <v>DLC_NECROM</v>
      </c>
      <c r="L969" s="3" t="str">
        <f>VLOOKUP(J969,'LibSets constants'!$A$4:$C$1012,3,FALSE)</f>
        <v>Necrom</v>
      </c>
    </row>
    <row r="970" spans="1:12" x14ac:dyDescent="0.25">
      <c r="A970" s="107">
        <v>1424</v>
      </c>
      <c r="B970">
        <v>966</v>
      </c>
      <c r="C970">
        <v>1414</v>
      </c>
      <c r="D970" t="s">
        <v>3779</v>
      </c>
      <c r="E970" s="3" t="str">
        <f t="array" ref="E970">IF(OR(EXACT(A970,'ESO Dungeon constants'!$D$3:$D$987)),"X","")</f>
        <v/>
      </c>
      <c r="F970" s="3" t="str">
        <f t="shared" si="60"/>
        <v/>
      </c>
      <c r="G970" s="3" t="str">
        <f t="shared" si="61"/>
        <v>Telvanni Peninsula</v>
      </c>
      <c r="H970" s="17">
        <f t="shared" si="62"/>
        <v>1424</v>
      </c>
      <c r="I970" s="17">
        <f t="shared" si="63"/>
        <v>1414</v>
      </c>
      <c r="J970">
        <v>30</v>
      </c>
      <c r="K970" s="3" t="str">
        <f>VLOOKUP(J970,'LibSets constants'!$A$4:$B$1012,2,FALSE)</f>
        <v>DLC_NECROM</v>
      </c>
      <c r="L970" s="3" t="str">
        <f>VLOOKUP(J970,'LibSets constants'!$A$4:$C$1012,3,FALSE)</f>
        <v>Necrom</v>
      </c>
    </row>
    <row r="971" spans="1:12" x14ac:dyDescent="0.25">
      <c r="A971" s="107">
        <v>1425</v>
      </c>
      <c r="B971">
        <v>967</v>
      </c>
      <c r="C971">
        <v>1414</v>
      </c>
      <c r="D971" t="s">
        <v>3778</v>
      </c>
      <c r="E971" s="3" t="str">
        <f t="array" ref="E971">IF(OR(EXACT(A971,'ESO Dungeon constants'!$D$3:$D$987)),"X","")</f>
        <v/>
      </c>
      <c r="F971" s="3" t="str">
        <f t="shared" si="60"/>
        <v/>
      </c>
      <c r="G971" s="3" t="str">
        <f t="shared" si="61"/>
        <v>Telvanni Peninsula</v>
      </c>
      <c r="H971" s="17">
        <f t="shared" si="62"/>
        <v>1425</v>
      </c>
      <c r="I971" s="17">
        <f t="shared" si="63"/>
        <v>1414</v>
      </c>
      <c r="J971">
        <v>30</v>
      </c>
      <c r="K971" s="3" t="str">
        <f>VLOOKUP(J971,'LibSets constants'!$A$4:$B$1012,2,FALSE)</f>
        <v>DLC_NECROM</v>
      </c>
      <c r="L971" s="3" t="str">
        <f>VLOOKUP(J971,'LibSets constants'!$A$4:$C$1012,3,FALSE)</f>
        <v>Necrom</v>
      </c>
    </row>
    <row r="972" spans="1:12" x14ac:dyDescent="0.25">
      <c r="A972" s="107">
        <v>1427</v>
      </c>
      <c r="B972">
        <v>968</v>
      </c>
      <c r="C972">
        <v>1414</v>
      </c>
      <c r="D972" t="s">
        <v>3777</v>
      </c>
      <c r="E972" s="3" t="str">
        <f t="array" ref="E972">IF(OR(EXACT(A972,'ESO Dungeon constants'!$D$3:$D$987)),"X","")</f>
        <v/>
      </c>
      <c r="F972" s="3" t="str">
        <f t="shared" si="60"/>
        <v/>
      </c>
      <c r="G972" s="3" t="str">
        <f t="shared" si="61"/>
        <v>Telvanni Peninsula</v>
      </c>
      <c r="H972" s="17">
        <f t="shared" si="62"/>
        <v>1427</v>
      </c>
      <c r="I972" s="17">
        <f t="shared" si="63"/>
        <v>1414</v>
      </c>
      <c r="J972">
        <v>30</v>
      </c>
      <c r="K972" s="3" t="str">
        <f>VLOOKUP(J972,'LibSets constants'!$A$4:$B$1012,2,FALSE)</f>
        <v>DLC_NECROM</v>
      </c>
      <c r="L972" s="3" t="str">
        <f>VLOOKUP(J972,'LibSets constants'!$A$4:$C$1012,3,FALSE)</f>
        <v>Necrom</v>
      </c>
    </row>
    <row r="973" spans="1:12" x14ac:dyDescent="0.25">
      <c r="A973" s="107">
        <v>1432</v>
      </c>
      <c r="B973">
        <v>969</v>
      </c>
      <c r="C973">
        <v>1318</v>
      </c>
      <c r="D973" t="s">
        <v>3648</v>
      </c>
      <c r="E973" s="3" t="str">
        <f t="array" ref="E973">IF(OR(EXACT(A973,'ESO Dungeon constants'!$D$3:$D$987)),"X","")</f>
        <v/>
      </c>
      <c r="F973" s="3" t="str">
        <f t="shared" si="60"/>
        <v/>
      </c>
      <c r="G973" s="3" t="str">
        <f t="shared" si="61"/>
        <v>High Isle</v>
      </c>
      <c r="H973" s="17">
        <f t="shared" si="62"/>
        <v>1432</v>
      </c>
      <c r="I973" s="17">
        <f t="shared" si="63"/>
        <v>1318</v>
      </c>
      <c r="J973">
        <v>30</v>
      </c>
      <c r="K973" s="3" t="str">
        <f>VLOOKUP(J973,'LibSets constants'!$A$4:$B$1012,2,FALSE)</f>
        <v>DLC_NECROM</v>
      </c>
      <c r="L973" s="3" t="str">
        <f>VLOOKUP(J973,'LibSets constants'!$A$4:$C$1012,3,FALSE)</f>
        <v>Necrom</v>
      </c>
    </row>
    <row r="974" spans="1:12" x14ac:dyDescent="0.25">
      <c r="A974" s="107">
        <v>1433</v>
      </c>
      <c r="B974">
        <v>970</v>
      </c>
      <c r="C974">
        <v>1414</v>
      </c>
      <c r="D974" t="s">
        <v>3770</v>
      </c>
      <c r="E974" s="3" t="str">
        <f t="array" ref="E974">IF(OR(EXACT(A974,'ESO Dungeon constants'!$D$3:$D$987)),"X","")</f>
        <v/>
      </c>
      <c r="F974" s="3" t="str">
        <f t="shared" si="60"/>
        <v/>
      </c>
      <c r="G974" s="3" t="str">
        <f t="shared" si="61"/>
        <v>Telvanni Peninsula</v>
      </c>
      <c r="H974" s="17">
        <f t="shared" si="62"/>
        <v>1433</v>
      </c>
      <c r="I974" s="17">
        <f t="shared" si="63"/>
        <v>1414</v>
      </c>
      <c r="J974">
        <v>30</v>
      </c>
      <c r="K974" s="3" t="str">
        <f>VLOOKUP(J974,'LibSets constants'!$A$4:$B$1012,2,FALSE)</f>
        <v>DLC_NECROM</v>
      </c>
      <c r="L974" s="3" t="str">
        <f>VLOOKUP(J974,'LibSets constants'!$A$4:$C$1012,3,FALSE)</f>
        <v>Necrom</v>
      </c>
    </row>
    <row r="975" spans="1:12" x14ac:dyDescent="0.25">
      <c r="A975" s="107">
        <v>1434</v>
      </c>
      <c r="B975">
        <v>971</v>
      </c>
      <c r="C975">
        <v>1414</v>
      </c>
      <c r="D975" t="s">
        <v>3771</v>
      </c>
      <c r="E975" s="3" t="str">
        <f t="array" ref="E975">IF(OR(EXACT(A975,'ESO Dungeon constants'!$D$3:$D$987)),"X","")</f>
        <v/>
      </c>
      <c r="F975" s="3" t="str">
        <f t="shared" si="60"/>
        <v/>
      </c>
      <c r="G975" s="3" t="str">
        <f t="shared" si="61"/>
        <v>Telvanni Peninsula</v>
      </c>
      <c r="H975" s="17">
        <f t="shared" si="62"/>
        <v>1434</v>
      </c>
      <c r="I975" s="17">
        <f t="shared" si="63"/>
        <v>1414</v>
      </c>
      <c r="J975">
        <v>30</v>
      </c>
      <c r="K975" s="3" t="str">
        <f>VLOOKUP(J975,'LibSets constants'!$A$4:$B$1012,2,FALSE)</f>
        <v>DLC_NECROM</v>
      </c>
      <c r="L975" s="3" t="str">
        <f>VLOOKUP(J975,'LibSets constants'!$A$4:$C$1012,3,FALSE)</f>
        <v>Necrom</v>
      </c>
    </row>
    <row r="976" spans="1:12" x14ac:dyDescent="0.25">
      <c r="A976" s="107">
        <v>1435</v>
      </c>
      <c r="B976">
        <v>972</v>
      </c>
      <c r="C976">
        <v>1383</v>
      </c>
      <c r="D976" t="s">
        <v>3769</v>
      </c>
      <c r="E976" s="3" t="str">
        <f t="array" ref="E976">IF(OR(EXACT(A976,'ESO Dungeon constants'!$D$3:$D$987)),"X","")</f>
        <v/>
      </c>
      <c r="F976" s="3" t="str">
        <f t="shared" si="60"/>
        <v/>
      </c>
      <c r="G976" s="3" t="str">
        <f t="shared" si="61"/>
        <v>Galen</v>
      </c>
      <c r="H976" s="17">
        <f t="shared" si="62"/>
        <v>1435</v>
      </c>
      <c r="I976" s="17">
        <f t="shared" si="63"/>
        <v>1383</v>
      </c>
      <c r="J976">
        <v>30</v>
      </c>
      <c r="K976" s="3" t="str">
        <f>VLOOKUP(J976,'LibSets constants'!$A$4:$B$1012,2,FALSE)</f>
        <v>DLC_NECROM</v>
      </c>
      <c r="L976" s="3" t="str">
        <f>VLOOKUP(J976,'LibSets constants'!$A$4:$C$1012,3,FALSE)</f>
        <v>Necrom</v>
      </c>
    </row>
    <row r="977" spans="1:7" x14ac:dyDescent="0.25">
      <c r="A977" s="107"/>
      <c r="D977" s="3"/>
      <c r="G977" s="3" t="str">
        <f t="shared" si="61"/>
        <v/>
      </c>
    </row>
  </sheetData>
  <autoFilter ref="A2:L941" xr:uid="{00000000-0009-0000-0000-000005000000}">
    <sortState xmlns:xlrd2="http://schemas.microsoft.com/office/spreadsheetml/2017/richdata2" ref="A3:L941">
      <sortCondition ref="A2:A941"/>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4" activePane="bottomLeft" state="frozen"/>
      <selection pane="bottomLeft" activeCell="C2" sqref="C2"/>
    </sheetView>
  </sheetViews>
  <sheetFormatPr baseColWidth="10" defaultColWidth="11.5703125" defaultRowHeight="15" x14ac:dyDescent="0.25"/>
  <cols>
    <col min="1" max="1" width="23.7109375" bestFit="1" customWidth="1"/>
    <col min="2" max="2" width="20.28515625" bestFit="1" customWidth="1"/>
    <col min="3" max="3" width="26.85546875" bestFit="1" customWidth="1"/>
    <col min="4" max="4" width="20.7109375" bestFit="1" customWidth="1"/>
    <col min="5" max="5" width="25.140625" style="5" bestFit="1" customWidth="1"/>
    <col min="6" max="6" width="21.85546875" bestFit="1" customWidth="1"/>
    <col min="7" max="7" width="11.42578125" style="36"/>
  </cols>
  <sheetData>
    <row r="1" spans="1:17" s="36" customFormat="1" x14ac:dyDescent="0.25">
      <c r="A1"/>
      <c r="B1"/>
      <c r="C1" t="s">
        <v>3750</v>
      </c>
      <c r="D1"/>
      <c r="E1" s="73"/>
      <c r="F1" s="73"/>
      <c r="G1" s="73"/>
      <c r="H1" s="73"/>
      <c r="I1" s="73"/>
      <c r="J1" s="56"/>
      <c r="K1" s="56"/>
      <c r="L1" s="56"/>
      <c r="M1" s="56"/>
      <c r="N1" s="56"/>
      <c r="O1" s="56"/>
      <c r="P1" s="56"/>
      <c r="Q1" s="56"/>
    </row>
    <row r="2" spans="1:17" s="1" customFormat="1" x14ac:dyDescent="0.25">
      <c r="A2" t="s">
        <v>1367</v>
      </c>
      <c r="B2" t="s">
        <v>1368</v>
      </c>
      <c r="C2" t="s">
        <v>1370</v>
      </c>
      <c r="D2" t="s">
        <v>94</v>
      </c>
      <c r="E2" s="3" t="s">
        <v>1371</v>
      </c>
      <c r="F2" s="3" t="s">
        <v>101</v>
      </c>
      <c r="G2"/>
      <c r="H2"/>
    </row>
    <row r="3" spans="1:17" x14ac:dyDescent="0.25">
      <c r="A3">
        <v>1</v>
      </c>
      <c r="B3">
        <v>2</v>
      </c>
      <c r="C3" t="s">
        <v>103</v>
      </c>
      <c r="D3">
        <v>3</v>
      </c>
      <c r="E3" s="3" t="str">
        <f>VLOOKUP(D3,'ESO zone constants'!$A$3:$D$9999,4,FALSE)</f>
        <v>Glenumbra</v>
      </c>
      <c r="F3" s="3">
        <f>VLOOKUP(D3,'ESO zone constants'!$A$3:$B$9999,2,FALSE)</f>
        <v>2</v>
      </c>
      <c r="G3"/>
    </row>
    <row r="4" spans="1:17" x14ac:dyDescent="0.25">
      <c r="A4">
        <v>7</v>
      </c>
      <c r="B4">
        <v>11</v>
      </c>
      <c r="C4" t="s">
        <v>106</v>
      </c>
      <c r="D4">
        <v>41</v>
      </c>
      <c r="E4" s="3" t="str">
        <f>VLOOKUP(D4,'ESO zone constants'!$A$3:$D$9999,4,FALSE)</f>
        <v>Stonefalls</v>
      </c>
      <c r="F4" s="3">
        <f>VLOOKUP(D4,'ESO zone constants'!$A$3:$B$9999,2,FALSE)</f>
        <v>9</v>
      </c>
      <c r="G4"/>
    </row>
    <row r="5" spans="1:17" x14ac:dyDescent="0.25">
      <c r="A5">
        <v>9</v>
      </c>
      <c r="B5">
        <v>7</v>
      </c>
      <c r="C5" t="s">
        <v>266</v>
      </c>
      <c r="D5">
        <v>383</v>
      </c>
      <c r="E5" s="3" t="str">
        <f>VLOOKUP(D5,'ESO zone constants'!$A$3:$D$9999,4,FALSE)</f>
        <v>Grahtwood</v>
      </c>
      <c r="F5" s="3">
        <f>VLOOKUP(D5,'ESO zone constants'!$A$3:$B$9999,2,FALSE)</f>
        <v>180</v>
      </c>
      <c r="G5"/>
    </row>
    <row r="6" spans="1:17" x14ac:dyDescent="0.25">
      <c r="A6">
        <v>10</v>
      </c>
      <c r="B6">
        <v>3</v>
      </c>
      <c r="C6" t="s">
        <v>105</v>
      </c>
      <c r="D6">
        <v>20</v>
      </c>
      <c r="E6" s="3" t="str">
        <f>VLOOKUP(D6,'ESO zone constants'!$A$3:$D$9999,4,FALSE)</f>
        <v>Rivenspire</v>
      </c>
      <c r="F6" s="3">
        <f>VLOOKUP(D6,'ESO zone constants'!$A$3:$B$9999,2,FALSE)</f>
        <v>5</v>
      </c>
      <c r="G6"/>
    </row>
    <row r="7" spans="1:17" x14ac:dyDescent="0.25">
      <c r="A7">
        <v>12</v>
      </c>
      <c r="B7">
        <v>4</v>
      </c>
      <c r="C7" t="s">
        <v>104</v>
      </c>
      <c r="D7">
        <v>19</v>
      </c>
      <c r="E7" s="3" t="str">
        <f>VLOOKUP(D7,'ESO zone constants'!$A$3:$D$9999,4,FALSE)</f>
        <v>Stormhaven</v>
      </c>
      <c r="F7" s="3">
        <f>VLOOKUP(D7,'ESO zone constants'!$A$3:$B$9999,2,FALSE)</f>
        <v>4</v>
      </c>
      <c r="G7"/>
    </row>
    <row r="8" spans="1:17" x14ac:dyDescent="0.25">
      <c r="A8">
        <v>13</v>
      </c>
      <c r="B8">
        <v>10</v>
      </c>
      <c r="C8" t="s">
        <v>107</v>
      </c>
      <c r="D8">
        <v>57</v>
      </c>
      <c r="E8" s="3" t="str">
        <f>VLOOKUP(D8,'ESO zone constants'!$A$3:$D$9999,4,FALSE)</f>
        <v>Deshaan</v>
      </c>
      <c r="F8" s="3">
        <f>VLOOKUP(D8,'ESO zone constants'!$A$3:$B$9999,2,FALSE)</f>
        <v>10</v>
      </c>
      <c r="G8"/>
    </row>
    <row r="9" spans="1:17" x14ac:dyDescent="0.25">
      <c r="A9">
        <v>16</v>
      </c>
      <c r="B9">
        <v>14</v>
      </c>
      <c r="C9" t="s">
        <v>125</v>
      </c>
      <c r="D9">
        <v>181</v>
      </c>
      <c r="E9" s="3" t="str">
        <f>VLOOKUP(D9,'ESO zone constants'!$A$3:$D$9999,4,FALSE)</f>
        <v>Cyrodiil</v>
      </c>
      <c r="F9" s="3">
        <f>VLOOKUP(D9,'ESO zone constants'!$A$3:$B$9999,2,FALSE)</f>
        <v>37</v>
      </c>
      <c r="G9"/>
    </row>
    <row r="10" spans="1:17" x14ac:dyDescent="0.25">
      <c r="A10">
        <v>20</v>
      </c>
      <c r="B10">
        <v>6</v>
      </c>
      <c r="C10" t="s">
        <v>109</v>
      </c>
      <c r="D10">
        <v>92</v>
      </c>
      <c r="E10" s="3" t="str">
        <f>VLOOKUP(D10,'ESO zone constants'!$A$3:$D$9999,4,FALSE)</f>
        <v>Bangkorai</v>
      </c>
      <c r="F10" s="3">
        <f>VLOOKUP(D10,'ESO zone constants'!$A$3:$B$9999,2,FALSE)</f>
        <v>14</v>
      </c>
      <c r="G10"/>
    </row>
    <row r="11" spans="1:17" x14ac:dyDescent="0.25">
      <c r="A11">
        <v>22</v>
      </c>
      <c r="B11">
        <v>8</v>
      </c>
      <c r="C11" t="s">
        <v>108</v>
      </c>
      <c r="D11">
        <v>58</v>
      </c>
      <c r="E11" s="3" t="str">
        <f>VLOOKUP(D11,'ESO zone constants'!$A$3:$D$9999,4,FALSE)</f>
        <v>Malabal Tor</v>
      </c>
      <c r="F11" s="3">
        <f>VLOOKUP(D11,'ESO zone constants'!$A$3:$B$9999,2,FALSE)</f>
        <v>11</v>
      </c>
      <c r="G11"/>
    </row>
    <row r="12" spans="1:17" x14ac:dyDescent="0.25">
      <c r="A12">
        <v>26</v>
      </c>
      <c r="B12">
        <v>9</v>
      </c>
      <c r="C12" t="s">
        <v>114</v>
      </c>
      <c r="D12">
        <v>117</v>
      </c>
      <c r="E12" s="3" t="str">
        <f>VLOOKUP(D12,'ESO zone constants'!$A$3:$D$9999,4,FALSE)</f>
        <v>Shadowfen</v>
      </c>
      <c r="F12" s="3">
        <f>VLOOKUP(D12,'ESO zone constants'!$A$3:$B$9999,2,FALSE)</f>
        <v>19</v>
      </c>
      <c r="G12"/>
    </row>
    <row r="13" spans="1:17" x14ac:dyDescent="0.25">
      <c r="A13">
        <v>30</v>
      </c>
      <c r="B13">
        <v>5</v>
      </c>
      <c r="C13" t="s">
        <v>112</v>
      </c>
      <c r="D13">
        <v>104</v>
      </c>
      <c r="E13" s="3" t="str">
        <f>VLOOKUP(D13,'ESO zone constants'!$A$3:$D$9999,4,FALSE)</f>
        <v>Alik'r Desert</v>
      </c>
      <c r="F13" s="3">
        <f>VLOOKUP(D13,'ESO zone constants'!$A$3:$B$9999,2,FALSE)</f>
        <v>17</v>
      </c>
      <c r="G13"/>
    </row>
    <row r="14" spans="1:17" x14ac:dyDescent="0.25">
      <c r="A14">
        <v>61</v>
      </c>
      <c r="B14">
        <v>13</v>
      </c>
      <c r="C14" t="s">
        <v>110</v>
      </c>
      <c r="D14">
        <v>101</v>
      </c>
      <c r="E14" s="3" t="str">
        <f>VLOOKUP(D14,'ESO zone constants'!$A$3:$D$9999,4,FALSE)</f>
        <v>Eastmarch</v>
      </c>
      <c r="F14" s="3">
        <f>VLOOKUP(D14,'ESO zone constants'!$A$3:$B$9999,2,FALSE)</f>
        <v>15</v>
      </c>
      <c r="G14"/>
    </row>
    <row r="15" spans="1:17" x14ac:dyDescent="0.25">
      <c r="A15">
        <v>74</v>
      </c>
      <c r="B15">
        <v>22</v>
      </c>
      <c r="C15" t="s">
        <v>197</v>
      </c>
      <c r="D15">
        <v>280</v>
      </c>
      <c r="E15" s="3" t="str">
        <f>VLOOKUP(D15,'ESO zone constants'!$A$3:$D$9999,4,FALSE)</f>
        <v>Bleakrock Isle</v>
      </c>
      <c r="F15" s="3">
        <f>VLOOKUP(D15,'ESO zone constants'!$A$3:$B$9999,2,FALSE)</f>
        <v>109</v>
      </c>
      <c r="G15"/>
    </row>
    <row r="16" spans="1:17" x14ac:dyDescent="0.25">
      <c r="A16">
        <v>75</v>
      </c>
      <c r="B16">
        <v>18</v>
      </c>
      <c r="C16" t="s">
        <v>198</v>
      </c>
      <c r="D16">
        <v>281</v>
      </c>
      <c r="E16" s="3" t="str">
        <f>VLOOKUP(D16,'ESO zone constants'!$A$3:$D$9999,4,FALSE)</f>
        <v>Bal Foyen</v>
      </c>
      <c r="F16" s="3">
        <f>VLOOKUP(D16,'ESO zone constants'!$A$3:$B$9999,2,FALSE)</f>
        <v>110</v>
      </c>
      <c r="G16"/>
    </row>
    <row r="17" spans="1:7" x14ac:dyDescent="0.25">
      <c r="A17">
        <v>125</v>
      </c>
      <c r="B17">
        <v>12</v>
      </c>
      <c r="C17" t="s">
        <v>111</v>
      </c>
      <c r="D17">
        <v>103</v>
      </c>
      <c r="E17" s="3" t="str">
        <f>VLOOKUP(D17,'ESO zone constants'!$A$3:$D$9999,4,FALSE)</f>
        <v>The Rift</v>
      </c>
      <c r="F17" s="3">
        <f>VLOOKUP(D17,'ESO zone constants'!$A$3:$B$9999,2,FALSE)</f>
        <v>16</v>
      </c>
      <c r="G17"/>
    </row>
    <row r="18" spans="1:7" x14ac:dyDescent="0.25">
      <c r="A18">
        <v>143</v>
      </c>
      <c r="B18">
        <v>15</v>
      </c>
      <c r="C18" t="s">
        <v>264</v>
      </c>
      <c r="D18">
        <v>381</v>
      </c>
      <c r="E18" s="3" t="str">
        <f>VLOOKUP(D18,'ESO zone constants'!$A$3:$D$9999,4,FALSE)</f>
        <v>Auridon</v>
      </c>
      <c r="F18" s="3">
        <f>VLOOKUP(D18,'ESO zone constants'!$A$3:$B$9999,2,FALSE)</f>
        <v>178</v>
      </c>
      <c r="G18"/>
    </row>
    <row r="19" spans="1:7" x14ac:dyDescent="0.25">
      <c r="A19">
        <v>201</v>
      </c>
      <c r="B19">
        <v>19</v>
      </c>
      <c r="C19" t="s">
        <v>385</v>
      </c>
      <c r="D19">
        <v>534</v>
      </c>
      <c r="E19" s="3" t="str">
        <f>VLOOKUP(D19,'ESO zone constants'!$A$3:$D$9999,4,FALSE)</f>
        <v>Stros M'Kai</v>
      </c>
      <c r="F19" s="3">
        <f>VLOOKUP(D19,'ESO zone constants'!$A$3:$B$9999,2,FALSE)</f>
        <v>304</v>
      </c>
      <c r="G19"/>
    </row>
    <row r="20" spans="1:7" x14ac:dyDescent="0.25">
      <c r="A20">
        <v>227</v>
      </c>
      <c r="B20">
        <v>20</v>
      </c>
      <c r="C20" t="s">
        <v>386</v>
      </c>
      <c r="D20">
        <v>535</v>
      </c>
      <c r="E20" s="3" t="str">
        <f>VLOOKUP(D20,'ESO zone constants'!$A$3:$D$9999,4,FALSE)</f>
        <v>Betnikh</v>
      </c>
      <c r="F20" s="3">
        <f>VLOOKUP(D20,'ESO zone constants'!$A$3:$B$9999,2,FALSE)</f>
        <v>305</v>
      </c>
      <c r="G20"/>
    </row>
    <row r="21" spans="1:7" x14ac:dyDescent="0.25">
      <c r="A21">
        <v>255</v>
      </c>
      <c r="B21">
        <v>23</v>
      </c>
      <c r="C21" t="s">
        <v>241</v>
      </c>
      <c r="D21">
        <v>347</v>
      </c>
      <c r="E21" s="3" t="str">
        <f>VLOOKUP(D21,'ESO zone constants'!$A$3:$D$9999,4,FALSE)</f>
        <v>Coldharbour</v>
      </c>
      <c r="F21" s="3">
        <f>VLOOKUP(D21,'ESO zone constants'!$A$3:$B$9999,2,FALSE)</f>
        <v>154</v>
      </c>
      <c r="G21"/>
    </row>
    <row r="22" spans="1:7" x14ac:dyDescent="0.25">
      <c r="A22">
        <v>256</v>
      </c>
      <c r="B22">
        <v>17</v>
      </c>
      <c r="C22" t="s">
        <v>265</v>
      </c>
      <c r="D22">
        <v>382</v>
      </c>
      <c r="E22" s="3" t="str">
        <f>VLOOKUP(D22,'ESO zone constants'!$A$3:$D$9999,4,FALSE)</f>
        <v>Reaper's March</v>
      </c>
      <c r="F22" s="3">
        <f>VLOOKUP(D22,'ESO zone constants'!$A$3:$B$9999,2,FALSE)</f>
        <v>179</v>
      </c>
      <c r="G22"/>
    </row>
    <row r="23" spans="1:7" x14ac:dyDescent="0.25">
      <c r="A23">
        <v>258</v>
      </c>
      <c r="B23">
        <v>21</v>
      </c>
      <c r="C23" t="s">
        <v>387</v>
      </c>
      <c r="D23">
        <v>537</v>
      </c>
      <c r="E23" s="3" t="str">
        <f>VLOOKUP(D23,'ESO zone constants'!$A$3:$D$9999,4,FALSE)</f>
        <v>Khenarthi's Roost</v>
      </c>
      <c r="F23" s="3">
        <f>VLOOKUP(D23,'ESO zone constants'!$A$3:$B$9999,2,FALSE)</f>
        <v>306</v>
      </c>
      <c r="G23"/>
    </row>
    <row r="24" spans="1:7" x14ac:dyDescent="0.25">
      <c r="A24">
        <v>300</v>
      </c>
      <c r="B24">
        <v>16</v>
      </c>
      <c r="C24" t="s">
        <v>113</v>
      </c>
      <c r="D24">
        <v>108</v>
      </c>
      <c r="E24" s="3" t="str">
        <f>VLOOKUP(D24,'ESO zone constants'!$A$3:$D$9999,4,FALSE)</f>
        <v>Greenshade</v>
      </c>
      <c r="F24" s="3">
        <f>VLOOKUP(D24,'ESO zone constants'!$A$3:$B$9999,2,FALSE)</f>
        <v>18</v>
      </c>
      <c r="G24"/>
    </row>
    <row r="25" spans="1:7" x14ac:dyDescent="0.25">
      <c r="A25">
        <v>660</v>
      </c>
      <c r="B25">
        <v>26</v>
      </c>
      <c r="C25" t="s">
        <v>39</v>
      </c>
      <c r="D25">
        <v>584</v>
      </c>
      <c r="E25" s="3" t="str">
        <f>VLOOKUP(D25,'ESO zone constants'!$A$3:$D$9999,4,FALSE)</f>
        <v>Imperial City</v>
      </c>
      <c r="F25" s="3">
        <f>VLOOKUP(D25,'ESO zone constants'!$A$3:$B$9999,2,FALSE)</f>
        <v>346</v>
      </c>
      <c r="G25"/>
    </row>
    <row r="26" spans="1:7" x14ac:dyDescent="0.25">
      <c r="A26">
        <v>667</v>
      </c>
      <c r="B26">
        <v>27</v>
      </c>
      <c r="C26" t="s">
        <v>452</v>
      </c>
      <c r="D26">
        <v>684</v>
      </c>
      <c r="E26" s="3" t="str">
        <f>VLOOKUP(D26,'ESO zone constants'!$A$3:$D$9999,4,FALSE)</f>
        <v>Wrothgar</v>
      </c>
      <c r="F26" s="3">
        <f>VLOOKUP(D26,'ESO zone constants'!$A$3:$B$9999,2,FALSE)</f>
        <v>379</v>
      </c>
      <c r="G26"/>
    </row>
    <row r="27" spans="1:7" x14ac:dyDescent="0.25">
      <c r="A27">
        <v>994</v>
      </c>
      <c r="B27">
        <v>28</v>
      </c>
      <c r="C27" t="s">
        <v>509</v>
      </c>
      <c r="D27">
        <v>816</v>
      </c>
      <c r="E27" s="3" t="str">
        <f>VLOOKUP(D27,'ESO zone constants'!$A$3:$D$9999,4,FALSE)</f>
        <v>Hew's Bane</v>
      </c>
      <c r="F27" s="3">
        <f>VLOOKUP(D27,'ESO zone constants'!$A$3:$B$9999,2,FALSE)</f>
        <v>442</v>
      </c>
      <c r="G27"/>
    </row>
    <row r="28" spans="1:7" x14ac:dyDescent="0.25">
      <c r="A28">
        <v>1006</v>
      </c>
      <c r="B28">
        <v>29</v>
      </c>
      <c r="C28" t="s">
        <v>515</v>
      </c>
      <c r="D28">
        <v>823</v>
      </c>
      <c r="E28" s="3" t="str">
        <f>VLOOKUP(D28,'ESO zone constants'!$A$3:$D$9999,4,FALSE)</f>
        <v>Gold Coast</v>
      </c>
      <c r="F28" s="3">
        <f>VLOOKUP(D28,'ESO zone constants'!$A$3:$B$9999,2,FALSE)</f>
        <v>448</v>
      </c>
      <c r="G28"/>
    </row>
    <row r="29" spans="1:7" x14ac:dyDescent="0.25">
      <c r="A29">
        <v>1060</v>
      </c>
      <c r="B29">
        <v>30</v>
      </c>
      <c r="C29" t="s">
        <v>532</v>
      </c>
      <c r="D29">
        <v>849</v>
      </c>
      <c r="E29" s="3" t="str">
        <f>VLOOKUP(D29,'ESO zone constants'!$A$3:$D$9999,4,FALSE)</f>
        <v>Vvardenfell</v>
      </c>
      <c r="F29" s="3">
        <f>VLOOKUP(D29,'ESO zone constants'!$A$3:$B$9999,2,FALSE)</f>
        <v>467</v>
      </c>
      <c r="G29"/>
    </row>
    <row r="30" spans="1:7" x14ac:dyDescent="0.25">
      <c r="A30">
        <v>1126</v>
      </c>
      <c r="B30">
        <v>25</v>
      </c>
      <c r="C30" t="s">
        <v>565</v>
      </c>
      <c r="D30">
        <v>888</v>
      </c>
      <c r="E30" s="3" t="str">
        <f>VLOOKUP(D30,'ESO zone constants'!$A$3:$D$9999,4,FALSE)</f>
        <v>Craglorn</v>
      </c>
      <c r="F30" s="3">
        <f>VLOOKUP(D30,'ESO zone constants'!$A$3:$B$9999,2,FALSE)</f>
        <v>500</v>
      </c>
      <c r="G30"/>
    </row>
    <row r="31" spans="1:7" x14ac:dyDescent="0.25">
      <c r="A31">
        <v>1313</v>
      </c>
      <c r="B31">
        <v>31</v>
      </c>
      <c r="C31" t="s">
        <v>78</v>
      </c>
      <c r="D31">
        <v>980</v>
      </c>
      <c r="E31" s="3" t="str">
        <f>VLOOKUP(D31,'ESO zone constants'!$A$3:$D$9999,4,FALSE)</f>
        <v>Clockwork City</v>
      </c>
      <c r="F31" s="3">
        <f>VLOOKUP(D31,'ESO zone constants'!$A$3:$B$9999,2,FALSE)</f>
        <v>589</v>
      </c>
      <c r="G31"/>
    </row>
    <row r="32" spans="1:7" x14ac:dyDescent="0.25">
      <c r="A32">
        <v>1349</v>
      </c>
      <c r="B32">
        <v>32</v>
      </c>
      <c r="C32" t="s">
        <v>79</v>
      </c>
      <c r="D32">
        <v>1011</v>
      </c>
      <c r="E32" s="3" t="str">
        <f>VLOOKUP(D32,'ESO zone constants'!$A$3:$D$9999,4,FALSE)</f>
        <v>Summerset</v>
      </c>
      <c r="F32" s="3">
        <f>VLOOKUP(D32,'ESO zone constants'!$A$3:$B$9999,2,FALSE)</f>
        <v>616</v>
      </c>
      <c r="G32"/>
    </row>
    <row r="33" spans="1:7" x14ac:dyDescent="0.25">
      <c r="A33">
        <v>1429</v>
      </c>
      <c r="B33">
        <v>33</v>
      </c>
      <c r="C33" t="s">
        <v>681</v>
      </c>
      <c r="D33">
        <v>1027</v>
      </c>
      <c r="E33" s="3" t="str">
        <f>VLOOKUP(D33,'ESO zone constants'!$A$3:$D$9999,4,FALSE)</f>
        <v>Artaeum</v>
      </c>
      <c r="F33" s="3">
        <f>VLOOKUP(D33,'ESO zone constants'!$A$3:$B$9999,2,FALSE)</f>
        <v>632</v>
      </c>
      <c r="G33"/>
    </row>
    <row r="34" spans="1:7" x14ac:dyDescent="0.25">
      <c r="A34">
        <v>1484</v>
      </c>
      <c r="B34">
        <v>34</v>
      </c>
      <c r="C34" t="s">
        <v>80</v>
      </c>
      <c r="D34">
        <v>726</v>
      </c>
      <c r="E34" s="3" t="str">
        <f>VLOOKUP(D34,'ESO zone constants'!$A$3:$D$9999,4,FALSE)</f>
        <v>Murkmire</v>
      </c>
      <c r="F34" s="3">
        <f>VLOOKUP(D34,'ESO zone constants'!$A$3:$B$9999,2,FALSE)</f>
        <v>407</v>
      </c>
      <c r="G34"/>
    </row>
    <row r="35" spans="1:7" x14ac:dyDescent="0.25">
      <c r="A35">
        <v>1552</v>
      </c>
      <c r="B35">
        <v>35</v>
      </c>
      <c r="C35" t="s">
        <v>715</v>
      </c>
      <c r="D35">
        <v>1072</v>
      </c>
      <c r="E35" s="3" t="str">
        <f>VLOOKUP(D35,'ESO zone constants'!$A$3:$D$9999,4,FALSE)</f>
        <v>Norg-Tzel</v>
      </c>
      <c r="F35" s="3">
        <f>VLOOKUP(D35,'ESO zone constants'!$A$3:$B$9999,2,FALSE)</f>
        <v>668</v>
      </c>
      <c r="G35"/>
    </row>
    <row r="36" spans="1:7" x14ac:dyDescent="0.25">
      <c r="A36">
        <v>1555</v>
      </c>
      <c r="B36">
        <v>36</v>
      </c>
      <c r="C36" t="s">
        <v>1389</v>
      </c>
      <c r="D36">
        <v>1086</v>
      </c>
      <c r="E36" s="3" t="str">
        <f>VLOOKUP(D36,'ESO zone constants'!$A$3:$D$9999,4,FALSE)</f>
        <v>Northern Elsweyr</v>
      </c>
      <c r="F36" s="3">
        <f>VLOOKUP(D36,'ESO zone constants'!$A$3:$B$9999,2,FALSE)</f>
        <v>681</v>
      </c>
      <c r="G36"/>
    </row>
    <row r="37" spans="1:7" x14ac:dyDescent="0.25">
      <c r="A37">
        <v>1654</v>
      </c>
      <c r="B37">
        <v>37</v>
      </c>
      <c r="C37" t="s">
        <v>1587</v>
      </c>
      <c r="D37">
        <v>1133</v>
      </c>
      <c r="E37" s="3" t="str">
        <f>VLOOKUP(D37,'ESO zone constants'!$A$3:$D$9999,4,FALSE)</f>
        <v>Southern Elsweyr</v>
      </c>
      <c r="F37" s="3">
        <f>VLOOKUP(D37,'ESO zone constants'!$A$3:$B$9999,2,FALSE)</f>
        <v>720</v>
      </c>
      <c r="G37"/>
    </row>
    <row r="38" spans="1:7" x14ac:dyDescent="0.25">
      <c r="A38">
        <v>1719</v>
      </c>
      <c r="B38">
        <v>38</v>
      </c>
      <c r="C38" t="s">
        <v>1692</v>
      </c>
      <c r="D38">
        <v>1160</v>
      </c>
      <c r="E38" s="3" t="str">
        <f>VLOOKUP(D38,'ESO zone constants'!$A$3:$D$9999,4,FALSE)</f>
        <v>Western Skyrim</v>
      </c>
      <c r="F38" s="3">
        <f>VLOOKUP(D38,'ESO zone constants'!$A$3:$B$9999,2,FALSE)</f>
        <v>743</v>
      </c>
      <c r="G38"/>
    </row>
    <row r="39" spans="1:7" x14ac:dyDescent="0.25">
      <c r="A39">
        <v>1747</v>
      </c>
      <c r="B39">
        <v>39</v>
      </c>
      <c r="C39" t="s">
        <v>1722</v>
      </c>
      <c r="D39">
        <v>1161</v>
      </c>
      <c r="E39" s="3" t="str">
        <f>VLOOKUP(D39,'ESO zone constants'!$A$3:$D$9999,4,FALSE)</f>
        <v>Blackreach: Greymoor Caverns</v>
      </c>
      <c r="F39" s="3">
        <f>VLOOKUP(D39,'ESO zone constants'!$A$3:$B$9999,2,FALSE)</f>
        <v>744</v>
      </c>
      <c r="G39"/>
    </row>
    <row r="40" spans="1:7" x14ac:dyDescent="0.25">
      <c r="A40">
        <v>1814</v>
      </c>
      <c r="B40">
        <v>42</v>
      </c>
      <c r="C40" t="s">
        <v>2220</v>
      </c>
      <c r="D40">
        <v>1207</v>
      </c>
      <c r="E40" s="3" t="str">
        <f>VLOOKUP(D40,'ESO zone constants'!$A$3:$D$9999,4,FALSE)</f>
        <v>The Reach</v>
      </c>
      <c r="F40" s="3">
        <f>VLOOKUP(D40,'ESO zone constants'!$A$3:$B$9999,2,FALSE)</f>
        <v>783</v>
      </c>
      <c r="G40"/>
    </row>
    <row r="41" spans="1:7" x14ac:dyDescent="0.25">
      <c r="A41">
        <v>1850</v>
      </c>
      <c r="B41">
        <v>41</v>
      </c>
      <c r="C41" t="s">
        <v>2221</v>
      </c>
      <c r="D41">
        <v>1208</v>
      </c>
      <c r="E41" s="3" t="str">
        <f>VLOOKUP(D41,'ESO zone constants'!$A$3:$D$9999,4,FALSE)</f>
        <v>Blackreach: Arkthzand Cavern</v>
      </c>
      <c r="F41" s="3">
        <f>VLOOKUP(D41,'ESO zone constants'!$A$3:$B$9999,2,FALSE)</f>
        <v>784</v>
      </c>
      <c r="G41"/>
    </row>
    <row r="42" spans="1:7" x14ac:dyDescent="0.25">
      <c r="A42">
        <v>1887</v>
      </c>
      <c r="B42">
        <v>43</v>
      </c>
      <c r="C42" t="s">
        <v>2396</v>
      </c>
      <c r="D42">
        <v>1261</v>
      </c>
      <c r="E42" s="3" t="str">
        <f>VLOOKUP(D42,'ESO zone constants'!$A$3:$D$9999,4,FALSE)</f>
        <v>Blackwood</v>
      </c>
      <c r="F42" s="3">
        <f>VLOOKUP(D42,'ESO zone constants'!$A$3:$B$9999,2,FALSE)</f>
        <v>834</v>
      </c>
      <c r="G42"/>
    </row>
    <row r="43" spans="1:7" x14ac:dyDescent="0.25">
      <c r="A43">
        <v>2021</v>
      </c>
      <c r="B43">
        <v>45</v>
      </c>
      <c r="C43" t="s">
        <v>2454</v>
      </c>
      <c r="D43">
        <v>1286</v>
      </c>
      <c r="E43" s="3" t="str">
        <f>VLOOKUP(D43,'ESO zone constants'!$A$3:$D$9999,4,FALSE)</f>
        <v>The Deadlands</v>
      </c>
      <c r="F43" s="3">
        <f>VLOOKUP(D43,'ESO zone constants'!$A$3:$B$9999,2,FALSE)</f>
        <v>857</v>
      </c>
      <c r="G43"/>
    </row>
    <row r="44" spans="1:7" x14ac:dyDescent="0.25">
      <c r="A44">
        <v>2035</v>
      </c>
      <c r="B44">
        <v>47</v>
      </c>
      <c r="C44" t="s">
        <v>3485</v>
      </c>
      <c r="D44">
        <v>1282</v>
      </c>
      <c r="E44" s="3" t="str">
        <f>VLOOKUP(D44,'ESO zone constants'!$A$3:$D$9999,4,FALSE)</f>
        <v>Fargrave</v>
      </c>
      <c r="F44" s="3">
        <f>VLOOKUP(D44,'ESO zone constants'!$A$3:$B$9999,2,FALSE)</f>
        <v>853</v>
      </c>
      <c r="G44"/>
    </row>
    <row r="45" spans="1:7" x14ac:dyDescent="0.25">
      <c r="A45">
        <v>2114</v>
      </c>
      <c r="B45">
        <v>46</v>
      </c>
      <c r="C45" t="s">
        <v>3420</v>
      </c>
      <c r="D45">
        <v>1318</v>
      </c>
      <c r="E45" s="3" t="str">
        <f>VLOOKUP(D45,'ESO zone constants'!$A$3:$D$9999,4,FALSE)</f>
        <v>High Isle</v>
      </c>
      <c r="F45" s="3">
        <f>VLOOKUP(D45,'ESO zone constants'!$A$3:$B$9999,2,FALSE)</f>
        <v>883</v>
      </c>
      <c r="G45"/>
    </row>
    <row r="46" spans="1:7" x14ac:dyDescent="0.25">
      <c r="A46">
        <v>2119</v>
      </c>
      <c r="B46">
        <v>44</v>
      </c>
      <c r="C46" t="s">
        <v>2690</v>
      </c>
      <c r="D46">
        <v>1283</v>
      </c>
      <c r="E46" s="3" t="str">
        <f>VLOOKUP(D46,'ESO zone constants'!$A$3:$D$9999,4,FALSE)</f>
        <v>The Shambles</v>
      </c>
      <c r="F46" s="3">
        <f>VLOOKUP(D46,'ESO zone constants'!$A$3:$B$9999,2,FALSE)</f>
        <v>854</v>
      </c>
    </row>
    <row r="47" spans="1:7" x14ac:dyDescent="0.25">
      <c r="A47">
        <v>2212</v>
      </c>
      <c r="B47">
        <v>48</v>
      </c>
      <c r="C47" t="s">
        <v>3550</v>
      </c>
      <c r="D47">
        <v>1383</v>
      </c>
      <c r="E47" s="3" t="str">
        <f>VLOOKUP(D47,'ESO zone constants'!$A$3:$D$9999,4,FALSE)</f>
        <v>Galen</v>
      </c>
      <c r="F47" s="3">
        <f>VLOOKUP(D47,'ESO zone constants'!$A$3:$B$9999,2,FALSE)</f>
        <v>929</v>
      </c>
    </row>
    <row r="48" spans="1:7" x14ac:dyDescent="0.25">
      <c r="A48" s="5">
        <v>2274</v>
      </c>
      <c r="B48" s="5">
        <v>49</v>
      </c>
      <c r="C48" s="5" t="s">
        <v>3786</v>
      </c>
      <c r="D48" s="5">
        <v>1414</v>
      </c>
      <c r="E48" s="3" t="s">
        <v>3786</v>
      </c>
      <c r="F48" s="3">
        <f>VLOOKUP(D48,'ESO zone constants'!$A$3:$B$9999,2,FALSE)</f>
        <v>958</v>
      </c>
    </row>
    <row r="49" spans="1:6" x14ac:dyDescent="0.25">
      <c r="A49" s="5">
        <v>2275</v>
      </c>
      <c r="B49" s="5">
        <v>50</v>
      </c>
      <c r="C49" s="5" t="s">
        <v>3710</v>
      </c>
      <c r="D49" s="5">
        <v>1413</v>
      </c>
      <c r="E49" s="3" t="s">
        <v>3710</v>
      </c>
      <c r="F49" s="3">
        <f>VLOOKUP(D49,'ESO zone constants'!$A$3:$B$9999,2,FALSE)</f>
        <v>957</v>
      </c>
    </row>
    <row r="50" spans="1:6" x14ac:dyDescent="0.25">
      <c r="E50" s="3"/>
      <c r="F50" s="3"/>
    </row>
    <row r="51" spans="1:6" x14ac:dyDescent="0.25">
      <c r="E51" s="3"/>
      <c r="F51" s="3"/>
    </row>
    <row r="52" spans="1:6" x14ac:dyDescent="0.25">
      <c r="E52" s="3"/>
      <c r="F52" s="3"/>
    </row>
    <row r="53" spans="1:6" x14ac:dyDescent="0.25">
      <c r="E53" s="3"/>
      <c r="F53" s="3"/>
    </row>
    <row r="54" spans="1:6" x14ac:dyDescent="0.25">
      <c r="E54" s="3"/>
      <c r="F54" s="3"/>
    </row>
    <row r="55" spans="1:6" x14ac:dyDescent="0.25">
      <c r="E55" s="3"/>
      <c r="F55" s="3"/>
    </row>
    <row r="56" spans="1:6" x14ac:dyDescent="0.25">
      <c r="E56" s="3"/>
      <c r="F56" s="3"/>
    </row>
    <row r="57" spans="1:6" x14ac:dyDescent="0.25">
      <c r="E57" s="3"/>
      <c r="F57" s="3"/>
    </row>
    <row r="58" spans="1:6" x14ac:dyDescent="0.25">
      <c r="E58" s="3"/>
      <c r="F58" s="3"/>
    </row>
    <row r="59" spans="1:6" x14ac:dyDescent="0.25">
      <c r="E59" s="3"/>
      <c r="F59" s="3"/>
    </row>
    <row r="60" spans="1:6" x14ac:dyDescent="0.25">
      <c r="E60" s="3"/>
      <c r="F60" s="3"/>
    </row>
    <row r="61" spans="1:6" x14ac:dyDescent="0.25">
      <c r="E61" s="3"/>
      <c r="F61" s="3"/>
    </row>
    <row r="62" spans="1:6" x14ac:dyDescent="0.25">
      <c r="E62" s="3"/>
      <c r="F62" s="3"/>
    </row>
    <row r="63" spans="1:6" x14ac:dyDescent="0.25">
      <c r="E63" s="3"/>
      <c r="F63" s="3"/>
    </row>
    <row r="64" spans="1: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F48" xr:uid="{00000000-0001-0000-0600-000000000000}"/>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525"/>
  <sheetViews>
    <sheetView zoomScale="85" zoomScaleNormal="85" workbookViewId="0">
      <pane ySplit="2" topLeftCell="A383" activePane="bottomLeft" state="frozen"/>
      <selection pane="bottomLeft" activeCell="B389" sqref="B389"/>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6" customFormat="1" ht="15.75" x14ac:dyDescent="0.25">
      <c r="A1" s="47" t="s">
        <v>3750</v>
      </c>
      <c r="J1" s="30"/>
      <c r="K1" s="3"/>
      <c r="L1" s="3"/>
      <c r="M1" s="3"/>
      <c r="N1" s="3"/>
    </row>
    <row r="2" spans="1:14" x14ac:dyDescent="0.25">
      <c r="A2" s="57" t="s">
        <v>1723</v>
      </c>
      <c r="B2" s="1" t="s">
        <v>1724</v>
      </c>
      <c r="C2" s="1" t="s">
        <v>1725</v>
      </c>
      <c r="D2" s="1" t="s">
        <v>1726</v>
      </c>
      <c r="E2" s="1" t="s">
        <v>1728</v>
      </c>
      <c r="F2" s="1" t="s">
        <v>1727</v>
      </c>
      <c r="G2" s="1" t="s">
        <v>1729</v>
      </c>
      <c r="H2" s="1" t="s">
        <v>1730</v>
      </c>
      <c r="I2" s="1" t="s">
        <v>3257</v>
      </c>
      <c r="J2" s="30" t="s">
        <v>2414</v>
      </c>
      <c r="K2" s="3" t="s">
        <v>1723</v>
      </c>
      <c r="L2" s="3" t="s">
        <v>1372</v>
      </c>
      <c r="M2" s="3" t="s">
        <v>1369</v>
      </c>
      <c r="N2" s="3" t="s">
        <v>99</v>
      </c>
    </row>
    <row r="3" spans="1:14" x14ac:dyDescent="0.25">
      <c r="A3" s="75">
        <v>1</v>
      </c>
      <c r="B3">
        <v>2</v>
      </c>
      <c r="C3">
        <v>1</v>
      </c>
      <c r="D3" t="s">
        <v>103</v>
      </c>
      <c r="E3">
        <v>2</v>
      </c>
      <c r="F3">
        <v>3</v>
      </c>
      <c r="G3" t="s">
        <v>103</v>
      </c>
      <c r="H3">
        <v>1</v>
      </c>
      <c r="I3" t="s">
        <v>2808</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constants'!$A$3:$D$9999,4,FALSE)</f>
        <v>Glenumbra</v>
      </c>
    </row>
    <row r="4" spans="1:14" x14ac:dyDescent="0.25">
      <c r="A4" s="75">
        <v>2</v>
      </c>
      <c r="B4">
        <v>2</v>
      </c>
      <c r="C4">
        <v>1</v>
      </c>
      <c r="D4" t="s">
        <v>103</v>
      </c>
      <c r="E4">
        <v>2</v>
      </c>
      <c r="F4">
        <v>3</v>
      </c>
      <c r="G4" t="s">
        <v>103</v>
      </c>
      <c r="H4">
        <v>1</v>
      </c>
      <c r="I4" t="s">
        <v>2809</v>
      </c>
      <c r="J4" s="30" t="str">
        <f t="shared" si="0"/>
        <v>[2]=3,</v>
      </c>
      <c r="K4" s="3">
        <f t="shared" si="1"/>
        <v>2</v>
      </c>
      <c r="L4" s="3">
        <f t="shared" si="2"/>
        <v>3</v>
      </c>
      <c r="M4" s="8" t="str">
        <f>VLOOKUP(A4,'ESO wayshrine names'!$A$3:$B$9991,2,)</f>
        <v>Aldcroft Wayshrine</v>
      </c>
      <c r="N4" s="3" t="str">
        <f>VLOOKUP(F4,'ESO zone constants'!$A$3:$D$9999,4,FALSE)</f>
        <v>Glenumbra</v>
      </c>
    </row>
    <row r="5" spans="1:14" x14ac:dyDescent="0.25">
      <c r="A5" s="75">
        <v>3</v>
      </c>
      <c r="B5">
        <v>2</v>
      </c>
      <c r="C5">
        <v>1</v>
      </c>
      <c r="D5" t="s">
        <v>103</v>
      </c>
      <c r="E5">
        <v>2</v>
      </c>
      <c r="F5">
        <v>3</v>
      </c>
      <c r="G5" t="s">
        <v>103</v>
      </c>
      <c r="H5">
        <v>1</v>
      </c>
      <c r="I5" t="s">
        <v>2810</v>
      </c>
      <c r="J5" s="30" t="str">
        <f t="shared" si="0"/>
        <v>[3]=3,</v>
      </c>
      <c r="K5" s="3">
        <f t="shared" si="1"/>
        <v>3</v>
      </c>
      <c r="L5" s="3">
        <f t="shared" si="2"/>
        <v>3</v>
      </c>
      <c r="M5" s="8" t="str">
        <f>VLOOKUP(A5,'ESO wayshrine names'!$A$3:$B$9991,2,)</f>
        <v>Deleyn's Mill Wayshrine</v>
      </c>
      <c r="N5" s="3" t="str">
        <f>VLOOKUP(F5,'ESO zone constants'!$A$3:$D$9999,4,FALSE)</f>
        <v>Glenumbra</v>
      </c>
    </row>
    <row r="6" spans="1:14" x14ac:dyDescent="0.25">
      <c r="A6" s="75">
        <v>4</v>
      </c>
      <c r="B6">
        <v>2</v>
      </c>
      <c r="C6">
        <v>1</v>
      </c>
      <c r="D6" t="s">
        <v>103</v>
      </c>
      <c r="E6">
        <v>2</v>
      </c>
      <c r="F6">
        <v>3</v>
      </c>
      <c r="G6" t="s">
        <v>103</v>
      </c>
      <c r="H6">
        <v>1</v>
      </c>
      <c r="I6" t="s">
        <v>2811</v>
      </c>
      <c r="J6" s="30" t="str">
        <f t="shared" si="0"/>
        <v>[4]=3,</v>
      </c>
      <c r="K6" s="3">
        <f t="shared" si="1"/>
        <v>4</v>
      </c>
      <c r="L6" s="3">
        <f t="shared" si="2"/>
        <v>3</v>
      </c>
      <c r="M6" s="8" t="str">
        <f>VLOOKUP(A6,'ESO wayshrine names'!$A$3:$B$9991,2,)</f>
        <v>Eagle's Brook Wayshrine</v>
      </c>
      <c r="N6" s="3" t="str">
        <f>VLOOKUP(F6,'ESO zone constants'!$A$3:$D$9999,4,FALSE)</f>
        <v>Glenumbra</v>
      </c>
    </row>
    <row r="7" spans="1:14" x14ac:dyDescent="0.25">
      <c r="A7" s="75">
        <v>5</v>
      </c>
      <c r="B7">
        <v>2</v>
      </c>
      <c r="C7">
        <v>1</v>
      </c>
      <c r="D7" t="s">
        <v>103</v>
      </c>
      <c r="E7">
        <v>2</v>
      </c>
      <c r="F7">
        <v>3</v>
      </c>
      <c r="G7" t="s">
        <v>103</v>
      </c>
      <c r="H7">
        <v>1</v>
      </c>
      <c r="I7" t="s">
        <v>2812</v>
      </c>
      <c r="J7" s="30" t="str">
        <f t="shared" si="0"/>
        <v>[5]=3,</v>
      </c>
      <c r="K7" s="3">
        <f t="shared" si="1"/>
        <v>5</v>
      </c>
      <c r="L7" s="3">
        <f t="shared" si="2"/>
        <v>3</v>
      </c>
      <c r="M7" s="8" t="str">
        <f>VLOOKUP(A7,'ESO wayshrine names'!$A$3:$B$9991,2,)</f>
        <v>North Hag Fen Wayshrine</v>
      </c>
      <c r="N7" s="3" t="str">
        <f>VLOOKUP(F7,'ESO zone constants'!$A$3:$D$9999,4,FALSE)</f>
        <v>Glenumbra</v>
      </c>
    </row>
    <row r="8" spans="1:14" x14ac:dyDescent="0.25">
      <c r="A8" s="75">
        <v>6</v>
      </c>
      <c r="B8">
        <v>2</v>
      </c>
      <c r="C8">
        <v>1</v>
      </c>
      <c r="D8" t="s">
        <v>103</v>
      </c>
      <c r="E8">
        <v>2</v>
      </c>
      <c r="F8">
        <v>3</v>
      </c>
      <c r="G8" t="s">
        <v>103</v>
      </c>
      <c r="H8">
        <v>1</v>
      </c>
      <c r="I8" t="s">
        <v>2813</v>
      </c>
      <c r="J8" s="30" t="str">
        <f t="shared" si="0"/>
        <v>[6]=3,</v>
      </c>
      <c r="K8" s="3">
        <f t="shared" si="1"/>
        <v>6</v>
      </c>
      <c r="L8" s="3">
        <f t="shared" si="2"/>
        <v>3</v>
      </c>
      <c r="M8" s="8" t="str">
        <f>VLOOKUP(A8,'ESO wayshrine names'!$A$3:$B$9991,2,)</f>
        <v>Lion Guard Redoubt Wayshrine</v>
      </c>
      <c r="N8" s="3" t="str">
        <f>VLOOKUP(F8,'ESO zone constants'!$A$3:$D$9999,4,FALSE)</f>
        <v>Glenumbra</v>
      </c>
    </row>
    <row r="9" spans="1:14" x14ac:dyDescent="0.25">
      <c r="A9" s="75">
        <v>7</v>
      </c>
      <c r="B9">
        <v>2</v>
      </c>
      <c r="C9">
        <v>1</v>
      </c>
      <c r="D9" t="s">
        <v>103</v>
      </c>
      <c r="E9">
        <v>2</v>
      </c>
      <c r="F9">
        <v>3</v>
      </c>
      <c r="G9" t="s">
        <v>103</v>
      </c>
      <c r="H9">
        <v>1</v>
      </c>
      <c r="I9" t="s">
        <v>2814</v>
      </c>
      <c r="J9" s="30" t="str">
        <f t="shared" si="0"/>
        <v>[7]=3,</v>
      </c>
      <c r="K9" s="3">
        <f t="shared" si="1"/>
        <v>7</v>
      </c>
      <c r="L9" s="3">
        <f t="shared" si="2"/>
        <v>3</v>
      </c>
      <c r="M9" s="8" t="str">
        <f>VLOOKUP(A9,'ESO wayshrine names'!$A$3:$B$9991,2,)</f>
        <v>Crosswych Wayshrine</v>
      </c>
      <c r="N9" s="3" t="str">
        <f>VLOOKUP(F9,'ESO zone constants'!$A$3:$D$9999,4,FALSE)</f>
        <v>Glenumbra</v>
      </c>
    </row>
    <row r="10" spans="1:14" x14ac:dyDescent="0.25">
      <c r="A10" s="75">
        <v>8</v>
      </c>
      <c r="B10">
        <v>2</v>
      </c>
      <c r="C10">
        <v>1</v>
      </c>
      <c r="D10" t="s">
        <v>103</v>
      </c>
      <c r="E10">
        <v>2</v>
      </c>
      <c r="F10">
        <v>3</v>
      </c>
      <c r="G10" t="s">
        <v>103</v>
      </c>
      <c r="H10">
        <v>1</v>
      </c>
      <c r="I10" t="s">
        <v>2815</v>
      </c>
      <c r="J10" s="30" t="str">
        <f t="shared" si="0"/>
        <v>[8]=3,</v>
      </c>
      <c r="K10" s="3">
        <f t="shared" si="1"/>
        <v>8</v>
      </c>
      <c r="L10" s="3">
        <f t="shared" si="2"/>
        <v>3</v>
      </c>
      <c r="M10" s="8" t="str">
        <f>VLOOKUP(A10,'ESO wayshrine names'!$A$3:$B$9991,2,)</f>
        <v>Farwatch Wayshrine</v>
      </c>
      <c r="N10" s="3" t="str">
        <f>VLOOKUP(F10,'ESO zone constants'!$A$3:$D$9999,4,FALSE)</f>
        <v>Glenumbra</v>
      </c>
    </row>
    <row r="11" spans="1:14" x14ac:dyDescent="0.25">
      <c r="A11" s="75">
        <v>9</v>
      </c>
      <c r="B11">
        <v>3</v>
      </c>
      <c r="C11">
        <v>10</v>
      </c>
      <c r="D11" t="s">
        <v>2315</v>
      </c>
      <c r="E11">
        <v>5</v>
      </c>
      <c r="F11">
        <v>20</v>
      </c>
      <c r="G11" t="s">
        <v>2315</v>
      </c>
      <c r="H11">
        <v>1</v>
      </c>
      <c r="I11" t="s">
        <v>2816</v>
      </c>
      <c r="J11" s="30" t="str">
        <f t="shared" si="0"/>
        <v>[9]=20,</v>
      </c>
      <c r="K11" s="3">
        <f t="shared" si="1"/>
        <v>9</v>
      </c>
      <c r="L11" s="3">
        <f t="shared" si="2"/>
        <v>20</v>
      </c>
      <c r="M11" s="8" t="str">
        <f>VLOOKUP(A11,'ESO wayshrine names'!$A$3:$B$9991,2,)</f>
        <v>Oldgate Wayshrine</v>
      </c>
      <c r="N11" s="3" t="str">
        <f>VLOOKUP(F11,'ESO zone constants'!$A$3:$D$9999,4,FALSE)</f>
        <v>Rivenspire</v>
      </c>
    </row>
    <row r="12" spans="1:14" x14ac:dyDescent="0.25">
      <c r="A12" s="75">
        <v>10</v>
      </c>
      <c r="B12">
        <v>3</v>
      </c>
      <c r="C12">
        <v>10</v>
      </c>
      <c r="D12" t="s">
        <v>2315</v>
      </c>
      <c r="E12">
        <v>5</v>
      </c>
      <c r="F12">
        <v>20</v>
      </c>
      <c r="G12" t="s">
        <v>2315</v>
      </c>
      <c r="H12">
        <v>1</v>
      </c>
      <c r="I12" t="s">
        <v>2817</v>
      </c>
      <c r="J12" s="30" t="str">
        <f t="shared" si="0"/>
        <v>[10]=20,</v>
      </c>
      <c r="K12" s="3">
        <f t="shared" si="1"/>
        <v>10</v>
      </c>
      <c r="L12" s="3">
        <f t="shared" si="2"/>
        <v>20</v>
      </c>
      <c r="M12" s="8" t="str">
        <f>VLOOKUP(A12,'ESO wayshrine names'!$A$3:$B$9991,2,)</f>
        <v>Crestshade Wayshrine</v>
      </c>
      <c r="N12" s="3" t="str">
        <f>VLOOKUP(F12,'ESO zone constants'!$A$3:$D$9999,4,FALSE)</f>
        <v>Rivenspire</v>
      </c>
    </row>
    <row r="13" spans="1:14" x14ac:dyDescent="0.25">
      <c r="A13" s="75">
        <v>11</v>
      </c>
      <c r="B13">
        <v>3</v>
      </c>
      <c r="C13">
        <v>10</v>
      </c>
      <c r="D13" t="s">
        <v>2315</v>
      </c>
      <c r="E13">
        <v>5</v>
      </c>
      <c r="F13">
        <v>20</v>
      </c>
      <c r="G13" t="s">
        <v>2315</v>
      </c>
      <c r="H13">
        <v>1</v>
      </c>
      <c r="I13" t="s">
        <v>2818</v>
      </c>
      <c r="J13" s="30" t="str">
        <f t="shared" si="0"/>
        <v>[11]=20,</v>
      </c>
      <c r="K13" s="3">
        <f t="shared" si="1"/>
        <v>11</v>
      </c>
      <c r="L13" s="3">
        <f t="shared" si="2"/>
        <v>20</v>
      </c>
      <c r="M13" s="8" t="str">
        <f>VLOOKUP(A13,'ESO wayshrine names'!$A$3:$B$9991,2,)</f>
        <v>Tamrith Camp Wayshrine</v>
      </c>
      <c r="N13" s="3" t="str">
        <f>VLOOKUP(F13,'ESO zone constants'!$A$3:$D$9999,4,FALSE)</f>
        <v>Rivenspire</v>
      </c>
    </row>
    <row r="14" spans="1:14" x14ac:dyDescent="0.25">
      <c r="A14" s="75">
        <v>12</v>
      </c>
      <c r="B14">
        <v>3</v>
      </c>
      <c r="C14">
        <v>10</v>
      </c>
      <c r="D14" t="s">
        <v>2315</v>
      </c>
      <c r="E14">
        <v>5</v>
      </c>
      <c r="F14">
        <v>20</v>
      </c>
      <c r="G14" t="s">
        <v>2315</v>
      </c>
      <c r="H14">
        <v>1</v>
      </c>
      <c r="I14" t="s">
        <v>2819</v>
      </c>
      <c r="J14" s="30" t="str">
        <f t="shared" si="0"/>
        <v>[12]=20,</v>
      </c>
      <c r="K14" s="3">
        <f t="shared" si="1"/>
        <v>12</v>
      </c>
      <c r="L14" s="3">
        <f t="shared" si="2"/>
        <v>20</v>
      </c>
      <c r="M14" s="8" t="str">
        <f>VLOOKUP(A14,'ESO wayshrine names'!$A$3:$B$9991,2,)</f>
        <v>Boralis Wayshrine</v>
      </c>
      <c r="N14" s="3" t="str">
        <f>VLOOKUP(F14,'ESO zone constants'!$A$3:$D$9999,4,FALSE)</f>
        <v>Rivenspire</v>
      </c>
    </row>
    <row r="15" spans="1:14" x14ac:dyDescent="0.25">
      <c r="A15" s="75">
        <v>13</v>
      </c>
      <c r="B15">
        <v>3</v>
      </c>
      <c r="C15">
        <v>10</v>
      </c>
      <c r="D15" t="s">
        <v>2315</v>
      </c>
      <c r="E15">
        <v>5</v>
      </c>
      <c r="F15">
        <v>20</v>
      </c>
      <c r="G15" t="s">
        <v>2315</v>
      </c>
      <c r="H15">
        <v>1</v>
      </c>
      <c r="I15" t="s">
        <v>2820</v>
      </c>
      <c r="J15" s="30" t="str">
        <f t="shared" si="0"/>
        <v>[13]=20,</v>
      </c>
      <c r="K15" s="3">
        <f t="shared" si="1"/>
        <v>13</v>
      </c>
      <c r="L15" s="3">
        <f t="shared" si="2"/>
        <v>20</v>
      </c>
      <c r="M15" s="8" t="str">
        <f>VLOOKUP(A15,'ESO wayshrine names'!$A$3:$B$9991,2,)</f>
        <v>Staging Grounds Wayshrine</v>
      </c>
      <c r="N15" s="3" t="str">
        <f>VLOOKUP(F15,'ESO zone constants'!$A$3:$D$9999,4,FALSE)</f>
        <v>Rivenspire</v>
      </c>
    </row>
    <row r="16" spans="1:14" x14ac:dyDescent="0.25">
      <c r="A16" s="75">
        <v>14</v>
      </c>
      <c r="B16">
        <v>4</v>
      </c>
      <c r="C16">
        <v>12</v>
      </c>
      <c r="D16" t="s">
        <v>104</v>
      </c>
      <c r="E16">
        <v>4</v>
      </c>
      <c r="F16">
        <v>19</v>
      </c>
      <c r="G16" t="s">
        <v>104</v>
      </c>
      <c r="H16">
        <v>1</v>
      </c>
      <c r="I16" t="s">
        <v>1828</v>
      </c>
      <c r="J16" s="30" t="str">
        <f t="shared" si="0"/>
        <v>[14]=19,</v>
      </c>
      <c r="K16" s="3">
        <f t="shared" si="1"/>
        <v>14</v>
      </c>
      <c r="L16" s="3">
        <f t="shared" si="2"/>
        <v>19</v>
      </c>
      <c r="M16" s="8" t="str">
        <f>VLOOKUP(A16,'ESO wayshrine names'!$A$3:$B$9991,2,)</f>
        <v>Koeglin Village Wayshrine</v>
      </c>
      <c r="N16" s="3" t="str">
        <f>VLOOKUP(F16,'ESO zone constants'!$A$3:$D$9999,4,FALSE)</f>
        <v>Stormhaven</v>
      </c>
    </row>
    <row r="17" spans="1:14" x14ac:dyDescent="0.25">
      <c r="A17" s="75">
        <v>15</v>
      </c>
      <c r="B17">
        <v>4</v>
      </c>
      <c r="C17">
        <v>12</v>
      </c>
      <c r="D17" t="s">
        <v>104</v>
      </c>
      <c r="E17">
        <v>4</v>
      </c>
      <c r="F17">
        <v>19</v>
      </c>
      <c r="G17" t="s">
        <v>104</v>
      </c>
      <c r="H17">
        <v>1</v>
      </c>
      <c r="I17" t="s">
        <v>1829</v>
      </c>
      <c r="J17" s="30" t="str">
        <f t="shared" si="0"/>
        <v>[15]=19,</v>
      </c>
      <c r="K17" s="3">
        <f t="shared" si="1"/>
        <v>15</v>
      </c>
      <c r="L17" s="3">
        <f t="shared" si="2"/>
        <v>19</v>
      </c>
      <c r="M17" s="8" t="str">
        <f>VLOOKUP(A17,'ESO wayshrine names'!$A$3:$B$9991,2,)</f>
        <v>Alcaire Castle Wayshrine</v>
      </c>
      <c r="N17" s="3" t="str">
        <f>VLOOKUP(F17,'ESO zone constants'!$A$3:$D$9999,4,FALSE)</f>
        <v>Stormhaven</v>
      </c>
    </row>
    <row r="18" spans="1:14" x14ac:dyDescent="0.25">
      <c r="A18" s="75">
        <v>16</v>
      </c>
      <c r="B18">
        <v>4</v>
      </c>
      <c r="C18">
        <v>12</v>
      </c>
      <c r="D18" t="s">
        <v>104</v>
      </c>
      <c r="E18">
        <v>4</v>
      </c>
      <c r="F18">
        <v>19</v>
      </c>
      <c r="G18" t="s">
        <v>104</v>
      </c>
      <c r="H18">
        <v>1</v>
      </c>
      <c r="I18" t="s">
        <v>1830</v>
      </c>
      <c r="J18" s="30" t="str">
        <f t="shared" si="0"/>
        <v>[16]=19,</v>
      </c>
      <c r="K18" s="3">
        <f t="shared" si="1"/>
        <v>16</v>
      </c>
      <c r="L18" s="3">
        <f t="shared" si="2"/>
        <v>19</v>
      </c>
      <c r="M18" s="8" t="str">
        <f>VLOOKUP(A18,'ESO wayshrine names'!$A$3:$B$9991,2,)</f>
        <v>Firebrand Keep Wayshrine</v>
      </c>
      <c r="N18" s="3" t="str">
        <f>VLOOKUP(F18,'ESO zone constants'!$A$3:$D$9999,4,FALSE)</f>
        <v>Stormhaven</v>
      </c>
    </row>
    <row r="19" spans="1:14" x14ac:dyDescent="0.25">
      <c r="A19" s="75">
        <v>17</v>
      </c>
      <c r="B19">
        <v>4</v>
      </c>
      <c r="C19">
        <v>12</v>
      </c>
      <c r="D19" t="s">
        <v>104</v>
      </c>
      <c r="E19">
        <v>4</v>
      </c>
      <c r="F19">
        <v>19</v>
      </c>
      <c r="G19" t="s">
        <v>104</v>
      </c>
      <c r="H19">
        <v>1</v>
      </c>
      <c r="I19" t="s">
        <v>1831</v>
      </c>
      <c r="J19" s="30" t="str">
        <f t="shared" si="0"/>
        <v>[17]=19,</v>
      </c>
      <c r="K19" s="3">
        <f t="shared" si="1"/>
        <v>17</v>
      </c>
      <c r="L19" s="3">
        <f t="shared" si="2"/>
        <v>19</v>
      </c>
      <c r="M19" s="8" t="str">
        <f>VLOOKUP(A19,'ESO wayshrine names'!$A$3:$B$9991,2,)</f>
        <v>Bonesnap Ruins Wayshrine</v>
      </c>
      <c r="N19" s="3" t="str">
        <f>VLOOKUP(F19,'ESO zone constants'!$A$3:$D$9999,4,FALSE)</f>
        <v>Stormhaven</v>
      </c>
    </row>
    <row r="20" spans="1:14" x14ac:dyDescent="0.25">
      <c r="A20" s="75">
        <v>18</v>
      </c>
      <c r="B20">
        <v>4</v>
      </c>
      <c r="C20">
        <v>12</v>
      </c>
      <c r="D20" t="s">
        <v>104</v>
      </c>
      <c r="E20">
        <v>4</v>
      </c>
      <c r="F20">
        <v>19</v>
      </c>
      <c r="G20" t="s">
        <v>104</v>
      </c>
      <c r="H20">
        <v>1</v>
      </c>
      <c r="I20" t="s">
        <v>1832</v>
      </c>
      <c r="J20" s="30" t="str">
        <f t="shared" si="0"/>
        <v>[18]=19,</v>
      </c>
      <c r="K20" s="3">
        <f t="shared" si="1"/>
        <v>18</v>
      </c>
      <c r="L20" s="3">
        <f t="shared" si="2"/>
        <v>19</v>
      </c>
      <c r="M20" s="8" t="str">
        <f>VLOOKUP(A20,'ESO wayshrine names'!$A$3:$B$9991,2,)</f>
        <v>Soulshriven Wayshrine</v>
      </c>
      <c r="N20" s="3" t="str">
        <f>VLOOKUP(F20,'ESO zone constants'!$A$3:$D$9999,4,FALSE)</f>
        <v>Stormhaven</v>
      </c>
    </row>
    <row r="21" spans="1:14" x14ac:dyDescent="0.25">
      <c r="A21" s="75">
        <v>19</v>
      </c>
      <c r="B21">
        <v>4</v>
      </c>
      <c r="C21">
        <v>12</v>
      </c>
      <c r="D21" t="s">
        <v>104</v>
      </c>
      <c r="E21">
        <v>4</v>
      </c>
      <c r="F21">
        <v>19</v>
      </c>
      <c r="G21" t="s">
        <v>104</v>
      </c>
      <c r="H21">
        <v>1</v>
      </c>
      <c r="I21" t="s">
        <v>1833</v>
      </c>
      <c r="J21" s="30" t="str">
        <f t="shared" si="0"/>
        <v>[19]=19,</v>
      </c>
      <c r="K21" s="3">
        <f t="shared" si="1"/>
        <v>19</v>
      </c>
      <c r="L21" s="3">
        <f t="shared" si="2"/>
        <v>19</v>
      </c>
      <c r="M21" s="8" t="str">
        <f>VLOOKUP(A21,'ESO wayshrine names'!$A$3:$B$9991,2,)</f>
        <v>Pariah Abbey Wayshrine</v>
      </c>
      <c r="N21" s="3" t="str">
        <f>VLOOKUP(F21,'ESO zone constants'!$A$3:$D$9999,4,FALSE)</f>
        <v>Stormhaven</v>
      </c>
    </row>
    <row r="22" spans="1:14" x14ac:dyDescent="0.25">
      <c r="A22" s="75">
        <v>20</v>
      </c>
      <c r="B22">
        <v>2</v>
      </c>
      <c r="C22">
        <v>1</v>
      </c>
      <c r="D22" t="s">
        <v>103</v>
      </c>
      <c r="E22">
        <v>2</v>
      </c>
      <c r="F22">
        <v>3</v>
      </c>
      <c r="G22" t="s">
        <v>103</v>
      </c>
      <c r="H22">
        <v>1</v>
      </c>
      <c r="I22" t="s">
        <v>2821</v>
      </c>
      <c r="J22" s="30" t="str">
        <f t="shared" si="0"/>
        <v>[20]=3,</v>
      </c>
      <c r="K22" s="3">
        <f t="shared" si="1"/>
        <v>20</v>
      </c>
      <c r="L22" s="3">
        <f t="shared" si="2"/>
        <v>3</v>
      </c>
      <c r="M22" s="8" t="str">
        <f>VLOOKUP(A22,'ESO wayshrine names'!$A$3:$B$9991,2,)</f>
        <v>Baelborne Rock Wayshrine</v>
      </c>
      <c r="N22" s="3" t="str">
        <f>VLOOKUP(F22,'ESO zone constants'!$A$3:$D$9999,4,FALSE)</f>
        <v>Glenumbra</v>
      </c>
    </row>
    <row r="23" spans="1:14" x14ac:dyDescent="0.25">
      <c r="A23" s="75">
        <v>21</v>
      </c>
      <c r="B23">
        <v>7</v>
      </c>
      <c r="C23">
        <v>9</v>
      </c>
      <c r="D23" t="s">
        <v>2299</v>
      </c>
      <c r="E23">
        <v>180</v>
      </c>
      <c r="F23">
        <v>383</v>
      </c>
      <c r="G23" t="s">
        <v>2299</v>
      </c>
      <c r="H23">
        <v>1</v>
      </c>
      <c r="I23" t="s">
        <v>2822</v>
      </c>
      <c r="J23" s="30" t="str">
        <f t="shared" si="0"/>
        <v>[21]=383,</v>
      </c>
      <c r="K23" s="3">
        <f t="shared" si="1"/>
        <v>21</v>
      </c>
      <c r="L23" s="3">
        <f t="shared" si="2"/>
        <v>383</v>
      </c>
      <c r="M23" s="8" t="str">
        <f>VLOOKUP(A23,'ESO wayshrine names'!$A$3:$B$9991,2,)</f>
        <v>Elden Root Temple Wayshrine</v>
      </c>
      <c r="N23" s="3" t="str">
        <f>VLOOKUP(F23,'ESO zone constants'!$A$3:$D$9999,4,FALSE)</f>
        <v>Grahtwood</v>
      </c>
    </row>
    <row r="24" spans="1:14" x14ac:dyDescent="0.25">
      <c r="A24" s="75">
        <v>22</v>
      </c>
      <c r="B24">
        <v>4</v>
      </c>
      <c r="C24">
        <v>12</v>
      </c>
      <c r="D24" t="s">
        <v>104</v>
      </c>
      <c r="E24">
        <v>4</v>
      </c>
      <c r="F24">
        <v>19</v>
      </c>
      <c r="G24" t="s">
        <v>104</v>
      </c>
      <c r="H24">
        <v>1</v>
      </c>
      <c r="I24" t="s">
        <v>1836</v>
      </c>
      <c r="J24" s="30" t="str">
        <f t="shared" si="0"/>
        <v>[22]=19,</v>
      </c>
      <c r="K24" s="3">
        <f t="shared" si="1"/>
        <v>22</v>
      </c>
      <c r="L24" s="3">
        <f t="shared" si="2"/>
        <v>19</v>
      </c>
      <c r="M24" s="8" t="str">
        <f>VLOOKUP(A24,'ESO wayshrine names'!$A$3:$B$9991,2,)</f>
        <v>Wind Keep Wayshrine</v>
      </c>
      <c r="N24" s="3" t="str">
        <f>VLOOKUP(F24,'ESO zone constants'!$A$3:$D$9999,4,FALSE)</f>
        <v>Stormhaven</v>
      </c>
    </row>
    <row r="25" spans="1:14" x14ac:dyDescent="0.25">
      <c r="A25" s="75">
        <v>23</v>
      </c>
      <c r="B25">
        <v>4</v>
      </c>
      <c r="C25">
        <v>12</v>
      </c>
      <c r="D25" t="s">
        <v>104</v>
      </c>
      <c r="E25">
        <v>4</v>
      </c>
      <c r="F25">
        <v>19</v>
      </c>
      <c r="G25" t="s">
        <v>104</v>
      </c>
      <c r="H25">
        <v>1</v>
      </c>
      <c r="I25" t="s">
        <v>1837</v>
      </c>
      <c r="J25" s="30" t="str">
        <f t="shared" si="0"/>
        <v>[23]=19,</v>
      </c>
      <c r="K25" s="3">
        <f t="shared" si="1"/>
        <v>23</v>
      </c>
      <c r="L25" s="3">
        <f t="shared" si="2"/>
        <v>19</v>
      </c>
      <c r="M25" s="8" t="str">
        <f>VLOOKUP(A25,'ESO wayshrine names'!$A$3:$B$9991,2,)</f>
        <v>Dro-Dara Plantation Wayshrine</v>
      </c>
      <c r="N25" s="3" t="str">
        <f>VLOOKUP(F25,'ESO zone constants'!$A$3:$D$9999,4,FALSE)</f>
        <v>Stormhaven</v>
      </c>
    </row>
    <row r="26" spans="1:14" x14ac:dyDescent="0.25">
      <c r="A26" s="75">
        <v>24</v>
      </c>
      <c r="B26">
        <v>10</v>
      </c>
      <c r="C26">
        <v>13</v>
      </c>
      <c r="D26" t="s">
        <v>107</v>
      </c>
      <c r="E26">
        <v>10</v>
      </c>
      <c r="F26">
        <v>57</v>
      </c>
      <c r="G26" t="s">
        <v>107</v>
      </c>
      <c r="H26">
        <v>1</v>
      </c>
      <c r="I26" t="s">
        <v>2823</v>
      </c>
      <c r="J26" s="30" t="str">
        <f t="shared" si="0"/>
        <v>[24]=57,</v>
      </c>
      <c r="K26" s="3">
        <f t="shared" si="1"/>
        <v>24</v>
      </c>
      <c r="L26" s="3">
        <f t="shared" si="2"/>
        <v>57</v>
      </c>
      <c r="M26" s="8" t="str">
        <f>VLOOKUP(A26,'ESO wayshrine names'!$A$3:$B$9991,2,)</f>
        <v>West Narsis Wayshrine</v>
      </c>
      <c r="N26" s="3" t="str">
        <f>VLOOKUP(F26,'ESO zone constants'!$A$3:$D$9999,4,FALSE)</f>
        <v>Deshaan</v>
      </c>
    </row>
    <row r="27" spans="1:14" x14ac:dyDescent="0.25">
      <c r="A27" s="75">
        <v>25</v>
      </c>
      <c r="B27">
        <v>10</v>
      </c>
      <c r="C27">
        <v>13</v>
      </c>
      <c r="D27" t="s">
        <v>107</v>
      </c>
      <c r="E27">
        <v>10</v>
      </c>
      <c r="F27">
        <v>57</v>
      </c>
      <c r="G27" t="s">
        <v>107</v>
      </c>
      <c r="H27">
        <v>1</v>
      </c>
      <c r="I27" t="s">
        <v>2824</v>
      </c>
      <c r="J27" s="30" t="str">
        <f t="shared" si="0"/>
        <v>[25]=57,</v>
      </c>
      <c r="K27" s="3">
        <f t="shared" si="1"/>
        <v>25</v>
      </c>
      <c r="L27" s="3">
        <f t="shared" si="2"/>
        <v>57</v>
      </c>
      <c r="M27" s="8" t="str">
        <f>VLOOKUP(A27,'ESO wayshrine names'!$A$3:$B$9991,2,)</f>
        <v>Muth Gnaar Hills Wayshrine</v>
      </c>
      <c r="N27" s="3" t="str">
        <f>VLOOKUP(F27,'ESO zone constants'!$A$3:$D$9999,4,FALSE)</f>
        <v>Deshaan</v>
      </c>
    </row>
    <row r="28" spans="1:14" x14ac:dyDescent="0.25">
      <c r="A28" s="75">
        <v>26</v>
      </c>
      <c r="B28">
        <v>10</v>
      </c>
      <c r="C28">
        <v>13</v>
      </c>
      <c r="D28" t="s">
        <v>107</v>
      </c>
      <c r="E28">
        <v>10</v>
      </c>
      <c r="F28">
        <v>57</v>
      </c>
      <c r="G28" t="s">
        <v>107</v>
      </c>
      <c r="H28">
        <v>1</v>
      </c>
      <c r="I28" t="s">
        <v>2825</v>
      </c>
      <c r="J28" s="30" t="str">
        <f t="shared" si="0"/>
        <v>[26]=57,</v>
      </c>
      <c r="K28" s="3">
        <f t="shared" si="1"/>
        <v>26</v>
      </c>
      <c r="L28" s="3">
        <f t="shared" si="2"/>
        <v>57</v>
      </c>
      <c r="M28" s="8" t="str">
        <f>VLOOKUP(A28,'ESO wayshrine names'!$A$3:$B$9991,2,)</f>
        <v>Quarantine Serk Wayshrine</v>
      </c>
      <c r="N28" s="3" t="str">
        <f>VLOOKUP(F28,'ESO zone constants'!$A$3:$D$9999,4,FALSE)</f>
        <v>Deshaan</v>
      </c>
    </row>
    <row r="29" spans="1:14" x14ac:dyDescent="0.25">
      <c r="A29" s="75">
        <v>27</v>
      </c>
      <c r="B29">
        <v>10</v>
      </c>
      <c r="C29">
        <v>13</v>
      </c>
      <c r="D29" t="s">
        <v>107</v>
      </c>
      <c r="E29">
        <v>10</v>
      </c>
      <c r="F29">
        <v>57</v>
      </c>
      <c r="G29" t="s">
        <v>107</v>
      </c>
      <c r="H29">
        <v>1</v>
      </c>
      <c r="I29" t="s">
        <v>2826</v>
      </c>
      <c r="J29" s="30" t="str">
        <f t="shared" si="0"/>
        <v>[27]=57,</v>
      </c>
      <c r="K29" s="3">
        <f t="shared" si="1"/>
        <v>27</v>
      </c>
      <c r="L29" s="3">
        <f t="shared" si="2"/>
        <v>57</v>
      </c>
      <c r="M29" s="8" t="str">
        <f>VLOOKUP(A29,'ESO wayshrine names'!$A$3:$B$9991,2,)</f>
        <v>Ghost Snake Vale Wayshrine</v>
      </c>
      <c r="N29" s="3" t="str">
        <f>VLOOKUP(F29,'ESO zone constants'!$A$3:$D$9999,4,FALSE)</f>
        <v>Deshaan</v>
      </c>
    </row>
    <row r="30" spans="1:14" x14ac:dyDescent="0.25">
      <c r="A30" s="75">
        <v>28</v>
      </c>
      <c r="B30">
        <v>10</v>
      </c>
      <c r="C30">
        <v>13</v>
      </c>
      <c r="D30" t="s">
        <v>107</v>
      </c>
      <c r="E30">
        <v>10</v>
      </c>
      <c r="F30">
        <v>57</v>
      </c>
      <c r="G30" t="s">
        <v>107</v>
      </c>
      <c r="H30">
        <v>1</v>
      </c>
      <c r="I30" t="s">
        <v>2827</v>
      </c>
      <c r="J30" s="30" t="str">
        <f t="shared" si="0"/>
        <v>[28]=57,</v>
      </c>
      <c r="K30" s="3">
        <f t="shared" si="1"/>
        <v>28</v>
      </c>
      <c r="L30" s="3">
        <f t="shared" si="2"/>
        <v>57</v>
      </c>
      <c r="M30" s="8" t="str">
        <f>VLOOKUP(A30,'ESO wayshrine names'!$A$3:$B$9991,2,)</f>
        <v>Mournhold Wayshrine</v>
      </c>
      <c r="N30" s="3" t="str">
        <f>VLOOKUP(F30,'ESO zone constants'!$A$3:$D$9999,4,FALSE)</f>
        <v>Deshaan</v>
      </c>
    </row>
    <row r="31" spans="1:14" x14ac:dyDescent="0.25">
      <c r="A31" s="75">
        <v>29</v>
      </c>
      <c r="B31">
        <v>10</v>
      </c>
      <c r="C31">
        <v>13</v>
      </c>
      <c r="D31" t="s">
        <v>107</v>
      </c>
      <c r="E31">
        <v>10</v>
      </c>
      <c r="F31">
        <v>57</v>
      </c>
      <c r="G31" t="s">
        <v>107</v>
      </c>
      <c r="H31">
        <v>1</v>
      </c>
      <c r="I31" t="s">
        <v>3250</v>
      </c>
      <c r="J31" s="30" t="str">
        <f t="shared" si="0"/>
        <v>[29]=57,</v>
      </c>
      <c r="K31" s="3">
        <f t="shared" si="1"/>
        <v>29</v>
      </c>
      <c r="L31" s="3">
        <f t="shared" si="2"/>
        <v>57</v>
      </c>
      <c r="M31" s="8" t="str">
        <f>VLOOKUP(A31,'ESO wayshrine names'!$A$3:$B$9991,2,)</f>
        <v>Tal'Deic Grounds Wayshrine</v>
      </c>
      <c r="N31" s="3" t="str">
        <f>VLOOKUP(F31,'ESO zone constants'!$A$3:$D$9999,4,FALSE)</f>
        <v>Deshaan</v>
      </c>
    </row>
    <row r="32" spans="1:14" x14ac:dyDescent="0.25">
      <c r="A32" s="76">
        <v>30</v>
      </c>
      <c r="B32">
        <v>10</v>
      </c>
      <c r="C32">
        <v>13</v>
      </c>
      <c r="D32" t="s">
        <v>107</v>
      </c>
      <c r="E32">
        <v>10</v>
      </c>
      <c r="F32">
        <v>57</v>
      </c>
      <c r="G32" t="s">
        <v>107</v>
      </c>
      <c r="H32">
        <v>1</v>
      </c>
      <c r="I32" t="s">
        <v>2828</v>
      </c>
      <c r="J32" s="30" t="str">
        <f t="shared" si="0"/>
        <v>[30]=57,</v>
      </c>
      <c r="K32" s="3">
        <f t="shared" si="1"/>
        <v>30</v>
      </c>
      <c r="L32" s="3">
        <f t="shared" si="2"/>
        <v>57</v>
      </c>
      <c r="M32" s="8" t="str">
        <f>VLOOKUP(A32,'ESO wayshrine names'!$A$3:$B$9991,2,)</f>
        <v>Obsidian Gorge Wayshrine</v>
      </c>
      <c r="N32" s="3" t="str">
        <f>VLOOKUP(F32,'ESO zone constants'!$A$3:$D$9999,4,FALSE)</f>
        <v>Deshaan</v>
      </c>
    </row>
    <row r="33" spans="1:14" x14ac:dyDescent="0.25">
      <c r="A33" s="75">
        <v>31</v>
      </c>
      <c r="B33">
        <v>4</v>
      </c>
      <c r="C33">
        <v>12</v>
      </c>
      <c r="D33" t="s">
        <v>104</v>
      </c>
      <c r="E33">
        <v>4</v>
      </c>
      <c r="F33">
        <v>19</v>
      </c>
      <c r="G33" t="s">
        <v>104</v>
      </c>
      <c r="H33">
        <v>1</v>
      </c>
      <c r="I33" t="s">
        <v>1845</v>
      </c>
      <c r="J33" s="30" t="str">
        <f t="shared" si="0"/>
        <v>[31]=19,</v>
      </c>
      <c r="K33" s="3">
        <f t="shared" si="1"/>
        <v>31</v>
      </c>
      <c r="L33" s="3">
        <f t="shared" si="2"/>
        <v>19</v>
      </c>
      <c r="M33" s="8" t="str">
        <f>VLOOKUP(A33,'ESO wayshrine names'!$A$3:$B$9991,2,)</f>
        <v>Weeping Giant Wayshrine</v>
      </c>
      <c r="N33" s="3" t="str">
        <f>VLOOKUP(F33,'ESO zone constants'!$A$3:$D$9999,4,FALSE)</f>
        <v>Stormhaven</v>
      </c>
    </row>
    <row r="34" spans="1:14" x14ac:dyDescent="0.25">
      <c r="A34" s="76">
        <v>32</v>
      </c>
      <c r="B34">
        <v>10</v>
      </c>
      <c r="C34">
        <v>13</v>
      </c>
      <c r="D34" t="s">
        <v>107</v>
      </c>
      <c r="E34">
        <v>10</v>
      </c>
      <c r="F34">
        <v>57</v>
      </c>
      <c r="G34" t="s">
        <v>107</v>
      </c>
      <c r="H34">
        <v>1</v>
      </c>
      <c r="I34" t="s">
        <v>2829</v>
      </c>
      <c r="J34" s="30" t="str">
        <f t="shared" si="0"/>
        <v>[32]=57,</v>
      </c>
      <c r="K34" s="3">
        <f t="shared" si="1"/>
        <v>32</v>
      </c>
      <c r="L34" s="3">
        <f t="shared" si="2"/>
        <v>57</v>
      </c>
      <c r="M34" s="8" t="str">
        <f>VLOOKUP(A34,'ESO wayshrine names'!$A$3:$B$9991,2,)</f>
        <v>Mzithumz Wayshrine</v>
      </c>
      <c r="N34" s="3" t="str">
        <f>VLOOKUP(F34,'ESO zone constants'!$A$3:$D$9999,4,FALSE)</f>
        <v>Deshaan</v>
      </c>
    </row>
    <row r="35" spans="1:14" x14ac:dyDescent="0.25">
      <c r="A35" s="76">
        <v>33</v>
      </c>
      <c r="B35">
        <v>6</v>
      </c>
      <c r="C35">
        <v>20</v>
      </c>
      <c r="D35" t="s">
        <v>109</v>
      </c>
      <c r="E35">
        <v>14</v>
      </c>
      <c r="F35">
        <v>92</v>
      </c>
      <c r="G35" t="s">
        <v>109</v>
      </c>
      <c r="H35">
        <v>1</v>
      </c>
      <c r="I35" t="s">
        <v>2830</v>
      </c>
      <c r="J35" s="30" t="str">
        <f t="shared" si="0"/>
        <v>[33]=92,</v>
      </c>
      <c r="K35" s="3">
        <f t="shared" si="1"/>
        <v>33</v>
      </c>
      <c r="L35" s="3">
        <f t="shared" si="2"/>
        <v>92</v>
      </c>
      <c r="M35" s="8" t="str">
        <f>VLOOKUP(A35,'ESO wayshrine names'!$A$3:$B$9991,2,)</f>
        <v>Evermore Wayshrine</v>
      </c>
      <c r="N35" s="3" t="str">
        <f>VLOOKUP(F35,'ESO zone constants'!$A$3:$D$9999,4,FALSE)</f>
        <v>Bangkorai</v>
      </c>
    </row>
    <row r="36" spans="1:14" x14ac:dyDescent="0.25">
      <c r="A36" s="76">
        <v>34</v>
      </c>
      <c r="B36">
        <v>6</v>
      </c>
      <c r="C36">
        <v>20</v>
      </c>
      <c r="D36" t="s">
        <v>109</v>
      </c>
      <c r="E36">
        <v>14</v>
      </c>
      <c r="F36">
        <v>92</v>
      </c>
      <c r="G36" t="s">
        <v>109</v>
      </c>
      <c r="H36">
        <v>1</v>
      </c>
      <c r="I36" t="s">
        <v>2831</v>
      </c>
      <c r="J36" s="30" t="str">
        <f t="shared" si="0"/>
        <v>[34]=92,</v>
      </c>
      <c r="K36" s="3">
        <f t="shared" si="1"/>
        <v>34</v>
      </c>
      <c r="L36" s="3">
        <f t="shared" si="2"/>
        <v>92</v>
      </c>
      <c r="M36" s="8" t="str">
        <f>VLOOKUP(A36,'ESO wayshrine names'!$A$3:$B$9991,2,)</f>
        <v>Troll's Toothpick Wayshrine</v>
      </c>
      <c r="N36" s="3" t="str">
        <f>VLOOKUP(F36,'ESO zone constants'!$A$3:$D$9999,4,FALSE)</f>
        <v>Bangkorai</v>
      </c>
    </row>
    <row r="37" spans="1:14" x14ac:dyDescent="0.25">
      <c r="A37" s="76">
        <v>35</v>
      </c>
      <c r="B37">
        <v>6</v>
      </c>
      <c r="C37">
        <v>20</v>
      </c>
      <c r="D37" t="s">
        <v>109</v>
      </c>
      <c r="E37">
        <v>14</v>
      </c>
      <c r="F37">
        <v>92</v>
      </c>
      <c r="G37" t="s">
        <v>109</v>
      </c>
      <c r="H37">
        <v>1</v>
      </c>
      <c r="I37" t="s">
        <v>2832</v>
      </c>
      <c r="J37" s="30" t="str">
        <f t="shared" si="0"/>
        <v>[35]=92,</v>
      </c>
      <c r="K37" s="3">
        <f t="shared" si="1"/>
        <v>35</v>
      </c>
      <c r="L37" s="3">
        <f t="shared" si="2"/>
        <v>92</v>
      </c>
      <c r="M37" s="8" t="str">
        <f>VLOOKUP(A37,'ESO wayshrine names'!$A$3:$B$9991,2,)</f>
        <v>Viridian Woods Wayshrine</v>
      </c>
      <c r="N37" s="3" t="str">
        <f>VLOOKUP(F37,'ESO zone constants'!$A$3:$D$9999,4,FALSE)</f>
        <v>Bangkorai</v>
      </c>
    </row>
    <row r="38" spans="1:14" x14ac:dyDescent="0.25">
      <c r="A38" s="76">
        <v>36</v>
      </c>
      <c r="B38">
        <v>6</v>
      </c>
      <c r="C38">
        <v>20</v>
      </c>
      <c r="D38" t="s">
        <v>109</v>
      </c>
      <c r="E38">
        <v>14</v>
      </c>
      <c r="F38">
        <v>92</v>
      </c>
      <c r="G38" t="s">
        <v>109</v>
      </c>
      <c r="H38">
        <v>1</v>
      </c>
      <c r="I38" t="s">
        <v>2833</v>
      </c>
      <c r="J38" s="30" t="str">
        <f t="shared" si="0"/>
        <v>[36]=92,</v>
      </c>
      <c r="K38" s="3">
        <f t="shared" si="1"/>
        <v>36</v>
      </c>
      <c r="L38" s="3">
        <f t="shared" si="2"/>
        <v>92</v>
      </c>
      <c r="M38" s="8" t="str">
        <f>VLOOKUP(A38,'ESO wayshrine names'!$A$3:$B$9991,2,)</f>
        <v>Bangkorai Pass Wayshrine</v>
      </c>
      <c r="N38" s="3" t="str">
        <f>VLOOKUP(F38,'ESO zone constants'!$A$3:$D$9999,4,FALSE)</f>
        <v>Bangkorai</v>
      </c>
    </row>
    <row r="39" spans="1:14" x14ac:dyDescent="0.25">
      <c r="A39" s="76">
        <v>37</v>
      </c>
      <c r="B39">
        <v>6</v>
      </c>
      <c r="C39">
        <v>20</v>
      </c>
      <c r="D39" t="s">
        <v>109</v>
      </c>
      <c r="E39">
        <v>14</v>
      </c>
      <c r="F39">
        <v>92</v>
      </c>
      <c r="G39" t="s">
        <v>109</v>
      </c>
      <c r="H39">
        <v>1</v>
      </c>
      <c r="I39" t="s">
        <v>2834</v>
      </c>
      <c r="J39" s="30" t="str">
        <f t="shared" si="0"/>
        <v>[37]=92,</v>
      </c>
      <c r="K39" s="3">
        <f t="shared" si="1"/>
        <v>37</v>
      </c>
      <c r="L39" s="3">
        <f t="shared" si="2"/>
        <v>92</v>
      </c>
      <c r="M39" s="8" t="str">
        <f>VLOOKUP(A39,'ESO wayshrine names'!$A$3:$B$9991,2,)</f>
        <v>Nilata Ruins Wayshrine</v>
      </c>
      <c r="N39" s="3" t="str">
        <f>VLOOKUP(F39,'ESO zone constants'!$A$3:$D$9999,4,FALSE)</f>
        <v>Bangkorai</v>
      </c>
    </row>
    <row r="40" spans="1:14" x14ac:dyDescent="0.25">
      <c r="A40" s="76">
        <v>38</v>
      </c>
      <c r="B40">
        <v>6</v>
      </c>
      <c r="C40">
        <v>20</v>
      </c>
      <c r="D40" t="s">
        <v>109</v>
      </c>
      <c r="E40">
        <v>14</v>
      </c>
      <c r="F40">
        <v>92</v>
      </c>
      <c r="G40" t="s">
        <v>109</v>
      </c>
      <c r="H40">
        <v>1</v>
      </c>
      <c r="I40" t="s">
        <v>2835</v>
      </c>
      <c r="J40" s="30" t="str">
        <f t="shared" si="0"/>
        <v>[38]=92,</v>
      </c>
      <c r="K40" s="3">
        <f t="shared" si="1"/>
        <v>38</v>
      </c>
      <c r="L40" s="3">
        <f t="shared" si="2"/>
        <v>92</v>
      </c>
      <c r="M40" s="8" t="str">
        <f>VLOOKUP(A40,'ESO wayshrine names'!$A$3:$B$9991,2,)</f>
        <v>Hallin's Stand Wayshrine</v>
      </c>
      <c r="N40" s="3" t="str">
        <f>VLOOKUP(F40,'ESO zone constants'!$A$3:$D$9999,4,FALSE)</f>
        <v>Bangkorai</v>
      </c>
    </row>
    <row r="41" spans="1:14" x14ac:dyDescent="0.25">
      <c r="A41" s="76">
        <v>39</v>
      </c>
      <c r="B41">
        <v>6</v>
      </c>
      <c r="C41">
        <v>20</v>
      </c>
      <c r="D41" t="s">
        <v>109</v>
      </c>
      <c r="E41">
        <v>14</v>
      </c>
      <c r="F41">
        <v>92</v>
      </c>
      <c r="G41" t="s">
        <v>109</v>
      </c>
      <c r="H41">
        <v>1</v>
      </c>
      <c r="I41" t="s">
        <v>2836</v>
      </c>
      <c r="J41" s="30" t="str">
        <f t="shared" si="0"/>
        <v>[39]=92,</v>
      </c>
      <c r="K41" s="3">
        <f t="shared" si="1"/>
        <v>39</v>
      </c>
      <c r="L41" s="3">
        <f t="shared" si="2"/>
        <v>92</v>
      </c>
      <c r="M41" s="8" t="str">
        <f>VLOOKUP(A41,'ESO wayshrine names'!$A$3:$B$9991,2,)</f>
        <v>Old Tower Wayshrine</v>
      </c>
      <c r="N41" s="3" t="str">
        <f>VLOOKUP(F41,'ESO zone constants'!$A$3:$D$9999,4,FALSE)</f>
        <v>Bangkorai</v>
      </c>
    </row>
    <row r="42" spans="1:14" x14ac:dyDescent="0.25">
      <c r="A42" s="76">
        <v>40</v>
      </c>
      <c r="B42">
        <v>6</v>
      </c>
      <c r="C42">
        <v>20</v>
      </c>
      <c r="D42" t="s">
        <v>109</v>
      </c>
      <c r="E42">
        <v>14</v>
      </c>
      <c r="F42">
        <v>92</v>
      </c>
      <c r="G42" t="s">
        <v>109</v>
      </c>
      <c r="H42">
        <v>1</v>
      </c>
      <c r="I42" t="s">
        <v>2837</v>
      </c>
      <c r="J42" s="30" t="str">
        <f t="shared" si="0"/>
        <v>[40]=92,</v>
      </c>
      <c r="K42" s="3">
        <f t="shared" si="1"/>
        <v>40</v>
      </c>
      <c r="L42" s="3">
        <f t="shared" si="2"/>
        <v>92</v>
      </c>
      <c r="M42" s="8" t="str">
        <f>VLOOKUP(A42,'ESO wayshrine names'!$A$3:$B$9991,2,)</f>
        <v>Onsi's Breath Wayshrine</v>
      </c>
      <c r="N42" s="3" t="str">
        <f>VLOOKUP(F42,'ESO zone constants'!$A$3:$D$9999,4,FALSE)</f>
        <v>Bangkorai</v>
      </c>
    </row>
    <row r="43" spans="1:14" x14ac:dyDescent="0.25">
      <c r="A43" s="76">
        <v>41</v>
      </c>
      <c r="B43">
        <v>11</v>
      </c>
      <c r="C43">
        <v>7</v>
      </c>
      <c r="D43" t="s">
        <v>2320</v>
      </c>
      <c r="E43">
        <v>9</v>
      </c>
      <c r="F43">
        <v>41</v>
      </c>
      <c r="G43" t="s">
        <v>2320</v>
      </c>
      <c r="H43">
        <v>1</v>
      </c>
      <c r="I43" t="s">
        <v>2838</v>
      </c>
      <c r="J43" s="30" t="str">
        <f t="shared" si="0"/>
        <v>[41]=41,</v>
      </c>
      <c r="K43" s="3">
        <f t="shared" si="1"/>
        <v>41</v>
      </c>
      <c r="L43" s="3">
        <f t="shared" si="2"/>
        <v>41</v>
      </c>
      <c r="M43" s="8" t="str">
        <f>VLOOKUP(A43,'ESO wayshrine names'!$A$3:$B$9991,2,)</f>
        <v>Fort Arand Wayshrine</v>
      </c>
      <c r="N43" s="3" t="str">
        <f>VLOOKUP(F43,'ESO zone constants'!$A$3:$D$9999,4,FALSE)</f>
        <v>Stonefalls</v>
      </c>
    </row>
    <row r="44" spans="1:14" x14ac:dyDescent="0.25">
      <c r="A44" s="76">
        <v>42</v>
      </c>
      <c r="B44">
        <v>5</v>
      </c>
      <c r="C44">
        <v>30</v>
      </c>
      <c r="D44" t="s">
        <v>3251</v>
      </c>
      <c r="E44">
        <v>17</v>
      </c>
      <c r="F44">
        <v>104</v>
      </c>
      <c r="G44" t="s">
        <v>2314</v>
      </c>
      <c r="H44">
        <v>1</v>
      </c>
      <c r="I44" t="s">
        <v>2839</v>
      </c>
      <c r="J44" s="30" t="str">
        <f t="shared" si="0"/>
        <v>[42]=104,</v>
      </c>
      <c r="K44" s="3">
        <f t="shared" si="1"/>
        <v>42</v>
      </c>
      <c r="L44" s="3">
        <f t="shared" si="2"/>
        <v>104</v>
      </c>
      <c r="M44" s="8" t="str">
        <f>VLOOKUP(A44,'ESO wayshrine names'!$A$3:$B$9991,2,)</f>
        <v>Morwha's Bounty Wayshrine</v>
      </c>
      <c r="N44" s="3" t="str">
        <f>VLOOKUP(F44,'ESO zone constants'!$A$3:$D$9999,4,FALSE)</f>
        <v>Alik'r Desert</v>
      </c>
    </row>
    <row r="45" spans="1:14" x14ac:dyDescent="0.25">
      <c r="A45" s="76">
        <v>43</v>
      </c>
      <c r="B45">
        <v>5</v>
      </c>
      <c r="C45">
        <v>30</v>
      </c>
      <c r="D45" t="s">
        <v>3251</v>
      </c>
      <c r="E45">
        <v>17</v>
      </c>
      <c r="F45">
        <v>104</v>
      </c>
      <c r="G45" t="s">
        <v>2314</v>
      </c>
      <c r="H45">
        <v>1</v>
      </c>
      <c r="I45" t="s">
        <v>2840</v>
      </c>
      <c r="J45" s="30" t="str">
        <f t="shared" si="0"/>
        <v>[43]=104,</v>
      </c>
      <c r="K45" s="3">
        <f t="shared" si="1"/>
        <v>43</v>
      </c>
      <c r="L45" s="3">
        <f t="shared" si="2"/>
        <v>104</v>
      </c>
      <c r="M45" s="8" t="str">
        <f>VLOOKUP(A45,'ESO wayshrine names'!$A$3:$B$9991,2,)</f>
        <v>Sentinel Wayshrine</v>
      </c>
      <c r="N45" s="3" t="str">
        <f>VLOOKUP(F45,'ESO zone constants'!$A$3:$D$9999,4,FALSE)</f>
        <v>Alik'r Desert</v>
      </c>
    </row>
    <row r="46" spans="1:14" x14ac:dyDescent="0.25">
      <c r="A46" s="76">
        <v>44</v>
      </c>
      <c r="B46">
        <v>5</v>
      </c>
      <c r="C46">
        <v>30</v>
      </c>
      <c r="D46" t="s">
        <v>3251</v>
      </c>
      <c r="E46">
        <v>17</v>
      </c>
      <c r="F46">
        <v>104</v>
      </c>
      <c r="G46" t="s">
        <v>2314</v>
      </c>
      <c r="H46">
        <v>1</v>
      </c>
      <c r="I46" t="s">
        <v>2841</v>
      </c>
      <c r="J46" s="30" t="str">
        <f t="shared" si="0"/>
        <v>[44]=104,</v>
      </c>
      <c r="K46" s="3">
        <f t="shared" si="1"/>
        <v>44</v>
      </c>
      <c r="L46" s="3">
        <f t="shared" si="2"/>
        <v>104</v>
      </c>
      <c r="M46" s="8" t="str">
        <f>VLOOKUP(A46,'ESO wayshrine names'!$A$3:$B$9991,2,)</f>
        <v>Bergama Wayshrine</v>
      </c>
      <c r="N46" s="3" t="str">
        <f>VLOOKUP(F46,'ESO zone constants'!$A$3:$D$9999,4,FALSE)</f>
        <v>Alik'r Desert</v>
      </c>
    </row>
    <row r="47" spans="1:14" x14ac:dyDescent="0.25">
      <c r="A47" s="76">
        <v>45</v>
      </c>
      <c r="B47">
        <v>5</v>
      </c>
      <c r="C47">
        <v>30</v>
      </c>
      <c r="D47" t="s">
        <v>3251</v>
      </c>
      <c r="E47">
        <v>17</v>
      </c>
      <c r="F47">
        <v>104</v>
      </c>
      <c r="G47" t="s">
        <v>2314</v>
      </c>
      <c r="H47">
        <v>1</v>
      </c>
      <c r="I47" t="s">
        <v>2842</v>
      </c>
      <c r="J47" s="30" t="str">
        <f t="shared" si="0"/>
        <v>[45]=104,</v>
      </c>
      <c r="K47" s="3">
        <f t="shared" si="1"/>
        <v>45</v>
      </c>
      <c r="L47" s="3">
        <f t="shared" si="2"/>
        <v>104</v>
      </c>
      <c r="M47" s="8" t="str">
        <f>VLOOKUP(A47,'ESO wayshrine names'!$A$3:$B$9991,2,)</f>
        <v>Leki's Blade Wayshrine</v>
      </c>
      <c r="N47" s="3" t="str">
        <f>VLOOKUP(F47,'ESO zone constants'!$A$3:$D$9999,4,FALSE)</f>
        <v>Alik'r Desert</v>
      </c>
    </row>
    <row r="48" spans="1:14" x14ac:dyDescent="0.25">
      <c r="A48" s="76">
        <v>46</v>
      </c>
      <c r="B48">
        <v>5</v>
      </c>
      <c r="C48">
        <v>30</v>
      </c>
      <c r="D48" t="s">
        <v>3251</v>
      </c>
      <c r="E48">
        <v>17</v>
      </c>
      <c r="F48">
        <v>104</v>
      </c>
      <c r="G48" t="s">
        <v>2314</v>
      </c>
      <c r="H48">
        <v>1</v>
      </c>
      <c r="I48" t="s">
        <v>2843</v>
      </c>
      <c r="J48" s="30" t="str">
        <f t="shared" si="0"/>
        <v>[46]=104,</v>
      </c>
      <c r="K48" s="3">
        <f t="shared" si="1"/>
        <v>46</v>
      </c>
      <c r="L48" s="3">
        <f t="shared" si="2"/>
        <v>104</v>
      </c>
      <c r="M48" s="8" t="str">
        <f>VLOOKUP(A48,'ESO wayshrine names'!$A$3:$B$9991,2,)</f>
        <v>Satakalaam Wayshrine</v>
      </c>
      <c r="N48" s="3" t="str">
        <f>VLOOKUP(F48,'ESO zone constants'!$A$3:$D$9999,4,FALSE)</f>
        <v>Alik'r Desert</v>
      </c>
    </row>
    <row r="49" spans="1:14" x14ac:dyDescent="0.25">
      <c r="A49" s="76">
        <v>47</v>
      </c>
      <c r="B49">
        <v>9</v>
      </c>
      <c r="C49">
        <v>26</v>
      </c>
      <c r="D49" t="s">
        <v>2319</v>
      </c>
      <c r="E49">
        <v>19</v>
      </c>
      <c r="F49">
        <v>117</v>
      </c>
      <c r="G49" t="s">
        <v>2319</v>
      </c>
      <c r="H49">
        <v>1</v>
      </c>
      <c r="I49" t="s">
        <v>2844</v>
      </c>
      <c r="J49" s="30" t="str">
        <f t="shared" si="0"/>
        <v>[47]=117,</v>
      </c>
      <c r="K49" s="3">
        <f t="shared" si="1"/>
        <v>47</v>
      </c>
      <c r="L49" s="3">
        <f t="shared" si="2"/>
        <v>117</v>
      </c>
      <c r="M49" s="8" t="str">
        <f>VLOOKUP(A49,'ESO wayshrine names'!$A$3:$B$9991,2,)</f>
        <v>Stillrise Wayshrine</v>
      </c>
      <c r="N49" s="3" t="str">
        <f>VLOOKUP(F49,'ESO zone constants'!$A$3:$D$9999,4,FALSE)</f>
        <v>Shadowfen</v>
      </c>
    </row>
    <row r="50" spans="1:14" x14ac:dyDescent="0.25">
      <c r="A50" s="76">
        <v>48</v>
      </c>
      <c r="B50">
        <v>9</v>
      </c>
      <c r="C50">
        <v>26</v>
      </c>
      <c r="D50" t="s">
        <v>2319</v>
      </c>
      <c r="E50">
        <v>19</v>
      </c>
      <c r="F50">
        <v>117</v>
      </c>
      <c r="G50" t="s">
        <v>2319</v>
      </c>
      <c r="H50">
        <v>1</v>
      </c>
      <c r="I50" t="s">
        <v>2845</v>
      </c>
      <c r="J50" s="30" t="str">
        <f t="shared" si="0"/>
        <v>[48]=117,</v>
      </c>
      <c r="K50" s="3">
        <f t="shared" si="1"/>
        <v>48</v>
      </c>
      <c r="L50" s="3">
        <f t="shared" si="2"/>
        <v>117</v>
      </c>
      <c r="M50" s="8" t="str">
        <f>VLOOKUP(A50,'ESO wayshrine names'!$A$3:$B$9991,2,)</f>
        <v>Stormhold Wayshrine</v>
      </c>
      <c r="N50" s="3" t="str">
        <f>VLOOKUP(F50,'ESO zone constants'!$A$3:$D$9999,4,FALSE)</f>
        <v>Shadowfen</v>
      </c>
    </row>
    <row r="51" spans="1:14" x14ac:dyDescent="0.25">
      <c r="A51" s="76">
        <v>49</v>
      </c>
      <c r="B51">
        <v>9</v>
      </c>
      <c r="C51">
        <v>26</v>
      </c>
      <c r="D51" t="s">
        <v>2319</v>
      </c>
      <c r="E51">
        <v>19</v>
      </c>
      <c r="F51">
        <v>117</v>
      </c>
      <c r="G51" t="s">
        <v>2319</v>
      </c>
      <c r="H51">
        <v>1</v>
      </c>
      <c r="I51" t="s">
        <v>2846</v>
      </c>
      <c r="J51" s="30" t="str">
        <f t="shared" si="0"/>
        <v>[49]=117,</v>
      </c>
      <c r="K51" s="3">
        <f t="shared" si="1"/>
        <v>49</v>
      </c>
      <c r="L51" s="3">
        <f t="shared" si="2"/>
        <v>117</v>
      </c>
      <c r="M51" s="8" t="str">
        <f>VLOOKUP(A51,'ESO wayshrine names'!$A$3:$B$9991,2,)</f>
        <v>Hatching Pools Wayshrine</v>
      </c>
      <c r="N51" s="3" t="str">
        <f>VLOOKUP(F51,'ESO zone constants'!$A$3:$D$9999,4,FALSE)</f>
        <v>Shadowfen</v>
      </c>
    </row>
    <row r="52" spans="1:14" x14ac:dyDescent="0.25">
      <c r="A52" s="76">
        <v>50</v>
      </c>
      <c r="B52">
        <v>9</v>
      </c>
      <c r="C52">
        <v>26</v>
      </c>
      <c r="D52" t="s">
        <v>2319</v>
      </c>
      <c r="E52">
        <v>19</v>
      </c>
      <c r="F52">
        <v>117</v>
      </c>
      <c r="G52" t="s">
        <v>2319</v>
      </c>
      <c r="H52">
        <v>1</v>
      </c>
      <c r="I52" t="s">
        <v>2847</v>
      </c>
      <c r="J52" s="30" t="str">
        <f t="shared" si="0"/>
        <v>[50]=117,</v>
      </c>
      <c r="K52" s="3">
        <f t="shared" si="1"/>
        <v>50</v>
      </c>
      <c r="L52" s="3">
        <f t="shared" si="2"/>
        <v>117</v>
      </c>
      <c r="M52" s="8" t="str">
        <f>VLOOKUP(A52,'ESO wayshrine names'!$A$3:$B$9991,2,)</f>
        <v>Alten Corimont Wayshrine</v>
      </c>
      <c r="N52" s="3" t="str">
        <f>VLOOKUP(F52,'ESO zone constants'!$A$3:$D$9999,4,FALSE)</f>
        <v>Shadowfen</v>
      </c>
    </row>
    <row r="53" spans="1:14" x14ac:dyDescent="0.25">
      <c r="A53" s="76">
        <v>51</v>
      </c>
      <c r="B53">
        <v>9</v>
      </c>
      <c r="C53">
        <v>26</v>
      </c>
      <c r="D53" t="s">
        <v>2319</v>
      </c>
      <c r="E53">
        <v>19</v>
      </c>
      <c r="F53">
        <v>117</v>
      </c>
      <c r="G53" t="s">
        <v>2319</v>
      </c>
      <c r="H53">
        <v>1</v>
      </c>
      <c r="I53" t="s">
        <v>2848</v>
      </c>
      <c r="J53" s="30" t="str">
        <f t="shared" si="0"/>
        <v>[51]=117,</v>
      </c>
      <c r="K53" s="3">
        <f t="shared" si="1"/>
        <v>51</v>
      </c>
      <c r="L53" s="3">
        <f t="shared" si="2"/>
        <v>117</v>
      </c>
      <c r="M53" s="8" t="str">
        <f>VLOOKUP(A53,'ESO wayshrine names'!$A$3:$B$9991,2,)</f>
        <v>Percolating Mire Wayshrine</v>
      </c>
      <c r="N53" s="3" t="str">
        <f>VLOOKUP(F53,'ESO zone constants'!$A$3:$D$9999,4,FALSE)</f>
        <v>Shadowfen</v>
      </c>
    </row>
    <row r="54" spans="1:14" x14ac:dyDescent="0.25">
      <c r="A54" s="76">
        <v>52</v>
      </c>
      <c r="B54">
        <v>9</v>
      </c>
      <c r="C54">
        <v>26</v>
      </c>
      <c r="D54" t="s">
        <v>2319</v>
      </c>
      <c r="E54">
        <v>19</v>
      </c>
      <c r="F54">
        <v>117</v>
      </c>
      <c r="G54" t="s">
        <v>2319</v>
      </c>
      <c r="H54">
        <v>1</v>
      </c>
      <c r="I54" t="s">
        <v>2849</v>
      </c>
      <c r="J54" s="30" t="str">
        <f t="shared" si="0"/>
        <v>[52]=117,</v>
      </c>
      <c r="K54" s="3">
        <f t="shared" si="1"/>
        <v>52</v>
      </c>
      <c r="L54" s="3">
        <f t="shared" si="2"/>
        <v>117</v>
      </c>
      <c r="M54" s="8" t="str">
        <f>VLOOKUP(A54,'ESO wayshrine names'!$A$3:$B$9991,2,)</f>
        <v>Hissmir Wayshrine</v>
      </c>
      <c r="N54" s="3" t="str">
        <f>VLOOKUP(F54,'ESO zone constants'!$A$3:$D$9999,4,FALSE)</f>
        <v>Shadowfen</v>
      </c>
    </row>
    <row r="55" spans="1:14" x14ac:dyDescent="0.25">
      <c r="A55" s="76">
        <v>53</v>
      </c>
      <c r="B55">
        <v>9</v>
      </c>
      <c r="C55">
        <v>26</v>
      </c>
      <c r="D55" t="s">
        <v>2319</v>
      </c>
      <c r="E55">
        <v>19</v>
      </c>
      <c r="F55">
        <v>117</v>
      </c>
      <c r="G55" t="s">
        <v>2319</v>
      </c>
      <c r="H55">
        <v>1</v>
      </c>
      <c r="I55" t="s">
        <v>2850</v>
      </c>
      <c r="J55" s="30" t="str">
        <f t="shared" si="0"/>
        <v>[53]=117,</v>
      </c>
      <c r="K55" s="3">
        <f t="shared" si="1"/>
        <v>53</v>
      </c>
      <c r="L55" s="3">
        <f t="shared" si="2"/>
        <v>117</v>
      </c>
      <c r="M55" s="8" t="str">
        <f>VLOOKUP(A55,'ESO wayshrine names'!$A$3:$B$9991,2,)</f>
        <v>Loriasel Wayshrine</v>
      </c>
      <c r="N55" s="3" t="str">
        <f>VLOOKUP(F55,'ESO zone constants'!$A$3:$D$9999,4,FALSE)</f>
        <v>Shadowfen</v>
      </c>
    </row>
    <row r="56" spans="1:14" x14ac:dyDescent="0.25">
      <c r="A56" s="76">
        <v>55</v>
      </c>
      <c r="B56">
        <v>3</v>
      </c>
      <c r="C56">
        <v>10</v>
      </c>
      <c r="D56" t="s">
        <v>2315</v>
      </c>
      <c r="E56">
        <v>5</v>
      </c>
      <c r="F56">
        <v>20</v>
      </c>
      <c r="G56" t="s">
        <v>2315</v>
      </c>
      <c r="H56">
        <v>1</v>
      </c>
      <c r="I56" t="s">
        <v>2851</v>
      </c>
      <c r="J56" s="30" t="str">
        <f t="shared" si="0"/>
        <v>[55]=20,</v>
      </c>
      <c r="K56" s="3">
        <f t="shared" si="1"/>
        <v>55</v>
      </c>
      <c r="L56" s="3">
        <f t="shared" si="2"/>
        <v>20</v>
      </c>
      <c r="M56" s="8" t="str">
        <f>VLOOKUP(A56,'ESO wayshrine names'!$A$3:$B$9991,2,)</f>
        <v>Shornhelm Wayshrine</v>
      </c>
      <c r="N56" s="3" t="str">
        <f>VLOOKUP(F56,'ESO zone constants'!$A$3:$D$9999,4,FALSE)</f>
        <v>Rivenspire</v>
      </c>
    </row>
    <row r="57" spans="1:14" x14ac:dyDescent="0.25">
      <c r="A57" s="76">
        <v>57</v>
      </c>
      <c r="B57">
        <v>5</v>
      </c>
      <c r="C57">
        <v>30</v>
      </c>
      <c r="D57" t="s">
        <v>3251</v>
      </c>
      <c r="E57">
        <v>17</v>
      </c>
      <c r="F57">
        <v>104</v>
      </c>
      <c r="G57" t="s">
        <v>2314</v>
      </c>
      <c r="H57">
        <v>1</v>
      </c>
      <c r="I57" t="s">
        <v>2852</v>
      </c>
      <c r="J57" s="30" t="str">
        <f t="shared" si="0"/>
        <v>[57]=104,</v>
      </c>
      <c r="K57" s="3">
        <f t="shared" si="1"/>
        <v>57</v>
      </c>
      <c r="L57" s="3">
        <f t="shared" si="2"/>
        <v>104</v>
      </c>
      <c r="M57" s="8" t="str">
        <f>VLOOKUP(A57,'ESO wayshrine names'!$A$3:$B$9991,2,)</f>
        <v>Divad's Chagrin Mine Wayshrine</v>
      </c>
      <c r="N57" s="3" t="str">
        <f>VLOOKUP(F57,'ESO zone constants'!$A$3:$D$9999,4,FALSE)</f>
        <v>Alik'r Desert</v>
      </c>
    </row>
    <row r="58" spans="1:14" x14ac:dyDescent="0.25">
      <c r="A58" s="76">
        <v>58</v>
      </c>
      <c r="B58">
        <v>5</v>
      </c>
      <c r="C58">
        <v>30</v>
      </c>
      <c r="D58" t="s">
        <v>3251</v>
      </c>
      <c r="E58">
        <v>17</v>
      </c>
      <c r="F58">
        <v>104</v>
      </c>
      <c r="G58" t="s">
        <v>2314</v>
      </c>
      <c r="H58">
        <v>1</v>
      </c>
      <c r="I58" t="s">
        <v>2853</v>
      </c>
      <c r="J58" s="30" t="str">
        <f t="shared" si="0"/>
        <v>[58]=104,</v>
      </c>
      <c r="K58" s="3">
        <f t="shared" si="1"/>
        <v>58</v>
      </c>
      <c r="L58" s="3">
        <f t="shared" si="2"/>
        <v>104</v>
      </c>
      <c r="M58" s="8" t="str">
        <f>VLOOKUP(A58,'ESO wayshrine names'!$A$3:$B$9991,2,)</f>
        <v>Kulati Mines Wayshrine</v>
      </c>
      <c r="N58" s="3" t="str">
        <f>VLOOKUP(F58,'ESO zone constants'!$A$3:$D$9999,4,FALSE)</f>
        <v>Alik'r Desert</v>
      </c>
    </row>
    <row r="59" spans="1:14" x14ac:dyDescent="0.25">
      <c r="A59" s="76">
        <v>59</v>
      </c>
      <c r="B59">
        <v>5</v>
      </c>
      <c r="C59">
        <v>30</v>
      </c>
      <c r="D59" t="s">
        <v>3251</v>
      </c>
      <c r="E59">
        <v>17</v>
      </c>
      <c r="F59">
        <v>104</v>
      </c>
      <c r="G59" t="s">
        <v>2314</v>
      </c>
      <c r="H59">
        <v>1</v>
      </c>
      <c r="I59" t="s">
        <v>2854</v>
      </c>
      <c r="J59" s="30" t="str">
        <f t="shared" si="0"/>
        <v>[59]=104,</v>
      </c>
      <c r="K59" s="3">
        <f t="shared" si="1"/>
        <v>59</v>
      </c>
      <c r="L59" s="3">
        <f t="shared" si="2"/>
        <v>104</v>
      </c>
      <c r="M59" s="8" t="str">
        <f>VLOOKUP(A59,'ESO wayshrine names'!$A$3:$B$9991,2,)</f>
        <v>Aswala Stables Wayshrine</v>
      </c>
      <c r="N59" s="3" t="str">
        <f>VLOOKUP(F59,'ESO zone constants'!$A$3:$D$9999,4,FALSE)</f>
        <v>Alik'r Desert</v>
      </c>
    </row>
    <row r="60" spans="1:14" x14ac:dyDescent="0.25">
      <c r="A60" s="76">
        <v>60</v>
      </c>
      <c r="B60">
        <v>5</v>
      </c>
      <c r="C60">
        <v>30</v>
      </c>
      <c r="D60" t="s">
        <v>3251</v>
      </c>
      <c r="E60">
        <v>17</v>
      </c>
      <c r="F60">
        <v>104</v>
      </c>
      <c r="G60" t="s">
        <v>2314</v>
      </c>
      <c r="H60">
        <v>1</v>
      </c>
      <c r="I60" t="s">
        <v>2855</v>
      </c>
      <c r="J60" s="30" t="str">
        <f t="shared" si="0"/>
        <v>[60]=104,</v>
      </c>
      <c r="K60" s="3">
        <f t="shared" si="1"/>
        <v>60</v>
      </c>
      <c r="L60" s="3">
        <f t="shared" si="2"/>
        <v>104</v>
      </c>
      <c r="M60" s="8" t="str">
        <f>VLOOKUP(A60,'ESO wayshrine names'!$A$3:$B$9991,2,)</f>
        <v>Shrikes' Aerie Wayshrine</v>
      </c>
      <c r="N60" s="3" t="str">
        <f>VLOOKUP(F60,'ESO zone constants'!$A$3:$D$9999,4,FALSE)</f>
        <v>Alik'r Desert</v>
      </c>
    </row>
    <row r="61" spans="1:14" x14ac:dyDescent="0.25">
      <c r="A61" s="76">
        <v>61</v>
      </c>
      <c r="B61">
        <v>5</v>
      </c>
      <c r="C61">
        <v>30</v>
      </c>
      <c r="D61" t="s">
        <v>3251</v>
      </c>
      <c r="E61">
        <v>17</v>
      </c>
      <c r="F61">
        <v>104</v>
      </c>
      <c r="G61" t="s">
        <v>2314</v>
      </c>
      <c r="H61">
        <v>1</v>
      </c>
      <c r="I61" t="s">
        <v>2856</v>
      </c>
      <c r="J61" s="30" t="str">
        <f t="shared" si="0"/>
        <v>[61]=104,</v>
      </c>
      <c r="K61" s="3">
        <f t="shared" si="1"/>
        <v>61</v>
      </c>
      <c r="L61" s="3">
        <f t="shared" si="2"/>
        <v>104</v>
      </c>
      <c r="M61" s="8" t="str">
        <f>VLOOKUP(A61,'ESO wayshrine names'!$A$3:$B$9991,2,)</f>
        <v>HoonDing's Watch Wayshrine</v>
      </c>
      <c r="N61" s="3" t="str">
        <f>VLOOKUP(F61,'ESO zone constants'!$A$3:$D$9999,4,FALSE)</f>
        <v>Alik'r Desert</v>
      </c>
    </row>
    <row r="62" spans="1:14" x14ac:dyDescent="0.25">
      <c r="A62" s="76">
        <v>62</v>
      </c>
      <c r="B62">
        <v>2</v>
      </c>
      <c r="C62">
        <v>1</v>
      </c>
      <c r="D62" t="s">
        <v>103</v>
      </c>
      <c r="E62">
        <v>2</v>
      </c>
      <c r="F62">
        <v>3</v>
      </c>
      <c r="G62" t="s">
        <v>103</v>
      </c>
      <c r="H62">
        <v>1</v>
      </c>
      <c r="I62" t="s">
        <v>2857</v>
      </c>
      <c r="J62" s="30" t="str">
        <f t="shared" si="0"/>
        <v>[62]=3,</v>
      </c>
      <c r="K62" s="3">
        <f t="shared" si="1"/>
        <v>62</v>
      </c>
      <c r="L62" s="3">
        <f t="shared" si="2"/>
        <v>3</v>
      </c>
      <c r="M62" s="8" t="str">
        <f>VLOOKUP(A62,'ESO wayshrine names'!$A$3:$B$9991,2,)</f>
        <v>Daggerfall Wayshrine</v>
      </c>
      <c r="N62" s="3" t="str">
        <f>VLOOKUP(F62,'ESO zone constants'!$A$3:$D$9999,4,FALSE)</f>
        <v>Glenumbra</v>
      </c>
    </row>
    <row r="63" spans="1:14" x14ac:dyDescent="0.25">
      <c r="A63" s="76">
        <v>63</v>
      </c>
      <c r="B63">
        <v>6</v>
      </c>
      <c r="C63">
        <v>20</v>
      </c>
      <c r="D63" t="s">
        <v>109</v>
      </c>
      <c r="E63">
        <v>14</v>
      </c>
      <c r="F63">
        <v>92</v>
      </c>
      <c r="G63" t="s">
        <v>109</v>
      </c>
      <c r="H63">
        <v>1</v>
      </c>
      <c r="I63" t="s">
        <v>2858</v>
      </c>
      <c r="J63" s="30" t="str">
        <f t="shared" si="0"/>
        <v>[63]=92,</v>
      </c>
      <c r="K63" s="3">
        <f t="shared" si="1"/>
        <v>63</v>
      </c>
      <c r="L63" s="3">
        <f t="shared" si="2"/>
        <v>92</v>
      </c>
      <c r="M63" s="8" t="str">
        <f>VLOOKUP(A63,'ESO wayshrine names'!$A$3:$B$9991,2,)</f>
        <v>Sunken Road Wayshrine</v>
      </c>
      <c r="N63" s="3" t="str">
        <f>VLOOKUP(F63,'ESO zone constants'!$A$3:$D$9999,4,FALSE)</f>
        <v>Bangkorai</v>
      </c>
    </row>
    <row r="64" spans="1:14" x14ac:dyDescent="0.25">
      <c r="A64" s="76">
        <v>64</v>
      </c>
      <c r="B64">
        <v>2</v>
      </c>
      <c r="C64">
        <v>1</v>
      </c>
      <c r="D64" t="s">
        <v>103</v>
      </c>
      <c r="E64">
        <v>2</v>
      </c>
      <c r="F64">
        <v>3</v>
      </c>
      <c r="G64" t="s">
        <v>103</v>
      </c>
      <c r="H64">
        <v>1</v>
      </c>
      <c r="I64" t="s">
        <v>2859</v>
      </c>
      <c r="J64" s="30" t="str">
        <f t="shared" si="0"/>
        <v>[64]=3,</v>
      </c>
      <c r="K64" s="3">
        <f t="shared" si="1"/>
        <v>64</v>
      </c>
      <c r="L64" s="3">
        <f t="shared" si="2"/>
        <v>3</v>
      </c>
      <c r="M64" s="8" t="str">
        <f>VLOOKUP(A64,'ESO wayshrine names'!$A$3:$B$9991,2,)</f>
        <v>Burial Tombs Wayshrine</v>
      </c>
      <c r="N64" s="3" t="str">
        <f>VLOOKUP(F64,'ESO zone constants'!$A$3:$D$9999,4,FALSE)</f>
        <v>Glenumbra</v>
      </c>
    </row>
    <row r="65" spans="1:14" x14ac:dyDescent="0.25">
      <c r="A65" s="76">
        <v>65</v>
      </c>
      <c r="B65">
        <v>11</v>
      </c>
      <c r="C65">
        <v>7</v>
      </c>
      <c r="D65" t="s">
        <v>2320</v>
      </c>
      <c r="E65">
        <v>9</v>
      </c>
      <c r="F65">
        <v>41</v>
      </c>
      <c r="G65" t="s">
        <v>2320</v>
      </c>
      <c r="H65">
        <v>1</v>
      </c>
      <c r="I65" t="s">
        <v>2860</v>
      </c>
      <c r="J65" s="30" t="str">
        <f t="shared" si="0"/>
        <v>[65]=41,</v>
      </c>
      <c r="K65" s="3">
        <f t="shared" si="1"/>
        <v>65</v>
      </c>
      <c r="L65" s="3">
        <f t="shared" si="2"/>
        <v>41</v>
      </c>
      <c r="M65" s="8" t="str">
        <f>VLOOKUP(A65,'ESO wayshrine names'!$A$3:$B$9991,2,)</f>
        <v>Davon's Watch Wayshrine</v>
      </c>
      <c r="N65" s="3" t="str">
        <f>VLOOKUP(F65,'ESO zone constants'!$A$3:$D$9999,4,FALSE)</f>
        <v>Stonefalls</v>
      </c>
    </row>
    <row r="66" spans="1:14" x14ac:dyDescent="0.25">
      <c r="A66" s="76">
        <v>66</v>
      </c>
      <c r="B66">
        <v>11</v>
      </c>
      <c r="C66">
        <v>7</v>
      </c>
      <c r="D66" t="s">
        <v>2320</v>
      </c>
      <c r="E66">
        <v>9</v>
      </c>
      <c r="F66">
        <v>41</v>
      </c>
      <c r="G66" t="s">
        <v>2320</v>
      </c>
      <c r="H66">
        <v>1</v>
      </c>
      <c r="I66" t="s">
        <v>2861</v>
      </c>
      <c r="J66" s="30" t="str">
        <f t="shared" si="0"/>
        <v>[66]=41,</v>
      </c>
      <c r="K66" s="3">
        <f t="shared" si="1"/>
        <v>66</v>
      </c>
      <c r="L66" s="3">
        <f t="shared" si="2"/>
        <v>41</v>
      </c>
      <c r="M66" s="8" t="str">
        <f>VLOOKUP(A66,'ESO wayshrine names'!$A$3:$B$9991,2,)</f>
        <v>Othrenis Wayshrine</v>
      </c>
      <c r="N66" s="3" t="str">
        <f>VLOOKUP(F66,'ESO zone constants'!$A$3:$D$9999,4,FALSE)</f>
        <v>Stonefalls</v>
      </c>
    </row>
    <row r="67" spans="1:14" x14ac:dyDescent="0.25">
      <c r="A67" s="76">
        <v>67</v>
      </c>
      <c r="B67">
        <v>11</v>
      </c>
      <c r="C67">
        <v>7</v>
      </c>
      <c r="D67" t="s">
        <v>2320</v>
      </c>
      <c r="E67">
        <v>9</v>
      </c>
      <c r="F67">
        <v>41</v>
      </c>
      <c r="G67" t="s">
        <v>2320</v>
      </c>
      <c r="H67">
        <v>1</v>
      </c>
      <c r="I67" t="s">
        <v>2862</v>
      </c>
      <c r="J67" s="30" t="str">
        <f t="shared" ref="J67:J130" si="3">IF(A67&lt;&gt;"",IF(F67&lt;&gt;"",IF(OR(ISNA(A67),ISNA(F67)),"","["&amp;A67&amp;"]="&amp;F67&amp;","),""),"")</f>
        <v>[67]=41,</v>
      </c>
      <c r="K67" s="3">
        <f t="shared" ref="K67:K130" si="4">A67</f>
        <v>67</v>
      </c>
      <c r="L67" s="3">
        <f t="shared" ref="L67:L130" si="5">F67</f>
        <v>41</v>
      </c>
      <c r="M67" s="8" t="str">
        <f>VLOOKUP(A67,'ESO wayshrine names'!$A$3:$B$9991,2,)</f>
        <v>Ebonheart Wayshrine</v>
      </c>
      <c r="N67" s="3" t="str">
        <f>VLOOKUP(F67,'ESO zone constants'!$A$3:$D$9999,4,FALSE)</f>
        <v>Stonefalls</v>
      </c>
    </row>
    <row r="68" spans="1:14" x14ac:dyDescent="0.25">
      <c r="A68" s="76">
        <v>68</v>
      </c>
      <c r="B68">
        <v>11</v>
      </c>
      <c r="C68">
        <v>7</v>
      </c>
      <c r="D68" t="s">
        <v>2320</v>
      </c>
      <c r="E68">
        <v>9</v>
      </c>
      <c r="F68">
        <v>41</v>
      </c>
      <c r="G68" t="s">
        <v>2320</v>
      </c>
      <c r="H68">
        <v>1</v>
      </c>
      <c r="I68" t="s">
        <v>2863</v>
      </c>
      <c r="J68" s="30" t="str">
        <f t="shared" si="3"/>
        <v>[68]=41,</v>
      </c>
      <c r="K68" s="3">
        <f t="shared" si="4"/>
        <v>68</v>
      </c>
      <c r="L68" s="3">
        <f t="shared" si="5"/>
        <v>41</v>
      </c>
      <c r="M68" s="8" t="str">
        <f>VLOOKUP(A68,'ESO wayshrine names'!$A$3:$B$9991,2,)</f>
        <v>Vivec's Antlers Wayshrine</v>
      </c>
      <c r="N68" s="3" t="str">
        <f>VLOOKUP(F68,'ESO zone constants'!$A$3:$D$9999,4,FALSE)</f>
        <v>Stonefalls</v>
      </c>
    </row>
    <row r="69" spans="1:14" x14ac:dyDescent="0.25">
      <c r="A69" s="76">
        <v>69</v>
      </c>
      <c r="B69">
        <v>11</v>
      </c>
      <c r="C69">
        <v>7</v>
      </c>
      <c r="D69" t="s">
        <v>2320</v>
      </c>
      <c r="E69">
        <v>9</v>
      </c>
      <c r="F69">
        <v>41</v>
      </c>
      <c r="G69" t="s">
        <v>2320</v>
      </c>
      <c r="H69">
        <v>1</v>
      </c>
      <c r="I69" t="s">
        <v>2864</v>
      </c>
      <c r="J69" s="30" t="str">
        <f t="shared" si="3"/>
        <v>[69]=41,</v>
      </c>
      <c r="K69" s="3">
        <f t="shared" si="4"/>
        <v>69</v>
      </c>
      <c r="L69" s="3">
        <f t="shared" si="5"/>
        <v>41</v>
      </c>
      <c r="M69" s="8" t="str">
        <f>VLOOKUP(A69,'ESO wayshrine names'!$A$3:$B$9991,2,)</f>
        <v>Sulfur Pools Wayshrine</v>
      </c>
      <c r="N69" s="3" t="str">
        <f>VLOOKUP(F69,'ESO zone constants'!$A$3:$D$9999,4,FALSE)</f>
        <v>Stonefalls</v>
      </c>
    </row>
    <row r="70" spans="1:14" x14ac:dyDescent="0.25">
      <c r="A70" s="76">
        <v>71</v>
      </c>
      <c r="B70">
        <v>11</v>
      </c>
      <c r="C70">
        <v>7</v>
      </c>
      <c r="D70" t="s">
        <v>2320</v>
      </c>
      <c r="E70">
        <v>9</v>
      </c>
      <c r="F70">
        <v>41</v>
      </c>
      <c r="G70" t="s">
        <v>2320</v>
      </c>
      <c r="H70">
        <v>1</v>
      </c>
      <c r="I70" t="s">
        <v>2865</v>
      </c>
      <c r="J70" s="30" t="str">
        <f t="shared" si="3"/>
        <v>[71]=41,</v>
      </c>
      <c r="K70" s="3">
        <f t="shared" si="4"/>
        <v>71</v>
      </c>
      <c r="L70" s="3">
        <f t="shared" si="5"/>
        <v>41</v>
      </c>
      <c r="M70" s="8" t="str">
        <f>VLOOKUP(A70,'ESO wayshrine names'!$A$3:$B$9991,2,)</f>
        <v>Brothers of Strife Wayshrine</v>
      </c>
      <c r="N70" s="3" t="str">
        <f>VLOOKUP(F70,'ESO zone constants'!$A$3:$D$9999,4,FALSE)</f>
        <v>Stonefalls</v>
      </c>
    </row>
    <row r="71" spans="1:14" x14ac:dyDescent="0.25">
      <c r="A71" s="76">
        <v>72</v>
      </c>
      <c r="B71">
        <v>11</v>
      </c>
      <c r="C71">
        <v>7</v>
      </c>
      <c r="D71" t="s">
        <v>2320</v>
      </c>
      <c r="E71">
        <v>9</v>
      </c>
      <c r="F71">
        <v>41</v>
      </c>
      <c r="G71" t="s">
        <v>2320</v>
      </c>
      <c r="H71">
        <v>1</v>
      </c>
      <c r="I71" t="s">
        <v>2866</v>
      </c>
      <c r="J71" s="30" t="str">
        <f t="shared" si="3"/>
        <v>[72]=41,</v>
      </c>
      <c r="K71" s="3">
        <f t="shared" si="4"/>
        <v>72</v>
      </c>
      <c r="L71" s="3">
        <f t="shared" si="5"/>
        <v>41</v>
      </c>
      <c r="M71" s="8" t="str">
        <f>VLOOKUP(A71,'ESO wayshrine names'!$A$3:$B$9991,2,)</f>
        <v>Hrogar's Hold Wayshrine</v>
      </c>
      <c r="N71" s="3" t="str">
        <f>VLOOKUP(F71,'ESO zone constants'!$A$3:$D$9999,4,FALSE)</f>
        <v>Stonefalls</v>
      </c>
    </row>
    <row r="72" spans="1:14" x14ac:dyDescent="0.25">
      <c r="A72" s="76">
        <v>73</v>
      </c>
      <c r="B72">
        <v>11</v>
      </c>
      <c r="C72">
        <v>7</v>
      </c>
      <c r="D72" t="s">
        <v>2320</v>
      </c>
      <c r="E72">
        <v>9</v>
      </c>
      <c r="F72">
        <v>41</v>
      </c>
      <c r="G72" t="s">
        <v>2320</v>
      </c>
      <c r="H72">
        <v>1</v>
      </c>
      <c r="I72" t="s">
        <v>2867</v>
      </c>
      <c r="J72" s="30" t="str">
        <f t="shared" si="3"/>
        <v>[73]=41,</v>
      </c>
      <c r="K72" s="3">
        <f t="shared" si="4"/>
        <v>73</v>
      </c>
      <c r="L72" s="3">
        <f t="shared" si="5"/>
        <v>41</v>
      </c>
      <c r="M72" s="8" t="str">
        <f>VLOOKUP(A72,'ESO wayshrine names'!$A$3:$B$9991,2,)</f>
        <v>Fort Virak Wayshrine</v>
      </c>
      <c r="N72" s="3" t="str">
        <f>VLOOKUP(F72,'ESO zone constants'!$A$3:$D$9999,4,FALSE)</f>
        <v>Stonefalls</v>
      </c>
    </row>
    <row r="73" spans="1:14" x14ac:dyDescent="0.25">
      <c r="A73" s="76">
        <v>74</v>
      </c>
      <c r="B73">
        <v>11</v>
      </c>
      <c r="C73">
        <v>7</v>
      </c>
      <c r="D73" t="s">
        <v>2320</v>
      </c>
      <c r="E73">
        <v>9</v>
      </c>
      <c r="F73">
        <v>41</v>
      </c>
      <c r="G73" t="s">
        <v>2320</v>
      </c>
      <c r="H73">
        <v>1</v>
      </c>
      <c r="I73" t="s">
        <v>2868</v>
      </c>
      <c r="J73" s="30" t="str">
        <f t="shared" si="3"/>
        <v>[74]=41,</v>
      </c>
      <c r="K73" s="3">
        <f t="shared" si="4"/>
        <v>74</v>
      </c>
      <c r="L73" s="3">
        <f t="shared" si="5"/>
        <v>41</v>
      </c>
      <c r="M73" s="8" t="str">
        <f>VLOOKUP(A73,'ESO wayshrine names'!$A$3:$B$9991,2,)</f>
        <v>Iliath Temple Wayshrine</v>
      </c>
      <c r="N73" s="3" t="str">
        <f>VLOOKUP(F73,'ESO zone constants'!$A$3:$D$9999,4,FALSE)</f>
        <v>Stonefalls</v>
      </c>
    </row>
    <row r="74" spans="1:14" x14ac:dyDescent="0.25">
      <c r="A74" s="76">
        <v>75</v>
      </c>
      <c r="B74">
        <v>11</v>
      </c>
      <c r="C74">
        <v>7</v>
      </c>
      <c r="D74" t="s">
        <v>2320</v>
      </c>
      <c r="E74">
        <v>9</v>
      </c>
      <c r="F74">
        <v>41</v>
      </c>
      <c r="G74" t="s">
        <v>2320</v>
      </c>
      <c r="H74">
        <v>1</v>
      </c>
      <c r="I74" t="s">
        <v>2869</v>
      </c>
      <c r="J74" s="30" t="str">
        <f t="shared" si="3"/>
        <v>[75]=41,</v>
      </c>
      <c r="K74" s="3">
        <f t="shared" si="4"/>
        <v>75</v>
      </c>
      <c r="L74" s="3">
        <f t="shared" si="5"/>
        <v>41</v>
      </c>
      <c r="M74" s="8" t="str">
        <f>VLOOKUP(A74,'ESO wayshrine names'!$A$3:$B$9991,2,)</f>
        <v>Sathram Plantation Wayshrine</v>
      </c>
      <c r="N74" s="3" t="str">
        <f>VLOOKUP(F74,'ESO zone constants'!$A$3:$D$9999,4,FALSE)</f>
        <v>Stonefalls</v>
      </c>
    </row>
    <row r="75" spans="1:14" x14ac:dyDescent="0.25">
      <c r="A75" s="76">
        <v>76</v>
      </c>
      <c r="B75">
        <v>11</v>
      </c>
      <c r="C75">
        <v>7</v>
      </c>
      <c r="D75" t="s">
        <v>2320</v>
      </c>
      <c r="E75">
        <v>9</v>
      </c>
      <c r="F75">
        <v>41</v>
      </c>
      <c r="G75" t="s">
        <v>2320</v>
      </c>
      <c r="H75">
        <v>1</v>
      </c>
      <c r="I75" t="s">
        <v>2870</v>
      </c>
      <c r="J75" s="30" t="str">
        <f t="shared" si="3"/>
        <v>[76]=41,</v>
      </c>
      <c r="K75" s="3">
        <f t="shared" si="4"/>
        <v>76</v>
      </c>
      <c r="L75" s="3">
        <f t="shared" si="5"/>
        <v>41</v>
      </c>
      <c r="M75" s="8" t="str">
        <f>VLOOKUP(A75,'ESO wayshrine names'!$A$3:$B$9991,2,)</f>
        <v>Kragenmoor Wayshrine</v>
      </c>
      <c r="N75" s="3" t="str">
        <f>VLOOKUP(F75,'ESO zone constants'!$A$3:$D$9999,4,FALSE)</f>
        <v>Stonefalls</v>
      </c>
    </row>
    <row r="76" spans="1:14" x14ac:dyDescent="0.25">
      <c r="A76" s="76">
        <v>77</v>
      </c>
      <c r="B76">
        <v>11</v>
      </c>
      <c r="C76">
        <v>7</v>
      </c>
      <c r="D76" t="s">
        <v>2320</v>
      </c>
      <c r="E76">
        <v>9</v>
      </c>
      <c r="F76">
        <v>41</v>
      </c>
      <c r="G76" t="s">
        <v>2320</v>
      </c>
      <c r="H76">
        <v>1</v>
      </c>
      <c r="I76" t="s">
        <v>2871</v>
      </c>
      <c r="J76" s="30" t="str">
        <f t="shared" si="3"/>
        <v>[77]=41,</v>
      </c>
      <c r="K76" s="3">
        <f t="shared" si="4"/>
        <v>77</v>
      </c>
      <c r="L76" s="3">
        <f t="shared" si="5"/>
        <v>41</v>
      </c>
      <c r="M76" s="8" t="str">
        <f>VLOOKUP(A76,'ESO wayshrine names'!$A$3:$B$9991,2,)</f>
        <v>Ashen Road Wayshrine</v>
      </c>
      <c r="N76" s="3" t="str">
        <f>VLOOKUP(F76,'ESO zone constants'!$A$3:$D$9999,4,FALSE)</f>
        <v>Stonefalls</v>
      </c>
    </row>
    <row r="77" spans="1:14" x14ac:dyDescent="0.25">
      <c r="A77" s="76">
        <v>78</v>
      </c>
      <c r="B77">
        <v>9</v>
      </c>
      <c r="C77">
        <v>26</v>
      </c>
      <c r="D77" t="s">
        <v>2319</v>
      </c>
      <c r="E77">
        <v>19</v>
      </c>
      <c r="F77">
        <v>117</v>
      </c>
      <c r="G77" t="s">
        <v>2319</v>
      </c>
      <c r="H77">
        <v>1</v>
      </c>
      <c r="I77" t="s">
        <v>2872</v>
      </c>
      <c r="J77" s="30" t="str">
        <f t="shared" si="3"/>
        <v>[78]=117,</v>
      </c>
      <c r="K77" s="3">
        <f t="shared" si="4"/>
        <v>78</v>
      </c>
      <c r="L77" s="3">
        <f t="shared" si="5"/>
        <v>117</v>
      </c>
      <c r="M77" s="8" t="str">
        <f>VLOOKUP(A77,'ESO wayshrine names'!$A$3:$B$9991,2,)</f>
        <v>Venomous Fens Wayshrine</v>
      </c>
      <c r="N77" s="3" t="str">
        <f>VLOOKUP(F77,'ESO zone constants'!$A$3:$D$9999,4,FALSE)</f>
        <v>Shadowfen</v>
      </c>
    </row>
    <row r="78" spans="1:14" x14ac:dyDescent="0.25">
      <c r="A78" s="76">
        <v>79</v>
      </c>
      <c r="B78">
        <v>10</v>
      </c>
      <c r="C78">
        <v>13</v>
      </c>
      <c r="D78" t="s">
        <v>107</v>
      </c>
      <c r="E78">
        <v>10</v>
      </c>
      <c r="F78">
        <v>57</v>
      </c>
      <c r="G78" t="s">
        <v>107</v>
      </c>
      <c r="H78">
        <v>1</v>
      </c>
      <c r="I78" t="s">
        <v>2873</v>
      </c>
      <c r="J78" s="30" t="str">
        <f t="shared" si="3"/>
        <v>[79]=57,</v>
      </c>
      <c r="K78" s="3">
        <f t="shared" si="4"/>
        <v>79</v>
      </c>
      <c r="L78" s="3">
        <f t="shared" si="5"/>
        <v>57</v>
      </c>
      <c r="M78" s="8" t="str">
        <f>VLOOKUP(A78,'ESO wayshrine names'!$A$3:$B$9991,2,)</f>
        <v>Selfora Wayshrine</v>
      </c>
      <c r="N78" s="3" t="str">
        <f>VLOOKUP(F78,'ESO zone constants'!$A$3:$D$9999,4,FALSE)</f>
        <v>Deshaan</v>
      </c>
    </row>
    <row r="79" spans="1:14" x14ac:dyDescent="0.25">
      <c r="A79" s="76">
        <v>80</v>
      </c>
      <c r="B79">
        <v>10</v>
      </c>
      <c r="C79">
        <v>13</v>
      </c>
      <c r="D79" t="s">
        <v>107</v>
      </c>
      <c r="E79">
        <v>10</v>
      </c>
      <c r="F79">
        <v>57</v>
      </c>
      <c r="G79" t="s">
        <v>107</v>
      </c>
      <c r="H79">
        <v>1</v>
      </c>
      <c r="I79" t="s">
        <v>2874</v>
      </c>
      <c r="J79" s="30" t="str">
        <f t="shared" si="3"/>
        <v>[80]=57,</v>
      </c>
      <c r="K79" s="3">
        <f t="shared" si="4"/>
        <v>80</v>
      </c>
      <c r="L79" s="3">
        <f t="shared" si="5"/>
        <v>57</v>
      </c>
      <c r="M79" s="8" t="str">
        <f>VLOOKUP(A79,'ESO wayshrine names'!$A$3:$B$9991,2,)</f>
        <v>Silent Mire Wayshrine</v>
      </c>
      <c r="N79" s="3" t="str">
        <f>VLOOKUP(F79,'ESO zone constants'!$A$3:$D$9999,4,FALSE)</f>
        <v>Deshaan</v>
      </c>
    </row>
    <row r="80" spans="1:14" x14ac:dyDescent="0.25">
      <c r="A80" s="76">
        <v>81</v>
      </c>
      <c r="B80">
        <v>10</v>
      </c>
      <c r="C80">
        <v>13</v>
      </c>
      <c r="D80" t="s">
        <v>107</v>
      </c>
      <c r="E80">
        <v>10</v>
      </c>
      <c r="F80">
        <v>57</v>
      </c>
      <c r="G80" t="s">
        <v>107</v>
      </c>
      <c r="H80">
        <v>1</v>
      </c>
      <c r="I80" t="s">
        <v>2875</v>
      </c>
      <c r="J80" s="30" t="str">
        <f t="shared" si="3"/>
        <v>[81]=57,</v>
      </c>
      <c r="K80" s="3">
        <f t="shared" si="4"/>
        <v>81</v>
      </c>
      <c r="L80" s="3">
        <f t="shared" si="5"/>
        <v>57</v>
      </c>
      <c r="M80" s="8" t="str">
        <f>VLOOKUP(A80,'ESO wayshrine names'!$A$3:$B$9991,2,)</f>
        <v>Eidolon's Hollow Wayshrine</v>
      </c>
      <c r="N80" s="3" t="str">
        <f>VLOOKUP(F80,'ESO zone constants'!$A$3:$D$9999,4,FALSE)</f>
        <v>Deshaan</v>
      </c>
    </row>
    <row r="81" spans="1:14" x14ac:dyDescent="0.25">
      <c r="A81" s="76">
        <v>82</v>
      </c>
      <c r="B81">
        <v>3</v>
      </c>
      <c r="C81">
        <v>10</v>
      </c>
      <c r="D81" t="s">
        <v>2315</v>
      </c>
      <c r="E81">
        <v>5</v>
      </c>
      <c r="F81">
        <v>20</v>
      </c>
      <c r="G81" t="s">
        <v>2315</v>
      </c>
      <c r="H81">
        <v>1</v>
      </c>
      <c r="I81" t="s">
        <v>2876</v>
      </c>
      <c r="J81" s="30" t="str">
        <f t="shared" si="3"/>
        <v>[82]=20,</v>
      </c>
      <c r="K81" s="3">
        <f t="shared" si="4"/>
        <v>82</v>
      </c>
      <c r="L81" s="3">
        <f t="shared" si="5"/>
        <v>20</v>
      </c>
      <c r="M81" s="8" t="str">
        <f>VLOOKUP(A81,'ESO wayshrine names'!$A$3:$B$9991,2,)</f>
        <v>Northpoint Wayshrine</v>
      </c>
      <c r="N81" s="3" t="str">
        <f>VLOOKUP(F81,'ESO zone constants'!$A$3:$D$9999,4,FALSE)</f>
        <v>Rivenspire</v>
      </c>
    </row>
    <row r="82" spans="1:14" x14ac:dyDescent="0.25">
      <c r="A82" s="76">
        <v>83</v>
      </c>
      <c r="B82">
        <v>3</v>
      </c>
      <c r="C82">
        <v>10</v>
      </c>
      <c r="D82" t="s">
        <v>2315</v>
      </c>
      <c r="E82">
        <v>5</v>
      </c>
      <c r="F82">
        <v>20</v>
      </c>
      <c r="G82" t="s">
        <v>2315</v>
      </c>
      <c r="H82">
        <v>1</v>
      </c>
      <c r="I82" t="s">
        <v>2877</v>
      </c>
      <c r="J82" s="30" t="str">
        <f t="shared" si="3"/>
        <v>[83]=20,</v>
      </c>
      <c r="K82" s="3">
        <f t="shared" si="4"/>
        <v>83</v>
      </c>
      <c r="L82" s="3">
        <f t="shared" si="5"/>
        <v>20</v>
      </c>
      <c r="M82" s="8" t="str">
        <f>VLOOKUP(A82,'ESO wayshrine names'!$A$3:$B$9991,2,)</f>
        <v>Fell's Run Wayshrine</v>
      </c>
      <c r="N82" s="3" t="str">
        <f>VLOOKUP(F82,'ESO zone constants'!$A$3:$D$9999,4,FALSE)</f>
        <v>Rivenspire</v>
      </c>
    </row>
    <row r="83" spans="1:14" x14ac:dyDescent="0.25">
      <c r="A83" s="76">
        <v>84</v>
      </c>
      <c r="B83">
        <v>3</v>
      </c>
      <c r="C83">
        <v>10</v>
      </c>
      <c r="D83" t="s">
        <v>2315</v>
      </c>
      <c r="E83">
        <v>5</v>
      </c>
      <c r="F83">
        <v>20</v>
      </c>
      <c r="G83" t="s">
        <v>2315</v>
      </c>
      <c r="H83">
        <v>1</v>
      </c>
      <c r="I83" t="s">
        <v>2878</v>
      </c>
      <c r="J83" s="30" t="str">
        <f t="shared" si="3"/>
        <v>[84]=20,</v>
      </c>
      <c r="K83" s="3">
        <f t="shared" si="4"/>
        <v>84</v>
      </c>
      <c r="L83" s="3">
        <f t="shared" si="5"/>
        <v>20</v>
      </c>
      <c r="M83" s="8" t="str">
        <f>VLOOKUP(A83,'ESO wayshrine names'!$A$3:$B$9991,2,)</f>
        <v>Hoarfrost Downs Wayshrine</v>
      </c>
      <c r="N83" s="3" t="str">
        <f>VLOOKUP(F83,'ESO zone constants'!$A$3:$D$9999,4,FALSE)</f>
        <v>Rivenspire</v>
      </c>
    </row>
    <row r="84" spans="1:14" x14ac:dyDescent="0.25">
      <c r="A84" s="76">
        <v>85</v>
      </c>
      <c r="B84">
        <v>9</v>
      </c>
      <c r="C84">
        <v>26</v>
      </c>
      <c r="D84" t="s">
        <v>2319</v>
      </c>
      <c r="E84">
        <v>19</v>
      </c>
      <c r="F84">
        <v>117</v>
      </c>
      <c r="G84" t="s">
        <v>2319</v>
      </c>
      <c r="H84">
        <v>1</v>
      </c>
      <c r="I84" t="s">
        <v>2879</v>
      </c>
      <c r="J84" s="30" t="str">
        <f t="shared" si="3"/>
        <v>[85]=117,</v>
      </c>
      <c r="K84" s="3">
        <f t="shared" si="4"/>
        <v>85</v>
      </c>
      <c r="L84" s="3">
        <f t="shared" si="5"/>
        <v>117</v>
      </c>
      <c r="M84" s="8" t="str">
        <f>VLOOKUP(A84,'ESO wayshrine names'!$A$3:$B$9991,2,)</f>
        <v>Forsaken Hamlet Wayshrine</v>
      </c>
      <c r="N84" s="3" t="str">
        <f>VLOOKUP(F84,'ESO zone constants'!$A$3:$D$9999,4,FALSE)</f>
        <v>Shadowfen</v>
      </c>
    </row>
    <row r="85" spans="1:14" x14ac:dyDescent="0.25">
      <c r="A85" s="76">
        <v>86</v>
      </c>
      <c r="B85">
        <v>3</v>
      </c>
      <c r="C85">
        <v>10</v>
      </c>
      <c r="D85" t="s">
        <v>2315</v>
      </c>
      <c r="E85">
        <v>5</v>
      </c>
      <c r="F85">
        <v>20</v>
      </c>
      <c r="G85" t="s">
        <v>2315</v>
      </c>
      <c r="H85">
        <v>1</v>
      </c>
      <c r="I85" t="s">
        <v>2880</v>
      </c>
      <c r="J85" s="30" t="str">
        <f t="shared" si="3"/>
        <v>[86]=20,</v>
      </c>
      <c r="K85" s="3">
        <f t="shared" si="4"/>
        <v>86</v>
      </c>
      <c r="L85" s="3">
        <f t="shared" si="5"/>
        <v>20</v>
      </c>
      <c r="M85" s="8" t="str">
        <f>VLOOKUP(A85,'ESO wayshrine names'!$A$3:$B$9991,2,)</f>
        <v>Sanguine Barrows Wayshrine</v>
      </c>
      <c r="N85" s="3" t="str">
        <f>VLOOKUP(F85,'ESO zone constants'!$A$3:$D$9999,4,FALSE)</f>
        <v>Rivenspire</v>
      </c>
    </row>
    <row r="86" spans="1:14" x14ac:dyDescent="0.25">
      <c r="A86" s="76">
        <v>87</v>
      </c>
      <c r="B86">
        <v>13</v>
      </c>
      <c r="C86">
        <v>61</v>
      </c>
      <c r="D86" t="s">
        <v>2317</v>
      </c>
      <c r="E86">
        <v>15</v>
      </c>
      <c r="F86">
        <v>101</v>
      </c>
      <c r="G86" t="s">
        <v>2317</v>
      </c>
      <c r="H86">
        <v>1</v>
      </c>
      <c r="I86" t="s">
        <v>3326</v>
      </c>
      <c r="J86" s="30" t="str">
        <f t="shared" si="3"/>
        <v>[87]=101,</v>
      </c>
      <c r="K86" s="3">
        <f t="shared" si="4"/>
        <v>87</v>
      </c>
      <c r="L86" s="3">
        <f t="shared" si="5"/>
        <v>101</v>
      </c>
      <c r="M86" s="8" t="str">
        <f>VLOOKUP(A86,'ESO wayshrine names'!$A$3:$B$9991,2,)</f>
        <v>Windhelm Wayshrine</v>
      </c>
      <c r="N86" s="3" t="str">
        <f>VLOOKUP(F86,'ESO zone constants'!$A$3:$D$9999,4,FALSE)</f>
        <v>Eastmarch</v>
      </c>
    </row>
    <row r="87" spans="1:14" x14ac:dyDescent="0.25">
      <c r="A87" s="76">
        <v>88</v>
      </c>
      <c r="B87">
        <v>13</v>
      </c>
      <c r="C87">
        <v>61</v>
      </c>
      <c r="D87" t="s">
        <v>2317</v>
      </c>
      <c r="E87">
        <v>15</v>
      </c>
      <c r="F87">
        <v>101</v>
      </c>
      <c r="G87" t="s">
        <v>2317</v>
      </c>
      <c r="H87">
        <v>1</v>
      </c>
      <c r="I87" t="s">
        <v>3323</v>
      </c>
      <c r="J87" s="30" t="str">
        <f t="shared" si="3"/>
        <v>[88]=101,</v>
      </c>
      <c r="K87" s="3">
        <f t="shared" si="4"/>
        <v>88</v>
      </c>
      <c r="L87" s="3">
        <f t="shared" si="5"/>
        <v>101</v>
      </c>
      <c r="M87" s="8" t="str">
        <f>VLOOKUP(A87,'ESO wayshrine names'!$A$3:$B$9991,2,)</f>
        <v>Fort Morvunskar Wayshrine</v>
      </c>
      <c r="N87" s="3" t="str">
        <f>VLOOKUP(F87,'ESO zone constants'!$A$3:$D$9999,4,FALSE)</f>
        <v>Eastmarch</v>
      </c>
    </row>
    <row r="88" spans="1:14" x14ac:dyDescent="0.25">
      <c r="A88" s="76">
        <v>89</v>
      </c>
      <c r="B88">
        <v>13</v>
      </c>
      <c r="C88">
        <v>61</v>
      </c>
      <c r="D88" t="s">
        <v>2317</v>
      </c>
      <c r="E88">
        <v>15</v>
      </c>
      <c r="F88">
        <v>101</v>
      </c>
      <c r="G88" t="s">
        <v>2317</v>
      </c>
      <c r="H88">
        <v>1</v>
      </c>
      <c r="I88" t="s">
        <v>3328</v>
      </c>
      <c r="J88" s="30" t="str">
        <f t="shared" si="3"/>
        <v>[89]=101,</v>
      </c>
      <c r="K88" s="3">
        <f t="shared" si="4"/>
        <v>89</v>
      </c>
      <c r="L88" s="3">
        <f t="shared" si="5"/>
        <v>101</v>
      </c>
      <c r="M88" s="8" t="str">
        <f>VLOOKUP(A88,'ESO wayshrine names'!$A$3:$B$9991,2,)</f>
        <v>Kynesgrove Wayshrine</v>
      </c>
      <c r="N88" s="3" t="str">
        <f>VLOOKUP(F88,'ESO zone constants'!$A$3:$D$9999,4,FALSE)</f>
        <v>Eastmarch</v>
      </c>
    </row>
    <row r="89" spans="1:14" x14ac:dyDescent="0.25">
      <c r="A89" s="76">
        <v>90</v>
      </c>
      <c r="B89">
        <v>13</v>
      </c>
      <c r="C89">
        <v>61</v>
      </c>
      <c r="D89" t="s">
        <v>2317</v>
      </c>
      <c r="E89">
        <v>15</v>
      </c>
      <c r="F89">
        <v>101</v>
      </c>
      <c r="G89" t="s">
        <v>2317</v>
      </c>
      <c r="H89">
        <v>1</v>
      </c>
      <c r="I89" t="s">
        <v>3329</v>
      </c>
      <c r="J89" s="30" t="str">
        <f t="shared" si="3"/>
        <v>[90]=101,</v>
      </c>
      <c r="K89" s="3">
        <f t="shared" si="4"/>
        <v>90</v>
      </c>
      <c r="L89" s="3">
        <f t="shared" si="5"/>
        <v>101</v>
      </c>
      <c r="M89" s="8" t="str">
        <f>VLOOKUP(A89,'ESO wayshrine names'!$A$3:$B$9991,2,)</f>
        <v>Voljar Meadery Wayshrine</v>
      </c>
      <c r="N89" s="3" t="str">
        <f>VLOOKUP(F89,'ESO zone constants'!$A$3:$D$9999,4,FALSE)</f>
        <v>Eastmarch</v>
      </c>
    </row>
    <row r="90" spans="1:14" x14ac:dyDescent="0.25">
      <c r="A90" s="76">
        <v>91</v>
      </c>
      <c r="B90">
        <v>13</v>
      </c>
      <c r="C90">
        <v>61</v>
      </c>
      <c r="D90" t="s">
        <v>2317</v>
      </c>
      <c r="E90">
        <v>15</v>
      </c>
      <c r="F90">
        <v>101</v>
      </c>
      <c r="G90" t="s">
        <v>2317</v>
      </c>
      <c r="H90">
        <v>1</v>
      </c>
      <c r="I90" t="s">
        <v>3330</v>
      </c>
      <c r="J90" s="30" t="str">
        <f t="shared" si="3"/>
        <v>[91]=101,</v>
      </c>
      <c r="K90" s="3">
        <f t="shared" si="4"/>
        <v>91</v>
      </c>
      <c r="L90" s="3">
        <f t="shared" si="5"/>
        <v>101</v>
      </c>
      <c r="M90" s="8" t="str">
        <f>VLOOKUP(A90,'ESO wayshrine names'!$A$3:$B$9991,2,)</f>
        <v>Cradlecrush Wayshrine</v>
      </c>
      <c r="N90" s="3" t="str">
        <f>VLOOKUP(F90,'ESO zone constants'!$A$3:$D$9999,4,FALSE)</f>
        <v>Eastmarch</v>
      </c>
    </row>
    <row r="91" spans="1:14" x14ac:dyDescent="0.25">
      <c r="A91" s="76">
        <v>92</v>
      </c>
      <c r="B91">
        <v>13</v>
      </c>
      <c r="C91">
        <v>61</v>
      </c>
      <c r="D91" t="s">
        <v>2317</v>
      </c>
      <c r="E91">
        <v>15</v>
      </c>
      <c r="F91">
        <v>101</v>
      </c>
      <c r="G91" t="s">
        <v>2317</v>
      </c>
      <c r="H91">
        <v>1</v>
      </c>
      <c r="I91" t="s">
        <v>3325</v>
      </c>
      <c r="J91" s="30" t="str">
        <f t="shared" si="3"/>
        <v>[92]=101,</v>
      </c>
      <c r="K91" s="3">
        <f t="shared" si="4"/>
        <v>92</v>
      </c>
      <c r="L91" s="3">
        <f t="shared" si="5"/>
        <v>101</v>
      </c>
      <c r="M91" s="8" t="str">
        <f>VLOOKUP(A91,'ESO wayshrine names'!$A$3:$B$9991,2,)</f>
        <v>Fort Amol Wayshrine</v>
      </c>
      <c r="N91" s="3" t="str">
        <f>VLOOKUP(F91,'ESO zone constants'!$A$3:$D$9999,4,FALSE)</f>
        <v>Eastmarch</v>
      </c>
    </row>
    <row r="92" spans="1:14" x14ac:dyDescent="0.25">
      <c r="A92" s="76">
        <v>93</v>
      </c>
      <c r="B92">
        <v>13</v>
      </c>
      <c r="C92">
        <v>61</v>
      </c>
      <c r="D92" t="s">
        <v>2317</v>
      </c>
      <c r="E92">
        <v>15</v>
      </c>
      <c r="F92">
        <v>101</v>
      </c>
      <c r="G92" t="s">
        <v>2317</v>
      </c>
      <c r="H92">
        <v>1</v>
      </c>
      <c r="I92" t="s">
        <v>3332</v>
      </c>
      <c r="J92" s="30" t="str">
        <f t="shared" si="3"/>
        <v>[93]=101,</v>
      </c>
      <c r="K92" s="3">
        <f t="shared" si="4"/>
        <v>93</v>
      </c>
      <c r="L92" s="3">
        <f t="shared" si="5"/>
        <v>101</v>
      </c>
      <c r="M92" s="8" t="str">
        <f>VLOOKUP(A92,'ESO wayshrine names'!$A$3:$B$9991,2,)</f>
        <v>Wittestadr Wayshrine</v>
      </c>
      <c r="N92" s="3" t="str">
        <f>VLOOKUP(F92,'ESO zone constants'!$A$3:$D$9999,4,FALSE)</f>
        <v>Eastmarch</v>
      </c>
    </row>
    <row r="93" spans="1:14" x14ac:dyDescent="0.25">
      <c r="A93" s="76">
        <v>94</v>
      </c>
      <c r="B93">
        <v>13</v>
      </c>
      <c r="C93">
        <v>61</v>
      </c>
      <c r="D93" t="s">
        <v>2317</v>
      </c>
      <c r="E93">
        <v>15</v>
      </c>
      <c r="F93">
        <v>101</v>
      </c>
      <c r="G93" t="s">
        <v>2317</v>
      </c>
      <c r="H93">
        <v>1</v>
      </c>
      <c r="I93" t="s">
        <v>3333</v>
      </c>
      <c r="J93" s="30" t="str">
        <f t="shared" si="3"/>
        <v>[94]=101,</v>
      </c>
      <c r="K93" s="3">
        <f t="shared" si="4"/>
        <v>94</v>
      </c>
      <c r="L93" s="3">
        <f t="shared" si="5"/>
        <v>101</v>
      </c>
      <c r="M93" s="8" t="str">
        <f>VLOOKUP(A93,'ESO wayshrine names'!$A$3:$B$9991,2,)</f>
        <v>Mistwatch Wayshrine</v>
      </c>
      <c r="N93" s="3" t="str">
        <f>VLOOKUP(F93,'ESO zone constants'!$A$3:$D$9999,4,FALSE)</f>
        <v>Eastmarch</v>
      </c>
    </row>
    <row r="94" spans="1:14" x14ac:dyDescent="0.25">
      <c r="A94" s="76">
        <v>95</v>
      </c>
      <c r="B94">
        <v>13</v>
      </c>
      <c r="C94">
        <v>61</v>
      </c>
      <c r="D94" t="s">
        <v>2317</v>
      </c>
      <c r="E94">
        <v>15</v>
      </c>
      <c r="F94">
        <v>101</v>
      </c>
      <c r="G94" t="s">
        <v>2317</v>
      </c>
      <c r="H94">
        <v>1</v>
      </c>
      <c r="I94" t="s">
        <v>3334</v>
      </c>
      <c r="J94" s="30" t="str">
        <f t="shared" si="3"/>
        <v>[95]=101,</v>
      </c>
      <c r="K94" s="3">
        <f t="shared" si="4"/>
        <v>95</v>
      </c>
      <c r="L94" s="3">
        <f t="shared" si="5"/>
        <v>101</v>
      </c>
      <c r="M94" s="8" t="str">
        <f>VLOOKUP(A94,'ESO wayshrine names'!$A$3:$B$9991,2,)</f>
        <v>Jorunn's Stand Wayshrine</v>
      </c>
      <c r="N94" s="3" t="str">
        <f>VLOOKUP(F94,'ESO zone constants'!$A$3:$D$9999,4,FALSE)</f>
        <v>Eastmarch</v>
      </c>
    </row>
    <row r="95" spans="1:14" x14ac:dyDescent="0.25">
      <c r="A95" s="93">
        <v>96</v>
      </c>
      <c r="B95">
        <v>13</v>
      </c>
      <c r="C95">
        <v>61</v>
      </c>
      <c r="D95" t="s">
        <v>2317</v>
      </c>
      <c r="E95">
        <v>15</v>
      </c>
      <c r="F95">
        <v>101</v>
      </c>
      <c r="G95" t="s">
        <v>2317</v>
      </c>
      <c r="H95">
        <v>1</v>
      </c>
      <c r="I95" t="s">
        <v>3319</v>
      </c>
      <c r="J95" s="30" t="str">
        <f t="shared" si="3"/>
        <v>[96]=101,</v>
      </c>
      <c r="K95" s="3">
        <f t="shared" si="4"/>
        <v>96</v>
      </c>
      <c r="L95" s="3">
        <f t="shared" si="5"/>
        <v>101</v>
      </c>
      <c r="M95" s="8" t="str">
        <f>VLOOKUP(A95,'ESO wayshrine names'!$A$3:$B$9991,2,)</f>
        <v>Logging Camp Wayshrine</v>
      </c>
      <c r="N95" s="3" t="str">
        <f>VLOOKUP(F95,'ESO zone constants'!$A$3:$D$9999,4,FALSE)</f>
        <v>Eastmarch</v>
      </c>
    </row>
    <row r="96" spans="1:14" x14ac:dyDescent="0.25">
      <c r="A96" s="76">
        <v>97</v>
      </c>
      <c r="B96">
        <v>13</v>
      </c>
      <c r="C96">
        <v>61</v>
      </c>
      <c r="D96" t="s">
        <v>2317</v>
      </c>
      <c r="E96">
        <v>15</v>
      </c>
      <c r="F96">
        <v>101</v>
      </c>
      <c r="G96" t="s">
        <v>2317</v>
      </c>
      <c r="H96">
        <v>1</v>
      </c>
      <c r="I96" t="s">
        <v>3320</v>
      </c>
      <c r="J96" s="30" t="str">
        <f t="shared" si="3"/>
        <v>[97]=101,</v>
      </c>
      <c r="K96" s="3">
        <f t="shared" si="4"/>
        <v>97</v>
      </c>
      <c r="L96" s="3">
        <f t="shared" si="5"/>
        <v>101</v>
      </c>
      <c r="M96" s="8" t="str">
        <f>VLOOKUP(A96,'ESO wayshrine names'!$A$3:$B$9991,2,)</f>
        <v>Skuldafn Wayshrine</v>
      </c>
      <c r="N96" s="3" t="str">
        <f>VLOOKUP(F96,'ESO zone constants'!$A$3:$D$9999,4,FALSE)</f>
        <v>Eastmarch</v>
      </c>
    </row>
    <row r="97" spans="1:14" x14ac:dyDescent="0.25">
      <c r="A97" s="76">
        <v>98</v>
      </c>
      <c r="B97">
        <v>11</v>
      </c>
      <c r="C97">
        <v>7</v>
      </c>
      <c r="D97" t="s">
        <v>2320</v>
      </c>
      <c r="E97">
        <v>9</v>
      </c>
      <c r="F97">
        <v>41</v>
      </c>
      <c r="G97" t="s">
        <v>2320</v>
      </c>
      <c r="H97">
        <v>6</v>
      </c>
      <c r="I97" t="s">
        <v>2881</v>
      </c>
      <c r="J97" s="30" t="str">
        <f t="shared" si="3"/>
        <v>[98]=41,</v>
      </c>
      <c r="K97" s="3">
        <f t="shared" si="4"/>
        <v>98</v>
      </c>
      <c r="L97" s="3">
        <f t="shared" si="5"/>
        <v>41</v>
      </c>
      <c r="M97" s="8" t="str">
        <f>VLOOKUP(A97,'ESO wayshrine names'!$A$3:$B$9991,2,)</f>
        <v>Dungeon: Fungal Grotto I</v>
      </c>
      <c r="N97" s="3" t="str">
        <f>VLOOKUP(F97,'ESO zone constants'!$A$3:$D$9999,4,FALSE)</f>
        <v>Stonefalls</v>
      </c>
    </row>
    <row r="98" spans="1:14" x14ac:dyDescent="0.25">
      <c r="A98" s="76">
        <v>99</v>
      </c>
      <c r="B98">
        <v>8</v>
      </c>
      <c r="C98">
        <v>22</v>
      </c>
      <c r="D98" t="s">
        <v>108</v>
      </c>
      <c r="E98">
        <v>11</v>
      </c>
      <c r="F98">
        <v>58</v>
      </c>
      <c r="G98" t="s">
        <v>108</v>
      </c>
      <c r="H98">
        <v>1</v>
      </c>
      <c r="I98" t="s">
        <v>2882</v>
      </c>
      <c r="J98" s="30" t="str">
        <f t="shared" si="3"/>
        <v>[99]=58,</v>
      </c>
      <c r="K98" s="3">
        <f t="shared" si="4"/>
        <v>99</v>
      </c>
      <c r="L98" s="3">
        <f t="shared" si="5"/>
        <v>58</v>
      </c>
      <c r="M98" s="8" t="str">
        <f>VLOOKUP(A98,'ESO wayshrine names'!$A$3:$B$9991,2,)</f>
        <v>Ilayas Ruins Wayshrine</v>
      </c>
      <c r="N98" s="3" t="str">
        <f>VLOOKUP(F98,'ESO zone constants'!$A$3:$D$9999,4,FALSE)</f>
        <v>Malabal Tor</v>
      </c>
    </row>
    <row r="99" spans="1:14" x14ac:dyDescent="0.25">
      <c r="A99" s="76">
        <v>100</v>
      </c>
      <c r="B99">
        <v>8</v>
      </c>
      <c r="C99">
        <v>22</v>
      </c>
      <c r="D99" t="s">
        <v>108</v>
      </c>
      <c r="E99">
        <v>11</v>
      </c>
      <c r="F99">
        <v>58</v>
      </c>
      <c r="G99" t="s">
        <v>108</v>
      </c>
      <c r="H99">
        <v>1</v>
      </c>
      <c r="I99" t="s">
        <v>2883</v>
      </c>
      <c r="J99" s="30" t="str">
        <f t="shared" si="3"/>
        <v>[100]=58,</v>
      </c>
      <c r="K99" s="3">
        <f t="shared" si="4"/>
        <v>100</v>
      </c>
      <c r="L99" s="3">
        <f t="shared" si="5"/>
        <v>58</v>
      </c>
      <c r="M99" s="8" t="str">
        <f>VLOOKUP(A99,'ESO wayshrine names'!$A$3:$B$9991,2,)</f>
        <v>Vulkwasten Wayshrine</v>
      </c>
      <c r="N99" s="3" t="str">
        <f>VLOOKUP(F99,'ESO zone constants'!$A$3:$D$9999,4,FALSE)</f>
        <v>Malabal Tor</v>
      </c>
    </row>
    <row r="100" spans="1:14" x14ac:dyDescent="0.25">
      <c r="A100" s="76">
        <v>101</v>
      </c>
      <c r="B100">
        <v>8</v>
      </c>
      <c r="C100">
        <v>22</v>
      </c>
      <c r="D100" t="s">
        <v>108</v>
      </c>
      <c r="E100">
        <v>11</v>
      </c>
      <c r="F100">
        <v>58</v>
      </c>
      <c r="G100" t="s">
        <v>108</v>
      </c>
      <c r="H100">
        <v>1</v>
      </c>
      <c r="I100" t="s">
        <v>3252</v>
      </c>
      <c r="J100" s="30" t="str">
        <f t="shared" si="3"/>
        <v>[101]=58,</v>
      </c>
      <c r="K100" s="3">
        <f t="shared" si="4"/>
        <v>101</v>
      </c>
      <c r="L100" s="3">
        <f t="shared" si="5"/>
        <v>58</v>
      </c>
      <c r="M100" s="8" t="str">
        <f>VLOOKUP(A100,'ESO wayshrine names'!$A$3:$B$9991,2,)</f>
        <v>Dra'bul Wayshrine</v>
      </c>
      <c r="N100" s="3" t="str">
        <f>VLOOKUP(F100,'ESO zone constants'!$A$3:$D$9999,4,FALSE)</f>
        <v>Malabal Tor</v>
      </c>
    </row>
    <row r="101" spans="1:14" x14ac:dyDescent="0.25">
      <c r="A101" s="77">
        <v>102</v>
      </c>
      <c r="B101">
        <v>8</v>
      </c>
      <c r="C101">
        <v>22</v>
      </c>
      <c r="D101" t="s">
        <v>108</v>
      </c>
      <c r="E101">
        <v>11</v>
      </c>
      <c r="F101">
        <v>58</v>
      </c>
      <c r="G101" t="s">
        <v>108</v>
      </c>
      <c r="H101">
        <v>1</v>
      </c>
      <c r="I101" t="s">
        <v>2884</v>
      </c>
      <c r="J101" s="30" t="str">
        <f t="shared" si="3"/>
        <v>[102]=58,</v>
      </c>
      <c r="K101" s="3">
        <f t="shared" si="4"/>
        <v>102</v>
      </c>
      <c r="L101" s="3">
        <f t="shared" si="5"/>
        <v>58</v>
      </c>
      <c r="M101" s="8" t="str">
        <f>VLOOKUP(A101,'ESO wayshrine names'!$A$3:$B$9991,2,)</f>
        <v>Velyn Harbor Wayshrine</v>
      </c>
      <c r="N101" s="3" t="str">
        <f>VLOOKUP(F101,'ESO zone constants'!$A$3:$D$9999,4,FALSE)</f>
        <v>Malabal Tor</v>
      </c>
    </row>
    <row r="102" spans="1:14" x14ac:dyDescent="0.25">
      <c r="A102" s="77">
        <v>103</v>
      </c>
      <c r="B102">
        <v>8</v>
      </c>
      <c r="C102">
        <v>22</v>
      </c>
      <c r="D102" t="s">
        <v>108</v>
      </c>
      <c r="E102">
        <v>11</v>
      </c>
      <c r="F102">
        <v>58</v>
      </c>
      <c r="G102" t="s">
        <v>108</v>
      </c>
      <c r="H102">
        <v>1</v>
      </c>
      <c r="I102" t="s">
        <v>2885</v>
      </c>
      <c r="J102" s="30" t="str">
        <f t="shared" si="3"/>
        <v>[103]=58,</v>
      </c>
      <c r="K102" s="3">
        <f t="shared" si="4"/>
        <v>103</v>
      </c>
      <c r="L102" s="3">
        <f t="shared" si="5"/>
        <v>58</v>
      </c>
      <c r="M102" s="8" t="str">
        <f>VLOOKUP(A102,'ESO wayshrine names'!$A$3:$B$9991,2,)</f>
        <v>Bloodtoil Wayshrine</v>
      </c>
      <c r="N102" s="3" t="str">
        <f>VLOOKUP(F102,'ESO zone constants'!$A$3:$D$9999,4,FALSE)</f>
        <v>Malabal Tor</v>
      </c>
    </row>
    <row r="103" spans="1:14" x14ac:dyDescent="0.25">
      <c r="A103" s="77">
        <v>104</v>
      </c>
      <c r="B103">
        <v>8</v>
      </c>
      <c r="C103">
        <v>22</v>
      </c>
      <c r="D103" t="s">
        <v>108</v>
      </c>
      <c r="E103">
        <v>11</v>
      </c>
      <c r="F103">
        <v>58</v>
      </c>
      <c r="G103" t="s">
        <v>108</v>
      </c>
      <c r="H103">
        <v>1</v>
      </c>
      <c r="I103" t="s">
        <v>2886</v>
      </c>
      <c r="J103" s="30" t="str">
        <f t="shared" si="3"/>
        <v>[104]=58,</v>
      </c>
      <c r="K103" s="3">
        <f t="shared" si="4"/>
        <v>104</v>
      </c>
      <c r="L103" s="3">
        <f t="shared" si="5"/>
        <v>58</v>
      </c>
      <c r="M103" s="8" t="str">
        <f>VLOOKUP(A103,'ESO wayshrine names'!$A$3:$B$9991,2,)</f>
        <v>Abamath Wayshrine</v>
      </c>
      <c r="N103" s="3" t="str">
        <f>VLOOKUP(F103,'ESO zone constants'!$A$3:$D$9999,4,FALSE)</f>
        <v>Malabal Tor</v>
      </c>
    </row>
    <row r="104" spans="1:14" x14ac:dyDescent="0.25">
      <c r="A104" s="77">
        <v>105</v>
      </c>
      <c r="B104">
        <v>8</v>
      </c>
      <c r="C104">
        <v>22</v>
      </c>
      <c r="D104" t="s">
        <v>108</v>
      </c>
      <c r="E104">
        <v>11</v>
      </c>
      <c r="F104">
        <v>58</v>
      </c>
      <c r="G104" t="s">
        <v>108</v>
      </c>
      <c r="H104">
        <v>1</v>
      </c>
      <c r="I104" t="s">
        <v>2887</v>
      </c>
      <c r="J104" s="30" t="str">
        <f t="shared" si="3"/>
        <v>[105]=58,</v>
      </c>
      <c r="K104" s="3">
        <f t="shared" si="4"/>
        <v>105</v>
      </c>
      <c r="L104" s="3">
        <f t="shared" si="5"/>
        <v>58</v>
      </c>
      <c r="M104" s="8" t="str">
        <f>VLOOKUP(A104,'ESO wayshrine names'!$A$3:$B$9991,2,)</f>
        <v>Wilding Run Wayshrine</v>
      </c>
      <c r="N104" s="3" t="str">
        <f>VLOOKUP(F104,'ESO zone constants'!$A$3:$D$9999,4,FALSE)</f>
        <v>Malabal Tor</v>
      </c>
    </row>
    <row r="105" spans="1:14" x14ac:dyDescent="0.25">
      <c r="A105" s="77">
        <v>106</v>
      </c>
      <c r="B105">
        <v>8</v>
      </c>
      <c r="C105">
        <v>22</v>
      </c>
      <c r="D105" t="s">
        <v>108</v>
      </c>
      <c r="E105">
        <v>11</v>
      </c>
      <c r="F105">
        <v>58</v>
      </c>
      <c r="G105" t="s">
        <v>108</v>
      </c>
      <c r="H105">
        <v>1</v>
      </c>
      <c r="I105" t="s">
        <v>2888</v>
      </c>
      <c r="J105" s="30" t="str">
        <f t="shared" si="3"/>
        <v>[106]=58,</v>
      </c>
      <c r="K105" s="3">
        <f t="shared" si="4"/>
        <v>106</v>
      </c>
      <c r="L105" s="3">
        <f t="shared" si="5"/>
        <v>58</v>
      </c>
      <c r="M105" s="8" t="str">
        <f>VLOOKUP(A105,'ESO wayshrine names'!$A$3:$B$9991,2,)</f>
        <v>Baandari TradingPost Wayshrine</v>
      </c>
      <c r="N105" s="3" t="str">
        <f>VLOOKUP(F105,'ESO zone constants'!$A$3:$D$9999,4,FALSE)</f>
        <v>Malabal Tor</v>
      </c>
    </row>
    <row r="106" spans="1:14" x14ac:dyDescent="0.25">
      <c r="A106" s="77">
        <v>107</v>
      </c>
      <c r="B106">
        <v>8</v>
      </c>
      <c r="C106">
        <v>22</v>
      </c>
      <c r="D106" t="s">
        <v>108</v>
      </c>
      <c r="E106">
        <v>11</v>
      </c>
      <c r="F106">
        <v>58</v>
      </c>
      <c r="G106" t="s">
        <v>108</v>
      </c>
      <c r="H106">
        <v>1</v>
      </c>
      <c r="I106" t="s">
        <v>2889</v>
      </c>
      <c r="J106" s="30" t="str">
        <f t="shared" si="3"/>
        <v>[107]=58,</v>
      </c>
      <c r="K106" s="3">
        <f t="shared" si="4"/>
        <v>107</v>
      </c>
      <c r="L106" s="3">
        <f t="shared" si="5"/>
        <v>58</v>
      </c>
      <c r="M106" s="8" t="str">
        <f>VLOOKUP(A106,'ESO wayshrine names'!$A$3:$B$9991,2,)</f>
        <v>Valeguard Wayshrine</v>
      </c>
      <c r="N106" s="3" t="str">
        <f>VLOOKUP(F106,'ESO zone constants'!$A$3:$D$9999,4,FALSE)</f>
        <v>Malabal Tor</v>
      </c>
    </row>
    <row r="107" spans="1:14" x14ac:dyDescent="0.25">
      <c r="A107" s="77">
        <v>108</v>
      </c>
      <c r="B107">
        <v>11</v>
      </c>
      <c r="C107">
        <v>7</v>
      </c>
      <c r="D107" t="s">
        <v>2320</v>
      </c>
      <c r="E107">
        <v>9</v>
      </c>
      <c r="F107">
        <v>41</v>
      </c>
      <c r="G107" t="s">
        <v>2320</v>
      </c>
      <c r="H107">
        <v>1</v>
      </c>
      <c r="I107" t="s">
        <v>2890</v>
      </c>
      <c r="J107" s="30" t="str">
        <f t="shared" si="3"/>
        <v>[108]=41,</v>
      </c>
      <c r="K107" s="3">
        <f t="shared" si="4"/>
        <v>108</v>
      </c>
      <c r="L107" s="3">
        <f t="shared" si="5"/>
        <v>41</v>
      </c>
      <c r="M107" s="8" t="str">
        <f>VLOOKUP(A107,'ESO wayshrine names'!$A$3:$B$9991,2,)</f>
        <v>Senie Wayshrine</v>
      </c>
      <c r="N107" s="3" t="str">
        <f>VLOOKUP(F107,'ESO zone constants'!$A$3:$D$9999,4,FALSE)</f>
        <v>Stonefalls</v>
      </c>
    </row>
    <row r="108" spans="1:14" x14ac:dyDescent="0.25">
      <c r="A108" s="77">
        <v>109</v>
      </c>
      <c r="B108">
        <v>12</v>
      </c>
      <c r="C108">
        <v>125</v>
      </c>
      <c r="D108" t="s">
        <v>2318</v>
      </c>
      <c r="E108">
        <v>16</v>
      </c>
      <c r="F108">
        <v>103</v>
      </c>
      <c r="G108" t="s">
        <v>2318</v>
      </c>
      <c r="H108">
        <v>1</v>
      </c>
      <c r="I108" t="s">
        <v>2891</v>
      </c>
      <c r="J108" s="30" t="str">
        <f t="shared" si="3"/>
        <v>[109]=103,</v>
      </c>
      <c r="K108" s="3">
        <f t="shared" si="4"/>
        <v>109</v>
      </c>
      <c r="L108" s="3">
        <f t="shared" si="5"/>
        <v>103</v>
      </c>
      <c r="M108" s="8" t="str">
        <f>VLOOKUP(A108,'ESO wayshrine names'!$A$3:$B$9991,2,)</f>
        <v>Riften Wayshrine</v>
      </c>
      <c r="N108" s="3" t="str">
        <f>VLOOKUP(F108,'ESO zone constants'!$A$3:$D$9999,4,FALSE)</f>
        <v>The Rift</v>
      </c>
    </row>
    <row r="109" spans="1:14" x14ac:dyDescent="0.25">
      <c r="A109" s="77">
        <v>110</v>
      </c>
      <c r="B109">
        <v>12</v>
      </c>
      <c r="C109">
        <v>125</v>
      </c>
      <c r="D109" t="s">
        <v>2318</v>
      </c>
      <c r="E109">
        <v>16</v>
      </c>
      <c r="F109">
        <v>103</v>
      </c>
      <c r="G109" t="s">
        <v>2318</v>
      </c>
      <c r="H109">
        <v>1</v>
      </c>
      <c r="I109" t="s">
        <v>2892</v>
      </c>
      <c r="J109" s="30" t="str">
        <f t="shared" si="3"/>
        <v>[110]=103,</v>
      </c>
      <c r="K109" s="3">
        <f t="shared" si="4"/>
        <v>110</v>
      </c>
      <c r="L109" s="3">
        <f t="shared" si="5"/>
        <v>103</v>
      </c>
      <c r="M109" s="8" t="str">
        <f>VLOOKUP(A109,'ESO wayshrine names'!$A$3:$B$9991,2,)</f>
        <v>Skald's Retreat Wayshrine</v>
      </c>
      <c r="N109" s="3" t="str">
        <f>VLOOKUP(F109,'ESO zone constants'!$A$3:$D$9999,4,FALSE)</f>
        <v>The Rift</v>
      </c>
    </row>
    <row r="110" spans="1:14" x14ac:dyDescent="0.25">
      <c r="A110" s="77">
        <v>111</v>
      </c>
      <c r="B110">
        <v>12</v>
      </c>
      <c r="C110">
        <v>125</v>
      </c>
      <c r="D110" t="s">
        <v>2318</v>
      </c>
      <c r="E110">
        <v>16</v>
      </c>
      <c r="F110">
        <v>103</v>
      </c>
      <c r="G110" t="s">
        <v>2318</v>
      </c>
      <c r="H110">
        <v>1</v>
      </c>
      <c r="I110" t="s">
        <v>2893</v>
      </c>
      <c r="J110" s="30" t="str">
        <f t="shared" si="3"/>
        <v>[111]=103,</v>
      </c>
      <c r="K110" s="3">
        <f t="shared" si="4"/>
        <v>111</v>
      </c>
      <c r="L110" s="3">
        <f t="shared" si="5"/>
        <v>103</v>
      </c>
      <c r="M110" s="8" t="str">
        <f>VLOOKUP(A110,'ESO wayshrine names'!$A$3:$B$9991,2,)</f>
        <v>Trolhetta Wayshrine</v>
      </c>
      <c r="N110" s="3" t="str">
        <f>VLOOKUP(F110,'ESO zone constants'!$A$3:$D$9999,4,FALSE)</f>
        <v>The Rift</v>
      </c>
    </row>
    <row r="111" spans="1:14" x14ac:dyDescent="0.25">
      <c r="A111" s="77">
        <v>112</v>
      </c>
      <c r="B111">
        <v>12</v>
      </c>
      <c r="C111">
        <v>125</v>
      </c>
      <c r="D111" t="s">
        <v>2318</v>
      </c>
      <c r="E111">
        <v>16</v>
      </c>
      <c r="F111">
        <v>103</v>
      </c>
      <c r="G111" t="s">
        <v>2318</v>
      </c>
      <c r="H111">
        <v>1</v>
      </c>
      <c r="I111" t="s">
        <v>2894</v>
      </c>
      <c r="J111" s="30" t="str">
        <f t="shared" si="3"/>
        <v>[112]=103,</v>
      </c>
      <c r="K111" s="3">
        <f t="shared" si="4"/>
        <v>112</v>
      </c>
      <c r="L111" s="3">
        <f t="shared" si="5"/>
        <v>103</v>
      </c>
      <c r="M111" s="8" t="str">
        <f>VLOOKUP(A111,'ESO wayshrine names'!$A$3:$B$9991,2,)</f>
        <v>Trolhetta Summit Wayshrine</v>
      </c>
      <c r="N111" s="3" t="str">
        <f>VLOOKUP(F111,'ESO zone constants'!$A$3:$D$9999,4,FALSE)</f>
        <v>The Rift</v>
      </c>
    </row>
    <row r="112" spans="1:14" x14ac:dyDescent="0.25">
      <c r="A112" s="77">
        <v>113</v>
      </c>
      <c r="B112">
        <v>12</v>
      </c>
      <c r="C112">
        <v>125</v>
      </c>
      <c r="D112" t="s">
        <v>2318</v>
      </c>
      <c r="E112">
        <v>16</v>
      </c>
      <c r="F112">
        <v>103</v>
      </c>
      <c r="G112" t="s">
        <v>2318</v>
      </c>
      <c r="H112">
        <v>1</v>
      </c>
      <c r="I112" t="s">
        <v>2895</v>
      </c>
      <c r="J112" s="30" t="str">
        <f t="shared" si="3"/>
        <v>[113]=103,</v>
      </c>
      <c r="K112" s="3">
        <f t="shared" si="4"/>
        <v>113</v>
      </c>
      <c r="L112" s="3">
        <f t="shared" si="5"/>
        <v>103</v>
      </c>
      <c r="M112" s="8" t="str">
        <f>VLOOKUP(A112,'ESO wayshrine names'!$A$3:$B$9991,2,)</f>
        <v>Honrich Tower Wayshrine</v>
      </c>
      <c r="N112" s="3" t="str">
        <f>VLOOKUP(F112,'ESO zone constants'!$A$3:$D$9999,4,FALSE)</f>
        <v>The Rift</v>
      </c>
    </row>
    <row r="113" spans="1:14" x14ac:dyDescent="0.25">
      <c r="A113" s="77">
        <v>114</v>
      </c>
      <c r="B113">
        <v>12</v>
      </c>
      <c r="C113">
        <v>125</v>
      </c>
      <c r="D113" t="s">
        <v>2318</v>
      </c>
      <c r="E113">
        <v>16</v>
      </c>
      <c r="F113">
        <v>103</v>
      </c>
      <c r="G113" t="s">
        <v>2318</v>
      </c>
      <c r="H113">
        <v>1</v>
      </c>
      <c r="I113" t="s">
        <v>2896</v>
      </c>
      <c r="J113" s="30" t="str">
        <f t="shared" si="3"/>
        <v>[114]=103,</v>
      </c>
      <c r="K113" s="3">
        <f t="shared" si="4"/>
        <v>114</v>
      </c>
      <c r="L113" s="3">
        <f t="shared" si="5"/>
        <v>103</v>
      </c>
      <c r="M113" s="8" t="str">
        <f>VLOOKUP(A113,'ESO wayshrine names'!$A$3:$B$9991,2,)</f>
        <v>Fallowstone Hall Wayshrine</v>
      </c>
      <c r="N113" s="3" t="str">
        <f>VLOOKUP(F113,'ESO zone constants'!$A$3:$D$9999,4,FALSE)</f>
        <v>The Rift</v>
      </c>
    </row>
    <row r="114" spans="1:14" x14ac:dyDescent="0.25">
      <c r="A114" s="77">
        <v>115</v>
      </c>
      <c r="B114">
        <v>12</v>
      </c>
      <c r="C114">
        <v>125</v>
      </c>
      <c r="D114" t="s">
        <v>2318</v>
      </c>
      <c r="E114">
        <v>16</v>
      </c>
      <c r="F114">
        <v>103</v>
      </c>
      <c r="G114" t="s">
        <v>2318</v>
      </c>
      <c r="H114">
        <v>1</v>
      </c>
      <c r="I114" t="s">
        <v>2897</v>
      </c>
      <c r="J114" s="30" t="str">
        <f t="shared" si="3"/>
        <v>[115]=103,</v>
      </c>
      <c r="K114" s="3">
        <f t="shared" si="4"/>
        <v>115</v>
      </c>
      <c r="L114" s="3">
        <f t="shared" si="5"/>
        <v>103</v>
      </c>
      <c r="M114" s="8" t="str">
        <f>VLOOKUP(A114,'ESO wayshrine names'!$A$3:$B$9991,2,)</f>
        <v>Northwind Mine Wayshrine</v>
      </c>
      <c r="N114" s="3" t="str">
        <f>VLOOKUP(F114,'ESO zone constants'!$A$3:$D$9999,4,FALSE)</f>
        <v>The Rift</v>
      </c>
    </row>
    <row r="115" spans="1:14" x14ac:dyDescent="0.25">
      <c r="A115" s="77">
        <v>116</v>
      </c>
      <c r="B115">
        <v>12</v>
      </c>
      <c r="C115">
        <v>125</v>
      </c>
      <c r="D115" t="s">
        <v>2318</v>
      </c>
      <c r="E115">
        <v>16</v>
      </c>
      <c r="F115">
        <v>103</v>
      </c>
      <c r="G115" t="s">
        <v>2318</v>
      </c>
      <c r="H115">
        <v>1</v>
      </c>
      <c r="I115" t="s">
        <v>2898</v>
      </c>
      <c r="J115" s="30" t="str">
        <f t="shared" si="3"/>
        <v>[116]=103,</v>
      </c>
      <c r="K115" s="3">
        <f t="shared" si="4"/>
        <v>116</v>
      </c>
      <c r="L115" s="3">
        <f t="shared" si="5"/>
        <v>103</v>
      </c>
      <c r="M115" s="8" t="str">
        <f>VLOOKUP(A115,'ESO wayshrine names'!$A$3:$B$9991,2,)</f>
        <v>Geirmund's Hall Wayshrine</v>
      </c>
      <c r="N115" s="3" t="str">
        <f>VLOOKUP(F115,'ESO zone constants'!$A$3:$D$9999,4,FALSE)</f>
        <v>The Rift</v>
      </c>
    </row>
    <row r="116" spans="1:14" x14ac:dyDescent="0.25">
      <c r="A116" s="77">
        <v>117</v>
      </c>
      <c r="B116">
        <v>12</v>
      </c>
      <c r="C116">
        <v>125</v>
      </c>
      <c r="D116" t="s">
        <v>2318</v>
      </c>
      <c r="E116">
        <v>16</v>
      </c>
      <c r="F116">
        <v>103</v>
      </c>
      <c r="G116" t="s">
        <v>2318</v>
      </c>
      <c r="H116">
        <v>1</v>
      </c>
      <c r="I116" t="s">
        <v>2899</v>
      </c>
      <c r="J116" s="30" t="str">
        <f t="shared" si="3"/>
        <v>[117]=103,</v>
      </c>
      <c r="K116" s="3">
        <f t="shared" si="4"/>
        <v>117</v>
      </c>
      <c r="L116" s="3">
        <f t="shared" si="5"/>
        <v>103</v>
      </c>
      <c r="M116" s="8" t="str">
        <f>VLOOKUP(A116,'ESO wayshrine names'!$A$3:$B$9991,2,)</f>
        <v>Taarengrav Wayshrine</v>
      </c>
      <c r="N116" s="3" t="str">
        <f>VLOOKUP(F116,'ESO zone constants'!$A$3:$D$9999,4,FALSE)</f>
        <v>The Rift</v>
      </c>
    </row>
    <row r="117" spans="1:14" x14ac:dyDescent="0.25">
      <c r="A117" s="77">
        <v>118</v>
      </c>
      <c r="B117">
        <v>12</v>
      </c>
      <c r="C117">
        <v>125</v>
      </c>
      <c r="D117" t="s">
        <v>2318</v>
      </c>
      <c r="E117">
        <v>16</v>
      </c>
      <c r="F117">
        <v>103</v>
      </c>
      <c r="G117" t="s">
        <v>2318</v>
      </c>
      <c r="H117">
        <v>1</v>
      </c>
      <c r="I117" t="s">
        <v>2900</v>
      </c>
      <c r="J117" s="30" t="str">
        <f t="shared" si="3"/>
        <v>[118]=103,</v>
      </c>
      <c r="K117" s="3">
        <f t="shared" si="4"/>
        <v>118</v>
      </c>
      <c r="L117" s="3">
        <f t="shared" si="5"/>
        <v>103</v>
      </c>
      <c r="M117" s="8" t="str">
        <f>VLOOKUP(A117,'ESO wayshrine names'!$A$3:$B$9991,2,)</f>
        <v>Nimalten Wayshrine</v>
      </c>
      <c r="N117" s="3" t="str">
        <f>VLOOKUP(F117,'ESO zone constants'!$A$3:$D$9999,4,FALSE)</f>
        <v>The Rift</v>
      </c>
    </row>
    <row r="118" spans="1:14" x14ac:dyDescent="0.25">
      <c r="A118" s="77">
        <v>119</v>
      </c>
      <c r="B118">
        <v>12</v>
      </c>
      <c r="C118">
        <v>125</v>
      </c>
      <c r="D118" t="s">
        <v>2318</v>
      </c>
      <c r="E118">
        <v>16</v>
      </c>
      <c r="F118">
        <v>103</v>
      </c>
      <c r="G118" t="s">
        <v>2318</v>
      </c>
      <c r="H118">
        <v>1</v>
      </c>
      <c r="I118" t="s">
        <v>2901</v>
      </c>
      <c r="J118" s="30" t="str">
        <f t="shared" si="3"/>
        <v>[119]=103,</v>
      </c>
      <c r="K118" s="3">
        <f t="shared" si="4"/>
        <v>119</v>
      </c>
      <c r="L118" s="3">
        <f t="shared" si="5"/>
        <v>103</v>
      </c>
      <c r="M118" s="8" t="str">
        <f>VLOOKUP(A118,'ESO wayshrine names'!$A$3:$B$9991,2,)</f>
        <v>Ragged Hills Wayshrine</v>
      </c>
      <c r="N118" s="3" t="str">
        <f>VLOOKUP(F118,'ESO zone constants'!$A$3:$D$9999,4,FALSE)</f>
        <v>The Rift</v>
      </c>
    </row>
    <row r="119" spans="1:14" x14ac:dyDescent="0.25">
      <c r="A119" s="77">
        <v>120</v>
      </c>
      <c r="B119">
        <v>12</v>
      </c>
      <c r="C119">
        <v>125</v>
      </c>
      <c r="D119" t="s">
        <v>2318</v>
      </c>
      <c r="E119">
        <v>16</v>
      </c>
      <c r="F119">
        <v>103</v>
      </c>
      <c r="G119" t="s">
        <v>2318</v>
      </c>
      <c r="H119">
        <v>1</v>
      </c>
      <c r="I119" t="s">
        <v>2902</v>
      </c>
      <c r="J119" s="30" t="str">
        <f t="shared" si="3"/>
        <v>[120]=103,</v>
      </c>
      <c r="K119" s="3">
        <f t="shared" si="4"/>
        <v>120</v>
      </c>
      <c r="L119" s="3">
        <f t="shared" si="5"/>
        <v>103</v>
      </c>
      <c r="M119" s="8" t="str">
        <f>VLOOKUP(A119,'ESO wayshrine names'!$A$3:$B$9991,2,)</f>
        <v>Fullhelm Fort Wayshrine</v>
      </c>
      <c r="N119" s="3" t="str">
        <f>VLOOKUP(F119,'ESO zone constants'!$A$3:$D$9999,4,FALSE)</f>
        <v>The Rift</v>
      </c>
    </row>
    <row r="120" spans="1:14" x14ac:dyDescent="0.25">
      <c r="A120" s="77">
        <v>121</v>
      </c>
      <c r="B120">
        <v>15</v>
      </c>
      <c r="C120">
        <v>143</v>
      </c>
      <c r="D120" t="s">
        <v>264</v>
      </c>
      <c r="E120">
        <v>178</v>
      </c>
      <c r="F120">
        <v>381</v>
      </c>
      <c r="G120" t="s">
        <v>264</v>
      </c>
      <c r="H120">
        <v>1</v>
      </c>
      <c r="I120" t="s">
        <v>2903</v>
      </c>
      <c r="J120" s="30" t="str">
        <f t="shared" si="3"/>
        <v>[121]=381,</v>
      </c>
      <c r="K120" s="3">
        <f t="shared" si="4"/>
        <v>121</v>
      </c>
      <c r="L120" s="3">
        <f t="shared" si="5"/>
        <v>381</v>
      </c>
      <c r="M120" s="8" t="str">
        <f>VLOOKUP(A120,'ESO wayshrine names'!$A$3:$B$9991,2,)</f>
        <v>Skywatch Wayshrine</v>
      </c>
      <c r="N120" s="3" t="str">
        <f>VLOOKUP(F120,'ESO zone constants'!$A$3:$D$9999,4,FALSE)</f>
        <v>Auridon</v>
      </c>
    </row>
    <row r="121" spans="1:14" x14ac:dyDescent="0.25">
      <c r="A121" s="77">
        <v>122</v>
      </c>
      <c r="B121">
        <v>15</v>
      </c>
      <c r="C121">
        <v>143</v>
      </c>
      <c r="D121" t="s">
        <v>264</v>
      </c>
      <c r="E121">
        <v>178</v>
      </c>
      <c r="F121">
        <v>381</v>
      </c>
      <c r="G121" t="s">
        <v>264</v>
      </c>
      <c r="H121">
        <v>1</v>
      </c>
      <c r="I121" t="s">
        <v>2904</v>
      </c>
      <c r="J121" s="30" t="str">
        <f t="shared" si="3"/>
        <v>[122]=381,</v>
      </c>
      <c r="K121" s="3">
        <f t="shared" si="4"/>
        <v>122</v>
      </c>
      <c r="L121" s="3">
        <f t="shared" si="5"/>
        <v>381</v>
      </c>
      <c r="M121" s="8" t="str">
        <f>VLOOKUP(A121,'ESO wayshrine names'!$A$3:$B$9991,2,)</f>
        <v>Quendeluun Wayshrine</v>
      </c>
      <c r="N121" s="3" t="str">
        <f>VLOOKUP(F121,'ESO zone constants'!$A$3:$D$9999,4,FALSE)</f>
        <v>Auridon</v>
      </c>
    </row>
    <row r="122" spans="1:14" x14ac:dyDescent="0.25">
      <c r="A122" s="77">
        <v>123</v>
      </c>
      <c r="B122">
        <v>15</v>
      </c>
      <c r="C122">
        <v>143</v>
      </c>
      <c r="D122" t="s">
        <v>264</v>
      </c>
      <c r="E122">
        <v>178</v>
      </c>
      <c r="F122">
        <v>381</v>
      </c>
      <c r="G122" t="s">
        <v>264</v>
      </c>
      <c r="H122">
        <v>1</v>
      </c>
      <c r="I122" t="s">
        <v>2905</v>
      </c>
      <c r="J122" s="30" t="str">
        <f t="shared" si="3"/>
        <v>[123]=381,</v>
      </c>
      <c r="K122" s="3">
        <f t="shared" si="4"/>
        <v>123</v>
      </c>
      <c r="L122" s="3">
        <f t="shared" si="5"/>
        <v>381</v>
      </c>
      <c r="M122" s="8" t="str">
        <f>VLOOKUP(A122,'ESO wayshrine names'!$A$3:$B$9991,2,)</f>
        <v>College Wayshrine</v>
      </c>
      <c r="N122" s="3" t="str">
        <f>VLOOKUP(F122,'ESO zone constants'!$A$3:$D$9999,4,FALSE)</f>
        <v>Auridon</v>
      </c>
    </row>
    <row r="123" spans="1:14" x14ac:dyDescent="0.25">
      <c r="A123" s="77">
        <v>124</v>
      </c>
      <c r="B123">
        <v>15</v>
      </c>
      <c r="C123">
        <v>143</v>
      </c>
      <c r="D123" t="s">
        <v>264</v>
      </c>
      <c r="E123">
        <v>178</v>
      </c>
      <c r="F123">
        <v>381</v>
      </c>
      <c r="G123" t="s">
        <v>264</v>
      </c>
      <c r="H123">
        <v>1</v>
      </c>
      <c r="I123" t="s">
        <v>2906</v>
      </c>
      <c r="J123" s="30" t="str">
        <f t="shared" si="3"/>
        <v>[124]=381,</v>
      </c>
      <c r="K123" s="3">
        <f t="shared" si="4"/>
        <v>124</v>
      </c>
      <c r="L123" s="3">
        <f t="shared" si="5"/>
        <v>381</v>
      </c>
      <c r="M123" s="8" t="str">
        <f>VLOOKUP(A123,'ESO wayshrine names'!$A$3:$B$9991,2,)</f>
        <v>Greenwater Wayshrine</v>
      </c>
      <c r="N123" s="3" t="str">
        <f>VLOOKUP(F123,'ESO zone constants'!$A$3:$D$9999,4,FALSE)</f>
        <v>Auridon</v>
      </c>
    </row>
    <row r="124" spans="1:14" x14ac:dyDescent="0.25">
      <c r="A124" s="77">
        <v>125</v>
      </c>
      <c r="B124">
        <v>18</v>
      </c>
      <c r="C124">
        <v>75</v>
      </c>
      <c r="D124" t="s">
        <v>198</v>
      </c>
      <c r="E124">
        <v>110</v>
      </c>
      <c r="F124">
        <v>281</v>
      </c>
      <c r="G124" t="s">
        <v>198</v>
      </c>
      <c r="H124">
        <v>1</v>
      </c>
      <c r="I124" t="s">
        <v>2907</v>
      </c>
      <c r="J124" s="30" t="str">
        <f t="shared" si="3"/>
        <v>[125]=281,</v>
      </c>
      <c r="K124" s="3">
        <f t="shared" si="4"/>
        <v>125</v>
      </c>
      <c r="L124" s="3">
        <f t="shared" si="5"/>
        <v>281</v>
      </c>
      <c r="M124" s="8" t="str">
        <f>VLOOKUP(A124,'ESO wayshrine names'!$A$3:$B$9991,2,)</f>
        <v>Fort Zeren Wayshrine</v>
      </c>
      <c r="N124" s="3" t="str">
        <f>VLOOKUP(F124,'ESO zone constants'!$A$3:$D$9999,4,FALSE)</f>
        <v>Bal Foyen</v>
      </c>
    </row>
    <row r="125" spans="1:14" x14ac:dyDescent="0.25">
      <c r="A125" s="77">
        <v>126</v>
      </c>
      <c r="B125">
        <v>18</v>
      </c>
      <c r="C125">
        <v>75</v>
      </c>
      <c r="D125" t="s">
        <v>198</v>
      </c>
      <c r="E125">
        <v>110</v>
      </c>
      <c r="F125">
        <v>281</v>
      </c>
      <c r="G125" t="s">
        <v>198</v>
      </c>
      <c r="H125">
        <v>1</v>
      </c>
      <c r="I125" t="s">
        <v>2908</v>
      </c>
      <c r="J125" s="30" t="str">
        <f t="shared" si="3"/>
        <v>[126]=281,</v>
      </c>
      <c r="K125" s="3">
        <f t="shared" si="4"/>
        <v>126</v>
      </c>
      <c r="L125" s="3">
        <f t="shared" si="5"/>
        <v>281</v>
      </c>
      <c r="M125" s="8" t="str">
        <f>VLOOKUP(A125,'ESO wayshrine names'!$A$3:$B$9991,2,)</f>
        <v>Foyen Docks Wayshrine</v>
      </c>
      <c r="N125" s="3" t="str">
        <f>VLOOKUP(F125,'ESO zone constants'!$A$3:$D$9999,4,FALSE)</f>
        <v>Bal Foyen</v>
      </c>
    </row>
    <row r="126" spans="1:14" x14ac:dyDescent="0.25">
      <c r="A126" s="77">
        <v>127</v>
      </c>
      <c r="B126">
        <v>15</v>
      </c>
      <c r="C126">
        <v>143</v>
      </c>
      <c r="D126" t="s">
        <v>264</v>
      </c>
      <c r="E126">
        <v>178</v>
      </c>
      <c r="F126">
        <v>381</v>
      </c>
      <c r="G126" t="s">
        <v>264</v>
      </c>
      <c r="H126">
        <v>1</v>
      </c>
      <c r="I126" t="s">
        <v>2909</v>
      </c>
      <c r="J126" s="30" t="str">
        <f t="shared" si="3"/>
        <v>[127]=381,</v>
      </c>
      <c r="K126" s="3">
        <f t="shared" si="4"/>
        <v>127</v>
      </c>
      <c r="L126" s="3">
        <f t="shared" si="5"/>
        <v>381</v>
      </c>
      <c r="M126" s="8" t="str">
        <f>VLOOKUP(A126,'ESO wayshrine names'!$A$3:$B$9991,2,)</f>
        <v>Windy Glade Wayshrine</v>
      </c>
      <c r="N126" s="3" t="str">
        <f>VLOOKUP(F126,'ESO zone constants'!$A$3:$D$9999,4,FALSE)</f>
        <v>Auridon</v>
      </c>
    </row>
    <row r="127" spans="1:14" x14ac:dyDescent="0.25">
      <c r="A127" s="77">
        <v>128</v>
      </c>
      <c r="B127">
        <v>23</v>
      </c>
      <c r="C127">
        <v>255</v>
      </c>
      <c r="D127" t="s">
        <v>2377</v>
      </c>
      <c r="E127">
        <v>154</v>
      </c>
      <c r="F127">
        <v>347</v>
      </c>
      <c r="G127" t="s">
        <v>2377</v>
      </c>
      <c r="H127">
        <v>1</v>
      </c>
      <c r="I127" t="s">
        <v>2910</v>
      </c>
      <c r="J127" s="30" t="str">
        <f t="shared" si="3"/>
        <v>[128]=347,</v>
      </c>
      <c r="K127" s="3">
        <f t="shared" si="4"/>
        <v>128</v>
      </c>
      <c r="L127" s="3">
        <f t="shared" si="5"/>
        <v>347</v>
      </c>
      <c r="M127" s="8" t="str">
        <f>VLOOKUP(A127,'ESO wayshrine names'!$A$3:$B$9991,2,)</f>
        <v>Library of Dusk Wayshrine</v>
      </c>
      <c r="N127" s="3" t="str">
        <f>VLOOKUP(F127,'ESO zone constants'!$A$3:$D$9999,4,FALSE)</f>
        <v>Coldharbour</v>
      </c>
    </row>
    <row r="128" spans="1:14" x14ac:dyDescent="0.25">
      <c r="A128" s="77">
        <v>129</v>
      </c>
      <c r="B128">
        <v>23</v>
      </c>
      <c r="C128">
        <v>255</v>
      </c>
      <c r="D128" t="s">
        <v>2377</v>
      </c>
      <c r="E128">
        <v>154</v>
      </c>
      <c r="F128">
        <v>347</v>
      </c>
      <c r="G128" t="s">
        <v>2377</v>
      </c>
      <c r="H128">
        <v>1</v>
      </c>
      <c r="I128" t="s">
        <v>2911</v>
      </c>
      <c r="J128" s="30" t="str">
        <f t="shared" si="3"/>
        <v>[129]=347,</v>
      </c>
      <c r="K128" s="3">
        <f t="shared" si="4"/>
        <v>129</v>
      </c>
      <c r="L128" s="3">
        <f t="shared" si="5"/>
        <v>347</v>
      </c>
      <c r="M128" s="8" t="str">
        <f>VLOOKUP(A128,'ESO wayshrine names'!$A$3:$B$9991,2,)</f>
        <v>Great Shackle Wayshrine</v>
      </c>
      <c r="N128" s="3" t="str">
        <f>VLOOKUP(F128,'ESO zone constants'!$A$3:$D$9999,4,FALSE)</f>
        <v>Coldharbour</v>
      </c>
    </row>
    <row r="129" spans="1:14" x14ac:dyDescent="0.25">
      <c r="A129" s="77">
        <v>130</v>
      </c>
      <c r="B129">
        <v>23</v>
      </c>
      <c r="C129">
        <v>255</v>
      </c>
      <c r="D129" t="s">
        <v>2377</v>
      </c>
      <c r="E129">
        <v>154</v>
      </c>
      <c r="F129">
        <v>347</v>
      </c>
      <c r="G129" t="s">
        <v>2377</v>
      </c>
      <c r="H129">
        <v>1</v>
      </c>
      <c r="I129" t="s">
        <v>2912</v>
      </c>
      <c r="J129" s="30" t="str">
        <f t="shared" si="3"/>
        <v>[130]=347,</v>
      </c>
      <c r="K129" s="3">
        <f t="shared" si="4"/>
        <v>130</v>
      </c>
      <c r="L129" s="3">
        <f t="shared" si="5"/>
        <v>347</v>
      </c>
      <c r="M129" s="8" t="str">
        <f>VLOOKUP(A129,'ESO wayshrine names'!$A$3:$B$9991,2,)</f>
        <v>The Chasm Wayshrine</v>
      </c>
      <c r="N129" s="3" t="str">
        <f>VLOOKUP(F129,'ESO zone constants'!$A$3:$D$9999,4,FALSE)</f>
        <v>Coldharbour</v>
      </c>
    </row>
    <row r="130" spans="1:14" x14ac:dyDescent="0.25">
      <c r="A130" s="77">
        <v>131</v>
      </c>
      <c r="B130">
        <v>23</v>
      </c>
      <c r="C130">
        <v>255</v>
      </c>
      <c r="D130" t="s">
        <v>2377</v>
      </c>
      <c r="E130">
        <v>154</v>
      </c>
      <c r="F130">
        <v>347</v>
      </c>
      <c r="G130" t="s">
        <v>2377</v>
      </c>
      <c r="H130">
        <v>1</v>
      </c>
      <c r="I130" t="s">
        <v>2913</v>
      </c>
      <c r="J130" s="30" t="str">
        <f t="shared" si="3"/>
        <v>[131]=347,</v>
      </c>
      <c r="K130" s="3">
        <f t="shared" si="4"/>
        <v>131</v>
      </c>
      <c r="L130" s="3">
        <f t="shared" si="5"/>
        <v>347</v>
      </c>
      <c r="M130" s="8" t="str">
        <f>VLOOKUP(A130,'ESO wayshrine names'!$A$3:$B$9991,2,)</f>
        <v>Hollow City Wayshrine</v>
      </c>
      <c r="N130" s="3" t="str">
        <f>VLOOKUP(F130,'ESO zone constants'!$A$3:$D$9999,4,FALSE)</f>
        <v>Coldharbour</v>
      </c>
    </row>
    <row r="131" spans="1:14" x14ac:dyDescent="0.25">
      <c r="A131" s="77">
        <v>132</v>
      </c>
      <c r="B131">
        <v>23</v>
      </c>
      <c r="C131">
        <v>255</v>
      </c>
      <c r="D131" t="s">
        <v>2377</v>
      </c>
      <c r="E131">
        <v>154</v>
      </c>
      <c r="F131">
        <v>347</v>
      </c>
      <c r="G131" t="s">
        <v>2377</v>
      </c>
      <c r="H131">
        <v>1</v>
      </c>
      <c r="I131" t="s">
        <v>2914</v>
      </c>
      <c r="J131" s="30" t="str">
        <f t="shared" ref="J131:J194" si="6">IF(A131&lt;&gt;"",IF(F131&lt;&gt;"",IF(OR(ISNA(A131),ISNA(F131)),"","["&amp;A131&amp;"]="&amp;F131&amp;","),""),"")</f>
        <v>[132]=347,</v>
      </c>
      <c r="K131" s="3">
        <f t="shared" ref="K131:K194" si="7">A131</f>
        <v>132</v>
      </c>
      <c r="L131" s="3">
        <f t="shared" ref="L131:L194" si="8">F131</f>
        <v>347</v>
      </c>
      <c r="M131" s="8" t="str">
        <f>VLOOKUP(A131,'ESO wayshrine names'!$A$3:$B$9991,2,)</f>
        <v>Endless Stair Wayshrine</v>
      </c>
      <c r="N131" s="3" t="str">
        <f>VLOOKUP(F131,'ESO zone constants'!$A$3:$D$9999,4,FALSE)</f>
        <v>Coldharbour</v>
      </c>
    </row>
    <row r="132" spans="1:14" x14ac:dyDescent="0.25">
      <c r="A132" s="77">
        <v>133</v>
      </c>
      <c r="B132">
        <v>23</v>
      </c>
      <c r="C132">
        <v>255</v>
      </c>
      <c r="D132" t="s">
        <v>2377</v>
      </c>
      <c r="E132">
        <v>154</v>
      </c>
      <c r="F132">
        <v>347</v>
      </c>
      <c r="G132" t="s">
        <v>2377</v>
      </c>
      <c r="H132">
        <v>1</v>
      </c>
      <c r="I132" t="s">
        <v>2915</v>
      </c>
      <c r="J132" s="30" t="str">
        <f t="shared" si="6"/>
        <v>[133]=347,</v>
      </c>
      <c r="K132" s="3">
        <f t="shared" si="7"/>
        <v>133</v>
      </c>
      <c r="L132" s="3">
        <f t="shared" si="8"/>
        <v>347</v>
      </c>
      <c r="M132" s="8" t="str">
        <f>VLOOKUP(A132,'ESO wayshrine names'!$A$3:$B$9991,2,)</f>
        <v>Everfull Flagon Wayshrine</v>
      </c>
      <c r="N132" s="3" t="str">
        <f>VLOOKUP(F132,'ESO zone constants'!$A$3:$D$9999,4,FALSE)</f>
        <v>Coldharbour</v>
      </c>
    </row>
    <row r="133" spans="1:14" x14ac:dyDescent="0.25">
      <c r="A133" s="77">
        <v>134</v>
      </c>
      <c r="B133">
        <v>23</v>
      </c>
      <c r="C133">
        <v>255</v>
      </c>
      <c r="D133" t="s">
        <v>2377</v>
      </c>
      <c r="E133">
        <v>154</v>
      </c>
      <c r="F133">
        <v>347</v>
      </c>
      <c r="G133" t="s">
        <v>2377</v>
      </c>
      <c r="H133">
        <v>1</v>
      </c>
      <c r="I133" t="s">
        <v>2916</v>
      </c>
      <c r="J133" s="30" t="str">
        <f t="shared" si="6"/>
        <v>[134]=347,</v>
      </c>
      <c r="K133" s="3">
        <f t="shared" si="7"/>
        <v>134</v>
      </c>
      <c r="L133" s="3">
        <f t="shared" si="8"/>
        <v>347</v>
      </c>
      <c r="M133" s="8" t="str">
        <f>VLOOKUP(A133,'ESO wayshrine names'!$A$3:$B$9991,2,)</f>
        <v>Moonless Walk Wayshrine</v>
      </c>
      <c r="N133" s="3" t="str">
        <f>VLOOKUP(F133,'ESO zone constants'!$A$3:$D$9999,4,FALSE)</f>
        <v>Coldharbour</v>
      </c>
    </row>
    <row r="134" spans="1:14" x14ac:dyDescent="0.25">
      <c r="A134" s="77">
        <v>135</v>
      </c>
      <c r="B134">
        <v>23</v>
      </c>
      <c r="C134">
        <v>255</v>
      </c>
      <c r="D134" t="s">
        <v>2377</v>
      </c>
      <c r="E134">
        <v>154</v>
      </c>
      <c r="F134">
        <v>347</v>
      </c>
      <c r="G134" t="s">
        <v>2377</v>
      </c>
      <c r="H134">
        <v>1</v>
      </c>
      <c r="I134" t="s">
        <v>2917</v>
      </c>
      <c r="J134" s="30" t="str">
        <f t="shared" si="6"/>
        <v>[135]=347,</v>
      </c>
      <c r="K134" s="3">
        <f t="shared" si="7"/>
        <v>135</v>
      </c>
      <c r="L134" s="3">
        <f t="shared" si="8"/>
        <v>347</v>
      </c>
      <c r="M134" s="8" t="str">
        <f>VLOOKUP(A134,'ESO wayshrine names'!$A$3:$B$9991,2,)</f>
        <v>Haj Uxith Wayshrine</v>
      </c>
      <c r="N134" s="3" t="str">
        <f>VLOOKUP(F134,'ESO zone constants'!$A$3:$D$9999,4,FALSE)</f>
        <v>Coldharbour</v>
      </c>
    </row>
    <row r="135" spans="1:14" x14ac:dyDescent="0.25">
      <c r="A135" s="77">
        <v>136</v>
      </c>
      <c r="B135">
        <v>23</v>
      </c>
      <c r="C135">
        <v>255</v>
      </c>
      <c r="D135" t="s">
        <v>2377</v>
      </c>
      <c r="E135">
        <v>154</v>
      </c>
      <c r="F135">
        <v>347</v>
      </c>
      <c r="G135" t="s">
        <v>2377</v>
      </c>
      <c r="H135">
        <v>1</v>
      </c>
      <c r="I135" t="s">
        <v>2918</v>
      </c>
      <c r="J135" s="30" t="str">
        <f t="shared" si="6"/>
        <v>[136]=347,</v>
      </c>
      <c r="K135" s="3">
        <f t="shared" si="7"/>
        <v>136</v>
      </c>
      <c r="L135" s="3">
        <f t="shared" si="8"/>
        <v>347</v>
      </c>
      <c r="M135" s="8" t="str">
        <f>VLOOKUP(A135,'ESO wayshrine names'!$A$3:$B$9991,2,)</f>
        <v>Manor of Revelry Wayshrine</v>
      </c>
      <c r="N135" s="3" t="str">
        <f>VLOOKUP(F135,'ESO zone constants'!$A$3:$D$9999,4,FALSE)</f>
        <v>Coldharbour</v>
      </c>
    </row>
    <row r="136" spans="1:14" x14ac:dyDescent="0.25">
      <c r="A136" s="77">
        <v>137</v>
      </c>
      <c r="B136">
        <v>5</v>
      </c>
      <c r="C136">
        <v>30</v>
      </c>
      <c r="D136" t="s">
        <v>3251</v>
      </c>
      <c r="E136">
        <v>17</v>
      </c>
      <c r="F136">
        <v>104</v>
      </c>
      <c r="G136" t="s">
        <v>2314</v>
      </c>
      <c r="H136">
        <v>1</v>
      </c>
      <c r="I136" t="s">
        <v>2919</v>
      </c>
      <c r="J136" s="30" t="str">
        <f t="shared" si="6"/>
        <v>[137]=104,</v>
      </c>
      <c r="K136" s="3">
        <f t="shared" si="7"/>
        <v>137</v>
      </c>
      <c r="L136" s="3">
        <f t="shared" si="8"/>
        <v>104</v>
      </c>
      <c r="M136" s="8" t="str">
        <f>VLOOKUP(A136,'ESO wayshrine names'!$A$3:$B$9991,2,)</f>
        <v>Sep's Spine Wayshrine</v>
      </c>
      <c r="N136" s="3" t="str">
        <f>VLOOKUP(F136,'ESO zone constants'!$A$3:$D$9999,4,FALSE)</f>
        <v>Alik'r Desert</v>
      </c>
    </row>
    <row r="137" spans="1:14" x14ac:dyDescent="0.25">
      <c r="A137" s="77">
        <v>138</v>
      </c>
      <c r="B137">
        <v>19</v>
      </c>
      <c r="C137">
        <v>201</v>
      </c>
      <c r="D137" t="s">
        <v>385</v>
      </c>
      <c r="E137">
        <v>304</v>
      </c>
      <c r="F137">
        <v>534</v>
      </c>
      <c r="G137" t="s">
        <v>385</v>
      </c>
      <c r="H137">
        <v>1</v>
      </c>
      <c r="I137" t="s">
        <v>2920</v>
      </c>
      <c r="J137" s="30" t="str">
        <f t="shared" si="6"/>
        <v>[138]=534,</v>
      </c>
      <c r="K137" s="3">
        <f t="shared" si="7"/>
        <v>138</v>
      </c>
      <c r="L137" s="3">
        <f t="shared" si="8"/>
        <v>534</v>
      </c>
      <c r="M137" s="8" t="str">
        <f>VLOOKUP(A137,'ESO wayshrine names'!$A$3:$B$9991,2,)</f>
        <v>Port Hunding Wayshrine</v>
      </c>
      <c r="N137" s="3" t="str">
        <f>VLOOKUP(F137,'ESO zone constants'!$A$3:$D$9999,4,FALSE)</f>
        <v>Stros M'Kai</v>
      </c>
    </row>
    <row r="138" spans="1:14" x14ac:dyDescent="0.25">
      <c r="A138" s="77">
        <v>139</v>
      </c>
      <c r="B138">
        <v>23</v>
      </c>
      <c r="C138">
        <v>255</v>
      </c>
      <c r="D138" t="s">
        <v>2377</v>
      </c>
      <c r="E138">
        <v>154</v>
      </c>
      <c r="F138">
        <v>347</v>
      </c>
      <c r="G138" t="s">
        <v>2377</v>
      </c>
      <c r="H138">
        <v>1</v>
      </c>
      <c r="I138" t="s">
        <v>2921</v>
      </c>
      <c r="J138" s="30" t="str">
        <f t="shared" si="6"/>
        <v>[139]=347,</v>
      </c>
      <c r="K138" s="3">
        <f t="shared" si="7"/>
        <v>139</v>
      </c>
      <c r="L138" s="3">
        <f t="shared" si="8"/>
        <v>347</v>
      </c>
      <c r="M138" s="8" t="str">
        <f>VLOOKUP(A138,'ESO wayshrine names'!$A$3:$B$9991,2,)</f>
        <v>Reaver Citadel Wayshrine</v>
      </c>
      <c r="N138" s="3" t="str">
        <f>VLOOKUP(F138,'ESO zone constants'!$A$3:$D$9999,4,FALSE)</f>
        <v>Coldharbour</v>
      </c>
    </row>
    <row r="139" spans="1:14" x14ac:dyDescent="0.25">
      <c r="A139" s="77">
        <v>140</v>
      </c>
      <c r="B139">
        <v>23</v>
      </c>
      <c r="C139">
        <v>255</v>
      </c>
      <c r="D139" t="s">
        <v>2377</v>
      </c>
      <c r="E139">
        <v>154</v>
      </c>
      <c r="F139">
        <v>347</v>
      </c>
      <c r="G139" t="s">
        <v>2377</v>
      </c>
      <c r="H139">
        <v>1</v>
      </c>
      <c r="I139" t="s">
        <v>2922</v>
      </c>
      <c r="J139" s="30" t="str">
        <f t="shared" si="6"/>
        <v>[140]=347,</v>
      </c>
      <c r="K139" s="3">
        <f t="shared" si="7"/>
        <v>140</v>
      </c>
      <c r="L139" s="3">
        <f t="shared" si="8"/>
        <v>347</v>
      </c>
      <c r="M139" s="8" t="str">
        <f>VLOOKUP(A139,'ESO wayshrine names'!$A$3:$B$9991,2,)</f>
        <v>The Orchard Wayshrine</v>
      </c>
      <c r="N139" s="3" t="str">
        <f>VLOOKUP(F139,'ESO zone constants'!$A$3:$D$9999,4,FALSE)</f>
        <v>Coldharbour</v>
      </c>
    </row>
    <row r="140" spans="1:14" x14ac:dyDescent="0.25">
      <c r="A140" s="77">
        <v>141</v>
      </c>
      <c r="B140">
        <v>21</v>
      </c>
      <c r="C140">
        <v>258</v>
      </c>
      <c r="D140" t="s">
        <v>2923</v>
      </c>
      <c r="E140">
        <v>306</v>
      </c>
      <c r="F140">
        <v>537</v>
      </c>
      <c r="G140" t="s">
        <v>2923</v>
      </c>
      <c r="H140">
        <v>1</v>
      </c>
      <c r="I140" t="s">
        <v>2924</v>
      </c>
      <c r="J140" s="30" t="str">
        <f t="shared" si="6"/>
        <v>[141]=537,</v>
      </c>
      <c r="K140" s="3">
        <f t="shared" si="7"/>
        <v>141</v>
      </c>
      <c r="L140" s="3">
        <f t="shared" si="8"/>
        <v>537</v>
      </c>
      <c r="M140" s="8" t="str">
        <f>VLOOKUP(A140,'ESO wayshrine names'!$A$3:$B$9991,2,)</f>
        <v>Khenarthi's Roost Wayshrine</v>
      </c>
      <c r="N140" s="3" t="str">
        <f>VLOOKUP(F140,'ESO zone constants'!$A$3:$D$9999,4,FALSE)</f>
        <v>Khenarthi's Roost</v>
      </c>
    </row>
    <row r="141" spans="1:14" x14ac:dyDescent="0.25">
      <c r="A141" s="77">
        <v>142</v>
      </c>
      <c r="B141">
        <v>21</v>
      </c>
      <c r="C141">
        <v>258</v>
      </c>
      <c r="D141" t="s">
        <v>2923</v>
      </c>
      <c r="E141">
        <v>306</v>
      </c>
      <c r="F141">
        <v>537</v>
      </c>
      <c r="G141" t="s">
        <v>2923</v>
      </c>
      <c r="H141">
        <v>1</v>
      </c>
      <c r="I141" t="s">
        <v>2925</v>
      </c>
      <c r="J141" s="30" t="str">
        <f t="shared" si="6"/>
        <v>[142]=537,</v>
      </c>
      <c r="K141" s="3">
        <f t="shared" si="7"/>
        <v>142</v>
      </c>
      <c r="L141" s="3">
        <f t="shared" si="8"/>
        <v>537</v>
      </c>
      <c r="M141" s="8" t="str">
        <f>VLOOKUP(A141,'ESO wayshrine names'!$A$3:$B$9991,2,)</f>
        <v>Mistral Wayshrine</v>
      </c>
      <c r="N141" s="3" t="str">
        <f>VLOOKUP(F141,'ESO zone constants'!$A$3:$D$9999,4,FALSE)</f>
        <v>Khenarthi's Roost</v>
      </c>
    </row>
    <row r="142" spans="1:14" x14ac:dyDescent="0.25">
      <c r="A142" s="77">
        <v>143</v>
      </c>
      <c r="B142">
        <v>16</v>
      </c>
      <c r="C142">
        <v>300</v>
      </c>
      <c r="D142" t="s">
        <v>2301</v>
      </c>
      <c r="E142">
        <v>18</v>
      </c>
      <c r="F142">
        <v>108</v>
      </c>
      <c r="G142" t="s">
        <v>2301</v>
      </c>
      <c r="H142">
        <v>1</v>
      </c>
      <c r="I142" t="s">
        <v>2926</v>
      </c>
      <c r="J142" s="30" t="str">
        <f t="shared" si="6"/>
        <v>[143]=108,</v>
      </c>
      <c r="K142" s="3">
        <f t="shared" si="7"/>
        <v>143</v>
      </c>
      <c r="L142" s="3">
        <f t="shared" si="8"/>
        <v>108</v>
      </c>
      <c r="M142" s="8" t="str">
        <f>VLOOKUP(A142,'ESO wayshrine names'!$A$3:$B$9991,2,)</f>
        <v>Marbruk Wayshrine</v>
      </c>
      <c r="N142" s="3" t="str">
        <f>VLOOKUP(F142,'ESO zone constants'!$A$3:$D$9999,4,FALSE)</f>
        <v>Greenshade</v>
      </c>
    </row>
    <row r="143" spans="1:14" x14ac:dyDescent="0.25">
      <c r="A143" s="77">
        <v>144</v>
      </c>
      <c r="B143">
        <v>17</v>
      </c>
      <c r="C143">
        <v>256</v>
      </c>
      <c r="D143" t="s">
        <v>2302</v>
      </c>
      <c r="E143">
        <v>179</v>
      </c>
      <c r="F143">
        <v>382</v>
      </c>
      <c r="G143" t="s">
        <v>2302</v>
      </c>
      <c r="H143">
        <v>1</v>
      </c>
      <c r="I143" t="s">
        <v>2927</v>
      </c>
      <c r="J143" s="30" t="str">
        <f t="shared" si="6"/>
        <v>[144]=382,</v>
      </c>
      <c r="K143" s="3">
        <f t="shared" si="7"/>
        <v>144</v>
      </c>
      <c r="L143" s="3">
        <f t="shared" si="8"/>
        <v>382</v>
      </c>
      <c r="M143" s="8" t="str">
        <f>VLOOKUP(A143,'ESO wayshrine names'!$A$3:$B$9991,2,)</f>
        <v>Vinedusk Wayshrine</v>
      </c>
      <c r="N143" s="3" t="str">
        <f>VLOOKUP(F143,'ESO zone constants'!$A$3:$D$9999,4,FALSE)</f>
        <v>Reaper's March</v>
      </c>
    </row>
    <row r="144" spans="1:14" x14ac:dyDescent="0.25">
      <c r="A144" s="77">
        <v>145</v>
      </c>
      <c r="B144">
        <v>23</v>
      </c>
      <c r="C144">
        <v>255</v>
      </c>
      <c r="D144" t="s">
        <v>2377</v>
      </c>
      <c r="E144">
        <v>154</v>
      </c>
      <c r="F144">
        <v>347</v>
      </c>
      <c r="G144" t="s">
        <v>2377</v>
      </c>
      <c r="H144">
        <v>1</v>
      </c>
      <c r="I144" t="s">
        <v>2928</v>
      </c>
      <c r="J144" s="30" t="str">
        <f t="shared" si="6"/>
        <v>[145]=347,</v>
      </c>
      <c r="K144" s="3">
        <f t="shared" si="7"/>
        <v>145</v>
      </c>
      <c r="L144" s="3">
        <f t="shared" si="8"/>
        <v>347</v>
      </c>
      <c r="M144" s="8" t="str">
        <f>VLOOKUP(A144,'ESO wayshrine names'!$A$3:$B$9991,2,)</f>
        <v>Shrouded Plains Wayshrine</v>
      </c>
      <c r="N144" s="3" t="str">
        <f>VLOOKUP(F144,'ESO zone constants'!$A$3:$D$9999,4,FALSE)</f>
        <v>Coldharbour</v>
      </c>
    </row>
    <row r="145" spans="1:14" x14ac:dyDescent="0.25">
      <c r="A145" s="77">
        <v>146</v>
      </c>
      <c r="B145">
        <v>23</v>
      </c>
      <c r="C145">
        <v>255</v>
      </c>
      <c r="D145" t="s">
        <v>2377</v>
      </c>
      <c r="E145">
        <v>154</v>
      </c>
      <c r="F145">
        <v>347</v>
      </c>
      <c r="G145" t="s">
        <v>2377</v>
      </c>
      <c r="H145">
        <v>1</v>
      </c>
      <c r="I145" t="s">
        <v>2929</v>
      </c>
      <c r="J145" s="30" t="str">
        <f t="shared" si="6"/>
        <v>[146]=347,</v>
      </c>
      <c r="K145" s="3">
        <f t="shared" si="7"/>
        <v>146</v>
      </c>
      <c r="L145" s="3">
        <f t="shared" si="8"/>
        <v>347</v>
      </c>
      <c r="M145" s="8" t="str">
        <f>VLOOKUP(A145,'ESO wayshrine names'!$A$3:$B$9991,2,)</f>
        <v>Court of Contempt Wayshrine</v>
      </c>
      <c r="N145" s="3" t="str">
        <f>VLOOKUP(F145,'ESO zone constants'!$A$3:$D$9999,4,FALSE)</f>
        <v>Coldharbour</v>
      </c>
    </row>
    <row r="146" spans="1:14" x14ac:dyDescent="0.25">
      <c r="A146" s="77">
        <v>147</v>
      </c>
      <c r="B146">
        <v>16</v>
      </c>
      <c r="C146">
        <v>300</v>
      </c>
      <c r="D146" t="s">
        <v>2301</v>
      </c>
      <c r="E146">
        <v>18</v>
      </c>
      <c r="F146">
        <v>108</v>
      </c>
      <c r="G146" t="s">
        <v>2301</v>
      </c>
      <c r="H146">
        <v>1</v>
      </c>
      <c r="I146" t="s">
        <v>2930</v>
      </c>
      <c r="J146" s="30" t="str">
        <f t="shared" si="6"/>
        <v>[147]=108,</v>
      </c>
      <c r="K146" s="3">
        <f t="shared" si="7"/>
        <v>147</v>
      </c>
      <c r="L146" s="3">
        <f t="shared" si="8"/>
        <v>108</v>
      </c>
      <c r="M146" s="8" t="str">
        <f>VLOOKUP(A146,'ESO wayshrine names'!$A$3:$B$9991,2,)</f>
        <v>Greenheart Wayshrine</v>
      </c>
      <c r="N146" s="3" t="str">
        <f>VLOOKUP(F146,'ESO zone constants'!$A$3:$D$9999,4,FALSE)</f>
        <v>Greenshade</v>
      </c>
    </row>
    <row r="147" spans="1:14" x14ac:dyDescent="0.25">
      <c r="A147" s="77">
        <v>148</v>
      </c>
      <c r="B147">
        <v>16</v>
      </c>
      <c r="C147">
        <v>300</v>
      </c>
      <c r="D147" t="s">
        <v>2301</v>
      </c>
      <c r="E147">
        <v>18</v>
      </c>
      <c r="F147">
        <v>108</v>
      </c>
      <c r="G147" t="s">
        <v>2301</v>
      </c>
      <c r="H147">
        <v>1</v>
      </c>
      <c r="I147" t="s">
        <v>2931</v>
      </c>
      <c r="J147" s="30" t="str">
        <f t="shared" si="6"/>
        <v>[148]=108,</v>
      </c>
      <c r="K147" s="3">
        <f t="shared" si="7"/>
        <v>148</v>
      </c>
      <c r="L147" s="3">
        <f t="shared" si="8"/>
        <v>108</v>
      </c>
      <c r="M147" s="8" t="str">
        <f>VLOOKUP(A147,'ESO wayshrine names'!$A$3:$B$9991,2,)</f>
        <v>Labyrinth Wayshrine</v>
      </c>
      <c r="N147" s="3" t="str">
        <f>VLOOKUP(F147,'ESO zone constants'!$A$3:$D$9999,4,FALSE)</f>
        <v>Greenshade</v>
      </c>
    </row>
    <row r="148" spans="1:14" x14ac:dyDescent="0.25">
      <c r="A148" s="77">
        <v>149</v>
      </c>
      <c r="B148">
        <v>16</v>
      </c>
      <c r="C148">
        <v>300</v>
      </c>
      <c r="D148" t="s">
        <v>2301</v>
      </c>
      <c r="E148">
        <v>18</v>
      </c>
      <c r="F148">
        <v>108</v>
      </c>
      <c r="G148" t="s">
        <v>2301</v>
      </c>
      <c r="H148">
        <v>1</v>
      </c>
      <c r="I148" t="s">
        <v>2932</v>
      </c>
      <c r="J148" s="30" t="str">
        <f t="shared" si="6"/>
        <v>[149]=108,</v>
      </c>
      <c r="K148" s="3">
        <f t="shared" si="7"/>
        <v>149</v>
      </c>
      <c r="L148" s="3">
        <f t="shared" si="8"/>
        <v>108</v>
      </c>
      <c r="M148" s="8" t="str">
        <f>VLOOKUP(A148,'ESO wayshrine names'!$A$3:$B$9991,2,)</f>
        <v>Falinesti Wayshrine</v>
      </c>
      <c r="N148" s="3" t="str">
        <f>VLOOKUP(F148,'ESO zone constants'!$A$3:$D$9999,4,FALSE)</f>
        <v>Greenshade</v>
      </c>
    </row>
    <row r="149" spans="1:14" x14ac:dyDescent="0.25">
      <c r="A149" s="77">
        <v>150</v>
      </c>
      <c r="B149">
        <v>16</v>
      </c>
      <c r="C149">
        <v>300</v>
      </c>
      <c r="D149" t="s">
        <v>2301</v>
      </c>
      <c r="E149">
        <v>18</v>
      </c>
      <c r="F149">
        <v>108</v>
      </c>
      <c r="G149" t="s">
        <v>2301</v>
      </c>
      <c r="H149">
        <v>1</v>
      </c>
      <c r="I149" t="s">
        <v>2933</v>
      </c>
      <c r="J149" s="30" t="str">
        <f t="shared" si="6"/>
        <v>[150]=108,</v>
      </c>
      <c r="K149" s="3">
        <f t="shared" si="7"/>
        <v>150</v>
      </c>
      <c r="L149" s="3">
        <f t="shared" si="8"/>
        <v>108</v>
      </c>
      <c r="M149" s="8" t="str">
        <f>VLOOKUP(A149,'ESO wayshrine names'!$A$3:$B$9991,2,)</f>
        <v>Seaside Sanctuary</v>
      </c>
      <c r="N149" s="3" t="str">
        <f>VLOOKUP(F149,'ESO zone constants'!$A$3:$D$9999,4,FALSE)</f>
        <v>Greenshade</v>
      </c>
    </row>
    <row r="150" spans="1:14" x14ac:dyDescent="0.25">
      <c r="A150" s="77">
        <v>151</v>
      </c>
      <c r="B150">
        <v>16</v>
      </c>
      <c r="C150">
        <v>300</v>
      </c>
      <c r="D150" t="s">
        <v>2301</v>
      </c>
      <c r="E150">
        <v>18</v>
      </c>
      <c r="F150">
        <v>108</v>
      </c>
      <c r="G150" t="s">
        <v>2301</v>
      </c>
      <c r="H150">
        <v>1</v>
      </c>
      <c r="I150" t="s">
        <v>2934</v>
      </c>
      <c r="J150" s="30" t="str">
        <f t="shared" si="6"/>
        <v>[151]=108,</v>
      </c>
      <c r="K150" s="3">
        <f t="shared" si="7"/>
        <v>151</v>
      </c>
      <c r="L150" s="3">
        <f t="shared" si="8"/>
        <v>108</v>
      </c>
      <c r="M150" s="8" t="str">
        <f>VLOOKUP(A150,'ESO wayshrine names'!$A$3:$B$9991,2,)</f>
        <v>Verrant Morass Wayshrine</v>
      </c>
      <c r="N150" s="3" t="str">
        <f>VLOOKUP(F150,'ESO zone constants'!$A$3:$D$9999,4,FALSE)</f>
        <v>Greenshade</v>
      </c>
    </row>
    <row r="151" spans="1:14" x14ac:dyDescent="0.25">
      <c r="A151" s="77">
        <v>152</v>
      </c>
      <c r="B151">
        <v>16</v>
      </c>
      <c r="C151">
        <v>300</v>
      </c>
      <c r="D151" t="s">
        <v>2301</v>
      </c>
      <c r="E151">
        <v>18</v>
      </c>
      <c r="F151">
        <v>108</v>
      </c>
      <c r="G151" t="s">
        <v>2301</v>
      </c>
      <c r="H151">
        <v>1</v>
      </c>
      <c r="I151" t="s">
        <v>2935</v>
      </c>
      <c r="J151" s="30" t="str">
        <f t="shared" si="6"/>
        <v>[152]=108,</v>
      </c>
      <c r="K151" s="3">
        <f t="shared" si="7"/>
        <v>152</v>
      </c>
      <c r="L151" s="3">
        <f t="shared" si="8"/>
        <v>108</v>
      </c>
      <c r="M151" s="8" t="str">
        <f>VLOOKUP(A151,'ESO wayshrine names'!$A$3:$B$9991,2,)</f>
        <v>Woodhearth Wayshrine</v>
      </c>
      <c r="N151" s="3" t="str">
        <f>VLOOKUP(F151,'ESO zone constants'!$A$3:$D$9999,4,FALSE)</f>
        <v>Greenshade</v>
      </c>
    </row>
    <row r="152" spans="1:14" x14ac:dyDescent="0.25">
      <c r="A152" s="77">
        <v>153</v>
      </c>
      <c r="B152">
        <v>16</v>
      </c>
      <c r="C152">
        <v>300</v>
      </c>
      <c r="D152" t="s">
        <v>2301</v>
      </c>
      <c r="E152">
        <v>18</v>
      </c>
      <c r="F152">
        <v>108</v>
      </c>
      <c r="G152" t="s">
        <v>2301</v>
      </c>
      <c r="H152">
        <v>1</v>
      </c>
      <c r="I152" t="s">
        <v>2936</v>
      </c>
      <c r="J152" s="30" t="str">
        <f t="shared" si="6"/>
        <v>[153]=108,</v>
      </c>
      <c r="K152" s="3">
        <f t="shared" si="7"/>
        <v>153</v>
      </c>
      <c r="L152" s="3">
        <f t="shared" si="8"/>
        <v>108</v>
      </c>
      <c r="M152" s="8" t="str">
        <f>VLOOKUP(A152,'ESO wayshrine names'!$A$3:$B$9991,2,)</f>
        <v>Moonhenge Wayshrine</v>
      </c>
      <c r="N152" s="3" t="str">
        <f>VLOOKUP(F152,'ESO zone constants'!$A$3:$D$9999,4,FALSE)</f>
        <v>Greenshade</v>
      </c>
    </row>
    <row r="153" spans="1:14" x14ac:dyDescent="0.25">
      <c r="A153" s="77">
        <v>154</v>
      </c>
      <c r="B153">
        <v>16</v>
      </c>
      <c r="C153">
        <v>300</v>
      </c>
      <c r="D153" t="s">
        <v>2301</v>
      </c>
      <c r="E153">
        <v>18</v>
      </c>
      <c r="F153">
        <v>108</v>
      </c>
      <c r="G153" t="s">
        <v>2301</v>
      </c>
      <c r="H153">
        <v>1</v>
      </c>
      <c r="I153" t="s">
        <v>2937</v>
      </c>
      <c r="J153" s="30" t="str">
        <f t="shared" si="6"/>
        <v>[154]=108,</v>
      </c>
      <c r="K153" s="3">
        <f t="shared" si="7"/>
        <v>154</v>
      </c>
      <c r="L153" s="3">
        <f t="shared" si="8"/>
        <v>108</v>
      </c>
      <c r="M153" s="8" t="str">
        <f>VLOOKUP(A153,'ESO wayshrine names'!$A$3:$B$9991,2,)</f>
        <v>Serpent's Grotto Wayshrine</v>
      </c>
      <c r="N153" s="3" t="str">
        <f>VLOOKUP(F153,'ESO zone constants'!$A$3:$D$9999,4,FALSE)</f>
        <v>Greenshade</v>
      </c>
    </row>
    <row r="154" spans="1:14" x14ac:dyDescent="0.25">
      <c r="A154" s="77">
        <v>155</v>
      </c>
      <c r="B154">
        <v>5</v>
      </c>
      <c r="C154">
        <v>30</v>
      </c>
      <c r="D154" t="s">
        <v>3251</v>
      </c>
      <c r="E154">
        <v>17</v>
      </c>
      <c r="F154">
        <v>104</v>
      </c>
      <c r="G154" t="s">
        <v>2314</v>
      </c>
      <c r="H154">
        <v>1</v>
      </c>
      <c r="I154" t="s">
        <v>2938</v>
      </c>
      <c r="J154" s="30" t="str">
        <f t="shared" si="6"/>
        <v>[155]=104,</v>
      </c>
      <c r="K154" s="3">
        <f t="shared" si="7"/>
        <v>155</v>
      </c>
      <c r="L154" s="3">
        <f t="shared" si="8"/>
        <v>104</v>
      </c>
      <c r="M154" s="8" t="str">
        <f>VLOOKUP(A154,'ESO wayshrine names'!$A$3:$B$9991,2,)</f>
        <v>Goat's Head Oasis Wayshrine</v>
      </c>
      <c r="N154" s="3" t="str">
        <f>VLOOKUP(F154,'ESO zone constants'!$A$3:$D$9999,4,FALSE)</f>
        <v>Alik'r Desert</v>
      </c>
    </row>
    <row r="155" spans="1:14" x14ac:dyDescent="0.25">
      <c r="A155" s="77">
        <v>156</v>
      </c>
      <c r="B155">
        <v>17</v>
      </c>
      <c r="C155">
        <v>256</v>
      </c>
      <c r="D155" t="s">
        <v>2302</v>
      </c>
      <c r="E155">
        <v>179</v>
      </c>
      <c r="F155">
        <v>382</v>
      </c>
      <c r="G155" t="s">
        <v>2302</v>
      </c>
      <c r="H155">
        <v>1</v>
      </c>
      <c r="I155" t="s">
        <v>2939</v>
      </c>
      <c r="J155" s="30" t="str">
        <f t="shared" si="6"/>
        <v>[156]=382,</v>
      </c>
      <c r="K155" s="3">
        <f t="shared" si="7"/>
        <v>156</v>
      </c>
      <c r="L155" s="3">
        <f t="shared" si="8"/>
        <v>382</v>
      </c>
      <c r="M155" s="8" t="str">
        <f>VLOOKUP(A155,'ESO wayshrine names'!$A$3:$B$9991,2,)</f>
        <v>Fort Grimwatch Wayshrine</v>
      </c>
      <c r="N155" s="3" t="str">
        <f>VLOOKUP(F155,'ESO zone constants'!$A$3:$D$9999,4,FALSE)</f>
        <v>Reaper's March</v>
      </c>
    </row>
    <row r="156" spans="1:14" x14ac:dyDescent="0.25">
      <c r="A156" s="77">
        <v>157</v>
      </c>
      <c r="B156">
        <v>17</v>
      </c>
      <c r="C156">
        <v>256</v>
      </c>
      <c r="D156" t="s">
        <v>2302</v>
      </c>
      <c r="E156">
        <v>179</v>
      </c>
      <c r="F156">
        <v>382</v>
      </c>
      <c r="G156" t="s">
        <v>2302</v>
      </c>
      <c r="H156">
        <v>1</v>
      </c>
      <c r="I156" t="s">
        <v>2940</v>
      </c>
      <c r="J156" s="30" t="str">
        <f t="shared" si="6"/>
        <v>[157]=382,</v>
      </c>
      <c r="K156" s="3">
        <f t="shared" si="7"/>
        <v>157</v>
      </c>
      <c r="L156" s="3">
        <f t="shared" si="8"/>
        <v>382</v>
      </c>
      <c r="M156" s="8" t="str">
        <f>VLOOKUP(A156,'ESO wayshrine names'!$A$3:$B$9991,2,)</f>
        <v>Fort Sphinxmoth Wayshrine</v>
      </c>
      <c r="N156" s="3" t="str">
        <f>VLOOKUP(F156,'ESO zone constants'!$A$3:$D$9999,4,FALSE)</f>
        <v>Reaper's March</v>
      </c>
    </row>
    <row r="157" spans="1:14" x14ac:dyDescent="0.25">
      <c r="A157" s="77">
        <v>158</v>
      </c>
      <c r="B157">
        <v>17</v>
      </c>
      <c r="C157">
        <v>256</v>
      </c>
      <c r="D157" t="s">
        <v>2302</v>
      </c>
      <c r="E157">
        <v>179</v>
      </c>
      <c r="F157">
        <v>382</v>
      </c>
      <c r="G157" t="s">
        <v>2302</v>
      </c>
      <c r="H157">
        <v>1</v>
      </c>
      <c r="I157" t="s">
        <v>2941</v>
      </c>
      <c r="J157" s="30" t="str">
        <f t="shared" si="6"/>
        <v>[158]=382,</v>
      </c>
      <c r="K157" s="3">
        <f t="shared" si="7"/>
        <v>158</v>
      </c>
      <c r="L157" s="3">
        <f t="shared" si="8"/>
        <v>382</v>
      </c>
      <c r="M157" s="8" t="str">
        <f>VLOOKUP(A157,'ESO wayshrine names'!$A$3:$B$9991,2,)</f>
        <v>Arenthia Wayshrine</v>
      </c>
      <c r="N157" s="3" t="str">
        <f>VLOOKUP(F157,'ESO zone constants'!$A$3:$D$9999,4,FALSE)</f>
        <v>Reaper's March</v>
      </c>
    </row>
    <row r="158" spans="1:14" x14ac:dyDescent="0.25">
      <c r="A158" s="77">
        <v>159</v>
      </c>
      <c r="B158">
        <v>17</v>
      </c>
      <c r="C158">
        <v>256</v>
      </c>
      <c r="D158" t="s">
        <v>2302</v>
      </c>
      <c r="E158">
        <v>179</v>
      </c>
      <c r="F158">
        <v>382</v>
      </c>
      <c r="G158" t="s">
        <v>2302</v>
      </c>
      <c r="H158">
        <v>1</v>
      </c>
      <c r="I158" t="s">
        <v>2942</v>
      </c>
      <c r="J158" s="30" t="str">
        <f t="shared" si="6"/>
        <v>[159]=382,</v>
      </c>
      <c r="K158" s="3">
        <f t="shared" si="7"/>
        <v>159</v>
      </c>
      <c r="L158" s="3">
        <f t="shared" si="8"/>
        <v>382</v>
      </c>
      <c r="M158" s="8" t="str">
        <f>VLOOKUP(A158,'ESO wayshrine names'!$A$3:$B$9991,2,)</f>
        <v>Dune Wayshrine</v>
      </c>
      <c r="N158" s="3" t="str">
        <f>VLOOKUP(F158,'ESO zone constants'!$A$3:$D$9999,4,FALSE)</f>
        <v>Reaper's March</v>
      </c>
    </row>
    <row r="159" spans="1:14" x14ac:dyDescent="0.25">
      <c r="A159" s="77">
        <v>160</v>
      </c>
      <c r="B159">
        <v>17</v>
      </c>
      <c r="C159">
        <v>256</v>
      </c>
      <c r="D159" t="s">
        <v>2302</v>
      </c>
      <c r="E159">
        <v>179</v>
      </c>
      <c r="F159">
        <v>382</v>
      </c>
      <c r="G159" t="s">
        <v>2302</v>
      </c>
      <c r="H159">
        <v>1</v>
      </c>
      <c r="I159" t="s">
        <v>2943</v>
      </c>
      <c r="J159" s="30" t="str">
        <f t="shared" si="6"/>
        <v>[160]=382,</v>
      </c>
      <c r="K159" s="3">
        <f t="shared" si="7"/>
        <v>160</v>
      </c>
      <c r="L159" s="3">
        <f t="shared" si="8"/>
        <v>382</v>
      </c>
      <c r="M159" s="8" t="str">
        <f>VLOOKUP(A159,'ESO wayshrine names'!$A$3:$B$9991,2,)</f>
        <v>Willowgrove Wayshrine</v>
      </c>
      <c r="N159" s="3" t="str">
        <f>VLOOKUP(F159,'ESO zone constants'!$A$3:$D$9999,4,FALSE)</f>
        <v>Reaper's March</v>
      </c>
    </row>
    <row r="160" spans="1:14" x14ac:dyDescent="0.25">
      <c r="A160" s="77">
        <v>161</v>
      </c>
      <c r="B160">
        <v>17</v>
      </c>
      <c r="C160">
        <v>256</v>
      </c>
      <c r="D160" t="s">
        <v>2302</v>
      </c>
      <c r="E160">
        <v>179</v>
      </c>
      <c r="F160">
        <v>382</v>
      </c>
      <c r="G160" t="s">
        <v>2302</v>
      </c>
      <c r="H160">
        <v>1</v>
      </c>
      <c r="I160" t="s">
        <v>2944</v>
      </c>
      <c r="J160" s="30" t="str">
        <f t="shared" si="6"/>
        <v>[161]=382,</v>
      </c>
      <c r="K160" s="3">
        <f t="shared" si="7"/>
        <v>161</v>
      </c>
      <c r="L160" s="3">
        <f t="shared" si="8"/>
        <v>382</v>
      </c>
      <c r="M160" s="8" t="str">
        <f>VLOOKUP(A160,'ESO wayshrine names'!$A$3:$B$9991,2,)</f>
        <v>Moonmont Wayshrine</v>
      </c>
      <c r="N160" s="3" t="str">
        <f>VLOOKUP(F160,'ESO zone constants'!$A$3:$D$9999,4,FALSE)</f>
        <v>Reaper's March</v>
      </c>
    </row>
    <row r="161" spans="1:14" x14ac:dyDescent="0.25">
      <c r="A161" s="77">
        <v>162</v>
      </c>
      <c r="B161">
        <v>17</v>
      </c>
      <c r="C161">
        <v>256</v>
      </c>
      <c r="D161" t="s">
        <v>2302</v>
      </c>
      <c r="E161">
        <v>179</v>
      </c>
      <c r="F161">
        <v>382</v>
      </c>
      <c r="G161" t="s">
        <v>2302</v>
      </c>
      <c r="H161">
        <v>1</v>
      </c>
      <c r="I161" t="s">
        <v>3253</v>
      </c>
      <c r="J161" s="30" t="str">
        <f t="shared" si="6"/>
        <v>[162]=382,</v>
      </c>
      <c r="K161" s="3">
        <f t="shared" si="7"/>
        <v>162</v>
      </c>
      <c r="L161" s="3">
        <f t="shared" si="8"/>
        <v>382</v>
      </c>
      <c r="M161" s="8" t="str">
        <f>VLOOKUP(A161,'ESO wayshrine names'!$A$3:$B$9991,2,)</f>
        <v>Rawl'kha Wayshrine</v>
      </c>
      <c r="N161" s="3" t="str">
        <f>VLOOKUP(F161,'ESO zone constants'!$A$3:$D$9999,4,FALSE)</f>
        <v>Reaper's March</v>
      </c>
    </row>
    <row r="162" spans="1:14" x14ac:dyDescent="0.25">
      <c r="A162" s="76">
        <v>163</v>
      </c>
      <c r="B162">
        <v>17</v>
      </c>
      <c r="C162">
        <v>256</v>
      </c>
      <c r="D162" t="s">
        <v>2302</v>
      </c>
      <c r="E162">
        <v>179</v>
      </c>
      <c r="F162">
        <v>382</v>
      </c>
      <c r="G162" t="s">
        <v>2302</v>
      </c>
      <c r="H162">
        <v>1</v>
      </c>
      <c r="I162" t="s">
        <v>3254</v>
      </c>
      <c r="J162" s="30" t="str">
        <f t="shared" si="6"/>
        <v>[163]=382,</v>
      </c>
      <c r="K162" s="3">
        <f t="shared" si="7"/>
        <v>163</v>
      </c>
      <c r="L162" s="3">
        <f t="shared" si="8"/>
        <v>382</v>
      </c>
      <c r="M162" s="8" t="str">
        <f>VLOOKUP(A162,'ESO wayshrine names'!$A$3:$B$9991,2,)</f>
        <v>S'ren-ja Wayshrine</v>
      </c>
      <c r="N162" s="3" t="str">
        <f>VLOOKUP(F162,'ESO zone constants'!$A$3:$D$9999,4,FALSE)</f>
        <v>Reaper's March</v>
      </c>
    </row>
    <row r="163" spans="1:14" x14ac:dyDescent="0.25">
      <c r="A163" s="77">
        <v>164</v>
      </c>
      <c r="B163">
        <v>7</v>
      </c>
      <c r="C163">
        <v>9</v>
      </c>
      <c r="D163" t="s">
        <v>2299</v>
      </c>
      <c r="E163">
        <v>180</v>
      </c>
      <c r="F163">
        <v>383</v>
      </c>
      <c r="G163" t="s">
        <v>2299</v>
      </c>
      <c r="H163">
        <v>1</v>
      </c>
      <c r="I163" t="s">
        <v>2945</v>
      </c>
      <c r="J163" s="30" t="str">
        <f t="shared" si="6"/>
        <v>[164]=383,</v>
      </c>
      <c r="K163" s="3">
        <f t="shared" si="7"/>
        <v>164</v>
      </c>
      <c r="L163" s="3">
        <f t="shared" si="8"/>
        <v>383</v>
      </c>
      <c r="M163" s="8" t="str">
        <f>VLOOKUP(A163,'ESO wayshrine names'!$A$3:$B$9991,2,)</f>
        <v>Gil-Var-Delle Wayshrine</v>
      </c>
      <c r="N163" s="3" t="str">
        <f>VLOOKUP(F163,'ESO zone constants'!$A$3:$D$9999,4,FALSE)</f>
        <v>Grahtwood</v>
      </c>
    </row>
    <row r="164" spans="1:14" x14ac:dyDescent="0.25">
      <c r="A164" s="77">
        <v>165</v>
      </c>
      <c r="B164">
        <v>7</v>
      </c>
      <c r="C164">
        <v>9</v>
      </c>
      <c r="D164" t="s">
        <v>2299</v>
      </c>
      <c r="E164">
        <v>180</v>
      </c>
      <c r="F164">
        <v>383</v>
      </c>
      <c r="G164" t="s">
        <v>2299</v>
      </c>
      <c r="H164">
        <v>1</v>
      </c>
      <c r="I164" t="s">
        <v>2946</v>
      </c>
      <c r="J164" s="30" t="str">
        <f t="shared" si="6"/>
        <v>[165]=383,</v>
      </c>
      <c r="K164" s="3">
        <f t="shared" si="7"/>
        <v>165</v>
      </c>
      <c r="L164" s="3">
        <f t="shared" si="8"/>
        <v>383</v>
      </c>
      <c r="M164" s="8" t="str">
        <f>VLOOKUP(A164,'ESO wayshrine names'!$A$3:$B$9991,2,)</f>
        <v>Haven Wayshrine</v>
      </c>
      <c r="N164" s="3" t="str">
        <f>VLOOKUP(F164,'ESO zone constants'!$A$3:$D$9999,4,FALSE)</f>
        <v>Grahtwood</v>
      </c>
    </row>
    <row r="165" spans="1:14" x14ac:dyDescent="0.25">
      <c r="A165" s="77">
        <v>166</v>
      </c>
      <c r="B165">
        <v>7</v>
      </c>
      <c r="C165">
        <v>9</v>
      </c>
      <c r="D165" t="s">
        <v>2299</v>
      </c>
      <c r="E165">
        <v>180</v>
      </c>
      <c r="F165">
        <v>383</v>
      </c>
      <c r="G165" t="s">
        <v>2299</v>
      </c>
      <c r="H165">
        <v>1</v>
      </c>
      <c r="I165" t="s">
        <v>2947</v>
      </c>
      <c r="J165" s="30" t="str">
        <f t="shared" si="6"/>
        <v>[166]=383,</v>
      </c>
      <c r="K165" s="3">
        <f t="shared" si="7"/>
        <v>166</v>
      </c>
      <c r="L165" s="3">
        <f t="shared" si="8"/>
        <v>383</v>
      </c>
      <c r="M165" s="8" t="str">
        <f>VLOOKUP(A165,'ESO wayshrine names'!$A$3:$B$9991,2,)</f>
        <v>Redfur Trading Post Wayshrine</v>
      </c>
      <c r="N165" s="3" t="str">
        <f>VLOOKUP(F165,'ESO zone constants'!$A$3:$D$9999,4,FALSE)</f>
        <v>Grahtwood</v>
      </c>
    </row>
    <row r="166" spans="1:14" x14ac:dyDescent="0.25">
      <c r="A166" s="77">
        <v>167</v>
      </c>
      <c r="B166">
        <v>7</v>
      </c>
      <c r="C166">
        <v>9</v>
      </c>
      <c r="D166" t="s">
        <v>2299</v>
      </c>
      <c r="E166">
        <v>180</v>
      </c>
      <c r="F166">
        <v>383</v>
      </c>
      <c r="G166" t="s">
        <v>2299</v>
      </c>
      <c r="H166">
        <v>1</v>
      </c>
      <c r="I166" t="s">
        <v>2948</v>
      </c>
      <c r="J166" s="30" t="str">
        <f t="shared" si="6"/>
        <v>[167]=383,</v>
      </c>
      <c r="K166" s="3">
        <f t="shared" si="7"/>
        <v>167</v>
      </c>
      <c r="L166" s="3">
        <f t="shared" si="8"/>
        <v>383</v>
      </c>
      <c r="M166" s="8" t="str">
        <f>VLOOKUP(A166,'ESO wayshrine names'!$A$3:$B$9991,2,)</f>
        <v>Southpoint Wayshrine</v>
      </c>
      <c r="N166" s="3" t="str">
        <f>VLOOKUP(F166,'ESO zone constants'!$A$3:$D$9999,4,FALSE)</f>
        <v>Grahtwood</v>
      </c>
    </row>
    <row r="167" spans="1:14" x14ac:dyDescent="0.25">
      <c r="A167" s="77">
        <v>168</v>
      </c>
      <c r="B167">
        <v>7</v>
      </c>
      <c r="C167">
        <v>9</v>
      </c>
      <c r="D167" t="s">
        <v>2299</v>
      </c>
      <c r="E167">
        <v>180</v>
      </c>
      <c r="F167">
        <v>383</v>
      </c>
      <c r="G167" t="s">
        <v>2299</v>
      </c>
      <c r="H167">
        <v>1</v>
      </c>
      <c r="I167" t="s">
        <v>2949</v>
      </c>
      <c r="J167" s="30" t="str">
        <f t="shared" si="6"/>
        <v>[168]=383,</v>
      </c>
      <c r="K167" s="3">
        <f t="shared" si="7"/>
        <v>168</v>
      </c>
      <c r="L167" s="3">
        <f t="shared" si="8"/>
        <v>383</v>
      </c>
      <c r="M167" s="8" t="str">
        <f>VLOOKUP(A167,'ESO wayshrine names'!$A$3:$B$9991,2,)</f>
        <v>Cormount Wayshrine</v>
      </c>
      <c r="N167" s="3" t="str">
        <f>VLOOKUP(F167,'ESO zone constants'!$A$3:$D$9999,4,FALSE)</f>
        <v>Grahtwood</v>
      </c>
    </row>
    <row r="168" spans="1:14" x14ac:dyDescent="0.25">
      <c r="A168" s="77">
        <v>169</v>
      </c>
      <c r="B168">
        <v>7</v>
      </c>
      <c r="C168">
        <v>9</v>
      </c>
      <c r="D168" t="s">
        <v>2299</v>
      </c>
      <c r="E168">
        <v>180</v>
      </c>
      <c r="F168">
        <v>383</v>
      </c>
      <c r="G168" t="s">
        <v>2299</v>
      </c>
      <c r="H168">
        <v>1</v>
      </c>
      <c r="I168" t="s">
        <v>2950</v>
      </c>
      <c r="J168" s="30" t="str">
        <f t="shared" si="6"/>
        <v>[169]=383,</v>
      </c>
      <c r="K168" s="3">
        <f t="shared" si="7"/>
        <v>169</v>
      </c>
      <c r="L168" s="3">
        <f t="shared" si="8"/>
        <v>383</v>
      </c>
      <c r="M168" s="8" t="str">
        <f>VLOOKUP(A168,'ESO wayshrine names'!$A$3:$B$9991,2,)</f>
        <v>Ossuary Wayshrine</v>
      </c>
      <c r="N168" s="3" t="str">
        <f>VLOOKUP(F168,'ESO zone constants'!$A$3:$D$9999,4,FALSE)</f>
        <v>Grahtwood</v>
      </c>
    </row>
    <row r="169" spans="1:14" x14ac:dyDescent="0.25">
      <c r="A169" s="77">
        <v>170</v>
      </c>
      <c r="B169">
        <v>14</v>
      </c>
      <c r="C169">
        <v>16</v>
      </c>
      <c r="D169" t="s">
        <v>125</v>
      </c>
      <c r="E169">
        <v>37</v>
      </c>
      <c r="F169">
        <v>181</v>
      </c>
      <c r="G169" t="s">
        <v>125</v>
      </c>
      <c r="H169">
        <v>1</v>
      </c>
      <c r="I169" t="s">
        <v>2951</v>
      </c>
      <c r="J169" s="30" t="str">
        <f t="shared" si="6"/>
        <v>[170]=181,</v>
      </c>
      <c r="K169" s="3">
        <f t="shared" si="7"/>
        <v>170</v>
      </c>
      <c r="L169" s="3">
        <f t="shared" si="8"/>
        <v>181</v>
      </c>
      <c r="M169" s="8" t="str">
        <f>VLOOKUP(A169,'ESO wayshrine names'!$A$3:$B$9991,2,)</f>
        <v>Northern High Rock Wayshrine</v>
      </c>
      <c r="N169" s="3" t="str">
        <f>VLOOKUP(F169,'ESO zone constants'!$A$3:$D$9999,4,FALSE)</f>
        <v>Cyrodiil</v>
      </c>
    </row>
    <row r="170" spans="1:14" x14ac:dyDescent="0.25">
      <c r="A170" s="77">
        <v>171</v>
      </c>
      <c r="B170">
        <v>9</v>
      </c>
      <c r="C170">
        <v>26</v>
      </c>
      <c r="D170" t="s">
        <v>2319</v>
      </c>
      <c r="E170">
        <v>19</v>
      </c>
      <c r="F170">
        <v>117</v>
      </c>
      <c r="G170" t="s">
        <v>2319</v>
      </c>
      <c r="H170">
        <v>1</v>
      </c>
      <c r="I170" t="s">
        <v>2952</v>
      </c>
      <c r="J170" s="30" t="str">
        <f t="shared" si="6"/>
        <v>[171]=117,</v>
      </c>
      <c r="K170" s="3">
        <f t="shared" si="7"/>
        <v>171</v>
      </c>
      <c r="L170" s="3">
        <f t="shared" si="8"/>
        <v>117</v>
      </c>
      <c r="M170" s="8" t="str">
        <f>VLOOKUP(A170,'ESO wayshrine names'!$A$3:$B$9991,2,)</f>
        <v>Bogmother Wayshrine</v>
      </c>
      <c r="N170" s="3" t="str">
        <f>VLOOKUP(F170,'ESO zone constants'!$A$3:$D$9999,4,FALSE)</f>
        <v>Shadowfen</v>
      </c>
    </row>
    <row r="171" spans="1:14" x14ac:dyDescent="0.25">
      <c r="A171" s="76">
        <v>172</v>
      </c>
      <c r="B171">
        <v>22</v>
      </c>
      <c r="C171">
        <v>74</v>
      </c>
      <c r="D171" t="s">
        <v>3249</v>
      </c>
      <c r="E171">
        <v>109</v>
      </c>
      <c r="F171">
        <v>280</v>
      </c>
      <c r="G171" t="s">
        <v>3249</v>
      </c>
      <c r="H171">
        <v>1</v>
      </c>
      <c r="I171" t="s">
        <v>3249</v>
      </c>
      <c r="J171" s="30" t="str">
        <f t="shared" si="6"/>
        <v>[172]=280,</v>
      </c>
      <c r="K171" s="3">
        <f t="shared" si="7"/>
        <v>172</v>
      </c>
      <c r="L171" s="3">
        <f t="shared" si="8"/>
        <v>280</v>
      </c>
      <c r="M171" s="8" t="str">
        <f>VLOOKUP(A171,'ESO wayshrine names'!$A$3:$B$9991,2,)</f>
        <v>Bleakrock Wayshrine</v>
      </c>
      <c r="N171" s="3" t="str">
        <f>VLOOKUP(F171,'ESO zone constants'!$A$3:$D$9999,4,FALSE)</f>
        <v>Bleakrock Isle</v>
      </c>
    </row>
    <row r="172" spans="1:14" x14ac:dyDescent="0.25">
      <c r="A172" s="77">
        <v>173</v>
      </c>
      <c r="B172">
        <v>18</v>
      </c>
      <c r="C172">
        <v>75</v>
      </c>
      <c r="D172" t="s">
        <v>198</v>
      </c>
      <c r="E172">
        <v>110</v>
      </c>
      <c r="F172">
        <v>281</v>
      </c>
      <c r="G172" t="s">
        <v>198</v>
      </c>
      <c r="H172">
        <v>1</v>
      </c>
      <c r="I172" t="s">
        <v>2953</v>
      </c>
      <c r="J172" s="30" t="str">
        <f t="shared" si="6"/>
        <v>[173]=281,</v>
      </c>
      <c r="K172" s="3">
        <f t="shared" si="7"/>
        <v>173</v>
      </c>
      <c r="L172" s="3">
        <f t="shared" si="8"/>
        <v>281</v>
      </c>
      <c r="M172" s="8" t="str">
        <f>VLOOKUP(A172,'ESO wayshrine names'!$A$3:$B$9991,2,)</f>
        <v>Dhalmora Wayshrine</v>
      </c>
      <c r="N172" s="3" t="str">
        <f>VLOOKUP(F172,'ESO zone constants'!$A$3:$D$9999,4,FALSE)</f>
        <v>Bal Foyen</v>
      </c>
    </row>
    <row r="173" spans="1:14" x14ac:dyDescent="0.25">
      <c r="A173" s="77">
        <v>174</v>
      </c>
      <c r="B173">
        <v>15</v>
      </c>
      <c r="C173">
        <v>143</v>
      </c>
      <c r="D173" t="s">
        <v>264</v>
      </c>
      <c r="E173">
        <v>178</v>
      </c>
      <c r="F173">
        <v>381</v>
      </c>
      <c r="G173" t="s">
        <v>264</v>
      </c>
      <c r="H173">
        <v>1</v>
      </c>
      <c r="I173" t="s">
        <v>2954</v>
      </c>
      <c r="J173" s="30" t="str">
        <f t="shared" si="6"/>
        <v>[174]=381,</v>
      </c>
      <c r="K173" s="3">
        <f t="shared" si="7"/>
        <v>174</v>
      </c>
      <c r="L173" s="3">
        <f t="shared" si="8"/>
        <v>381</v>
      </c>
      <c r="M173" s="8" t="str">
        <f>VLOOKUP(A173,'ESO wayshrine names'!$A$3:$B$9991,2,)</f>
        <v>Tanzelwil Wayshrine</v>
      </c>
      <c r="N173" s="3" t="str">
        <f>VLOOKUP(F173,'ESO zone constants'!$A$3:$D$9999,4,FALSE)</f>
        <v>Auridon</v>
      </c>
    </row>
    <row r="174" spans="1:14" x14ac:dyDescent="0.25">
      <c r="A174" s="77">
        <v>175</v>
      </c>
      <c r="B174">
        <v>15</v>
      </c>
      <c r="C174">
        <v>143</v>
      </c>
      <c r="D174" t="s">
        <v>264</v>
      </c>
      <c r="E174">
        <v>178</v>
      </c>
      <c r="F174">
        <v>381</v>
      </c>
      <c r="G174" t="s">
        <v>264</v>
      </c>
      <c r="H174">
        <v>1</v>
      </c>
      <c r="I174" t="s">
        <v>2955</v>
      </c>
      <c r="J174" s="30" t="str">
        <f t="shared" si="6"/>
        <v>[175]=381,</v>
      </c>
      <c r="K174" s="3">
        <f t="shared" si="7"/>
        <v>175</v>
      </c>
      <c r="L174" s="3">
        <f t="shared" si="8"/>
        <v>381</v>
      </c>
      <c r="M174" s="8" t="str">
        <f>VLOOKUP(A174,'ESO wayshrine names'!$A$3:$B$9991,2,)</f>
        <v>Firsthold Wayshrine</v>
      </c>
      <c r="N174" s="3" t="str">
        <f>VLOOKUP(F174,'ESO zone constants'!$A$3:$D$9999,4,FALSE)</f>
        <v>Auridon</v>
      </c>
    </row>
    <row r="175" spans="1:14" x14ac:dyDescent="0.25">
      <c r="A175" s="77">
        <v>176</v>
      </c>
      <c r="B175">
        <v>15</v>
      </c>
      <c r="C175">
        <v>143</v>
      </c>
      <c r="D175" t="s">
        <v>264</v>
      </c>
      <c r="E175">
        <v>178</v>
      </c>
      <c r="F175">
        <v>381</v>
      </c>
      <c r="G175" t="s">
        <v>264</v>
      </c>
      <c r="H175">
        <v>1</v>
      </c>
      <c r="I175" t="s">
        <v>2956</v>
      </c>
      <c r="J175" s="30" t="str">
        <f t="shared" si="6"/>
        <v>[176]=381,</v>
      </c>
      <c r="K175" s="3">
        <f t="shared" si="7"/>
        <v>176</v>
      </c>
      <c r="L175" s="3">
        <f t="shared" si="8"/>
        <v>381</v>
      </c>
      <c r="M175" s="8" t="str">
        <f>VLOOKUP(A175,'ESO wayshrine names'!$A$3:$B$9991,2,)</f>
        <v>Mathiisen Wayshrine</v>
      </c>
      <c r="N175" s="3" t="str">
        <f>VLOOKUP(F175,'ESO zone constants'!$A$3:$D$9999,4,FALSE)</f>
        <v>Auridon</v>
      </c>
    </row>
    <row r="176" spans="1:14" x14ac:dyDescent="0.25">
      <c r="A176" s="77">
        <v>177</v>
      </c>
      <c r="B176">
        <v>15</v>
      </c>
      <c r="C176">
        <v>143</v>
      </c>
      <c r="D176" t="s">
        <v>264</v>
      </c>
      <c r="E176">
        <v>178</v>
      </c>
      <c r="F176">
        <v>381</v>
      </c>
      <c r="G176" t="s">
        <v>264</v>
      </c>
      <c r="H176">
        <v>1</v>
      </c>
      <c r="I176" t="s">
        <v>2957</v>
      </c>
      <c r="J176" s="30" t="str">
        <f t="shared" si="6"/>
        <v>[177]=381,</v>
      </c>
      <c r="K176" s="3">
        <f t="shared" si="7"/>
        <v>177</v>
      </c>
      <c r="L176" s="3">
        <f t="shared" si="8"/>
        <v>381</v>
      </c>
      <c r="M176" s="8" t="str">
        <f>VLOOKUP(A176,'ESO wayshrine names'!$A$3:$B$9991,2,)</f>
        <v>Vulkhel Guard Wayshrine</v>
      </c>
      <c r="N176" s="3" t="str">
        <f>VLOOKUP(F176,'ESO zone constants'!$A$3:$D$9999,4,FALSE)</f>
        <v>Auridon</v>
      </c>
    </row>
    <row r="177" spans="1:14" x14ac:dyDescent="0.25">
      <c r="A177" s="77">
        <v>178</v>
      </c>
      <c r="B177">
        <v>15</v>
      </c>
      <c r="C177">
        <v>143</v>
      </c>
      <c r="D177" t="s">
        <v>264</v>
      </c>
      <c r="E177">
        <v>178</v>
      </c>
      <c r="F177">
        <v>381</v>
      </c>
      <c r="G177" t="s">
        <v>264</v>
      </c>
      <c r="H177">
        <v>1</v>
      </c>
      <c r="I177" t="s">
        <v>2958</v>
      </c>
      <c r="J177" s="30" t="str">
        <f t="shared" si="6"/>
        <v>[178]=381,</v>
      </c>
      <c r="K177" s="3">
        <f t="shared" si="7"/>
        <v>178</v>
      </c>
      <c r="L177" s="3">
        <f t="shared" si="8"/>
        <v>381</v>
      </c>
      <c r="M177" s="8" t="str">
        <f>VLOOKUP(A177,'ESO wayshrine names'!$A$3:$B$9991,2,)</f>
        <v>Phaer Wayshrine</v>
      </c>
      <c r="N177" s="3" t="str">
        <f>VLOOKUP(F177,'ESO zone constants'!$A$3:$D$9999,4,FALSE)</f>
        <v>Auridon</v>
      </c>
    </row>
    <row r="178" spans="1:14" x14ac:dyDescent="0.25">
      <c r="A178" s="77">
        <v>179</v>
      </c>
      <c r="B178">
        <v>19</v>
      </c>
      <c r="C178">
        <v>201</v>
      </c>
      <c r="D178" t="s">
        <v>385</v>
      </c>
      <c r="E178">
        <v>304</v>
      </c>
      <c r="F178">
        <v>534</v>
      </c>
      <c r="G178" t="s">
        <v>385</v>
      </c>
      <c r="H178">
        <v>1</v>
      </c>
      <c r="I178" t="s">
        <v>2959</v>
      </c>
      <c r="J178" s="30" t="str">
        <f t="shared" si="6"/>
        <v>[179]=534,</v>
      </c>
      <c r="K178" s="3">
        <f t="shared" si="7"/>
        <v>179</v>
      </c>
      <c r="L178" s="3">
        <f t="shared" si="8"/>
        <v>534</v>
      </c>
      <c r="M178" s="8" t="str">
        <f>VLOOKUP(A178,'ESO wayshrine names'!$A$3:$B$9991,2,)</f>
        <v>Sandy Grotto Wayshrine</v>
      </c>
      <c r="N178" s="3" t="str">
        <f>VLOOKUP(F178,'ESO zone constants'!$A$3:$D$9999,4,FALSE)</f>
        <v>Stros M'Kai</v>
      </c>
    </row>
    <row r="179" spans="1:14" x14ac:dyDescent="0.25">
      <c r="A179" s="77">
        <v>180</v>
      </c>
      <c r="B179">
        <v>19</v>
      </c>
      <c r="C179">
        <v>201</v>
      </c>
      <c r="D179" t="s">
        <v>385</v>
      </c>
      <c r="E179">
        <v>304</v>
      </c>
      <c r="F179">
        <v>534</v>
      </c>
      <c r="G179" t="s">
        <v>385</v>
      </c>
      <c r="H179">
        <v>1</v>
      </c>
      <c r="I179" t="s">
        <v>2960</v>
      </c>
      <c r="J179" s="30" t="str">
        <f t="shared" si="6"/>
        <v>[180]=534,</v>
      </c>
      <c r="K179" s="3">
        <f t="shared" si="7"/>
        <v>180</v>
      </c>
      <c r="L179" s="3">
        <f t="shared" si="8"/>
        <v>534</v>
      </c>
      <c r="M179" s="8" t="str">
        <f>VLOOKUP(A179,'ESO wayshrine names'!$A$3:$B$9991,2,)</f>
        <v>Saintsport Wayshrine</v>
      </c>
      <c r="N179" s="3" t="str">
        <f>VLOOKUP(F179,'ESO zone constants'!$A$3:$D$9999,4,FALSE)</f>
        <v>Stros M'Kai</v>
      </c>
    </row>
    <row r="180" spans="1:14" x14ac:dyDescent="0.25">
      <c r="A180" s="77">
        <v>181</v>
      </c>
      <c r="B180">
        <v>20</v>
      </c>
      <c r="C180">
        <v>227</v>
      </c>
      <c r="D180" t="s">
        <v>386</v>
      </c>
      <c r="E180">
        <v>305</v>
      </c>
      <c r="F180">
        <v>535</v>
      </c>
      <c r="G180" t="s">
        <v>386</v>
      </c>
      <c r="H180">
        <v>1</v>
      </c>
      <c r="I180" t="s">
        <v>2961</v>
      </c>
      <c r="J180" s="30" t="str">
        <f t="shared" si="6"/>
        <v>[181]=535,</v>
      </c>
      <c r="K180" s="3">
        <f t="shared" si="7"/>
        <v>181</v>
      </c>
      <c r="L180" s="3">
        <f t="shared" si="8"/>
        <v>535</v>
      </c>
      <c r="M180" s="8" t="str">
        <f>VLOOKUP(A180,'ESO wayshrine names'!$A$3:$B$9991,2,)</f>
        <v>Stonetooth Wayshrine</v>
      </c>
      <c r="N180" s="3" t="str">
        <f>VLOOKUP(F180,'ESO zone constants'!$A$3:$D$9999,4,FALSE)</f>
        <v>Betnikh</v>
      </c>
    </row>
    <row r="181" spans="1:14" x14ac:dyDescent="0.25">
      <c r="A181" s="77">
        <v>182</v>
      </c>
      <c r="B181">
        <v>20</v>
      </c>
      <c r="C181">
        <v>227</v>
      </c>
      <c r="D181" t="s">
        <v>386</v>
      </c>
      <c r="E181">
        <v>305</v>
      </c>
      <c r="F181">
        <v>535</v>
      </c>
      <c r="G181" t="s">
        <v>386</v>
      </c>
      <c r="H181">
        <v>1</v>
      </c>
      <c r="I181" t="s">
        <v>2962</v>
      </c>
      <c r="J181" s="30" t="str">
        <f t="shared" si="6"/>
        <v>[182]=535,</v>
      </c>
      <c r="K181" s="3">
        <f t="shared" si="7"/>
        <v>182</v>
      </c>
      <c r="L181" s="3">
        <f t="shared" si="8"/>
        <v>535</v>
      </c>
      <c r="M181" s="8" t="str">
        <f>VLOOKUP(A181,'ESO wayshrine names'!$A$3:$B$9991,2,)</f>
        <v>Grimfield Wayshrine</v>
      </c>
      <c r="N181" s="3" t="str">
        <f>VLOOKUP(F181,'ESO zone constants'!$A$3:$D$9999,4,FALSE)</f>
        <v>Betnikh</v>
      </c>
    </row>
    <row r="182" spans="1:14" x14ac:dyDescent="0.25">
      <c r="A182" s="77">
        <v>183</v>
      </c>
      <c r="B182">
        <v>20</v>
      </c>
      <c r="C182">
        <v>227</v>
      </c>
      <c r="D182" t="s">
        <v>386</v>
      </c>
      <c r="E182">
        <v>305</v>
      </c>
      <c r="F182">
        <v>535</v>
      </c>
      <c r="G182" t="s">
        <v>386</v>
      </c>
      <c r="H182">
        <v>1</v>
      </c>
      <c r="I182" t="s">
        <v>2963</v>
      </c>
      <c r="J182" s="30" t="str">
        <f t="shared" si="6"/>
        <v>[183]=535,</v>
      </c>
      <c r="K182" s="3">
        <f t="shared" si="7"/>
        <v>183</v>
      </c>
      <c r="L182" s="3">
        <f t="shared" si="8"/>
        <v>535</v>
      </c>
      <c r="M182" s="8" t="str">
        <f>VLOOKUP(A182,'ESO wayshrine names'!$A$3:$B$9991,2,)</f>
        <v>Carved Hills Wayshrine</v>
      </c>
      <c r="N182" s="3" t="str">
        <f>VLOOKUP(F182,'ESO zone constants'!$A$3:$D$9999,4,FALSE)</f>
        <v>Betnikh</v>
      </c>
    </row>
    <row r="183" spans="1:14" x14ac:dyDescent="0.25">
      <c r="A183" s="77">
        <v>184</v>
      </c>
      <c r="B183">
        <v>23</v>
      </c>
      <c r="C183">
        <v>255</v>
      </c>
      <c r="D183" t="s">
        <v>2377</v>
      </c>
      <c r="E183">
        <v>154</v>
      </c>
      <c r="F183">
        <v>347</v>
      </c>
      <c r="G183" t="s">
        <v>2377</v>
      </c>
      <c r="H183">
        <v>6</v>
      </c>
      <c r="I183" t="s">
        <v>2964</v>
      </c>
      <c r="J183" s="30" t="str">
        <f t="shared" si="6"/>
        <v>[184]=347,</v>
      </c>
      <c r="K183" s="3">
        <f t="shared" si="7"/>
        <v>184</v>
      </c>
      <c r="L183" s="3">
        <f t="shared" si="8"/>
        <v>347</v>
      </c>
      <c r="M183" s="8" t="str">
        <f>VLOOKUP(A183,'ESO wayshrine names'!$A$3:$B$9991,2,)</f>
        <v>Dungeon: Vaults of Madness</v>
      </c>
      <c r="N183" s="3" t="str">
        <f>VLOOKUP(F183,'ESO zone constants'!$A$3:$D$9999,4,FALSE)</f>
        <v>Coldharbour</v>
      </c>
    </row>
    <row r="184" spans="1:14" x14ac:dyDescent="0.25">
      <c r="A184" s="77">
        <v>185</v>
      </c>
      <c r="B184">
        <v>17</v>
      </c>
      <c r="C184">
        <v>256</v>
      </c>
      <c r="D184" t="s">
        <v>2302</v>
      </c>
      <c r="E184">
        <v>179</v>
      </c>
      <c r="F184">
        <v>382</v>
      </c>
      <c r="G184" t="s">
        <v>2302</v>
      </c>
      <c r="H184">
        <v>6</v>
      </c>
      <c r="I184" t="s">
        <v>2965</v>
      </c>
      <c r="J184" s="30" t="str">
        <f t="shared" si="6"/>
        <v>[185]=382,</v>
      </c>
      <c r="K184" s="3">
        <f t="shared" si="7"/>
        <v>185</v>
      </c>
      <c r="L184" s="3">
        <f t="shared" si="8"/>
        <v>382</v>
      </c>
      <c r="M184" s="8" t="str">
        <f>VLOOKUP(A184,'ESO wayshrine names'!$A$3:$B$9991,2,)</f>
        <v>Dungeon: Selene's Web</v>
      </c>
      <c r="N184" s="3" t="str">
        <f>VLOOKUP(F184,'ESO zone constants'!$A$3:$D$9999,4,FALSE)</f>
        <v>Reaper's March</v>
      </c>
    </row>
    <row r="185" spans="1:14" x14ac:dyDescent="0.25">
      <c r="A185" s="77">
        <v>186</v>
      </c>
      <c r="B185">
        <v>6</v>
      </c>
      <c r="C185">
        <v>20</v>
      </c>
      <c r="D185" t="s">
        <v>109</v>
      </c>
      <c r="E185">
        <v>14</v>
      </c>
      <c r="F185">
        <v>92</v>
      </c>
      <c r="G185" t="s">
        <v>109</v>
      </c>
      <c r="H185">
        <v>6</v>
      </c>
      <c r="I185" t="s">
        <v>2966</v>
      </c>
      <c r="J185" s="30" t="str">
        <f t="shared" si="6"/>
        <v>[186]=92,</v>
      </c>
      <c r="K185" s="3">
        <f t="shared" si="7"/>
        <v>186</v>
      </c>
      <c r="L185" s="3">
        <f t="shared" si="8"/>
        <v>92</v>
      </c>
      <c r="M185" s="8" t="str">
        <f>VLOOKUP(A185,'ESO wayshrine names'!$A$3:$B$9991,2,)</f>
        <v>Dungeon: Blackheart Haven</v>
      </c>
      <c r="N185" s="3" t="str">
        <f>VLOOKUP(F185,'ESO zone constants'!$A$3:$D$9999,4,FALSE)</f>
        <v>Bangkorai</v>
      </c>
    </row>
    <row r="186" spans="1:14" x14ac:dyDescent="0.25">
      <c r="A186" s="77">
        <v>187</v>
      </c>
      <c r="B186">
        <v>12</v>
      </c>
      <c r="C186">
        <v>125</v>
      </c>
      <c r="D186" t="s">
        <v>2318</v>
      </c>
      <c r="E186">
        <v>16</v>
      </c>
      <c r="F186">
        <v>103</v>
      </c>
      <c r="G186" t="s">
        <v>2318</v>
      </c>
      <c r="H186">
        <v>6</v>
      </c>
      <c r="I186" t="s">
        <v>2967</v>
      </c>
      <c r="J186" s="30" t="str">
        <f t="shared" si="6"/>
        <v>[187]=103,</v>
      </c>
      <c r="K186" s="3">
        <f t="shared" si="7"/>
        <v>187</v>
      </c>
      <c r="L186" s="3">
        <f t="shared" si="8"/>
        <v>103</v>
      </c>
      <c r="M186" s="8" t="str">
        <f>VLOOKUP(A186,'ESO wayshrine names'!$A$3:$B$9991,2,)</f>
        <v>Dungeon: Blessed Crucible</v>
      </c>
      <c r="N186" s="3" t="str">
        <f>VLOOKUP(F186,'ESO zone constants'!$A$3:$D$9999,4,FALSE)</f>
        <v>The Rift</v>
      </c>
    </row>
    <row r="187" spans="1:14" x14ac:dyDescent="0.25">
      <c r="A187" s="77">
        <v>188</v>
      </c>
      <c r="B187">
        <v>8</v>
      </c>
      <c r="C187">
        <v>22</v>
      </c>
      <c r="D187" t="s">
        <v>108</v>
      </c>
      <c r="E187">
        <v>11</v>
      </c>
      <c r="F187">
        <v>58</v>
      </c>
      <c r="G187" t="s">
        <v>108</v>
      </c>
      <c r="H187">
        <v>6</v>
      </c>
      <c r="I187" t="s">
        <v>2968</v>
      </c>
      <c r="J187" s="30" t="str">
        <f t="shared" si="6"/>
        <v>[188]=58,</v>
      </c>
      <c r="K187" s="3">
        <f t="shared" si="7"/>
        <v>188</v>
      </c>
      <c r="L187" s="3">
        <f t="shared" si="8"/>
        <v>58</v>
      </c>
      <c r="M187" s="8" t="str">
        <f>VLOOKUP(A187,'ESO wayshrine names'!$A$3:$B$9991,2,)</f>
        <v>Dungeon: Tempest Island</v>
      </c>
      <c r="N187" s="3" t="str">
        <f>VLOOKUP(F187,'ESO zone constants'!$A$3:$D$9999,4,FALSE)</f>
        <v>Malabal Tor</v>
      </c>
    </row>
    <row r="188" spans="1:14" x14ac:dyDescent="0.25">
      <c r="A188" s="76">
        <v>189</v>
      </c>
      <c r="B188">
        <v>4</v>
      </c>
      <c r="C188">
        <v>12</v>
      </c>
      <c r="D188" t="s">
        <v>104</v>
      </c>
      <c r="E188">
        <v>4</v>
      </c>
      <c r="F188">
        <v>19</v>
      </c>
      <c r="G188" t="s">
        <v>104</v>
      </c>
      <c r="J188" s="30" t="str">
        <f t="shared" si="6"/>
        <v>[189]=19,</v>
      </c>
      <c r="K188" s="3">
        <f t="shared" si="7"/>
        <v>189</v>
      </c>
      <c r="L188" s="3">
        <f t="shared" si="8"/>
        <v>19</v>
      </c>
      <c r="M188" s="8" t="str">
        <f>VLOOKUP(A188,'ESO wayshrine names'!$A$3:$B$9991,2,)</f>
        <v>Dungeon: Wayrest Sewers I</v>
      </c>
      <c r="N188" s="3" t="str">
        <f>VLOOKUP(F188,'ESO zone constants'!$A$3:$D$9999,4,FALSE)</f>
        <v>Stormhaven</v>
      </c>
    </row>
    <row r="189" spans="1:14" x14ac:dyDescent="0.25">
      <c r="A189" s="77">
        <v>190</v>
      </c>
      <c r="B189">
        <v>3</v>
      </c>
      <c r="C189">
        <v>10</v>
      </c>
      <c r="D189" t="s">
        <v>2315</v>
      </c>
      <c r="E189">
        <v>5</v>
      </c>
      <c r="F189">
        <v>20</v>
      </c>
      <c r="G189" t="s">
        <v>2315</v>
      </c>
      <c r="H189">
        <v>6</v>
      </c>
      <c r="I189" t="s">
        <v>2969</v>
      </c>
      <c r="J189" s="30" t="str">
        <f t="shared" si="6"/>
        <v>[190]=20,</v>
      </c>
      <c r="K189" s="3">
        <f t="shared" si="7"/>
        <v>190</v>
      </c>
      <c r="L189" s="3">
        <f t="shared" si="8"/>
        <v>20</v>
      </c>
      <c r="M189" s="8" t="str">
        <f>VLOOKUP(A189,'ESO wayshrine names'!$A$3:$B$9991,2,)</f>
        <v>Dungeon: Crypt of Hearts I</v>
      </c>
      <c r="N189" s="3" t="str">
        <f>VLOOKUP(F189,'ESO zone constants'!$A$3:$D$9999,4,FALSE)</f>
        <v>Rivenspire</v>
      </c>
    </row>
    <row r="190" spans="1:14" x14ac:dyDescent="0.25">
      <c r="A190" s="77">
        <v>191</v>
      </c>
      <c r="B190">
        <v>7</v>
      </c>
      <c r="C190">
        <v>9</v>
      </c>
      <c r="D190" t="s">
        <v>2299</v>
      </c>
      <c r="E190">
        <v>180</v>
      </c>
      <c r="F190">
        <v>383</v>
      </c>
      <c r="G190" t="s">
        <v>2299</v>
      </c>
      <c r="H190">
        <v>6</v>
      </c>
      <c r="I190" t="s">
        <v>2970</v>
      </c>
      <c r="J190" s="30" t="str">
        <f t="shared" si="6"/>
        <v>[191]=383,</v>
      </c>
      <c r="K190" s="3">
        <f t="shared" si="7"/>
        <v>191</v>
      </c>
      <c r="L190" s="3">
        <f t="shared" si="8"/>
        <v>383</v>
      </c>
      <c r="M190" s="8" t="str">
        <f>VLOOKUP(A190,'ESO wayshrine names'!$A$3:$B$9991,2,)</f>
        <v>Dungeon: Elden Hollow I</v>
      </c>
      <c r="N190" s="3" t="str">
        <f>VLOOKUP(F190,'ESO zone constants'!$A$3:$D$9999,4,FALSE)</f>
        <v>Grahtwood</v>
      </c>
    </row>
    <row r="191" spans="1:14" x14ac:dyDescent="0.25">
      <c r="A191" s="77">
        <v>192</v>
      </c>
      <c r="B191">
        <v>9</v>
      </c>
      <c r="C191">
        <v>26</v>
      </c>
      <c r="D191" t="s">
        <v>2319</v>
      </c>
      <c r="E191">
        <v>19</v>
      </c>
      <c r="F191">
        <v>117</v>
      </c>
      <c r="G191" t="s">
        <v>2319</v>
      </c>
      <c r="H191">
        <v>6</v>
      </c>
      <c r="I191" t="s">
        <v>2971</v>
      </c>
      <c r="J191" s="30" t="str">
        <f t="shared" si="6"/>
        <v>[192]=117,</v>
      </c>
      <c r="K191" s="3">
        <f t="shared" si="7"/>
        <v>192</v>
      </c>
      <c r="L191" s="3">
        <f t="shared" si="8"/>
        <v>117</v>
      </c>
      <c r="M191" s="8" t="str">
        <f>VLOOKUP(A191,'ESO wayshrine names'!$A$3:$B$9991,2,)</f>
        <v>Dungeon: Arx Corinium</v>
      </c>
      <c r="N191" s="3" t="str">
        <f>VLOOKUP(F191,'ESO zone constants'!$A$3:$D$9999,4,FALSE)</f>
        <v>Shadowfen</v>
      </c>
    </row>
    <row r="192" spans="1:14" x14ac:dyDescent="0.25">
      <c r="A192" s="77">
        <v>193</v>
      </c>
      <c r="B192">
        <v>2</v>
      </c>
      <c r="C192">
        <v>1</v>
      </c>
      <c r="D192" t="s">
        <v>103</v>
      </c>
      <c r="E192">
        <v>2</v>
      </c>
      <c r="F192">
        <v>3</v>
      </c>
      <c r="G192" t="s">
        <v>103</v>
      </c>
      <c r="H192">
        <v>6</v>
      </c>
      <c r="I192" t="s">
        <v>2972</v>
      </c>
      <c r="J192" s="30" t="str">
        <f t="shared" si="6"/>
        <v>[193]=3,</v>
      </c>
      <c r="K192" s="3">
        <f t="shared" si="7"/>
        <v>193</v>
      </c>
      <c r="L192" s="3">
        <f t="shared" si="8"/>
        <v>3</v>
      </c>
      <c r="M192" s="8" t="str">
        <f>VLOOKUP(A192,'ESO wayshrine names'!$A$3:$B$9991,2,)</f>
        <v>Dungeon: Spindleclutch I</v>
      </c>
      <c r="N192" s="3" t="str">
        <f>VLOOKUP(F192,'ESO zone constants'!$A$3:$D$9999,4,FALSE)</f>
        <v>Glenumbra</v>
      </c>
    </row>
    <row r="193" spans="1:14" x14ac:dyDescent="0.25">
      <c r="A193" s="77">
        <v>194</v>
      </c>
      <c r="B193">
        <v>15</v>
      </c>
      <c r="C193">
        <v>143</v>
      </c>
      <c r="D193" t="s">
        <v>264</v>
      </c>
      <c r="E193">
        <v>178</v>
      </c>
      <c r="F193">
        <v>381</v>
      </c>
      <c r="G193" t="s">
        <v>264</v>
      </c>
      <c r="H193">
        <v>6</v>
      </c>
      <c r="I193" t="s">
        <v>2973</v>
      </c>
      <c r="J193" s="30" t="str">
        <f t="shared" si="6"/>
        <v>[194]=381,</v>
      </c>
      <c r="K193" s="3">
        <f t="shared" si="7"/>
        <v>194</v>
      </c>
      <c r="L193" s="3">
        <f t="shared" si="8"/>
        <v>381</v>
      </c>
      <c r="M193" s="8" t="str">
        <f>VLOOKUP(A193,'ESO wayshrine names'!$A$3:$B$9991,2,)</f>
        <v>Dungeon: The Banished Cells I</v>
      </c>
      <c r="N193" s="3" t="str">
        <f>VLOOKUP(F193,'ESO zone constants'!$A$3:$D$9999,4,FALSE)</f>
        <v>Auridon</v>
      </c>
    </row>
    <row r="194" spans="1:14" x14ac:dyDescent="0.25">
      <c r="A194" s="76">
        <v>195</v>
      </c>
      <c r="B194">
        <v>13</v>
      </c>
      <c r="C194">
        <v>61</v>
      </c>
      <c r="D194" t="s">
        <v>2317</v>
      </c>
      <c r="E194">
        <v>15</v>
      </c>
      <c r="F194">
        <v>101</v>
      </c>
      <c r="G194" t="s">
        <v>2317</v>
      </c>
      <c r="H194">
        <v>6</v>
      </c>
      <c r="I194" t="s">
        <v>3322</v>
      </c>
      <c r="J194" s="30" t="str">
        <f t="shared" si="6"/>
        <v>[195]=101,</v>
      </c>
      <c r="K194" s="3">
        <f t="shared" si="7"/>
        <v>195</v>
      </c>
      <c r="L194" s="3">
        <f t="shared" si="8"/>
        <v>101</v>
      </c>
      <c r="M194" s="8" t="str">
        <f>VLOOKUP(A194,'ESO wayshrine names'!$A$3:$B$9991,2,)</f>
        <v>Dungeon: Direfrost Keep</v>
      </c>
      <c r="N194" s="3" t="str">
        <f>VLOOKUP(F194,'ESO zone constants'!$A$3:$D$9999,4,FALSE)</f>
        <v>Eastmarch</v>
      </c>
    </row>
    <row r="195" spans="1:14" x14ac:dyDescent="0.25">
      <c r="A195" s="77">
        <v>196</v>
      </c>
      <c r="B195">
        <v>5</v>
      </c>
      <c r="C195">
        <v>30</v>
      </c>
      <c r="D195" t="s">
        <v>3251</v>
      </c>
      <c r="E195">
        <v>17</v>
      </c>
      <c r="F195">
        <v>104</v>
      </c>
      <c r="G195" t="s">
        <v>2314</v>
      </c>
      <c r="H195">
        <v>6</v>
      </c>
      <c r="I195" t="s">
        <v>2974</v>
      </c>
      <c r="J195" s="30" t="str">
        <f t="shared" ref="J195:J258" si="9">IF(A195&lt;&gt;"",IF(F195&lt;&gt;"",IF(OR(ISNA(A195),ISNA(F195)),"","["&amp;A195&amp;"]="&amp;F195&amp;","),""),"")</f>
        <v>[196]=104,</v>
      </c>
      <c r="K195" s="3">
        <f t="shared" ref="K195:K258" si="10">A195</f>
        <v>196</v>
      </c>
      <c r="L195" s="3">
        <f t="shared" ref="L195:L258" si="11">F195</f>
        <v>104</v>
      </c>
      <c r="M195" s="8" t="str">
        <f>VLOOKUP(A195,'ESO wayshrine names'!$A$3:$B$9991,2,)</f>
        <v>Dungeon: Volenfell</v>
      </c>
      <c r="N195" s="3" t="str">
        <f>VLOOKUP(F195,'ESO zone constants'!$A$3:$D$9999,4,FALSE)</f>
        <v>Alik'r Desert</v>
      </c>
    </row>
    <row r="196" spans="1:14" x14ac:dyDescent="0.25">
      <c r="A196" s="77">
        <v>197</v>
      </c>
      <c r="B196">
        <v>16</v>
      </c>
      <c r="C196">
        <v>300</v>
      </c>
      <c r="D196" t="s">
        <v>2301</v>
      </c>
      <c r="E196">
        <v>18</v>
      </c>
      <c r="F196">
        <v>108</v>
      </c>
      <c r="G196" t="s">
        <v>2301</v>
      </c>
      <c r="H196">
        <v>6</v>
      </c>
      <c r="I196" t="s">
        <v>2975</v>
      </c>
      <c r="J196" s="30" t="str">
        <f t="shared" si="9"/>
        <v>[197]=108,</v>
      </c>
      <c r="K196" s="3">
        <f t="shared" si="10"/>
        <v>197</v>
      </c>
      <c r="L196" s="3">
        <f t="shared" si="11"/>
        <v>108</v>
      </c>
      <c r="M196" s="8" t="str">
        <f>VLOOKUP(A196,'ESO wayshrine names'!$A$3:$B$9991,2,)</f>
        <v>Dungeon: City of Ash I</v>
      </c>
      <c r="N196" s="3" t="str">
        <f>VLOOKUP(F196,'ESO zone constants'!$A$3:$D$9999,4,FALSE)</f>
        <v>Greenshade</v>
      </c>
    </row>
    <row r="197" spans="1:14" x14ac:dyDescent="0.25">
      <c r="A197" s="77">
        <v>198</v>
      </c>
      <c r="B197">
        <v>10</v>
      </c>
      <c r="C197">
        <v>13</v>
      </c>
      <c r="D197" t="s">
        <v>107</v>
      </c>
      <c r="E197">
        <v>10</v>
      </c>
      <c r="F197">
        <v>57</v>
      </c>
      <c r="G197" t="s">
        <v>107</v>
      </c>
      <c r="H197">
        <v>6</v>
      </c>
      <c r="I197" t="s">
        <v>2976</v>
      </c>
      <c r="J197" s="30" t="str">
        <f t="shared" si="9"/>
        <v>[198]=57,</v>
      </c>
      <c r="K197" s="3">
        <f t="shared" si="10"/>
        <v>198</v>
      </c>
      <c r="L197" s="3">
        <f t="shared" si="11"/>
        <v>57</v>
      </c>
      <c r="M197" s="8" t="str">
        <f>VLOOKUP(A197,'ESO wayshrine names'!$A$3:$B$9991,2,)</f>
        <v>Dungeon: Darkshade Caverns I</v>
      </c>
      <c r="N197" s="3" t="str">
        <f>VLOOKUP(F197,'ESO zone constants'!$A$3:$D$9999,4,FALSE)</f>
        <v>Deshaan</v>
      </c>
    </row>
    <row r="198" spans="1:14" x14ac:dyDescent="0.25">
      <c r="A198" s="77">
        <v>199</v>
      </c>
      <c r="B198">
        <v>14</v>
      </c>
      <c r="C198">
        <v>16</v>
      </c>
      <c r="D198" t="s">
        <v>125</v>
      </c>
      <c r="E198">
        <v>37</v>
      </c>
      <c r="F198">
        <v>181</v>
      </c>
      <c r="G198" t="s">
        <v>125</v>
      </c>
      <c r="H198">
        <v>1</v>
      </c>
      <c r="I198" t="s">
        <v>2977</v>
      </c>
      <c r="J198" s="30" t="str">
        <f t="shared" si="9"/>
        <v>[199]=181,</v>
      </c>
      <c r="K198" s="3">
        <f t="shared" si="10"/>
        <v>199</v>
      </c>
      <c r="L198" s="3">
        <f t="shared" si="11"/>
        <v>181</v>
      </c>
      <c r="M198" s="8" t="str">
        <f>VLOOKUP(A198,'ESO wayshrine names'!$A$3:$B$9991,2,)</f>
        <v>Southern High Rock Wayshrine</v>
      </c>
      <c r="N198" s="3" t="str">
        <f>VLOOKUP(F198,'ESO zone constants'!$A$3:$D$9999,4,FALSE)</f>
        <v>Cyrodiil</v>
      </c>
    </row>
    <row r="199" spans="1:14" x14ac:dyDescent="0.25">
      <c r="A199" s="77">
        <v>200</v>
      </c>
      <c r="B199">
        <v>14</v>
      </c>
      <c r="C199">
        <v>16</v>
      </c>
      <c r="D199" t="s">
        <v>125</v>
      </c>
      <c r="E199">
        <v>37</v>
      </c>
      <c r="F199">
        <v>181</v>
      </c>
      <c r="G199" t="s">
        <v>125</v>
      </c>
      <c r="H199">
        <v>1</v>
      </c>
      <c r="I199" t="s">
        <v>2978</v>
      </c>
      <c r="J199" s="30" t="str">
        <f t="shared" si="9"/>
        <v>[200]=181,</v>
      </c>
      <c r="K199" s="3">
        <f t="shared" si="10"/>
        <v>200</v>
      </c>
      <c r="L199" s="3">
        <f t="shared" si="11"/>
        <v>181</v>
      </c>
      <c r="M199" s="8" t="str">
        <f>VLOOKUP(A199,'ESO wayshrine names'!$A$3:$B$9991,2,)</f>
        <v>Eastern Elsweyr Wayshrine</v>
      </c>
      <c r="N199" s="3" t="str">
        <f>VLOOKUP(F199,'ESO zone constants'!$A$3:$D$9999,4,FALSE)</f>
        <v>Cyrodiil</v>
      </c>
    </row>
    <row r="200" spans="1:14" x14ac:dyDescent="0.25">
      <c r="A200" s="77">
        <v>201</v>
      </c>
      <c r="B200">
        <v>14</v>
      </c>
      <c r="C200">
        <v>16</v>
      </c>
      <c r="D200" t="s">
        <v>125</v>
      </c>
      <c r="E200">
        <v>37</v>
      </c>
      <c r="F200">
        <v>181</v>
      </c>
      <c r="G200" t="s">
        <v>125</v>
      </c>
      <c r="H200">
        <v>1</v>
      </c>
      <c r="I200" t="s">
        <v>2979</v>
      </c>
      <c r="J200" s="30" t="str">
        <f t="shared" si="9"/>
        <v>[201]=181,</v>
      </c>
      <c r="K200" s="3">
        <f t="shared" si="10"/>
        <v>201</v>
      </c>
      <c r="L200" s="3">
        <f t="shared" si="11"/>
        <v>181</v>
      </c>
      <c r="M200" s="8" t="str">
        <f>VLOOKUP(A200,'ESO wayshrine names'!$A$3:$B$9991,2,)</f>
        <v>Western Elsweyr Wayshrine</v>
      </c>
      <c r="N200" s="3" t="str">
        <f>VLOOKUP(F200,'ESO zone constants'!$A$3:$D$9999,4,FALSE)</f>
        <v>Cyrodiil</v>
      </c>
    </row>
    <row r="201" spans="1:14" x14ac:dyDescent="0.25">
      <c r="A201" s="77">
        <v>202</v>
      </c>
      <c r="B201">
        <v>14</v>
      </c>
      <c r="C201">
        <v>16</v>
      </c>
      <c r="D201" t="s">
        <v>125</v>
      </c>
      <c r="E201">
        <v>37</v>
      </c>
      <c r="F201">
        <v>181</v>
      </c>
      <c r="G201" t="s">
        <v>125</v>
      </c>
      <c r="H201">
        <v>1</v>
      </c>
      <c r="I201" t="s">
        <v>2980</v>
      </c>
      <c r="J201" s="30" t="str">
        <f t="shared" si="9"/>
        <v>[202]=181,</v>
      </c>
      <c r="K201" s="3">
        <f t="shared" si="10"/>
        <v>202</v>
      </c>
      <c r="L201" s="3">
        <f t="shared" si="11"/>
        <v>181</v>
      </c>
      <c r="M201" s="8" t="str">
        <f>VLOOKUP(A201,'ESO wayshrine names'!$A$3:$B$9991,2,)</f>
        <v>North Morrowind Wayshrine</v>
      </c>
      <c r="N201" s="3" t="str">
        <f>VLOOKUP(F201,'ESO zone constants'!$A$3:$D$9999,4,FALSE)</f>
        <v>Cyrodiil</v>
      </c>
    </row>
    <row r="202" spans="1:14" x14ac:dyDescent="0.25">
      <c r="A202" s="77">
        <v>203</v>
      </c>
      <c r="B202">
        <v>14</v>
      </c>
      <c r="C202">
        <v>16</v>
      </c>
      <c r="D202" t="s">
        <v>125</v>
      </c>
      <c r="E202">
        <v>37</v>
      </c>
      <c r="F202">
        <v>181</v>
      </c>
      <c r="G202" t="s">
        <v>125</v>
      </c>
      <c r="H202">
        <v>1</v>
      </c>
      <c r="I202" t="s">
        <v>2981</v>
      </c>
      <c r="J202" s="30" t="str">
        <f t="shared" si="9"/>
        <v>[203]=181,</v>
      </c>
      <c r="K202" s="3">
        <f t="shared" si="10"/>
        <v>203</v>
      </c>
      <c r="L202" s="3">
        <f t="shared" si="11"/>
        <v>181</v>
      </c>
      <c r="M202" s="8" t="str">
        <f>VLOOKUP(A202,'ESO wayshrine names'!$A$3:$B$9991,2,)</f>
        <v>South Morrowind Wayshrine</v>
      </c>
      <c r="N202" s="3" t="str">
        <f>VLOOKUP(F202,'ESO zone constants'!$A$3:$D$9999,4,FALSE)</f>
        <v>Cyrodiil</v>
      </c>
    </row>
    <row r="203" spans="1:14" x14ac:dyDescent="0.25">
      <c r="A203" s="77">
        <v>204</v>
      </c>
      <c r="B203">
        <v>6</v>
      </c>
      <c r="C203">
        <v>20</v>
      </c>
      <c r="D203" t="s">
        <v>109</v>
      </c>
      <c r="E203">
        <v>14</v>
      </c>
      <c r="F203">
        <v>92</v>
      </c>
      <c r="G203" t="s">
        <v>109</v>
      </c>
      <c r="H203">
        <v>1</v>
      </c>
      <c r="I203" t="s">
        <v>2982</v>
      </c>
      <c r="J203" s="30" t="str">
        <f t="shared" si="9"/>
        <v>[204]=92,</v>
      </c>
      <c r="K203" s="3">
        <f t="shared" si="10"/>
        <v>204</v>
      </c>
      <c r="L203" s="3">
        <f t="shared" si="11"/>
        <v>92</v>
      </c>
      <c r="M203" s="8" t="str">
        <f>VLOOKUP(A203,'ESO wayshrine names'!$A$3:$B$9991,2,)</f>
        <v>Eastern Evermore Wayshrine</v>
      </c>
      <c r="N203" s="3" t="str">
        <f>VLOOKUP(F203,'ESO zone constants'!$A$3:$D$9999,4,FALSE)</f>
        <v>Bangkorai</v>
      </c>
    </row>
    <row r="204" spans="1:14" x14ac:dyDescent="0.25">
      <c r="A204" s="77">
        <v>205</v>
      </c>
      <c r="B204">
        <v>10</v>
      </c>
      <c r="C204">
        <v>13</v>
      </c>
      <c r="D204" t="s">
        <v>107</v>
      </c>
      <c r="E204">
        <v>10</v>
      </c>
      <c r="F204">
        <v>57</v>
      </c>
      <c r="G204" t="s">
        <v>107</v>
      </c>
      <c r="H204">
        <v>1</v>
      </c>
      <c r="I204" t="s">
        <v>2983</v>
      </c>
      <c r="J204" s="30" t="str">
        <f t="shared" si="9"/>
        <v>[205]=57,</v>
      </c>
      <c r="K204" s="3">
        <f t="shared" si="10"/>
        <v>205</v>
      </c>
      <c r="L204" s="3">
        <f t="shared" si="11"/>
        <v>57</v>
      </c>
      <c r="M204" s="8" t="str">
        <f>VLOOKUP(A204,'ESO wayshrine names'!$A$3:$B$9991,2,)</f>
        <v>Shad Astula Wayshrine</v>
      </c>
      <c r="N204" s="3" t="str">
        <f>VLOOKUP(F204,'ESO zone constants'!$A$3:$D$9999,4,FALSE)</f>
        <v>Deshaan</v>
      </c>
    </row>
    <row r="205" spans="1:14" x14ac:dyDescent="0.25">
      <c r="A205" s="77">
        <v>206</v>
      </c>
      <c r="B205">
        <v>6</v>
      </c>
      <c r="C205">
        <v>20</v>
      </c>
      <c r="D205" t="s">
        <v>109</v>
      </c>
      <c r="E205">
        <v>14</v>
      </c>
      <c r="F205">
        <v>92</v>
      </c>
      <c r="G205" t="s">
        <v>109</v>
      </c>
      <c r="H205">
        <v>1</v>
      </c>
      <c r="I205" t="s">
        <v>2984</v>
      </c>
      <c r="J205" s="30" t="str">
        <f t="shared" si="9"/>
        <v>[206]=92,</v>
      </c>
      <c r="K205" s="3">
        <f t="shared" si="10"/>
        <v>206</v>
      </c>
      <c r="L205" s="3">
        <f t="shared" si="11"/>
        <v>92</v>
      </c>
      <c r="M205" s="8" t="str">
        <f>VLOOKUP(A205,'ESO wayshrine names'!$A$3:$B$9991,2,)</f>
        <v>Halcyon Lake Wayshrine</v>
      </c>
      <c r="N205" s="3" t="str">
        <f>VLOOKUP(F205,'ESO zone constants'!$A$3:$D$9999,4,FALSE)</f>
        <v>Bangkorai</v>
      </c>
    </row>
    <row r="206" spans="1:14" x14ac:dyDescent="0.25">
      <c r="A206" s="77">
        <v>207</v>
      </c>
      <c r="B206">
        <v>7</v>
      </c>
      <c r="C206">
        <v>9</v>
      </c>
      <c r="D206" t="s">
        <v>2299</v>
      </c>
      <c r="E206">
        <v>180</v>
      </c>
      <c r="F206">
        <v>383</v>
      </c>
      <c r="G206" t="s">
        <v>2299</v>
      </c>
      <c r="H206">
        <v>1</v>
      </c>
      <c r="I206" t="s">
        <v>2985</v>
      </c>
      <c r="J206" s="30" t="str">
        <f t="shared" si="9"/>
        <v>[207]=383,</v>
      </c>
      <c r="K206" s="3">
        <f t="shared" si="10"/>
        <v>207</v>
      </c>
      <c r="L206" s="3">
        <f t="shared" si="11"/>
        <v>383</v>
      </c>
      <c r="M206" s="8" t="str">
        <f>VLOOKUP(A206,'ESO wayshrine names'!$A$3:$B$9991,2,)</f>
        <v>Gray Mire Wayshrine</v>
      </c>
      <c r="N206" s="3" t="str">
        <f>VLOOKUP(F206,'ESO zone constants'!$A$3:$D$9999,4,FALSE)</f>
        <v>Grahtwood</v>
      </c>
    </row>
    <row r="207" spans="1:14" x14ac:dyDescent="0.25">
      <c r="A207" s="77">
        <v>208</v>
      </c>
      <c r="B207">
        <v>3</v>
      </c>
      <c r="C207">
        <v>10</v>
      </c>
      <c r="D207" t="s">
        <v>2315</v>
      </c>
      <c r="E207">
        <v>5</v>
      </c>
      <c r="F207">
        <v>20</v>
      </c>
      <c r="G207" t="s">
        <v>2315</v>
      </c>
      <c r="H207">
        <v>1</v>
      </c>
      <c r="I207" t="s">
        <v>2986</v>
      </c>
      <c r="J207" s="30" t="str">
        <f t="shared" si="9"/>
        <v>[208]=20,</v>
      </c>
      <c r="K207" s="3">
        <f t="shared" si="10"/>
        <v>208</v>
      </c>
      <c r="L207" s="3">
        <f t="shared" si="11"/>
        <v>20</v>
      </c>
      <c r="M207" s="8" t="str">
        <f>VLOOKUP(A207,'ESO wayshrine names'!$A$3:$B$9991,2,)</f>
        <v>Shrouded Pass Wayshrine</v>
      </c>
      <c r="N207" s="3" t="str">
        <f>VLOOKUP(F207,'ESO zone constants'!$A$3:$D$9999,4,FALSE)</f>
        <v>Rivenspire</v>
      </c>
    </row>
    <row r="208" spans="1:14" x14ac:dyDescent="0.25">
      <c r="A208" s="77">
        <v>210</v>
      </c>
      <c r="B208">
        <v>2</v>
      </c>
      <c r="C208">
        <v>1</v>
      </c>
      <c r="D208" t="s">
        <v>103</v>
      </c>
      <c r="E208">
        <v>2</v>
      </c>
      <c r="F208">
        <v>3</v>
      </c>
      <c r="G208" t="s">
        <v>103</v>
      </c>
      <c r="H208">
        <v>1</v>
      </c>
      <c r="I208" t="s">
        <v>2987</v>
      </c>
      <c r="J208" s="30" t="str">
        <f t="shared" si="9"/>
        <v>[210]=3,</v>
      </c>
      <c r="K208" s="3">
        <f t="shared" si="10"/>
        <v>210</v>
      </c>
      <c r="L208" s="3">
        <f t="shared" si="11"/>
        <v>3</v>
      </c>
      <c r="M208" s="8" t="str">
        <f>VLOOKUP(A208,'ESO wayshrine names'!$A$3:$B$9991,2,)</f>
        <v>The Harborage</v>
      </c>
      <c r="N208" s="3" t="str">
        <f>VLOOKUP(F208,'ESO zone constants'!$A$3:$D$9999,4,FALSE)</f>
        <v>Glenumbra</v>
      </c>
    </row>
    <row r="209" spans="1:14" x14ac:dyDescent="0.25">
      <c r="A209" s="77">
        <v>211</v>
      </c>
      <c r="B209">
        <v>15</v>
      </c>
      <c r="C209">
        <v>143</v>
      </c>
      <c r="D209" t="s">
        <v>264</v>
      </c>
      <c r="E209">
        <v>178</v>
      </c>
      <c r="F209">
        <v>381</v>
      </c>
      <c r="G209" t="s">
        <v>264</v>
      </c>
      <c r="H209">
        <v>1</v>
      </c>
      <c r="I209" t="s">
        <v>2987</v>
      </c>
      <c r="J209" s="30" t="str">
        <f t="shared" si="9"/>
        <v>[211]=381,</v>
      </c>
      <c r="K209" s="3">
        <f t="shared" si="10"/>
        <v>211</v>
      </c>
      <c r="L209" s="3">
        <f t="shared" si="11"/>
        <v>381</v>
      </c>
      <c r="M209" s="8" t="str">
        <f>VLOOKUP(A209,'ESO wayshrine names'!$A$3:$B$9991,2,)</f>
        <v>The Harborage</v>
      </c>
      <c r="N209" s="3" t="str">
        <f>VLOOKUP(F209,'ESO zone constants'!$A$3:$D$9999,4,FALSE)</f>
        <v>Auridon</v>
      </c>
    </row>
    <row r="210" spans="1:14" x14ac:dyDescent="0.25">
      <c r="A210" s="77">
        <v>212</v>
      </c>
      <c r="B210">
        <v>11</v>
      </c>
      <c r="C210">
        <v>7</v>
      </c>
      <c r="D210" t="s">
        <v>2320</v>
      </c>
      <c r="E210">
        <v>9</v>
      </c>
      <c r="F210">
        <v>41</v>
      </c>
      <c r="G210" t="s">
        <v>2320</v>
      </c>
      <c r="H210">
        <v>1</v>
      </c>
      <c r="I210" t="s">
        <v>2987</v>
      </c>
      <c r="J210" s="30" t="str">
        <f t="shared" si="9"/>
        <v>[212]=41,</v>
      </c>
      <c r="K210" s="3">
        <f t="shared" si="10"/>
        <v>212</v>
      </c>
      <c r="L210" s="3">
        <f t="shared" si="11"/>
        <v>41</v>
      </c>
      <c r="M210" s="8" t="str">
        <f>VLOOKUP(A210,'ESO wayshrine names'!$A$3:$B$9991,2,)</f>
        <v>The Harborage</v>
      </c>
      <c r="N210" s="3" t="str">
        <f>VLOOKUP(F210,'ESO zone constants'!$A$3:$D$9999,4,FALSE)</f>
        <v>Stonefalls</v>
      </c>
    </row>
    <row r="211" spans="1:14" x14ac:dyDescent="0.25">
      <c r="A211" s="77">
        <v>213</v>
      </c>
      <c r="B211">
        <v>7</v>
      </c>
      <c r="C211">
        <v>9</v>
      </c>
      <c r="D211" t="s">
        <v>2299</v>
      </c>
      <c r="E211">
        <v>180</v>
      </c>
      <c r="F211">
        <v>383</v>
      </c>
      <c r="G211" t="s">
        <v>2299</v>
      </c>
      <c r="H211">
        <v>1</v>
      </c>
      <c r="I211" t="s">
        <v>2988</v>
      </c>
      <c r="J211" s="30" t="str">
        <f t="shared" si="9"/>
        <v>[213]=383,</v>
      </c>
      <c r="K211" s="3">
        <f t="shared" si="10"/>
        <v>213</v>
      </c>
      <c r="L211" s="3">
        <f t="shared" si="11"/>
        <v>383</v>
      </c>
      <c r="M211" s="8" t="str">
        <f>VLOOKUP(A211,'ESO wayshrine names'!$A$3:$B$9991,2,)</f>
        <v>Falinesti Winter Wayshrine</v>
      </c>
      <c r="N211" s="3" t="str">
        <f>VLOOKUP(F211,'ESO zone constants'!$A$3:$D$9999,4,FALSE)</f>
        <v>Grahtwood</v>
      </c>
    </row>
    <row r="212" spans="1:14" x14ac:dyDescent="0.25">
      <c r="A212" s="77">
        <v>214</v>
      </c>
      <c r="B212">
        <v>7</v>
      </c>
      <c r="C212">
        <v>9</v>
      </c>
      <c r="D212" t="s">
        <v>2299</v>
      </c>
      <c r="E212">
        <v>180</v>
      </c>
      <c r="F212">
        <v>383</v>
      </c>
      <c r="G212" t="s">
        <v>2299</v>
      </c>
      <c r="H212">
        <v>1</v>
      </c>
      <c r="I212" t="s">
        <v>2989</v>
      </c>
      <c r="J212" s="30" t="str">
        <f t="shared" si="9"/>
        <v>[214]=383,</v>
      </c>
      <c r="K212" s="3">
        <f t="shared" si="10"/>
        <v>214</v>
      </c>
      <c r="L212" s="3">
        <f t="shared" si="11"/>
        <v>383</v>
      </c>
      <c r="M212" s="8" t="str">
        <f>VLOOKUP(A212,'ESO wayshrine names'!$A$3:$B$9991,2,)</f>
        <v>Elden Root Wayshrine</v>
      </c>
      <c r="N212" s="3" t="str">
        <f>VLOOKUP(F212,'ESO zone constants'!$A$3:$D$9999,4,FALSE)</f>
        <v>Grahtwood</v>
      </c>
    </row>
    <row r="213" spans="1:14" x14ac:dyDescent="0.25">
      <c r="A213" s="77">
        <v>216</v>
      </c>
      <c r="B213">
        <v>2</v>
      </c>
      <c r="C213">
        <v>1</v>
      </c>
      <c r="D213" t="s">
        <v>103</v>
      </c>
      <c r="E213">
        <v>2</v>
      </c>
      <c r="F213">
        <v>3</v>
      </c>
      <c r="G213" t="s">
        <v>103</v>
      </c>
      <c r="H213">
        <v>1</v>
      </c>
      <c r="I213" t="s">
        <v>2990</v>
      </c>
      <c r="J213" s="30" t="str">
        <f t="shared" si="9"/>
        <v>[216]=3,</v>
      </c>
      <c r="K213" s="3">
        <f t="shared" si="10"/>
        <v>216</v>
      </c>
      <c r="L213" s="3">
        <f t="shared" si="11"/>
        <v>3</v>
      </c>
      <c r="M213" s="8" t="str">
        <f>VLOOKUP(A213,'ESO wayshrine names'!$A$3:$B$9991,2,)</f>
        <v>Hag Fen Wayshrine</v>
      </c>
      <c r="N213" s="3" t="str">
        <f>VLOOKUP(F213,'ESO zone constants'!$A$3:$D$9999,4,FALSE)</f>
        <v>Glenumbra</v>
      </c>
    </row>
    <row r="214" spans="1:14" x14ac:dyDescent="0.25">
      <c r="A214" s="77">
        <v>217</v>
      </c>
      <c r="B214">
        <v>25</v>
      </c>
      <c r="C214">
        <v>1126</v>
      </c>
      <c r="D214" t="s">
        <v>565</v>
      </c>
      <c r="E214">
        <v>500</v>
      </c>
      <c r="F214">
        <v>888</v>
      </c>
      <c r="G214" t="s">
        <v>565</v>
      </c>
      <c r="H214">
        <v>1</v>
      </c>
      <c r="I214" t="s">
        <v>2024</v>
      </c>
      <c r="J214" s="30" t="str">
        <f t="shared" si="9"/>
        <v>[217]=888,</v>
      </c>
      <c r="K214" s="3">
        <f t="shared" si="10"/>
        <v>217</v>
      </c>
      <c r="L214" s="3">
        <f t="shared" si="11"/>
        <v>888</v>
      </c>
      <c r="M214" s="8" t="str">
        <f>VLOOKUP(A214,'ESO wayshrine names'!$A$3:$B$9991,2,)</f>
        <v>Seeker's Archive Wayshrine</v>
      </c>
      <c r="N214" s="3" t="str">
        <f>VLOOKUP(F214,'ESO zone constants'!$A$3:$D$9999,4,FALSE)</f>
        <v>Craglorn</v>
      </c>
    </row>
    <row r="215" spans="1:14" x14ac:dyDescent="0.25">
      <c r="A215" s="76">
        <v>218</v>
      </c>
      <c r="B215">
        <v>25</v>
      </c>
      <c r="C215">
        <v>1126</v>
      </c>
      <c r="D215" t="s">
        <v>565</v>
      </c>
      <c r="E215">
        <v>500</v>
      </c>
      <c r="F215">
        <v>888</v>
      </c>
      <c r="G215" t="s">
        <v>565</v>
      </c>
      <c r="H215">
        <v>1</v>
      </c>
      <c r="I215" t="s">
        <v>2025</v>
      </c>
      <c r="J215" s="30" t="str">
        <f t="shared" si="9"/>
        <v>[218]=888,</v>
      </c>
      <c r="K215" s="3">
        <f t="shared" si="10"/>
        <v>218</v>
      </c>
      <c r="L215" s="3">
        <f t="shared" si="11"/>
        <v>888</v>
      </c>
      <c r="M215" s="8" t="str">
        <f>VLOOKUP(A215,'ESO wayshrine names'!$A$3:$B$9991,2,)</f>
        <v>Shada's Tear Wayshrine</v>
      </c>
      <c r="N215" s="3" t="str">
        <f>VLOOKUP(F215,'ESO zone constants'!$A$3:$D$9999,4,FALSE)</f>
        <v>Craglorn</v>
      </c>
    </row>
    <row r="216" spans="1:14" x14ac:dyDescent="0.25">
      <c r="A216" s="77">
        <v>219</v>
      </c>
      <c r="B216">
        <v>25</v>
      </c>
      <c r="C216">
        <v>1126</v>
      </c>
      <c r="D216" t="s">
        <v>565</v>
      </c>
      <c r="E216">
        <v>500</v>
      </c>
      <c r="F216">
        <v>888</v>
      </c>
      <c r="G216" t="s">
        <v>565</v>
      </c>
      <c r="H216">
        <v>1</v>
      </c>
      <c r="I216" t="s">
        <v>2026</v>
      </c>
      <c r="J216" s="30" t="str">
        <f t="shared" si="9"/>
        <v>[219]=888,</v>
      </c>
      <c r="K216" s="3">
        <f t="shared" si="10"/>
        <v>219</v>
      </c>
      <c r="L216" s="3">
        <f t="shared" si="11"/>
        <v>888</v>
      </c>
      <c r="M216" s="8" t="str">
        <f>VLOOKUP(A216,'ESO wayshrine names'!$A$3:$B$9991,2,)</f>
        <v>Sandy Path Wayshrine</v>
      </c>
      <c r="N216" s="3" t="str">
        <f>VLOOKUP(F216,'ESO zone constants'!$A$3:$D$9999,4,FALSE)</f>
        <v>Craglorn</v>
      </c>
    </row>
    <row r="217" spans="1:14" x14ac:dyDescent="0.25">
      <c r="A217" s="77">
        <v>220</v>
      </c>
      <c r="B217">
        <v>25</v>
      </c>
      <c r="C217">
        <v>1126</v>
      </c>
      <c r="D217" t="s">
        <v>565</v>
      </c>
      <c r="E217">
        <v>500</v>
      </c>
      <c r="F217">
        <v>888</v>
      </c>
      <c r="G217" t="s">
        <v>565</v>
      </c>
      <c r="H217">
        <v>1</v>
      </c>
      <c r="I217" t="s">
        <v>2027</v>
      </c>
      <c r="J217" s="30" t="str">
        <f t="shared" si="9"/>
        <v>[220]=888,</v>
      </c>
      <c r="K217" s="3">
        <f t="shared" si="10"/>
        <v>220</v>
      </c>
      <c r="L217" s="3">
        <f t="shared" si="11"/>
        <v>888</v>
      </c>
      <c r="M217" s="8" t="str">
        <f>VLOOKUP(A217,'ESO wayshrine names'!$A$3:$B$9991,2,)</f>
        <v>Belkarth Wayshrine</v>
      </c>
      <c r="N217" s="3" t="str">
        <f>VLOOKUP(F217,'ESO zone constants'!$A$3:$D$9999,4,FALSE)</f>
        <v>Craglorn</v>
      </c>
    </row>
    <row r="218" spans="1:14" x14ac:dyDescent="0.25">
      <c r="A218" s="77">
        <v>225</v>
      </c>
      <c r="B218">
        <v>25</v>
      </c>
      <c r="C218">
        <v>1126</v>
      </c>
      <c r="D218" t="s">
        <v>565</v>
      </c>
      <c r="E218">
        <v>500</v>
      </c>
      <c r="F218">
        <v>888</v>
      </c>
      <c r="G218" t="s">
        <v>565</v>
      </c>
      <c r="H218">
        <v>1</v>
      </c>
      <c r="I218" t="s">
        <v>2028</v>
      </c>
      <c r="J218" s="30" t="str">
        <f t="shared" si="9"/>
        <v>[225]=888,</v>
      </c>
      <c r="K218" s="3">
        <f t="shared" si="10"/>
        <v>225</v>
      </c>
      <c r="L218" s="3">
        <f t="shared" si="11"/>
        <v>888</v>
      </c>
      <c r="M218" s="8" t="str">
        <f>VLOOKUP(A218,'ESO wayshrine names'!$A$3:$B$9991,2,)</f>
        <v>Spellscar Wayshrine</v>
      </c>
      <c r="N218" s="3" t="str">
        <f>VLOOKUP(F218,'ESO zone constants'!$A$3:$D$9999,4,FALSE)</f>
        <v>Craglorn</v>
      </c>
    </row>
    <row r="219" spans="1:14" x14ac:dyDescent="0.25">
      <c r="A219" s="77">
        <v>226</v>
      </c>
      <c r="B219">
        <v>25</v>
      </c>
      <c r="C219">
        <v>1126</v>
      </c>
      <c r="D219" t="s">
        <v>565</v>
      </c>
      <c r="E219">
        <v>500</v>
      </c>
      <c r="F219">
        <v>888</v>
      </c>
      <c r="G219" t="s">
        <v>565</v>
      </c>
      <c r="H219">
        <v>1</v>
      </c>
      <c r="I219" t="s">
        <v>2029</v>
      </c>
      <c r="J219" s="30" t="str">
        <f t="shared" si="9"/>
        <v>[226]=888,</v>
      </c>
      <c r="K219" s="3">
        <f t="shared" si="10"/>
        <v>226</v>
      </c>
      <c r="L219" s="3">
        <f t="shared" si="11"/>
        <v>888</v>
      </c>
      <c r="M219" s="8" t="str">
        <f>VLOOKUP(A219,'ESO wayshrine names'!$A$3:$B$9991,2,)</f>
        <v>Mountain Overlook Wayshrine</v>
      </c>
      <c r="N219" s="3" t="str">
        <f>VLOOKUP(F219,'ESO zone constants'!$A$3:$D$9999,4,FALSE)</f>
        <v>Craglorn</v>
      </c>
    </row>
    <row r="220" spans="1:14" x14ac:dyDescent="0.25">
      <c r="A220" s="77">
        <v>227</v>
      </c>
      <c r="B220">
        <v>25</v>
      </c>
      <c r="C220">
        <v>1126</v>
      </c>
      <c r="D220" t="s">
        <v>565</v>
      </c>
      <c r="E220">
        <v>500</v>
      </c>
      <c r="F220">
        <v>888</v>
      </c>
      <c r="G220" t="s">
        <v>565</v>
      </c>
      <c r="H220">
        <v>1</v>
      </c>
      <c r="I220" t="s">
        <v>2030</v>
      </c>
      <c r="J220" s="30" t="str">
        <f t="shared" si="9"/>
        <v>[227]=888,</v>
      </c>
      <c r="K220" s="3">
        <f t="shared" si="10"/>
        <v>227</v>
      </c>
      <c r="L220" s="3">
        <f t="shared" si="11"/>
        <v>888</v>
      </c>
      <c r="M220" s="8" t="str">
        <f>VLOOKUP(A220,'ESO wayshrine names'!$A$3:$B$9991,2,)</f>
        <v>Inazzur's Hold Wayshrine</v>
      </c>
      <c r="N220" s="3" t="str">
        <f>VLOOKUP(F220,'ESO zone constants'!$A$3:$D$9999,4,FALSE)</f>
        <v>Craglorn</v>
      </c>
    </row>
    <row r="221" spans="1:14" x14ac:dyDescent="0.25">
      <c r="A221" s="76">
        <v>229</v>
      </c>
      <c r="B221">
        <v>25</v>
      </c>
      <c r="C221">
        <v>1126</v>
      </c>
      <c r="D221" t="s">
        <v>565</v>
      </c>
      <c r="E221">
        <v>500</v>
      </c>
      <c r="F221">
        <v>888</v>
      </c>
      <c r="G221" t="s">
        <v>565</v>
      </c>
      <c r="H221">
        <v>1</v>
      </c>
      <c r="I221" t="s">
        <v>2031</v>
      </c>
      <c r="J221" s="30" t="str">
        <f t="shared" si="9"/>
        <v>[229]=888,</v>
      </c>
      <c r="K221" s="3">
        <f t="shared" si="10"/>
        <v>229</v>
      </c>
      <c r="L221" s="3">
        <f t="shared" si="11"/>
        <v>888</v>
      </c>
      <c r="M221" s="8" t="str">
        <f>VLOOKUP(A221,'ESO wayshrine names'!$A$3:$B$9991,2,)</f>
        <v>Elinhir Wayshrine</v>
      </c>
      <c r="N221" s="3" t="str">
        <f>VLOOKUP(F221,'ESO zone constants'!$A$3:$D$9999,4,FALSE)</f>
        <v>Craglorn</v>
      </c>
    </row>
    <row r="222" spans="1:14" x14ac:dyDescent="0.25">
      <c r="A222" s="76">
        <v>230</v>
      </c>
      <c r="B222">
        <v>25</v>
      </c>
      <c r="C222">
        <v>1126</v>
      </c>
      <c r="D222" t="s">
        <v>565</v>
      </c>
      <c r="E222">
        <v>500</v>
      </c>
      <c r="F222">
        <v>888</v>
      </c>
      <c r="G222" t="s">
        <v>565</v>
      </c>
      <c r="H222">
        <v>3</v>
      </c>
      <c r="I222" t="s">
        <v>2032</v>
      </c>
      <c r="J222" s="30" t="str">
        <f t="shared" si="9"/>
        <v>[230]=888,</v>
      </c>
      <c r="K222" s="3">
        <f t="shared" si="10"/>
        <v>230</v>
      </c>
      <c r="L222" s="3">
        <f t="shared" si="11"/>
        <v>888</v>
      </c>
      <c r="M222" s="8" t="str">
        <f>VLOOKUP(A222,'ESO wayshrine names'!$A$3:$B$9991,2,)</f>
        <v>Trial: Hel Ra Citadel</v>
      </c>
      <c r="N222" s="3" t="str">
        <f>VLOOKUP(F222,'ESO zone constants'!$A$3:$D$9999,4,FALSE)</f>
        <v>Craglorn</v>
      </c>
    </row>
    <row r="223" spans="1:14" x14ac:dyDescent="0.25">
      <c r="A223" s="76">
        <v>231</v>
      </c>
      <c r="B223">
        <v>25</v>
      </c>
      <c r="C223">
        <v>1126</v>
      </c>
      <c r="D223" t="s">
        <v>565</v>
      </c>
      <c r="E223">
        <v>500</v>
      </c>
      <c r="F223">
        <v>888</v>
      </c>
      <c r="G223" t="s">
        <v>565</v>
      </c>
      <c r="H223">
        <v>3</v>
      </c>
      <c r="I223" t="s">
        <v>2033</v>
      </c>
      <c r="J223" s="30" t="str">
        <f t="shared" si="9"/>
        <v>[231]=888,</v>
      </c>
      <c r="K223" s="3">
        <f t="shared" si="10"/>
        <v>231</v>
      </c>
      <c r="L223" s="3">
        <f t="shared" si="11"/>
        <v>888</v>
      </c>
      <c r="M223" s="8" t="str">
        <f>VLOOKUP(A223,'ESO wayshrine names'!$A$3:$B$9991,2,)</f>
        <v>Trial: Aetherian Archive</v>
      </c>
      <c r="N223" s="3" t="str">
        <f>VLOOKUP(F223,'ESO zone constants'!$A$3:$D$9999,4,FALSE)</f>
        <v>Craglorn</v>
      </c>
    </row>
    <row r="224" spans="1:14" x14ac:dyDescent="0.25">
      <c r="A224" s="76">
        <v>232</v>
      </c>
      <c r="B224">
        <v>25</v>
      </c>
      <c r="C224">
        <v>1126</v>
      </c>
      <c r="D224" t="s">
        <v>565</v>
      </c>
      <c r="E224">
        <v>500</v>
      </c>
      <c r="F224">
        <v>888</v>
      </c>
      <c r="G224" t="s">
        <v>565</v>
      </c>
      <c r="H224">
        <v>3</v>
      </c>
      <c r="I224" t="s">
        <v>2034</v>
      </c>
      <c r="J224" s="30" t="str">
        <f t="shared" si="9"/>
        <v>[232]=888,</v>
      </c>
      <c r="K224" s="3">
        <f t="shared" si="10"/>
        <v>232</v>
      </c>
      <c r="L224" s="3">
        <f t="shared" si="11"/>
        <v>888</v>
      </c>
      <c r="M224" s="8" t="str">
        <f>VLOOKUP(A224,'ESO wayshrine names'!$A$3:$B$9991,2,)</f>
        <v>Trial: Sanctum Ophidia</v>
      </c>
      <c r="N224" s="3" t="str">
        <f>VLOOKUP(F224,'ESO zone constants'!$A$3:$D$9999,4,FALSE)</f>
        <v>Craglorn</v>
      </c>
    </row>
    <row r="225" spans="1:14" x14ac:dyDescent="0.25">
      <c r="A225" s="76">
        <v>233</v>
      </c>
      <c r="B225">
        <v>25</v>
      </c>
      <c r="C225">
        <v>1126</v>
      </c>
      <c r="D225" t="s">
        <v>565</v>
      </c>
      <c r="E225">
        <v>500</v>
      </c>
      <c r="F225">
        <v>888</v>
      </c>
      <c r="G225" t="s">
        <v>565</v>
      </c>
      <c r="H225">
        <v>1</v>
      </c>
      <c r="I225" t="s">
        <v>2035</v>
      </c>
      <c r="J225" s="30" t="str">
        <f t="shared" si="9"/>
        <v>[233]=888,</v>
      </c>
      <c r="K225" s="3">
        <f t="shared" si="10"/>
        <v>233</v>
      </c>
      <c r="L225" s="3">
        <f t="shared" si="11"/>
        <v>888</v>
      </c>
      <c r="M225" s="8" t="str">
        <f>VLOOKUP(A225,'ESO wayshrine names'!$A$3:$B$9991,2,)</f>
        <v>Dragonstar Wayshrine</v>
      </c>
      <c r="N225" s="3" t="str">
        <f>VLOOKUP(F225,'ESO zone constants'!$A$3:$D$9999,4,FALSE)</f>
        <v>Craglorn</v>
      </c>
    </row>
    <row r="226" spans="1:14" x14ac:dyDescent="0.25">
      <c r="A226" s="76">
        <v>234</v>
      </c>
      <c r="B226">
        <v>25</v>
      </c>
      <c r="C226">
        <v>1126</v>
      </c>
      <c r="D226" t="s">
        <v>565</v>
      </c>
      <c r="E226">
        <v>500</v>
      </c>
      <c r="F226">
        <v>888</v>
      </c>
      <c r="G226" t="s">
        <v>565</v>
      </c>
      <c r="H226">
        <v>1</v>
      </c>
      <c r="I226" t="s">
        <v>2036</v>
      </c>
      <c r="J226" s="30" t="str">
        <f t="shared" si="9"/>
        <v>[234]=888,</v>
      </c>
      <c r="K226" s="3">
        <f t="shared" si="10"/>
        <v>234</v>
      </c>
      <c r="L226" s="3">
        <f t="shared" si="11"/>
        <v>888</v>
      </c>
      <c r="M226" s="8" t="str">
        <f>VLOOKUP(A226,'ESO wayshrine names'!$A$3:$B$9991,2,)</f>
        <v>Skyreach Wayshrine</v>
      </c>
      <c r="N226" s="3" t="str">
        <f>VLOOKUP(F226,'ESO zone constants'!$A$3:$D$9999,4,FALSE)</f>
        <v>Craglorn</v>
      </c>
    </row>
    <row r="227" spans="1:14" x14ac:dyDescent="0.25">
      <c r="A227" s="76">
        <v>235</v>
      </c>
      <c r="B227">
        <v>25</v>
      </c>
      <c r="C227">
        <v>1126</v>
      </c>
      <c r="D227" t="s">
        <v>565</v>
      </c>
      <c r="E227">
        <v>500</v>
      </c>
      <c r="F227">
        <v>888</v>
      </c>
      <c r="G227" t="s">
        <v>565</v>
      </c>
      <c r="H227">
        <v>1</v>
      </c>
      <c r="I227" t="s">
        <v>2037</v>
      </c>
      <c r="J227" s="30" t="str">
        <f t="shared" si="9"/>
        <v>[235]=888,</v>
      </c>
      <c r="K227" s="3">
        <f t="shared" si="10"/>
        <v>235</v>
      </c>
      <c r="L227" s="3">
        <f t="shared" si="11"/>
        <v>888</v>
      </c>
      <c r="M227" s="8" t="str">
        <f>VLOOKUP(A227,'ESO wayshrine names'!$A$3:$B$9991,2,)</f>
        <v>Valley of Scars Wayshrine</v>
      </c>
      <c r="N227" s="3" t="str">
        <f>VLOOKUP(F227,'ESO zone constants'!$A$3:$D$9999,4,FALSE)</f>
        <v>Craglorn</v>
      </c>
    </row>
    <row r="228" spans="1:14" x14ac:dyDescent="0.25">
      <c r="A228" s="76">
        <v>236</v>
      </c>
      <c r="B228">
        <v>14</v>
      </c>
      <c r="C228">
        <v>16</v>
      </c>
      <c r="D228" t="s">
        <v>125</v>
      </c>
      <c r="E228">
        <v>37</v>
      </c>
      <c r="F228">
        <v>181</v>
      </c>
      <c r="G228" t="s">
        <v>125</v>
      </c>
      <c r="H228">
        <v>6</v>
      </c>
      <c r="I228" t="s">
        <v>2991</v>
      </c>
      <c r="J228" s="30" t="str">
        <f t="shared" si="9"/>
        <v>[236]=181,</v>
      </c>
      <c r="K228" s="3">
        <f t="shared" si="10"/>
        <v>236</v>
      </c>
      <c r="L228" s="3">
        <f t="shared" si="11"/>
        <v>181</v>
      </c>
      <c r="M228" s="8" t="str">
        <f>VLOOKUP(A228,'ESO wayshrine names'!$A$3:$B$9991,2,)</f>
        <v>Dungeon: Imperial City Prison</v>
      </c>
      <c r="N228" s="3" t="str">
        <f>VLOOKUP(F228,'ESO zone constants'!$A$3:$D$9999,4,FALSE)</f>
        <v>Cyrodiil</v>
      </c>
    </row>
    <row r="229" spans="1:14" x14ac:dyDescent="0.25">
      <c r="A229" s="76">
        <v>237</v>
      </c>
      <c r="B229">
        <v>27</v>
      </c>
      <c r="C229">
        <v>667</v>
      </c>
      <c r="D229" t="s">
        <v>452</v>
      </c>
      <c r="E229">
        <v>379</v>
      </c>
      <c r="F229">
        <v>684</v>
      </c>
      <c r="G229" t="s">
        <v>452</v>
      </c>
      <c r="H229">
        <v>1</v>
      </c>
      <c r="I229" t="s">
        <v>2992</v>
      </c>
      <c r="J229" s="30" t="str">
        <f t="shared" si="9"/>
        <v>[237]=684,</v>
      </c>
      <c r="K229" s="3">
        <f t="shared" si="10"/>
        <v>237</v>
      </c>
      <c r="L229" s="3">
        <f t="shared" si="11"/>
        <v>684</v>
      </c>
      <c r="M229" s="8" t="str">
        <f>VLOOKUP(A229,'ESO wayshrine names'!$A$3:$B$9991,2,)</f>
        <v>Shatul Wayshrine</v>
      </c>
      <c r="N229" s="3" t="str">
        <f>VLOOKUP(F229,'ESO zone constants'!$A$3:$D$9999,4,FALSE)</f>
        <v>Wrothgar</v>
      </c>
    </row>
    <row r="230" spans="1:14" x14ac:dyDescent="0.25">
      <c r="A230" s="76">
        <v>238</v>
      </c>
      <c r="B230">
        <v>27</v>
      </c>
      <c r="C230">
        <v>667</v>
      </c>
      <c r="D230" t="s">
        <v>452</v>
      </c>
      <c r="E230">
        <v>379</v>
      </c>
      <c r="F230">
        <v>684</v>
      </c>
      <c r="G230" t="s">
        <v>452</v>
      </c>
      <c r="H230">
        <v>1</v>
      </c>
      <c r="I230" t="s">
        <v>2993</v>
      </c>
      <c r="J230" s="30" t="str">
        <f t="shared" si="9"/>
        <v>[238]=684,</v>
      </c>
      <c r="K230" s="3">
        <f t="shared" si="10"/>
        <v>238</v>
      </c>
      <c r="L230" s="3">
        <f t="shared" si="11"/>
        <v>684</v>
      </c>
      <c r="M230" s="8" t="str">
        <f>VLOOKUP(A230,'ESO wayshrine names'!$A$3:$B$9991,2,)</f>
        <v>Icy Shore Wayshrine</v>
      </c>
      <c r="N230" s="3" t="str">
        <f>VLOOKUP(F230,'ESO zone constants'!$A$3:$D$9999,4,FALSE)</f>
        <v>Wrothgar</v>
      </c>
    </row>
    <row r="231" spans="1:14" x14ac:dyDescent="0.25">
      <c r="A231" s="76">
        <v>239</v>
      </c>
      <c r="B231">
        <v>27</v>
      </c>
      <c r="C231">
        <v>667</v>
      </c>
      <c r="D231" t="s">
        <v>452</v>
      </c>
      <c r="E231">
        <v>379</v>
      </c>
      <c r="F231">
        <v>684</v>
      </c>
      <c r="G231" t="s">
        <v>452</v>
      </c>
      <c r="H231">
        <v>1</v>
      </c>
      <c r="I231" t="s">
        <v>2994</v>
      </c>
      <c r="J231" s="30" t="str">
        <f t="shared" si="9"/>
        <v>[239]=684,</v>
      </c>
      <c r="K231" s="3">
        <f t="shared" si="10"/>
        <v>239</v>
      </c>
      <c r="L231" s="3">
        <f t="shared" si="11"/>
        <v>684</v>
      </c>
      <c r="M231" s="8" t="str">
        <f>VLOOKUP(A231,'ESO wayshrine names'!$A$3:$B$9991,2,)</f>
        <v>Two Rivers Wayshrine</v>
      </c>
      <c r="N231" s="3" t="str">
        <f>VLOOKUP(F231,'ESO zone constants'!$A$3:$D$9999,4,FALSE)</f>
        <v>Wrothgar</v>
      </c>
    </row>
    <row r="232" spans="1:14" x14ac:dyDescent="0.25">
      <c r="A232" s="76">
        <v>240</v>
      </c>
      <c r="B232">
        <v>27</v>
      </c>
      <c r="C232">
        <v>667</v>
      </c>
      <c r="D232" t="s">
        <v>452</v>
      </c>
      <c r="E232">
        <v>379</v>
      </c>
      <c r="F232">
        <v>684</v>
      </c>
      <c r="G232" t="s">
        <v>452</v>
      </c>
      <c r="H232">
        <v>1</v>
      </c>
      <c r="I232" t="s">
        <v>2995</v>
      </c>
      <c r="J232" s="30" t="str">
        <f t="shared" si="9"/>
        <v>[240]=684,</v>
      </c>
      <c r="K232" s="3">
        <f t="shared" si="10"/>
        <v>240</v>
      </c>
      <c r="L232" s="3">
        <f t="shared" si="11"/>
        <v>684</v>
      </c>
      <c r="M232" s="8" t="str">
        <f>VLOOKUP(A232,'ESO wayshrine names'!$A$3:$B$9991,2,)</f>
        <v>Morkul Plain Wayshrine</v>
      </c>
      <c r="N232" s="3" t="str">
        <f>VLOOKUP(F232,'ESO zone constants'!$A$3:$D$9999,4,FALSE)</f>
        <v>Wrothgar</v>
      </c>
    </row>
    <row r="233" spans="1:14" x14ac:dyDescent="0.25">
      <c r="A233" s="76">
        <v>241</v>
      </c>
      <c r="B233">
        <v>27</v>
      </c>
      <c r="C233">
        <v>667</v>
      </c>
      <c r="D233" t="s">
        <v>452</v>
      </c>
      <c r="E233">
        <v>379</v>
      </c>
      <c r="F233">
        <v>684</v>
      </c>
      <c r="G233" t="s">
        <v>452</v>
      </c>
      <c r="H233">
        <v>1</v>
      </c>
      <c r="I233" t="s">
        <v>2996</v>
      </c>
      <c r="J233" s="30" t="str">
        <f t="shared" si="9"/>
        <v>[241]=684,</v>
      </c>
      <c r="K233" s="3">
        <f t="shared" si="10"/>
        <v>241</v>
      </c>
      <c r="L233" s="3">
        <f t="shared" si="11"/>
        <v>684</v>
      </c>
      <c r="M233" s="8" t="str">
        <f>VLOOKUP(A233,'ESO wayshrine names'!$A$3:$B$9991,2,)</f>
        <v>Great Bay Wayshrine</v>
      </c>
      <c r="N233" s="3" t="str">
        <f>VLOOKUP(F233,'ESO zone constants'!$A$3:$D$9999,4,FALSE)</f>
        <v>Wrothgar</v>
      </c>
    </row>
    <row r="234" spans="1:14" x14ac:dyDescent="0.25">
      <c r="A234" s="76">
        <v>242</v>
      </c>
      <c r="B234">
        <v>27</v>
      </c>
      <c r="C234">
        <v>667</v>
      </c>
      <c r="D234" t="s">
        <v>452</v>
      </c>
      <c r="E234">
        <v>379</v>
      </c>
      <c r="F234">
        <v>684</v>
      </c>
      <c r="G234" t="s">
        <v>452</v>
      </c>
      <c r="H234">
        <v>1</v>
      </c>
      <c r="I234" t="s">
        <v>2997</v>
      </c>
      <c r="J234" s="30" t="str">
        <f t="shared" si="9"/>
        <v>[242]=684,</v>
      </c>
      <c r="K234" s="3">
        <f t="shared" si="10"/>
        <v>242</v>
      </c>
      <c r="L234" s="3">
        <f t="shared" si="11"/>
        <v>684</v>
      </c>
      <c r="M234" s="8" t="str">
        <f>VLOOKUP(A234,'ESO wayshrine names'!$A$3:$B$9991,2,)</f>
        <v>Frostbreak Ridge Wayshrine</v>
      </c>
      <c r="N234" s="3" t="str">
        <f>VLOOKUP(F234,'ESO zone constants'!$A$3:$D$9999,4,FALSE)</f>
        <v>Wrothgar</v>
      </c>
    </row>
    <row r="235" spans="1:14" x14ac:dyDescent="0.25">
      <c r="A235" s="76">
        <v>243</v>
      </c>
      <c r="B235">
        <v>27</v>
      </c>
      <c r="C235">
        <v>667</v>
      </c>
      <c r="D235" t="s">
        <v>452</v>
      </c>
      <c r="E235">
        <v>379</v>
      </c>
      <c r="F235">
        <v>684</v>
      </c>
      <c r="G235" t="s">
        <v>452</v>
      </c>
      <c r="H235">
        <v>1</v>
      </c>
      <c r="I235" t="s">
        <v>2998</v>
      </c>
      <c r="J235" s="30" t="str">
        <f t="shared" si="9"/>
        <v>[243]=684,</v>
      </c>
      <c r="K235" s="3">
        <f t="shared" si="10"/>
        <v>243</v>
      </c>
      <c r="L235" s="3">
        <f t="shared" si="11"/>
        <v>684</v>
      </c>
      <c r="M235" s="8" t="str">
        <f>VLOOKUP(A235,'ESO wayshrine names'!$A$3:$B$9991,2,)</f>
        <v>Siege Road Wayshrine</v>
      </c>
      <c r="N235" s="3" t="str">
        <f>VLOOKUP(F235,'ESO zone constants'!$A$3:$D$9999,4,FALSE)</f>
        <v>Wrothgar</v>
      </c>
    </row>
    <row r="236" spans="1:14" x14ac:dyDescent="0.25">
      <c r="A236" s="76">
        <v>244</v>
      </c>
      <c r="B236">
        <v>27</v>
      </c>
      <c r="C236">
        <v>667</v>
      </c>
      <c r="D236" t="s">
        <v>452</v>
      </c>
      <c r="E236">
        <v>379</v>
      </c>
      <c r="F236">
        <v>684</v>
      </c>
      <c r="G236" t="s">
        <v>452</v>
      </c>
      <c r="H236">
        <v>1</v>
      </c>
      <c r="I236" t="s">
        <v>2999</v>
      </c>
      <c r="J236" s="30" t="str">
        <f t="shared" si="9"/>
        <v>[244]=684,</v>
      </c>
      <c r="K236" s="3">
        <f t="shared" si="10"/>
        <v>244</v>
      </c>
      <c r="L236" s="3">
        <f t="shared" si="11"/>
        <v>684</v>
      </c>
      <c r="M236" s="8" t="str">
        <f>VLOOKUP(A236,'ESO wayshrine names'!$A$3:$B$9991,2,)</f>
        <v>Orsinium Wayshrine</v>
      </c>
      <c r="N236" s="3" t="str">
        <f>VLOOKUP(F236,'ESO zone constants'!$A$3:$D$9999,4,FALSE)</f>
        <v>Wrothgar</v>
      </c>
    </row>
    <row r="237" spans="1:14" x14ac:dyDescent="0.25">
      <c r="A237" s="76">
        <v>245</v>
      </c>
      <c r="B237">
        <v>27</v>
      </c>
      <c r="C237">
        <v>667</v>
      </c>
      <c r="D237" t="s">
        <v>452</v>
      </c>
      <c r="E237">
        <v>379</v>
      </c>
      <c r="F237">
        <v>684</v>
      </c>
      <c r="G237" t="s">
        <v>452</v>
      </c>
      <c r="H237">
        <v>1</v>
      </c>
      <c r="I237" t="s">
        <v>3000</v>
      </c>
      <c r="J237" s="30" t="str">
        <f t="shared" si="9"/>
        <v>[245]=684,</v>
      </c>
      <c r="K237" s="3">
        <f t="shared" si="10"/>
        <v>245</v>
      </c>
      <c r="L237" s="3">
        <f t="shared" si="11"/>
        <v>684</v>
      </c>
      <c r="M237" s="8" t="str">
        <f>VLOOKUP(A237,'ESO wayshrine names'!$A$3:$B$9991,2,)</f>
        <v>Trader's Road Wayshrine</v>
      </c>
      <c r="N237" s="3" t="str">
        <f>VLOOKUP(F237,'ESO zone constants'!$A$3:$D$9999,4,FALSE)</f>
        <v>Wrothgar</v>
      </c>
    </row>
    <row r="238" spans="1:14" x14ac:dyDescent="0.25">
      <c r="A238" s="76">
        <v>246</v>
      </c>
      <c r="B238">
        <v>27</v>
      </c>
      <c r="C238">
        <v>667</v>
      </c>
      <c r="D238" t="s">
        <v>452</v>
      </c>
      <c r="E238">
        <v>379</v>
      </c>
      <c r="F238">
        <v>684</v>
      </c>
      <c r="G238" t="s">
        <v>452</v>
      </c>
      <c r="H238">
        <v>1</v>
      </c>
      <c r="I238" t="s">
        <v>3001</v>
      </c>
      <c r="J238" s="30" t="str">
        <f t="shared" si="9"/>
        <v>[246]=684,</v>
      </c>
      <c r="K238" s="3">
        <f t="shared" si="10"/>
        <v>246</v>
      </c>
      <c r="L238" s="3">
        <f t="shared" si="11"/>
        <v>684</v>
      </c>
      <c r="M238" s="8" t="str">
        <f>VLOOKUP(A238,'ESO wayshrine names'!$A$3:$B$9991,2,)</f>
        <v>Merchant's Gate Wayshrine</v>
      </c>
      <c r="N238" s="3" t="str">
        <f>VLOOKUP(F238,'ESO zone constants'!$A$3:$D$9999,4,FALSE)</f>
        <v>Wrothgar</v>
      </c>
    </row>
    <row r="239" spans="1:14" x14ac:dyDescent="0.25">
      <c r="A239" s="76">
        <v>247</v>
      </c>
      <c r="B239">
        <v>14</v>
      </c>
      <c r="C239">
        <v>16</v>
      </c>
      <c r="D239" t="s">
        <v>125</v>
      </c>
      <c r="E239">
        <v>37</v>
      </c>
      <c r="F239">
        <v>181</v>
      </c>
      <c r="G239" t="s">
        <v>125</v>
      </c>
      <c r="H239">
        <v>6</v>
      </c>
      <c r="I239" t="s">
        <v>3002</v>
      </c>
      <c r="J239" s="30" t="str">
        <f t="shared" si="9"/>
        <v>[247]=181,</v>
      </c>
      <c r="K239" s="3">
        <f t="shared" si="10"/>
        <v>247</v>
      </c>
      <c r="L239" s="3">
        <f t="shared" si="11"/>
        <v>181</v>
      </c>
      <c r="M239" s="8" t="str">
        <f>VLOOKUP(A239,'ESO wayshrine names'!$A$3:$B$9991,2,)</f>
        <v>Dungeon: White-Gold Tower</v>
      </c>
      <c r="N239" s="3" t="str">
        <f>VLOOKUP(F239,'ESO zone constants'!$A$3:$D$9999,4,FALSE)</f>
        <v>Cyrodiil</v>
      </c>
    </row>
    <row r="240" spans="1:14" x14ac:dyDescent="0.25">
      <c r="A240" s="76">
        <v>249</v>
      </c>
      <c r="B240">
        <v>27</v>
      </c>
      <c r="C240">
        <v>667</v>
      </c>
      <c r="D240" t="s">
        <v>452</v>
      </c>
      <c r="E240">
        <v>379</v>
      </c>
      <c r="F240">
        <v>684</v>
      </c>
      <c r="G240" t="s">
        <v>452</v>
      </c>
      <c r="H240">
        <v>0</v>
      </c>
      <c r="I240" t="s">
        <v>3003</v>
      </c>
      <c r="J240" s="30" t="str">
        <f t="shared" si="9"/>
        <v>[249]=684,</v>
      </c>
      <c r="K240" s="3">
        <f t="shared" si="10"/>
        <v>249</v>
      </c>
      <c r="L240" s="3">
        <f t="shared" si="11"/>
        <v>684</v>
      </c>
      <c r="M240" s="8" t="str">
        <f>VLOOKUP(A240,'ESO wayshrine names'!$A$3:$B$9991,2,)</f>
        <v>Maelstrom Arena</v>
      </c>
      <c r="N240" s="3" t="str">
        <f>VLOOKUP(F240,'ESO zone constants'!$A$3:$D$9999,4,FALSE)</f>
        <v>Wrothgar</v>
      </c>
    </row>
    <row r="241" spans="1:14" x14ac:dyDescent="0.25">
      <c r="A241" s="76">
        <v>250</v>
      </c>
      <c r="B241">
        <v>27</v>
      </c>
      <c r="C241">
        <v>667</v>
      </c>
      <c r="D241" t="s">
        <v>452</v>
      </c>
      <c r="E241">
        <v>379</v>
      </c>
      <c r="F241">
        <v>684</v>
      </c>
      <c r="G241" t="s">
        <v>452</v>
      </c>
      <c r="H241">
        <v>0</v>
      </c>
      <c r="I241" t="s">
        <v>3003</v>
      </c>
      <c r="J241" s="30" t="str">
        <f t="shared" si="9"/>
        <v>[250]=684,</v>
      </c>
      <c r="K241" s="3">
        <f t="shared" si="10"/>
        <v>250</v>
      </c>
      <c r="L241" s="3">
        <f t="shared" si="11"/>
        <v>684</v>
      </c>
      <c r="M241" s="8" t="str">
        <f>VLOOKUP(A241,'ESO wayshrine names'!$A$3:$B$9991,2,)</f>
        <v>Maelstrom Arena</v>
      </c>
      <c r="N241" s="3" t="str">
        <f>VLOOKUP(F241,'ESO zone constants'!$A$3:$D$9999,4,FALSE)</f>
        <v>Wrothgar</v>
      </c>
    </row>
    <row r="242" spans="1:14" x14ac:dyDescent="0.25">
      <c r="A242" s="76">
        <v>251</v>
      </c>
      <c r="B242">
        <v>29</v>
      </c>
      <c r="C242">
        <v>1006</v>
      </c>
      <c r="D242" t="s">
        <v>2322</v>
      </c>
      <c r="E242">
        <v>448</v>
      </c>
      <c r="F242">
        <v>823</v>
      </c>
      <c r="G242" t="s">
        <v>3004</v>
      </c>
      <c r="H242">
        <v>1</v>
      </c>
      <c r="I242" t="s">
        <v>3005</v>
      </c>
      <c r="J242" s="30" t="str">
        <f t="shared" si="9"/>
        <v>[251]=823,</v>
      </c>
      <c r="K242" s="3">
        <f t="shared" si="10"/>
        <v>251</v>
      </c>
      <c r="L242" s="3">
        <f t="shared" si="11"/>
        <v>823</v>
      </c>
      <c r="M242" s="8" t="str">
        <f>VLOOKUP(A242,'ESO wayshrine names'!$A$3:$B$9991,2,)</f>
        <v>Anvil Wayshrine</v>
      </c>
      <c r="N242" s="3" t="str">
        <f>VLOOKUP(F242,'ESO zone constants'!$A$3:$D$9999,4,FALSE)</f>
        <v>Gold Coast</v>
      </c>
    </row>
    <row r="243" spans="1:14" x14ac:dyDescent="0.25">
      <c r="A243" s="76">
        <v>252</v>
      </c>
      <c r="B243">
        <v>29</v>
      </c>
      <c r="C243">
        <v>1006</v>
      </c>
      <c r="D243" t="s">
        <v>2322</v>
      </c>
      <c r="E243">
        <v>448</v>
      </c>
      <c r="F243">
        <v>823</v>
      </c>
      <c r="G243" t="s">
        <v>3004</v>
      </c>
      <c r="H243">
        <v>1</v>
      </c>
      <c r="I243" t="s">
        <v>3006</v>
      </c>
      <c r="J243" s="30" t="str">
        <f t="shared" si="9"/>
        <v>[252]=823,</v>
      </c>
      <c r="K243" s="3">
        <f t="shared" si="10"/>
        <v>252</v>
      </c>
      <c r="L243" s="3">
        <f t="shared" si="11"/>
        <v>823</v>
      </c>
      <c r="M243" s="8" t="str">
        <f>VLOOKUP(A243,'ESO wayshrine names'!$A$3:$B$9991,2,)</f>
        <v>Kvatch Wayshrine</v>
      </c>
      <c r="N243" s="3" t="str">
        <f>VLOOKUP(F243,'ESO zone constants'!$A$3:$D$9999,4,FALSE)</f>
        <v>Gold Coast</v>
      </c>
    </row>
    <row r="244" spans="1:14" x14ac:dyDescent="0.25">
      <c r="A244" s="76">
        <v>253</v>
      </c>
      <c r="B244">
        <v>29</v>
      </c>
      <c r="C244">
        <v>1006</v>
      </c>
      <c r="D244" t="s">
        <v>2322</v>
      </c>
      <c r="E244">
        <v>448</v>
      </c>
      <c r="F244">
        <v>823</v>
      </c>
      <c r="G244" t="s">
        <v>3004</v>
      </c>
      <c r="H244">
        <v>1</v>
      </c>
      <c r="I244" t="s">
        <v>3007</v>
      </c>
      <c r="J244" s="30" t="str">
        <f t="shared" si="9"/>
        <v>[253]=823,</v>
      </c>
      <c r="K244" s="3">
        <f t="shared" si="10"/>
        <v>253</v>
      </c>
      <c r="L244" s="3">
        <f t="shared" si="11"/>
        <v>823</v>
      </c>
      <c r="M244" s="8" t="str">
        <f>VLOOKUP(A244,'ESO wayshrine names'!$A$3:$B$9991,2,)</f>
        <v>Strid River Wayshrine</v>
      </c>
      <c r="N244" s="3" t="str">
        <f>VLOOKUP(F244,'ESO zone constants'!$A$3:$D$9999,4,FALSE)</f>
        <v>Gold Coast</v>
      </c>
    </row>
    <row r="245" spans="1:14" x14ac:dyDescent="0.25">
      <c r="A245" s="76">
        <v>254</v>
      </c>
      <c r="B245">
        <v>29</v>
      </c>
      <c r="C245">
        <v>1006</v>
      </c>
      <c r="D245" t="s">
        <v>2322</v>
      </c>
      <c r="E245">
        <v>448</v>
      </c>
      <c r="F245">
        <v>823</v>
      </c>
      <c r="G245" t="s">
        <v>3004</v>
      </c>
      <c r="H245">
        <v>1</v>
      </c>
      <c r="I245" t="s">
        <v>3008</v>
      </c>
      <c r="J245" s="30" t="str">
        <f t="shared" si="9"/>
        <v>[254]=823,</v>
      </c>
      <c r="K245" s="3">
        <f t="shared" si="10"/>
        <v>254</v>
      </c>
      <c r="L245" s="3">
        <f t="shared" si="11"/>
        <v>823</v>
      </c>
      <c r="M245" s="8" t="str">
        <f>VLOOKUP(A245,'ESO wayshrine names'!$A$3:$B$9991,2,)</f>
        <v>Gold Coast Wayshrine</v>
      </c>
      <c r="N245" s="3" t="str">
        <f>VLOOKUP(F245,'ESO zone constants'!$A$3:$D$9999,4,FALSE)</f>
        <v>Gold Coast</v>
      </c>
    </row>
    <row r="246" spans="1:14" x14ac:dyDescent="0.25">
      <c r="A246" s="76">
        <v>255</v>
      </c>
      <c r="B246">
        <v>28</v>
      </c>
      <c r="C246">
        <v>994</v>
      </c>
      <c r="D246" t="s">
        <v>2323</v>
      </c>
      <c r="E246">
        <v>442</v>
      </c>
      <c r="F246">
        <v>816</v>
      </c>
      <c r="G246" t="s">
        <v>2323</v>
      </c>
      <c r="H246">
        <v>1</v>
      </c>
      <c r="I246" t="s">
        <v>3009</v>
      </c>
      <c r="J246" s="30" t="str">
        <f t="shared" si="9"/>
        <v>[255]=816,</v>
      </c>
      <c r="K246" s="3">
        <f t="shared" si="10"/>
        <v>255</v>
      </c>
      <c r="L246" s="3">
        <f t="shared" si="11"/>
        <v>816</v>
      </c>
      <c r="M246" s="8" t="str">
        <f>VLOOKUP(A246,'ESO wayshrine names'!$A$3:$B$9991,2,)</f>
        <v>Abah's Landing Wayshrine</v>
      </c>
      <c r="N246" s="3" t="str">
        <f>VLOOKUP(F246,'ESO zone constants'!$A$3:$D$9999,4,FALSE)</f>
        <v>Hew's Bane</v>
      </c>
    </row>
    <row r="247" spans="1:14" x14ac:dyDescent="0.25">
      <c r="A247" s="76">
        <v>256</v>
      </c>
      <c r="B247">
        <v>28</v>
      </c>
      <c r="C247">
        <v>994</v>
      </c>
      <c r="D247" t="s">
        <v>2323</v>
      </c>
      <c r="E247">
        <v>442</v>
      </c>
      <c r="F247">
        <v>816</v>
      </c>
      <c r="G247" t="s">
        <v>2323</v>
      </c>
      <c r="H247">
        <v>1</v>
      </c>
      <c r="I247" t="s">
        <v>3010</v>
      </c>
      <c r="J247" s="30" t="str">
        <f t="shared" si="9"/>
        <v>[256]=816,</v>
      </c>
      <c r="K247" s="3">
        <f t="shared" si="10"/>
        <v>256</v>
      </c>
      <c r="L247" s="3">
        <f t="shared" si="11"/>
        <v>816</v>
      </c>
      <c r="M247" s="8" t="str">
        <f>VLOOKUP(A247,'ESO wayshrine names'!$A$3:$B$9991,2,)</f>
        <v>Zeht's Displeasure Wayshrine</v>
      </c>
      <c r="N247" s="3" t="str">
        <f>VLOOKUP(F247,'ESO zone constants'!$A$3:$D$9999,4,FALSE)</f>
        <v>Hew's Bane</v>
      </c>
    </row>
    <row r="248" spans="1:14" x14ac:dyDescent="0.25">
      <c r="A248" s="76">
        <v>257</v>
      </c>
      <c r="B248">
        <v>28</v>
      </c>
      <c r="C248">
        <v>994</v>
      </c>
      <c r="D248" t="s">
        <v>2323</v>
      </c>
      <c r="E248">
        <v>442</v>
      </c>
      <c r="F248">
        <v>816</v>
      </c>
      <c r="G248" t="s">
        <v>2323</v>
      </c>
      <c r="H248">
        <v>1</v>
      </c>
      <c r="I248" t="s">
        <v>3011</v>
      </c>
      <c r="J248" s="30" t="str">
        <f t="shared" si="9"/>
        <v>[257]=816,</v>
      </c>
      <c r="K248" s="3">
        <f t="shared" si="10"/>
        <v>257</v>
      </c>
      <c r="L248" s="3">
        <f t="shared" si="11"/>
        <v>816</v>
      </c>
      <c r="M248" s="8" t="str">
        <f>VLOOKUP(A248,'ESO wayshrine names'!$A$3:$B$9991,2,)</f>
        <v>No Shira Citadel Wayshrine</v>
      </c>
      <c r="N248" s="3" t="str">
        <f>VLOOKUP(F248,'ESO zone constants'!$A$3:$D$9999,4,FALSE)</f>
        <v>Hew's Bane</v>
      </c>
    </row>
    <row r="249" spans="1:14" x14ac:dyDescent="0.25">
      <c r="A249" s="76">
        <v>258</v>
      </c>
      <c r="B249">
        <v>17</v>
      </c>
      <c r="C249">
        <v>256</v>
      </c>
      <c r="D249" t="s">
        <v>2302</v>
      </c>
      <c r="E249">
        <v>179</v>
      </c>
      <c r="F249">
        <v>382</v>
      </c>
      <c r="G249" t="s">
        <v>2302</v>
      </c>
      <c r="H249">
        <v>3</v>
      </c>
      <c r="I249" t="s">
        <v>3012</v>
      </c>
      <c r="J249" s="30" t="str">
        <f t="shared" si="9"/>
        <v>[258]=382,</v>
      </c>
      <c r="K249" s="3">
        <f t="shared" si="10"/>
        <v>258</v>
      </c>
      <c r="L249" s="3">
        <f t="shared" si="11"/>
        <v>382</v>
      </c>
      <c r="M249" s="8" t="str">
        <f>VLOOKUP(A249,'ESO wayshrine names'!$A$3:$B$9991,2,)</f>
        <v>Trial: Maw of Lorkhaj</v>
      </c>
      <c r="N249" s="3" t="str">
        <f>VLOOKUP(F249,'ESO zone constants'!$A$3:$D$9999,4,FALSE)</f>
        <v>Reaper's March</v>
      </c>
    </row>
    <row r="250" spans="1:14" x14ac:dyDescent="0.25">
      <c r="A250" s="76">
        <v>260</v>
      </c>
      <c r="B250">
        <v>9</v>
      </c>
      <c r="C250">
        <v>26</v>
      </c>
      <c r="D250" t="s">
        <v>2319</v>
      </c>
      <c r="E250">
        <v>19</v>
      </c>
      <c r="F250">
        <v>117</v>
      </c>
      <c r="G250" t="s">
        <v>2319</v>
      </c>
      <c r="H250">
        <v>6</v>
      </c>
      <c r="I250" t="s">
        <v>3013</v>
      </c>
      <c r="J250" s="30" t="str">
        <f t="shared" si="9"/>
        <v>[260]=117,</v>
      </c>
      <c r="K250" s="3">
        <f t="shared" si="10"/>
        <v>260</v>
      </c>
      <c r="L250" s="3">
        <f t="shared" si="11"/>
        <v>117</v>
      </c>
      <c r="M250" s="8" t="str">
        <f>VLOOKUP(A250,'ESO wayshrine names'!$A$3:$B$9991,2,)</f>
        <v>Dungeon: Ruins of Mazzatun</v>
      </c>
      <c r="N250" s="3" t="str">
        <f>VLOOKUP(F250,'ESO zone constants'!$A$3:$D$9999,4,FALSE)</f>
        <v>Shadowfen</v>
      </c>
    </row>
    <row r="251" spans="1:14" x14ac:dyDescent="0.25">
      <c r="A251" s="76">
        <v>261</v>
      </c>
      <c r="B251">
        <v>9</v>
      </c>
      <c r="C251">
        <v>26</v>
      </c>
      <c r="D251" t="s">
        <v>2319</v>
      </c>
      <c r="E251">
        <v>19</v>
      </c>
      <c r="F251">
        <v>117</v>
      </c>
      <c r="G251" t="s">
        <v>2319</v>
      </c>
      <c r="H251">
        <v>6</v>
      </c>
      <c r="I251" t="s">
        <v>3014</v>
      </c>
      <c r="J251" s="30" t="str">
        <f t="shared" si="9"/>
        <v>[261]=117,</v>
      </c>
      <c r="K251" s="3">
        <f t="shared" si="10"/>
        <v>261</v>
      </c>
      <c r="L251" s="3">
        <f t="shared" si="11"/>
        <v>117</v>
      </c>
      <c r="M251" s="8" t="str">
        <f>VLOOKUP(A251,'ESO wayshrine names'!$A$3:$B$9991,2,)</f>
        <v>Dungeon: Cradle of Shadows</v>
      </c>
      <c r="N251" s="3" t="str">
        <f>VLOOKUP(F251,'ESO zone constants'!$A$3:$D$9999,4,FALSE)</f>
        <v>Shadowfen</v>
      </c>
    </row>
    <row r="252" spans="1:14" x14ac:dyDescent="0.25">
      <c r="A252" s="76">
        <v>262</v>
      </c>
      <c r="B252">
        <v>15</v>
      </c>
      <c r="C252">
        <v>143</v>
      </c>
      <c r="D252" t="s">
        <v>264</v>
      </c>
      <c r="E252">
        <v>178</v>
      </c>
      <c r="F252">
        <v>381</v>
      </c>
      <c r="G252" t="s">
        <v>264</v>
      </c>
      <c r="H252">
        <v>6</v>
      </c>
      <c r="I252" t="s">
        <v>3015</v>
      </c>
      <c r="J252" s="30" t="str">
        <f t="shared" si="9"/>
        <v>[262]=381,</v>
      </c>
      <c r="K252" s="3">
        <f t="shared" si="10"/>
        <v>262</v>
      </c>
      <c r="L252" s="3">
        <f t="shared" si="11"/>
        <v>381</v>
      </c>
      <c r="M252" s="8" t="str">
        <f>VLOOKUP(A252,'ESO wayshrine names'!$A$3:$B$9991,2,)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names'!$A$3:$B$9991,2,)</f>
        <v>Dungeon: Wayrest Sewers II</v>
      </c>
      <c r="N253" s="3" t="str">
        <f>VLOOKUP(F253,'ESO zone constants'!$A$3:$D$9999,4,FALSE)</f>
        <v>Stormhaven</v>
      </c>
    </row>
    <row r="254" spans="1:14" x14ac:dyDescent="0.25">
      <c r="A254" s="76">
        <v>264</v>
      </c>
      <c r="B254">
        <v>10</v>
      </c>
      <c r="C254">
        <v>13</v>
      </c>
      <c r="D254" t="s">
        <v>107</v>
      </c>
      <c r="E254">
        <v>10</v>
      </c>
      <c r="F254">
        <v>57</v>
      </c>
      <c r="G254" t="s">
        <v>107</v>
      </c>
      <c r="H254">
        <v>6</v>
      </c>
      <c r="I254" t="s">
        <v>3016</v>
      </c>
      <c r="J254" s="30" t="str">
        <f t="shared" si="9"/>
        <v>[264]=57,</v>
      </c>
      <c r="K254" s="3">
        <f t="shared" si="10"/>
        <v>264</v>
      </c>
      <c r="L254" s="3">
        <f t="shared" si="11"/>
        <v>57</v>
      </c>
      <c r="M254" s="8" t="str">
        <f>VLOOKUP(A254,'ESO wayshrine names'!$A$3:$B$9991,2,)</f>
        <v>Dungeon: Darkshade Caverns II</v>
      </c>
      <c r="N254" s="3" t="str">
        <f>VLOOKUP(F254,'ESO zone constants'!$A$3:$D$9999,4,FALSE)</f>
        <v>Deshaan</v>
      </c>
    </row>
    <row r="255" spans="1:14" x14ac:dyDescent="0.25">
      <c r="A255" s="76">
        <v>265</v>
      </c>
      <c r="B255">
        <v>7</v>
      </c>
      <c r="C255">
        <v>9</v>
      </c>
      <c r="D255" t="s">
        <v>2299</v>
      </c>
      <c r="E255">
        <v>180</v>
      </c>
      <c r="F255">
        <v>383</v>
      </c>
      <c r="G255" t="s">
        <v>2299</v>
      </c>
      <c r="H255">
        <v>6</v>
      </c>
      <c r="I255" t="s">
        <v>3017</v>
      </c>
      <c r="J255" s="30" t="str">
        <f t="shared" si="9"/>
        <v>[265]=383,</v>
      </c>
      <c r="K255" s="3">
        <f t="shared" si="10"/>
        <v>265</v>
      </c>
      <c r="L255" s="3">
        <f t="shared" si="11"/>
        <v>383</v>
      </c>
      <c r="M255" s="8" t="str">
        <f>VLOOKUP(A255,'ESO wayshrine names'!$A$3:$B$9991,2,)</f>
        <v>Dungeon: Elden Hollow II</v>
      </c>
      <c r="N255" s="3" t="str">
        <f>VLOOKUP(F255,'ESO zone constants'!$A$3:$D$9999,4,FALSE)</f>
        <v>Grahtwood</v>
      </c>
    </row>
    <row r="256" spans="1:14" x14ac:dyDescent="0.25">
      <c r="A256" s="76">
        <v>266</v>
      </c>
      <c r="B256">
        <v>11</v>
      </c>
      <c r="C256">
        <v>7</v>
      </c>
      <c r="D256" t="s">
        <v>2320</v>
      </c>
      <c r="E256">
        <v>9</v>
      </c>
      <c r="F256">
        <v>41</v>
      </c>
      <c r="G256" t="s">
        <v>2320</v>
      </c>
      <c r="H256">
        <v>6</v>
      </c>
      <c r="I256" t="s">
        <v>3018</v>
      </c>
      <c r="J256" s="30" t="str">
        <f t="shared" si="9"/>
        <v>[266]=41,</v>
      </c>
      <c r="K256" s="3">
        <f t="shared" si="10"/>
        <v>266</v>
      </c>
      <c r="L256" s="3">
        <f t="shared" si="11"/>
        <v>41</v>
      </c>
      <c r="M256" s="8" t="str">
        <f>VLOOKUP(A256,'ESO wayshrine names'!$A$3:$B$9991,2,)</f>
        <v>Dungeon: Fungal Grotto II</v>
      </c>
      <c r="N256" s="3" t="str">
        <f>VLOOKUP(F256,'ESO zone constants'!$A$3:$D$9999,4,FALSE)</f>
        <v>Stonefalls</v>
      </c>
    </row>
    <row r="257" spans="1:14" x14ac:dyDescent="0.25">
      <c r="A257" s="76">
        <v>267</v>
      </c>
      <c r="B257">
        <v>2</v>
      </c>
      <c r="C257">
        <v>1</v>
      </c>
      <c r="D257" t="s">
        <v>103</v>
      </c>
      <c r="E257">
        <v>2</v>
      </c>
      <c r="F257">
        <v>3</v>
      </c>
      <c r="G257" t="s">
        <v>103</v>
      </c>
      <c r="H257">
        <v>6</v>
      </c>
      <c r="I257" t="s">
        <v>3019</v>
      </c>
      <c r="J257" s="30" t="str">
        <f t="shared" si="9"/>
        <v>[267]=3,</v>
      </c>
      <c r="K257" s="3">
        <f t="shared" si="10"/>
        <v>267</v>
      </c>
      <c r="L257" s="3">
        <f t="shared" si="11"/>
        <v>3</v>
      </c>
      <c r="M257" s="8" t="str">
        <f>VLOOKUP(A257,'ESO wayshrine names'!$A$3:$B$9991,2,)</f>
        <v>Dungeon: Spindleclutch II</v>
      </c>
      <c r="N257" s="3" t="str">
        <f>VLOOKUP(F257,'ESO zone constants'!$A$3:$D$9999,4,FALSE)</f>
        <v>Glenumbra</v>
      </c>
    </row>
    <row r="258" spans="1:14" x14ac:dyDescent="0.25">
      <c r="A258" s="76">
        <v>268</v>
      </c>
      <c r="B258">
        <v>16</v>
      </c>
      <c r="C258">
        <v>300</v>
      </c>
      <c r="D258" t="s">
        <v>2301</v>
      </c>
      <c r="E258">
        <v>18</v>
      </c>
      <c r="F258">
        <v>108</v>
      </c>
      <c r="G258" t="s">
        <v>2301</v>
      </c>
      <c r="H258">
        <v>6</v>
      </c>
      <c r="I258" t="s">
        <v>3020</v>
      </c>
      <c r="J258" s="30" t="str">
        <f t="shared" si="9"/>
        <v>[268]=108,</v>
      </c>
      <c r="K258" s="3">
        <f t="shared" si="10"/>
        <v>268</v>
      </c>
      <c r="L258" s="3">
        <f t="shared" si="11"/>
        <v>108</v>
      </c>
      <c r="M258" s="8" t="str">
        <f>VLOOKUP(A258,'ESO wayshrine names'!$A$3:$B$9991,2,)</f>
        <v>Dungeon: City of Ash II</v>
      </c>
      <c r="N258" s="3" t="str">
        <f>VLOOKUP(F258,'ESO zone constants'!$A$3:$D$9999,4,FALSE)</f>
        <v>Greenshade</v>
      </c>
    </row>
    <row r="259" spans="1:14" x14ac:dyDescent="0.25">
      <c r="A259" s="76">
        <v>269</v>
      </c>
      <c r="B259">
        <v>3</v>
      </c>
      <c r="C259">
        <v>10</v>
      </c>
      <c r="D259" t="s">
        <v>2315</v>
      </c>
      <c r="E259">
        <v>5</v>
      </c>
      <c r="F259">
        <v>20</v>
      </c>
      <c r="G259" t="s">
        <v>2315</v>
      </c>
      <c r="H259">
        <v>6</v>
      </c>
      <c r="I259" t="s">
        <v>3021</v>
      </c>
      <c r="J259" s="30" t="str">
        <f t="shared" ref="J259:J322" si="12">IF(A259&lt;&gt;"",IF(F259&lt;&gt;"",IF(OR(ISNA(A259),ISNA(F259)),"","["&amp;A259&amp;"]="&amp;F259&amp;","),""),"")</f>
        <v>[269]=20,</v>
      </c>
      <c r="K259" s="3">
        <f t="shared" ref="K259:K322" si="13">A259</f>
        <v>269</v>
      </c>
      <c r="L259" s="3">
        <f t="shared" ref="L259:L322" si="14">F259</f>
        <v>20</v>
      </c>
      <c r="M259" s="8" t="str">
        <f>VLOOKUP(A259,'ESO wayshrine names'!$A$3:$B$9991,2,)</f>
        <v>Dungeon: Crypt of Hearts II</v>
      </c>
      <c r="N259" s="3" t="str">
        <f>VLOOKUP(F259,'ESO zone constants'!$A$3:$D$9999,4,FALSE)</f>
        <v>Rivenspire</v>
      </c>
    </row>
    <row r="260" spans="1:14" x14ac:dyDescent="0.25">
      <c r="A260" s="76">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names'!$A$3:$B$9991,2,)</f>
        <v>Dragonstar Arena</v>
      </c>
      <c r="N260" s="3" t="str">
        <f>VLOOKUP(F260,'ESO zone constants'!$A$3:$D$9999,4,FALSE)</f>
        <v>Craglorn</v>
      </c>
    </row>
    <row r="261" spans="1:14" x14ac:dyDescent="0.25">
      <c r="A261" s="76">
        <v>272</v>
      </c>
      <c r="B261">
        <v>30</v>
      </c>
      <c r="C261">
        <v>1060</v>
      </c>
      <c r="D261" t="s">
        <v>532</v>
      </c>
      <c r="E261">
        <v>467</v>
      </c>
      <c r="F261">
        <v>849</v>
      </c>
      <c r="G261" t="s">
        <v>532</v>
      </c>
      <c r="H261">
        <v>1</v>
      </c>
      <c r="I261" t="s">
        <v>3022</v>
      </c>
      <c r="J261" s="30" t="str">
        <f t="shared" si="12"/>
        <v>[272]=849,</v>
      </c>
      <c r="K261" s="3">
        <f t="shared" si="13"/>
        <v>272</v>
      </c>
      <c r="L261" s="3">
        <f t="shared" si="14"/>
        <v>849</v>
      </c>
      <c r="M261" s="8" t="str">
        <f>VLOOKUP(A261,'ESO wayshrine names'!$A$3:$B$9991,2,)</f>
        <v>Seyda Neen Wayshrine</v>
      </c>
      <c r="N261" s="3" t="str">
        <f>VLOOKUP(F261,'ESO zone constants'!$A$3:$D$9999,4,FALSE)</f>
        <v>Vvardenfell</v>
      </c>
    </row>
    <row r="262" spans="1:14" x14ac:dyDescent="0.25">
      <c r="A262" s="76">
        <v>273</v>
      </c>
      <c r="B262">
        <v>30</v>
      </c>
      <c r="C262">
        <v>1060</v>
      </c>
      <c r="D262" t="s">
        <v>532</v>
      </c>
      <c r="E262">
        <v>467</v>
      </c>
      <c r="F262">
        <v>849</v>
      </c>
      <c r="G262" t="s">
        <v>532</v>
      </c>
      <c r="H262">
        <v>1</v>
      </c>
      <c r="I262" t="s">
        <v>3023</v>
      </c>
      <c r="J262" s="30" t="str">
        <f t="shared" si="12"/>
        <v>[273]=849,</v>
      </c>
      <c r="K262" s="3">
        <f t="shared" si="13"/>
        <v>273</v>
      </c>
      <c r="L262" s="3">
        <f t="shared" si="14"/>
        <v>849</v>
      </c>
      <c r="M262" s="8" t="str">
        <f>VLOOKUP(A262,'ESO wayshrine names'!$A$3:$B$9991,2,)</f>
        <v>Gnisis Wayshrine</v>
      </c>
      <c r="N262" s="3" t="str">
        <f>VLOOKUP(F262,'ESO zone constants'!$A$3:$D$9999,4,FALSE)</f>
        <v>Vvardenfell</v>
      </c>
    </row>
    <row r="263" spans="1:14" x14ac:dyDescent="0.25">
      <c r="A263" s="76">
        <v>274</v>
      </c>
      <c r="B263">
        <v>30</v>
      </c>
      <c r="C263">
        <v>1060</v>
      </c>
      <c r="D263" t="s">
        <v>532</v>
      </c>
      <c r="E263">
        <v>467</v>
      </c>
      <c r="F263">
        <v>849</v>
      </c>
      <c r="G263" t="s">
        <v>532</v>
      </c>
      <c r="H263">
        <v>1</v>
      </c>
      <c r="I263" t="s">
        <v>3255</v>
      </c>
      <c r="J263" s="30" t="str">
        <f t="shared" si="12"/>
        <v>[274]=849,</v>
      </c>
      <c r="K263" s="3">
        <f t="shared" si="13"/>
        <v>274</v>
      </c>
      <c r="L263" s="3">
        <f t="shared" si="14"/>
        <v>849</v>
      </c>
      <c r="M263" s="8" t="str">
        <f>VLOOKUP(A263,'ESO wayshrine names'!$A$3:$B$9991,2,)</f>
        <v>Ald'ruhn Wayshrine</v>
      </c>
      <c r="N263" s="3" t="str">
        <f>VLOOKUP(F263,'ESO zone constants'!$A$3:$D$9999,4,FALSE)</f>
        <v>Vvardenfell</v>
      </c>
    </row>
    <row r="264" spans="1:14" x14ac:dyDescent="0.25">
      <c r="A264" s="77">
        <v>275</v>
      </c>
      <c r="B264">
        <v>30</v>
      </c>
      <c r="C264">
        <v>1060</v>
      </c>
      <c r="D264" t="s">
        <v>532</v>
      </c>
      <c r="E264">
        <v>467</v>
      </c>
      <c r="F264">
        <v>849</v>
      </c>
      <c r="G264" t="s">
        <v>532</v>
      </c>
      <c r="H264">
        <v>1</v>
      </c>
      <c r="I264" t="s">
        <v>3024</v>
      </c>
      <c r="J264" s="30" t="str">
        <f t="shared" si="12"/>
        <v>[275]=849,</v>
      </c>
      <c r="K264" s="3">
        <f t="shared" si="13"/>
        <v>275</v>
      </c>
      <c r="L264" s="3">
        <f t="shared" si="14"/>
        <v>849</v>
      </c>
      <c r="M264" s="8" t="str">
        <f>VLOOKUP(A264,'ESO wayshrine names'!$A$3:$B$9991,2,)</f>
        <v>Balmora Wayshrine</v>
      </c>
      <c r="N264" s="3" t="str">
        <f>VLOOKUP(F264,'ESO zone constants'!$A$3:$D$9999,4,FALSE)</f>
        <v>Vvardenfell</v>
      </c>
    </row>
    <row r="265" spans="1:14" x14ac:dyDescent="0.25">
      <c r="A265" s="77">
        <v>276</v>
      </c>
      <c r="B265">
        <v>30</v>
      </c>
      <c r="C265">
        <v>1060</v>
      </c>
      <c r="D265" t="s">
        <v>532</v>
      </c>
      <c r="E265">
        <v>467</v>
      </c>
      <c r="F265">
        <v>849</v>
      </c>
      <c r="G265" t="s">
        <v>532</v>
      </c>
      <c r="H265">
        <v>1</v>
      </c>
      <c r="I265" t="s">
        <v>3025</v>
      </c>
      <c r="J265" s="30" t="str">
        <f t="shared" si="12"/>
        <v>[276]=849,</v>
      </c>
      <c r="K265" s="3">
        <f t="shared" si="13"/>
        <v>276</v>
      </c>
      <c r="L265" s="3">
        <f t="shared" si="14"/>
        <v>849</v>
      </c>
      <c r="M265" s="8" t="str">
        <f>VLOOKUP(A265,'ESO wayshrine names'!$A$3:$B$9991,2,)</f>
        <v>Suran Wayshrine</v>
      </c>
      <c r="N265" s="3" t="str">
        <f>VLOOKUP(F265,'ESO zone constants'!$A$3:$D$9999,4,FALSE)</f>
        <v>Vvardenfell</v>
      </c>
    </row>
    <row r="266" spans="1:14" x14ac:dyDescent="0.25">
      <c r="A266" s="77">
        <v>277</v>
      </c>
      <c r="B266">
        <v>30</v>
      </c>
      <c r="C266">
        <v>1060</v>
      </c>
      <c r="D266" t="s">
        <v>532</v>
      </c>
      <c r="E266">
        <v>467</v>
      </c>
      <c r="F266">
        <v>849</v>
      </c>
      <c r="G266" t="s">
        <v>532</v>
      </c>
      <c r="H266">
        <v>1</v>
      </c>
      <c r="I266" t="s">
        <v>3026</v>
      </c>
      <c r="J266" s="30" t="str">
        <f t="shared" si="12"/>
        <v>[277]=849,</v>
      </c>
      <c r="K266" s="3">
        <f t="shared" si="13"/>
        <v>277</v>
      </c>
      <c r="L266" s="3">
        <f t="shared" si="14"/>
        <v>849</v>
      </c>
      <c r="M266" s="8" t="str">
        <f>VLOOKUP(A266,'ESO wayshrine names'!$A$3:$B$9991,2,)</f>
        <v>Molag Mar Wayshrine</v>
      </c>
      <c r="N266" s="3" t="str">
        <f>VLOOKUP(F266,'ESO zone constants'!$A$3:$D$9999,4,FALSE)</f>
        <v>Vvardenfell</v>
      </c>
    </row>
    <row r="267" spans="1:14" x14ac:dyDescent="0.25">
      <c r="A267" s="77">
        <v>278</v>
      </c>
      <c r="B267">
        <v>30</v>
      </c>
      <c r="C267">
        <v>1060</v>
      </c>
      <c r="D267" t="s">
        <v>532</v>
      </c>
      <c r="E267">
        <v>467</v>
      </c>
      <c r="F267">
        <v>849</v>
      </c>
      <c r="G267" t="s">
        <v>532</v>
      </c>
      <c r="H267">
        <v>1</v>
      </c>
      <c r="I267" t="s">
        <v>3027</v>
      </c>
      <c r="J267" s="30" t="str">
        <f t="shared" si="12"/>
        <v>[278]=849,</v>
      </c>
      <c r="K267" s="3">
        <f t="shared" si="13"/>
        <v>278</v>
      </c>
      <c r="L267" s="3">
        <f t="shared" si="14"/>
        <v>849</v>
      </c>
      <c r="M267" s="8" t="str">
        <f>VLOOKUP(A267,'ESO wayshrine names'!$A$3:$B$9991,2,)</f>
        <v>Tel Branora Wayshrine</v>
      </c>
      <c r="N267" s="3" t="str">
        <f>VLOOKUP(F267,'ESO zone constants'!$A$3:$D$9999,4,FALSE)</f>
        <v>Vvardenfell</v>
      </c>
    </row>
    <row r="268" spans="1:14" x14ac:dyDescent="0.25">
      <c r="A268" s="77">
        <v>279</v>
      </c>
      <c r="B268">
        <v>30</v>
      </c>
      <c r="C268">
        <v>1060</v>
      </c>
      <c r="D268" t="s">
        <v>532</v>
      </c>
      <c r="E268">
        <v>467</v>
      </c>
      <c r="F268">
        <v>849</v>
      </c>
      <c r="G268" t="s">
        <v>532</v>
      </c>
      <c r="H268">
        <v>1</v>
      </c>
      <c r="I268" t="s">
        <v>3028</v>
      </c>
      <c r="J268" s="30" t="str">
        <f t="shared" si="12"/>
        <v>[279]=849,</v>
      </c>
      <c r="K268" s="3">
        <f t="shared" si="13"/>
        <v>279</v>
      </c>
      <c r="L268" s="3">
        <f t="shared" si="14"/>
        <v>849</v>
      </c>
      <c r="M268" s="8" t="str">
        <f>VLOOKUP(A268,'ESO wayshrine names'!$A$3:$B$9991,2,)</f>
        <v>Nchuleftingth Wayshrine</v>
      </c>
      <c r="N268" s="3" t="str">
        <f>VLOOKUP(F268,'ESO zone constants'!$A$3:$D$9999,4,FALSE)</f>
        <v>Vvardenfell</v>
      </c>
    </row>
    <row r="269" spans="1:14" x14ac:dyDescent="0.25">
      <c r="A269" s="77">
        <v>280</v>
      </c>
      <c r="B269">
        <v>30</v>
      </c>
      <c r="C269">
        <v>1060</v>
      </c>
      <c r="D269" t="s">
        <v>532</v>
      </c>
      <c r="E269">
        <v>467</v>
      </c>
      <c r="F269">
        <v>849</v>
      </c>
      <c r="G269" t="s">
        <v>532</v>
      </c>
      <c r="H269">
        <v>1</v>
      </c>
      <c r="I269" t="s">
        <v>3029</v>
      </c>
      <c r="J269" s="30" t="str">
        <f t="shared" si="12"/>
        <v>[280]=849,</v>
      </c>
      <c r="K269" s="3">
        <f t="shared" si="13"/>
        <v>280</v>
      </c>
      <c r="L269" s="3">
        <f t="shared" si="14"/>
        <v>849</v>
      </c>
      <c r="M269" s="8" t="str">
        <f>VLOOKUP(A269,'ESO wayshrine names'!$A$3:$B$9991,2,)</f>
        <v>Tel Mora Wayshrine</v>
      </c>
      <c r="N269" s="3" t="str">
        <f>VLOOKUP(F269,'ESO zone constants'!$A$3:$D$9999,4,FALSE)</f>
        <v>Vvardenfell</v>
      </c>
    </row>
    <row r="270" spans="1:14" x14ac:dyDescent="0.25">
      <c r="A270" s="77">
        <v>281</v>
      </c>
      <c r="B270">
        <v>30</v>
      </c>
      <c r="C270">
        <v>1060</v>
      </c>
      <c r="D270" t="s">
        <v>532</v>
      </c>
      <c r="E270">
        <v>467</v>
      </c>
      <c r="F270">
        <v>849</v>
      </c>
      <c r="G270" t="s">
        <v>532</v>
      </c>
      <c r="H270">
        <v>1</v>
      </c>
      <c r="I270" t="s">
        <v>3030</v>
      </c>
      <c r="J270" s="30" t="str">
        <f t="shared" si="12"/>
        <v>[281]=849,</v>
      </c>
      <c r="K270" s="3">
        <f t="shared" si="13"/>
        <v>281</v>
      </c>
      <c r="L270" s="3">
        <f t="shared" si="14"/>
        <v>849</v>
      </c>
      <c r="M270" s="8" t="str">
        <f>VLOOKUP(A270,'ESO wayshrine names'!$A$3:$B$9991,2,)</f>
        <v>Sadrith Mora Wayshrine</v>
      </c>
      <c r="N270" s="3" t="str">
        <f>VLOOKUP(F270,'ESO zone constants'!$A$3:$D$9999,4,FALSE)</f>
        <v>Vvardenfell</v>
      </c>
    </row>
    <row r="271" spans="1:14" x14ac:dyDescent="0.25">
      <c r="A271" s="77">
        <v>282</v>
      </c>
      <c r="B271">
        <v>30</v>
      </c>
      <c r="C271">
        <v>1060</v>
      </c>
      <c r="D271" t="s">
        <v>532</v>
      </c>
      <c r="E271">
        <v>467</v>
      </c>
      <c r="F271">
        <v>849</v>
      </c>
      <c r="G271" t="s">
        <v>532</v>
      </c>
      <c r="H271">
        <v>1</v>
      </c>
      <c r="I271" t="s">
        <v>3031</v>
      </c>
      <c r="J271" s="30" t="str">
        <f t="shared" si="12"/>
        <v>[282]=849,</v>
      </c>
      <c r="K271" s="3">
        <f t="shared" si="13"/>
        <v>282</v>
      </c>
      <c r="L271" s="3">
        <f t="shared" si="14"/>
        <v>849</v>
      </c>
      <c r="M271" s="8" t="str">
        <f>VLOOKUP(A271,'ESO wayshrine names'!$A$3:$B$9991,2,)</f>
        <v>Valley of the Wind Wayshrine</v>
      </c>
      <c r="N271" s="3" t="str">
        <f>VLOOKUP(F271,'ESO zone constants'!$A$3:$D$9999,4,FALSE)</f>
        <v>Vvardenfell</v>
      </c>
    </row>
    <row r="272" spans="1:14" x14ac:dyDescent="0.25">
      <c r="A272" s="77">
        <v>284</v>
      </c>
      <c r="B272">
        <v>30</v>
      </c>
      <c r="C272">
        <v>1060</v>
      </c>
      <c r="D272" t="s">
        <v>532</v>
      </c>
      <c r="E272">
        <v>467</v>
      </c>
      <c r="F272">
        <v>849</v>
      </c>
      <c r="G272" t="s">
        <v>532</v>
      </c>
      <c r="H272">
        <v>1</v>
      </c>
      <c r="I272" t="s">
        <v>3032</v>
      </c>
      <c r="J272" s="30" t="str">
        <f t="shared" si="12"/>
        <v>[284]=849,</v>
      </c>
      <c r="K272" s="3">
        <f t="shared" si="13"/>
        <v>284</v>
      </c>
      <c r="L272" s="3">
        <f t="shared" si="14"/>
        <v>849</v>
      </c>
      <c r="M272" s="8" t="str">
        <f>VLOOKUP(A272,'ESO wayshrine names'!$A$3:$B$9991,2,)</f>
        <v>Vivec City Wayshrine</v>
      </c>
      <c r="N272" s="3" t="str">
        <f>VLOOKUP(F272,'ESO zone constants'!$A$3:$D$9999,4,FALSE)</f>
        <v>Vvardenfell</v>
      </c>
    </row>
    <row r="273" spans="1:14" x14ac:dyDescent="0.25">
      <c r="A273" s="77">
        <v>285</v>
      </c>
      <c r="B273">
        <v>15</v>
      </c>
      <c r="C273">
        <v>143</v>
      </c>
      <c r="D273" t="s">
        <v>264</v>
      </c>
      <c r="E273">
        <v>178</v>
      </c>
      <c r="F273">
        <v>381</v>
      </c>
      <c r="G273" t="s">
        <v>264</v>
      </c>
      <c r="H273">
        <v>7</v>
      </c>
      <c r="I273" t="s">
        <v>3033</v>
      </c>
      <c r="J273" s="30" t="str">
        <f t="shared" si="12"/>
        <v>[285]=381,</v>
      </c>
      <c r="K273" s="3">
        <f t="shared" si="13"/>
        <v>285</v>
      </c>
      <c r="L273" s="3">
        <f t="shared" si="14"/>
        <v>381</v>
      </c>
      <c r="M273" s="8" t="str">
        <f>VLOOKUP(A273,'ESO wayshrine names'!$A$3:$B$9991,2,)</f>
        <v>Barbed Hook Private Room</v>
      </c>
      <c r="N273" s="3" t="str">
        <f>VLOOKUP(F273,'ESO zone constants'!$A$3:$D$9999,4,FALSE)</f>
        <v>Auridon</v>
      </c>
    </row>
    <row r="274" spans="1:14" x14ac:dyDescent="0.25">
      <c r="A274" s="77">
        <v>286</v>
      </c>
      <c r="B274">
        <v>5</v>
      </c>
      <c r="C274">
        <v>30</v>
      </c>
      <c r="D274" t="s">
        <v>3251</v>
      </c>
      <c r="E274">
        <v>17</v>
      </c>
      <c r="F274">
        <v>104</v>
      </c>
      <c r="G274" t="s">
        <v>2314</v>
      </c>
      <c r="H274">
        <v>7</v>
      </c>
      <c r="I274" t="s">
        <v>3034</v>
      </c>
      <c r="J274" s="30" t="str">
        <f t="shared" si="12"/>
        <v>[286]=104,</v>
      </c>
      <c r="K274" s="3">
        <f t="shared" si="13"/>
        <v>286</v>
      </c>
      <c r="L274" s="3">
        <f t="shared" si="14"/>
        <v>104</v>
      </c>
      <c r="M274" s="8" t="str">
        <f>VLOOKUP(A274,'ESO wayshrine names'!$A$3:$B$9991,2,)</f>
        <v>Sisters of the Sands Apartment</v>
      </c>
      <c r="N274" s="3" t="str">
        <f>VLOOKUP(F274,'ESO zone constants'!$A$3:$D$9999,4,FALSE)</f>
        <v>Alik'r Desert</v>
      </c>
    </row>
    <row r="275" spans="1:14" x14ac:dyDescent="0.25">
      <c r="A275" s="77">
        <v>287</v>
      </c>
      <c r="B275">
        <v>10</v>
      </c>
      <c r="C275">
        <v>13</v>
      </c>
      <c r="D275" t="s">
        <v>107</v>
      </c>
      <c r="E275">
        <v>10</v>
      </c>
      <c r="F275">
        <v>57</v>
      </c>
      <c r="G275" t="s">
        <v>107</v>
      </c>
      <c r="H275">
        <v>7</v>
      </c>
      <c r="I275" t="s">
        <v>3035</v>
      </c>
      <c r="J275" s="30" t="str">
        <f t="shared" si="12"/>
        <v>[287]=57,</v>
      </c>
      <c r="K275" s="3">
        <f t="shared" si="13"/>
        <v>287</v>
      </c>
      <c r="L275" s="3">
        <f t="shared" si="14"/>
        <v>57</v>
      </c>
      <c r="M275" s="8" t="str">
        <f>VLOOKUP(A275,'ESO wayshrine names'!$A$3:$B$9991,2,)</f>
        <v>Flaming Nix Deluxe Garret</v>
      </c>
      <c r="N275" s="3" t="str">
        <f>VLOOKUP(F275,'ESO zone constants'!$A$3:$D$9999,4,FALSE)</f>
        <v>Deshaan</v>
      </c>
    </row>
    <row r="276" spans="1:14" x14ac:dyDescent="0.25">
      <c r="A276" s="77">
        <v>288</v>
      </c>
      <c r="B276">
        <v>15</v>
      </c>
      <c r="C276">
        <v>143</v>
      </c>
      <c r="D276" t="s">
        <v>264</v>
      </c>
      <c r="E276">
        <v>178</v>
      </c>
      <c r="F276">
        <v>381</v>
      </c>
      <c r="G276" t="s">
        <v>264</v>
      </c>
      <c r="H276">
        <v>7</v>
      </c>
      <c r="I276" t="s">
        <v>3036</v>
      </c>
      <c r="J276" s="30" t="str">
        <f t="shared" si="12"/>
        <v>[288]=381,</v>
      </c>
      <c r="K276" s="3">
        <f t="shared" si="13"/>
        <v>288</v>
      </c>
      <c r="L276" s="3">
        <f t="shared" si="14"/>
        <v>381</v>
      </c>
      <c r="M276" s="8" t="str">
        <f>VLOOKUP(A276,'ESO wayshrine names'!$A$3:$B$9991,2,)</f>
        <v>Mara's Kiss Public House</v>
      </c>
      <c r="N276" s="3" t="str">
        <f>VLOOKUP(F276,'ESO zone constants'!$A$3:$D$9999,4,FALSE)</f>
        <v>Auridon</v>
      </c>
    </row>
    <row r="277" spans="1:14" x14ac:dyDescent="0.25">
      <c r="A277" s="77">
        <v>289</v>
      </c>
      <c r="B277">
        <v>2</v>
      </c>
      <c r="C277">
        <v>1</v>
      </c>
      <c r="D277" t="s">
        <v>103</v>
      </c>
      <c r="E277">
        <v>2</v>
      </c>
      <c r="F277">
        <v>3</v>
      </c>
      <c r="G277" t="s">
        <v>103</v>
      </c>
      <c r="H277">
        <v>7</v>
      </c>
      <c r="I277" t="s">
        <v>3037</v>
      </c>
      <c r="J277" s="30" t="str">
        <f t="shared" si="12"/>
        <v>[289]=3,</v>
      </c>
      <c r="K277" s="3">
        <f t="shared" si="13"/>
        <v>289</v>
      </c>
      <c r="L277" s="3">
        <f t="shared" si="14"/>
        <v>3</v>
      </c>
      <c r="M277" s="8" t="str">
        <f>VLOOKUP(A277,'ESO wayshrine names'!$A$3:$B$9991,2,)</f>
        <v>The Rosy Lion</v>
      </c>
      <c r="N277" s="3" t="str">
        <f>VLOOKUP(F277,'ESO zone constants'!$A$3:$D$9999,4,FALSE)</f>
        <v>Glenumbra</v>
      </c>
    </row>
    <row r="278" spans="1:14" x14ac:dyDescent="0.25">
      <c r="A278" s="77">
        <v>290</v>
      </c>
      <c r="B278">
        <v>11</v>
      </c>
      <c r="C278">
        <v>7</v>
      </c>
      <c r="D278" t="s">
        <v>2320</v>
      </c>
      <c r="E278">
        <v>9</v>
      </c>
      <c r="F278">
        <v>41</v>
      </c>
      <c r="G278" t="s">
        <v>2320</v>
      </c>
      <c r="H278">
        <v>7</v>
      </c>
      <c r="I278" t="s">
        <v>3038</v>
      </c>
      <c r="J278" s="30" t="str">
        <f t="shared" si="12"/>
        <v>[290]=41,</v>
      </c>
      <c r="K278" s="3">
        <f t="shared" si="13"/>
        <v>290</v>
      </c>
      <c r="L278" s="3">
        <f t="shared" si="14"/>
        <v>41</v>
      </c>
      <c r="M278" s="8" t="str">
        <f>VLOOKUP(A278,'ESO wayshrine names'!$A$3:$B$9991,2,)</f>
        <v>The Ebony Flask Inn Room</v>
      </c>
      <c r="N278" s="3" t="str">
        <f>VLOOKUP(F278,'ESO zone constants'!$A$3:$D$9999,4,FALSE)</f>
        <v>Stonefalls</v>
      </c>
    </row>
    <row r="279" spans="1:14" x14ac:dyDescent="0.25">
      <c r="A279" s="77">
        <v>291</v>
      </c>
      <c r="B279">
        <v>17</v>
      </c>
      <c r="C279">
        <v>256</v>
      </c>
      <c r="D279" t="s">
        <v>2302</v>
      </c>
      <c r="E279">
        <v>179</v>
      </c>
      <c r="F279">
        <v>382</v>
      </c>
      <c r="G279" t="s">
        <v>2302</v>
      </c>
      <c r="H279">
        <v>7</v>
      </c>
      <c r="I279" t="s">
        <v>3039</v>
      </c>
      <c r="J279" s="30" t="str">
        <f t="shared" si="12"/>
        <v>[291]=382,</v>
      </c>
      <c r="K279" s="3">
        <f t="shared" si="13"/>
        <v>291</v>
      </c>
      <c r="L279" s="3">
        <f t="shared" si="14"/>
        <v>382</v>
      </c>
      <c r="M279" s="8" t="str">
        <f>VLOOKUP(A279,'ESO wayshrine names'!$A$3:$B$9991,2,)</f>
        <v>Serenity Falls Estate</v>
      </c>
      <c r="N279" s="3" t="str">
        <f>VLOOKUP(F279,'ESO zone constants'!$A$3:$D$9999,4,FALSE)</f>
        <v>Reaper's March</v>
      </c>
    </row>
    <row r="280" spans="1:14" x14ac:dyDescent="0.25">
      <c r="A280" s="77">
        <v>292</v>
      </c>
      <c r="B280">
        <v>2</v>
      </c>
      <c r="C280">
        <v>1</v>
      </c>
      <c r="D280" t="s">
        <v>103</v>
      </c>
      <c r="E280">
        <v>2</v>
      </c>
      <c r="F280">
        <v>3</v>
      </c>
      <c r="G280" t="s">
        <v>103</v>
      </c>
      <c r="H280">
        <v>7</v>
      </c>
      <c r="I280" t="s">
        <v>3040</v>
      </c>
      <c r="J280" s="30" t="str">
        <f t="shared" si="12"/>
        <v>[292]=3,</v>
      </c>
      <c r="K280" s="3">
        <f t="shared" si="13"/>
        <v>292</v>
      </c>
      <c r="L280" s="3">
        <f t="shared" si="14"/>
        <v>3</v>
      </c>
      <c r="M280" s="8" t="str">
        <f>VLOOKUP(A280,'ESO wayshrine names'!$A$3:$B$9991,2,)</f>
        <v>Daggerfall Overlook</v>
      </c>
      <c r="N280" s="3" t="str">
        <f>VLOOKUP(F280,'ESO zone constants'!$A$3:$D$9999,4,FALSE)</f>
        <v>Glenumbra</v>
      </c>
    </row>
    <row r="281" spans="1:14" x14ac:dyDescent="0.25">
      <c r="A281" s="77">
        <v>293</v>
      </c>
      <c r="B281">
        <v>11</v>
      </c>
      <c r="C281">
        <v>7</v>
      </c>
      <c r="D281" t="s">
        <v>2320</v>
      </c>
      <c r="E281">
        <v>9</v>
      </c>
      <c r="F281">
        <v>41</v>
      </c>
      <c r="G281" t="s">
        <v>2320</v>
      </c>
      <c r="H281">
        <v>7</v>
      </c>
      <c r="I281" t="s">
        <v>3041</v>
      </c>
      <c r="J281" s="30" t="str">
        <f t="shared" si="12"/>
        <v>[293]=41,</v>
      </c>
      <c r="K281" s="3">
        <f t="shared" si="13"/>
        <v>293</v>
      </c>
      <c r="L281" s="3">
        <f t="shared" si="14"/>
        <v>41</v>
      </c>
      <c r="M281" s="8" t="str">
        <f>VLOOKUP(A281,'ESO wayshrine names'!$A$3:$B$9991,2,)</f>
        <v>Ebonheart Chateau</v>
      </c>
      <c r="N281" s="3" t="str">
        <f>VLOOKUP(F281,'ESO zone constants'!$A$3:$D$9999,4,FALSE)</f>
        <v>Stonefalls</v>
      </c>
    </row>
    <row r="282" spans="1:14" x14ac:dyDescent="0.25">
      <c r="A282" s="77">
        <v>294</v>
      </c>
      <c r="B282">
        <v>8</v>
      </c>
      <c r="C282">
        <v>22</v>
      </c>
      <c r="D282" t="s">
        <v>108</v>
      </c>
      <c r="E282">
        <v>11</v>
      </c>
      <c r="F282">
        <v>58</v>
      </c>
      <c r="G282" t="s">
        <v>108</v>
      </c>
      <c r="H282">
        <v>7</v>
      </c>
      <c r="I282" t="s">
        <v>3042</v>
      </c>
      <c r="J282" s="30" t="str">
        <f t="shared" si="12"/>
        <v>[294]=58,</v>
      </c>
      <c r="K282" s="3">
        <f t="shared" si="13"/>
        <v>294</v>
      </c>
      <c r="L282" s="3">
        <f t="shared" si="14"/>
        <v>58</v>
      </c>
      <c r="M282" s="8" t="str">
        <f>VLOOKUP(A282,'ESO wayshrine names'!$A$3:$B$9991,2,)</f>
        <v>Black Vine Villa</v>
      </c>
      <c r="N282" s="3" t="str">
        <f>VLOOKUP(F282,'ESO zone constants'!$A$3:$D$9999,4,FALSE)</f>
        <v>Malabal Tor</v>
      </c>
    </row>
    <row r="283" spans="1:14" x14ac:dyDescent="0.25">
      <c r="A283" s="77">
        <v>295</v>
      </c>
      <c r="B283">
        <v>18</v>
      </c>
      <c r="C283">
        <v>75</v>
      </c>
      <c r="D283" t="s">
        <v>198</v>
      </c>
      <c r="E283">
        <v>110</v>
      </c>
      <c r="F283">
        <v>281</v>
      </c>
      <c r="G283" t="s">
        <v>198</v>
      </c>
      <c r="H283">
        <v>7</v>
      </c>
      <c r="I283" t="s">
        <v>3043</v>
      </c>
      <c r="J283" s="30" t="str">
        <f t="shared" si="12"/>
        <v>[295]=281,</v>
      </c>
      <c r="K283" s="3">
        <f t="shared" si="13"/>
        <v>295</v>
      </c>
      <c r="L283" s="3">
        <f t="shared" si="14"/>
        <v>281</v>
      </c>
      <c r="M283" s="8" t="str">
        <f>VLOOKUP(A283,'ESO wayshrine names'!$A$3:$B$9991,2,)</f>
        <v>Humblemud</v>
      </c>
      <c r="N283" s="3" t="str">
        <f>VLOOKUP(F283,'ESO zone constants'!$A$3:$D$9999,4,FALSE)</f>
        <v>Bal Foyen</v>
      </c>
    </row>
    <row r="284" spans="1:14" x14ac:dyDescent="0.25">
      <c r="A284" s="77">
        <v>296</v>
      </c>
      <c r="B284">
        <v>7</v>
      </c>
      <c r="C284">
        <v>9</v>
      </c>
      <c r="D284" t="s">
        <v>2299</v>
      </c>
      <c r="E284">
        <v>180</v>
      </c>
      <c r="F284">
        <v>383</v>
      </c>
      <c r="G284" t="s">
        <v>2299</v>
      </c>
      <c r="H284">
        <v>7</v>
      </c>
      <c r="I284" t="s">
        <v>3044</v>
      </c>
      <c r="J284" s="30" t="str">
        <f t="shared" si="12"/>
        <v>[296]=383,</v>
      </c>
      <c r="K284" s="3">
        <f t="shared" si="13"/>
        <v>296</v>
      </c>
      <c r="L284" s="3">
        <f t="shared" si="14"/>
        <v>383</v>
      </c>
      <c r="M284" s="8" t="str">
        <f>VLOOKUP(A284,'ESO wayshrine names'!$A$3:$B$9991,2,)</f>
        <v>Snugpod</v>
      </c>
      <c r="N284" s="3" t="str">
        <f>VLOOKUP(F284,'ESO zone constants'!$A$3:$D$9999,4,FALSE)</f>
        <v>Grahtwood</v>
      </c>
    </row>
    <row r="285" spans="1:14" x14ac:dyDescent="0.25">
      <c r="A285" s="77">
        <v>297</v>
      </c>
      <c r="B285">
        <v>2</v>
      </c>
      <c r="C285">
        <v>1</v>
      </c>
      <c r="D285" t="s">
        <v>103</v>
      </c>
      <c r="E285">
        <v>2</v>
      </c>
      <c r="F285">
        <v>3</v>
      </c>
      <c r="G285" t="s">
        <v>103</v>
      </c>
      <c r="H285">
        <v>7</v>
      </c>
      <c r="I285" t="s">
        <v>3256</v>
      </c>
      <c r="J285" s="30" t="str">
        <f t="shared" si="12"/>
        <v>[297]=3,</v>
      </c>
      <c r="K285" s="3">
        <f t="shared" si="13"/>
        <v>297</v>
      </c>
      <c r="L285" s="3">
        <f t="shared" si="14"/>
        <v>3</v>
      </c>
      <c r="M285" s="8" t="str">
        <f>VLOOKUP(A285,'ESO wayshrine names'!$A$3:$B$9991,2,)</f>
        <v>Captain Margaux's Place</v>
      </c>
      <c r="N285" s="3" t="str">
        <f>VLOOKUP(F285,'ESO zone constants'!$A$3:$D$9999,4,FALSE)</f>
        <v>Glenumbra</v>
      </c>
    </row>
    <row r="286" spans="1:14" x14ac:dyDescent="0.25">
      <c r="A286" s="76">
        <v>298</v>
      </c>
      <c r="B286">
        <v>11</v>
      </c>
      <c r="C286">
        <v>7</v>
      </c>
      <c r="D286" t="s">
        <v>2320</v>
      </c>
      <c r="E286">
        <v>9</v>
      </c>
      <c r="F286">
        <v>41</v>
      </c>
      <c r="G286" t="s">
        <v>2320</v>
      </c>
      <c r="H286">
        <v>7</v>
      </c>
      <c r="I286" t="s">
        <v>3045</v>
      </c>
      <c r="J286" s="30" t="str">
        <f t="shared" si="12"/>
        <v>[298]=41,</v>
      </c>
      <c r="K286" s="3">
        <f t="shared" si="13"/>
        <v>298</v>
      </c>
      <c r="L286" s="3">
        <f t="shared" si="14"/>
        <v>41</v>
      </c>
      <c r="M286" s="8" t="str">
        <f>VLOOKUP(A286,'ESO wayshrine names'!$A$3:$B$9991,2,)</f>
        <v>Kragenhome</v>
      </c>
      <c r="N286" s="3" t="str">
        <f>VLOOKUP(F286,'ESO zone constants'!$A$3:$D$9999,4,FALSE)</f>
        <v>Stonefalls</v>
      </c>
    </row>
    <row r="287" spans="1:14" x14ac:dyDescent="0.25">
      <c r="A287" s="76">
        <v>299</v>
      </c>
      <c r="B287">
        <v>8</v>
      </c>
      <c r="C287">
        <v>22</v>
      </c>
      <c r="D287" t="s">
        <v>108</v>
      </c>
      <c r="E287">
        <v>11</v>
      </c>
      <c r="F287">
        <v>58</v>
      </c>
      <c r="G287" t="s">
        <v>108</v>
      </c>
      <c r="H287">
        <v>7</v>
      </c>
      <c r="I287" t="s">
        <v>3046</v>
      </c>
      <c r="J287" s="30" t="str">
        <f t="shared" si="12"/>
        <v>[299]=58,</v>
      </c>
      <c r="K287" s="3">
        <f t="shared" si="13"/>
        <v>299</v>
      </c>
      <c r="L287" s="3">
        <f t="shared" si="14"/>
        <v>58</v>
      </c>
      <c r="M287" s="8" t="str">
        <f>VLOOKUP(A287,'ESO wayshrine names'!$A$3:$B$9991,2,)</f>
        <v>Cyrodilic Jungle House</v>
      </c>
      <c r="N287" s="3" t="str">
        <f>VLOOKUP(F287,'ESO zone constants'!$A$3:$D$9999,4,FALSE)</f>
        <v>Malabal Tor</v>
      </c>
    </row>
    <row r="288" spans="1:14" x14ac:dyDescent="0.25">
      <c r="A288" s="76">
        <v>300</v>
      </c>
      <c r="B288">
        <v>21</v>
      </c>
      <c r="C288">
        <v>258</v>
      </c>
      <c r="D288" t="s">
        <v>2923</v>
      </c>
      <c r="E288">
        <v>306</v>
      </c>
      <c r="F288">
        <v>537</v>
      </c>
      <c r="G288" t="s">
        <v>2923</v>
      </c>
      <c r="H288">
        <v>7</v>
      </c>
      <c r="I288" t="s">
        <v>3047</v>
      </c>
      <c r="J288" s="30" t="str">
        <f t="shared" si="12"/>
        <v>[300]=537,</v>
      </c>
      <c r="K288" s="3">
        <f t="shared" si="13"/>
        <v>300</v>
      </c>
      <c r="L288" s="3">
        <f t="shared" si="14"/>
        <v>537</v>
      </c>
      <c r="M288" s="8" t="str">
        <f>VLOOKUP(A288,'ESO wayshrine names'!$A$3:$B$9991,2,)</f>
        <v>Moonmirth House</v>
      </c>
      <c r="N288" s="3" t="str">
        <f>VLOOKUP(F288,'ESO zone constants'!$A$3:$D$9999,4,FALSE)</f>
        <v>Khenarthi's Roost</v>
      </c>
    </row>
    <row r="289" spans="1:14" x14ac:dyDescent="0.25">
      <c r="A289" s="76">
        <v>301</v>
      </c>
      <c r="B289">
        <v>12</v>
      </c>
      <c r="C289">
        <v>125</v>
      </c>
      <c r="D289" t="s">
        <v>2318</v>
      </c>
      <c r="E289">
        <v>16</v>
      </c>
      <c r="F289">
        <v>103</v>
      </c>
      <c r="G289" t="s">
        <v>2318</v>
      </c>
      <c r="H289">
        <v>7</v>
      </c>
      <c r="I289" t="s">
        <v>3048</v>
      </c>
      <c r="J289" s="30" t="str">
        <f t="shared" si="12"/>
        <v>[301]=103,</v>
      </c>
      <c r="K289" s="3">
        <f t="shared" si="13"/>
        <v>301</v>
      </c>
      <c r="L289" s="3">
        <f t="shared" si="14"/>
        <v>103</v>
      </c>
      <c r="M289" s="8" t="str">
        <f>VLOOKUP(A289,'ESO wayshrine names'!$A$3:$B$9991,2,)</f>
        <v>Autumn's-Gate</v>
      </c>
      <c r="N289" s="3" t="str">
        <f>VLOOKUP(F289,'ESO zone constants'!$A$3:$D$9999,4,FALSE)</f>
        <v>The Rift</v>
      </c>
    </row>
    <row r="290" spans="1:14" x14ac:dyDescent="0.25">
      <c r="A290" s="76">
        <v>303</v>
      </c>
      <c r="B290">
        <v>6</v>
      </c>
      <c r="C290">
        <v>20</v>
      </c>
      <c r="D290" t="s">
        <v>109</v>
      </c>
      <c r="E290">
        <v>14</v>
      </c>
      <c r="F290">
        <v>92</v>
      </c>
      <c r="G290" t="s">
        <v>109</v>
      </c>
      <c r="H290">
        <v>7</v>
      </c>
      <c r="I290" t="s">
        <v>3049</v>
      </c>
      <c r="J290" s="30" t="str">
        <f t="shared" si="12"/>
        <v>[303]=92,</v>
      </c>
      <c r="K290" s="3">
        <f t="shared" si="13"/>
        <v>303</v>
      </c>
      <c r="L290" s="3">
        <f t="shared" si="14"/>
        <v>92</v>
      </c>
      <c r="M290" s="8" t="str">
        <f>VLOOKUP(A290,'ESO wayshrine names'!$A$3:$B$9991,2,)</f>
        <v>Twin Arches</v>
      </c>
      <c r="N290" s="3" t="str">
        <f>VLOOKUP(F290,'ESO zone constants'!$A$3:$D$9999,4,FALSE)</f>
        <v>Bangkorai</v>
      </c>
    </row>
    <row r="291" spans="1:14" x14ac:dyDescent="0.25">
      <c r="A291" s="76">
        <v>304</v>
      </c>
      <c r="B291">
        <v>16</v>
      </c>
      <c r="C291">
        <v>300</v>
      </c>
      <c r="D291" t="s">
        <v>2301</v>
      </c>
      <c r="E291">
        <v>18</v>
      </c>
      <c r="F291">
        <v>108</v>
      </c>
      <c r="G291" t="s">
        <v>2301</v>
      </c>
      <c r="H291">
        <v>7</v>
      </c>
      <c r="I291" t="s">
        <v>3050</v>
      </c>
      <c r="J291" s="30" t="str">
        <f t="shared" si="12"/>
        <v>[304]=108,</v>
      </c>
      <c r="K291" s="3">
        <f t="shared" si="13"/>
        <v>304</v>
      </c>
      <c r="L291" s="3">
        <f t="shared" si="14"/>
        <v>108</v>
      </c>
      <c r="M291" s="8" t="str">
        <f>VLOOKUP(A291,'ESO wayshrine names'!$A$3:$B$9991,2,)</f>
        <v>Cliffshade</v>
      </c>
      <c r="N291" s="3" t="str">
        <f>VLOOKUP(F291,'ESO zone constants'!$A$3:$D$9999,4,FALSE)</f>
        <v>Greenshade</v>
      </c>
    </row>
    <row r="292" spans="1:14" x14ac:dyDescent="0.25">
      <c r="A292" s="76">
        <v>305</v>
      </c>
      <c r="B292">
        <v>9</v>
      </c>
      <c r="C292">
        <v>26</v>
      </c>
      <c r="D292" t="s">
        <v>2319</v>
      </c>
      <c r="E292">
        <v>19</v>
      </c>
      <c r="F292">
        <v>117</v>
      </c>
      <c r="G292" t="s">
        <v>2319</v>
      </c>
      <c r="H292">
        <v>7</v>
      </c>
      <c r="I292" t="s">
        <v>3051</v>
      </c>
      <c r="J292" s="30" t="str">
        <f t="shared" si="12"/>
        <v>[305]=117,</v>
      </c>
      <c r="K292" s="3">
        <f t="shared" si="13"/>
        <v>305</v>
      </c>
      <c r="L292" s="3">
        <f t="shared" si="14"/>
        <v>117</v>
      </c>
      <c r="M292" s="8" t="str">
        <f>VLOOKUP(A292,'ESO wayshrine names'!$A$3:$B$9991,2,)</f>
        <v>The Ample Domicile</v>
      </c>
      <c r="N292" s="3" t="str">
        <f>VLOOKUP(F292,'ESO zone constants'!$A$3:$D$9999,4,FALSE)</f>
        <v>Shadowfen</v>
      </c>
    </row>
    <row r="293" spans="1:14" x14ac:dyDescent="0.25">
      <c r="A293" s="76">
        <v>306</v>
      </c>
      <c r="B293">
        <v>16</v>
      </c>
      <c r="C293">
        <v>300</v>
      </c>
      <c r="D293" t="s">
        <v>2301</v>
      </c>
      <c r="E293">
        <v>18</v>
      </c>
      <c r="F293">
        <v>108</v>
      </c>
      <c r="G293" t="s">
        <v>2301</v>
      </c>
      <c r="H293">
        <v>7</v>
      </c>
      <c r="I293" t="s">
        <v>3052</v>
      </c>
      <c r="J293" s="30" t="str">
        <f t="shared" si="12"/>
        <v>[306]=108,</v>
      </c>
      <c r="K293" s="3">
        <f t="shared" si="13"/>
        <v>306</v>
      </c>
      <c r="L293" s="3">
        <f t="shared" si="14"/>
        <v>108</v>
      </c>
      <c r="M293" s="8" t="str">
        <f>VLOOKUP(A293,'ESO wayshrine names'!$A$3:$B$9991,2,)</f>
        <v>Bouldertree Refuge</v>
      </c>
      <c r="N293" s="3" t="str">
        <f>VLOOKUP(F293,'ESO zone constants'!$A$3:$D$9999,4,FALSE)</f>
        <v>Greenshade</v>
      </c>
    </row>
    <row r="294" spans="1:14" x14ac:dyDescent="0.25">
      <c r="A294" s="76">
        <v>307</v>
      </c>
      <c r="B294">
        <v>3</v>
      </c>
      <c r="C294">
        <v>10</v>
      </c>
      <c r="D294" t="s">
        <v>2315</v>
      </c>
      <c r="E294">
        <v>5</v>
      </c>
      <c r="F294">
        <v>20</v>
      </c>
      <c r="G294" t="s">
        <v>2315</v>
      </c>
      <c r="H294">
        <v>7</v>
      </c>
      <c r="I294" t="s">
        <v>3053</v>
      </c>
      <c r="J294" s="30" t="str">
        <f t="shared" si="12"/>
        <v>[307]=20,</v>
      </c>
      <c r="K294" s="3">
        <f t="shared" si="13"/>
        <v>307</v>
      </c>
      <c r="L294" s="3">
        <f t="shared" si="14"/>
        <v>20</v>
      </c>
      <c r="M294" s="8" t="str">
        <f>VLOOKUP(A294,'ESO wayshrine names'!$A$3:$B$9991,2,)</f>
        <v>Ravenhurst</v>
      </c>
      <c r="N294" s="3" t="str">
        <f>VLOOKUP(F294,'ESO zone constants'!$A$3:$D$9999,4,FALSE)</f>
        <v>Rivenspire</v>
      </c>
    </row>
    <row r="295" spans="1:14" x14ac:dyDescent="0.25">
      <c r="A295" s="76">
        <v>309</v>
      </c>
      <c r="B295">
        <v>10</v>
      </c>
      <c r="C295">
        <v>13</v>
      </c>
      <c r="D295" t="s">
        <v>107</v>
      </c>
      <c r="E295">
        <v>10</v>
      </c>
      <c r="F295">
        <v>57</v>
      </c>
      <c r="G295" t="s">
        <v>107</v>
      </c>
      <c r="H295">
        <v>7</v>
      </c>
      <c r="I295" t="s">
        <v>3054</v>
      </c>
      <c r="J295" s="30" t="str">
        <f t="shared" si="12"/>
        <v>[309]=57,</v>
      </c>
      <c r="K295" s="3">
        <f t="shared" si="13"/>
        <v>309</v>
      </c>
      <c r="L295" s="3">
        <f t="shared" si="14"/>
        <v>57</v>
      </c>
      <c r="M295" s="8" t="str">
        <f>VLOOKUP(A295,'ESO wayshrine names'!$A$3:$B$9991,2,)</f>
        <v>Velothi Reverie</v>
      </c>
      <c r="N295" s="3" t="str">
        <f>VLOOKUP(F295,'ESO zone constants'!$A$3:$D$9999,4,FALSE)</f>
        <v>Deshaan</v>
      </c>
    </row>
    <row r="296" spans="1:14" x14ac:dyDescent="0.25">
      <c r="A296" s="76">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names'!$A$3:$B$9991,2,)</f>
        <v>Domus Phrasticus</v>
      </c>
      <c r="N296" s="3" t="str">
        <f>VLOOKUP(F296,'ESO zone constants'!$A$3:$D$9999,4,FALSE)</f>
        <v>Craglorn</v>
      </c>
    </row>
    <row r="297" spans="1:14" x14ac:dyDescent="0.25">
      <c r="A297" s="76">
        <v>311</v>
      </c>
      <c r="B297">
        <v>17</v>
      </c>
      <c r="C297">
        <v>256</v>
      </c>
      <c r="D297" t="s">
        <v>2302</v>
      </c>
      <c r="E297">
        <v>179</v>
      </c>
      <c r="F297">
        <v>382</v>
      </c>
      <c r="G297" t="s">
        <v>2302</v>
      </c>
      <c r="H297">
        <v>7</v>
      </c>
      <c r="I297" t="s">
        <v>3055</v>
      </c>
      <c r="J297" s="30" t="str">
        <f t="shared" si="12"/>
        <v>[311]=382,</v>
      </c>
      <c r="K297" s="3">
        <f t="shared" si="13"/>
        <v>311</v>
      </c>
      <c r="L297" s="3">
        <f t="shared" si="14"/>
        <v>382</v>
      </c>
      <c r="M297" s="8" t="str">
        <f>VLOOKUP(A297,'ESO wayshrine names'!$A$3:$B$9991,2,)</f>
        <v>Sleek Creek House</v>
      </c>
      <c r="N297" s="3" t="str">
        <f>VLOOKUP(F297,'ESO zone constants'!$A$3:$D$9999,4,FALSE)</f>
        <v>Reaper's March</v>
      </c>
    </row>
    <row r="298" spans="1:14" x14ac:dyDescent="0.25">
      <c r="A298" s="76">
        <v>312</v>
      </c>
      <c r="B298">
        <v>13</v>
      </c>
      <c r="C298">
        <v>61</v>
      </c>
      <c r="D298" t="s">
        <v>2317</v>
      </c>
      <c r="E298">
        <v>15</v>
      </c>
      <c r="F298">
        <v>101</v>
      </c>
      <c r="G298" t="s">
        <v>2317</v>
      </c>
      <c r="H298">
        <v>7</v>
      </c>
      <c r="I298" t="s">
        <v>3327</v>
      </c>
      <c r="J298" s="30" t="str">
        <f t="shared" si="12"/>
        <v>[312]=101,</v>
      </c>
      <c r="K298" s="3">
        <f t="shared" si="13"/>
        <v>312</v>
      </c>
      <c r="L298" s="3">
        <f t="shared" si="14"/>
        <v>101</v>
      </c>
      <c r="M298" s="8" t="str">
        <f>VLOOKUP(A298,'ESO wayshrine names'!$A$3:$B$9991,2,)</f>
        <v>Grymharth's Woe</v>
      </c>
      <c r="N298" s="3" t="str">
        <f>VLOOKUP(F298,'ESO zone constants'!$A$3:$D$9999,4,FALSE)</f>
        <v>Eastmarch</v>
      </c>
    </row>
    <row r="299" spans="1:14" x14ac:dyDescent="0.25">
      <c r="A299" s="76">
        <v>313</v>
      </c>
      <c r="B299">
        <v>6</v>
      </c>
      <c r="C299">
        <v>20</v>
      </c>
      <c r="D299" t="s">
        <v>109</v>
      </c>
      <c r="E299">
        <v>14</v>
      </c>
      <c r="F299">
        <v>92</v>
      </c>
      <c r="G299" t="s">
        <v>109</v>
      </c>
      <c r="H299">
        <v>7</v>
      </c>
      <c r="I299" t="s">
        <v>3056</v>
      </c>
      <c r="J299" s="30" t="str">
        <f t="shared" si="12"/>
        <v>[313]=92,</v>
      </c>
      <c r="K299" s="3">
        <f t="shared" si="13"/>
        <v>313</v>
      </c>
      <c r="L299" s="3">
        <f t="shared" si="14"/>
        <v>92</v>
      </c>
      <c r="M299" s="8" t="str">
        <f>VLOOKUP(A299,'ESO wayshrine names'!$A$3:$B$9991,2,)</f>
        <v>Mournoth Keep</v>
      </c>
      <c r="N299" s="3" t="str">
        <f>VLOOKUP(F299,'ESO zone constants'!$A$3:$D$9999,4,FALSE)</f>
        <v>Bangkorai</v>
      </c>
    </row>
    <row r="300" spans="1:14" x14ac:dyDescent="0.25">
      <c r="A300" s="76">
        <v>314</v>
      </c>
      <c r="B300">
        <v>5</v>
      </c>
      <c r="C300">
        <v>30</v>
      </c>
      <c r="D300" t="s">
        <v>3251</v>
      </c>
      <c r="E300">
        <v>17</v>
      </c>
      <c r="F300">
        <v>104</v>
      </c>
      <c r="G300" t="s">
        <v>2314</v>
      </c>
      <c r="H300">
        <v>7</v>
      </c>
      <c r="I300" t="s">
        <v>3057</v>
      </c>
      <c r="J300" s="30" t="str">
        <f t="shared" si="12"/>
        <v>[314]=104,</v>
      </c>
      <c r="K300" s="3">
        <f t="shared" si="13"/>
        <v>314</v>
      </c>
      <c r="L300" s="3">
        <f t="shared" si="14"/>
        <v>104</v>
      </c>
      <c r="M300" s="8" t="str">
        <f>VLOOKUP(A300,'ESO wayshrine names'!$A$3:$B$9991,2,)</f>
        <v>House of the Silent Magnifico</v>
      </c>
      <c r="N300" s="3" t="str">
        <f>VLOOKUP(F300,'ESO zone constants'!$A$3:$D$9999,4,FALSE)</f>
        <v>Alik'r Desert</v>
      </c>
    </row>
    <row r="301" spans="1:14" x14ac:dyDescent="0.25">
      <c r="A301" s="76">
        <v>315</v>
      </c>
      <c r="B301">
        <v>15</v>
      </c>
      <c r="C301">
        <v>143</v>
      </c>
      <c r="D301" t="s">
        <v>264</v>
      </c>
      <c r="E301">
        <v>178</v>
      </c>
      <c r="F301">
        <v>381</v>
      </c>
      <c r="G301" t="s">
        <v>264</v>
      </c>
      <c r="H301">
        <v>7</v>
      </c>
      <c r="I301" t="s">
        <v>3058</v>
      </c>
      <c r="J301" s="30" t="str">
        <f t="shared" si="12"/>
        <v>[315]=381,</v>
      </c>
      <c r="K301" s="3">
        <f t="shared" si="13"/>
        <v>315</v>
      </c>
      <c r="L301" s="3">
        <f t="shared" si="14"/>
        <v>381</v>
      </c>
      <c r="M301" s="8" t="str">
        <f>VLOOKUP(A301,'ESO wayshrine names'!$A$3:$B$9991,2,)</f>
        <v>Mathiisen Manor</v>
      </c>
      <c r="N301" s="3" t="str">
        <f>VLOOKUP(F301,'ESO zone constants'!$A$3:$D$9999,4,FALSE)</f>
        <v>Auridon</v>
      </c>
    </row>
    <row r="302" spans="1:14" x14ac:dyDescent="0.25">
      <c r="A302" s="76">
        <v>316</v>
      </c>
      <c r="B302">
        <v>9</v>
      </c>
      <c r="C302">
        <v>26</v>
      </c>
      <c r="D302" t="s">
        <v>2319</v>
      </c>
      <c r="E302">
        <v>19</v>
      </c>
      <c r="F302">
        <v>117</v>
      </c>
      <c r="G302" t="s">
        <v>2319</v>
      </c>
      <c r="H302">
        <v>7</v>
      </c>
      <c r="I302" t="s">
        <v>3059</v>
      </c>
      <c r="J302" s="30" t="str">
        <f t="shared" si="12"/>
        <v>[316]=117,</v>
      </c>
      <c r="K302" s="3">
        <f t="shared" si="13"/>
        <v>316</v>
      </c>
      <c r="L302" s="3">
        <f t="shared" si="14"/>
        <v>117</v>
      </c>
      <c r="M302" s="8" t="str">
        <f>VLOOKUP(A302,'ESO wayshrine names'!$A$3:$B$9991,2,)</f>
        <v>Stay-Moist Mansion</v>
      </c>
      <c r="N302" s="3" t="str">
        <f>VLOOKUP(F302,'ESO zone constants'!$A$3:$D$9999,4,FALSE)</f>
        <v>Shadowfen</v>
      </c>
    </row>
    <row r="303" spans="1:14" x14ac:dyDescent="0.25">
      <c r="A303" s="76">
        <v>317</v>
      </c>
      <c r="B303">
        <v>7</v>
      </c>
      <c r="C303">
        <v>9</v>
      </c>
      <c r="D303" t="s">
        <v>2299</v>
      </c>
      <c r="E303">
        <v>180</v>
      </c>
      <c r="F303">
        <v>383</v>
      </c>
      <c r="G303" t="s">
        <v>2299</v>
      </c>
      <c r="H303">
        <v>7</v>
      </c>
      <c r="I303" t="s">
        <v>3060</v>
      </c>
      <c r="J303" s="30" t="str">
        <f t="shared" si="12"/>
        <v>[317]=383,</v>
      </c>
      <c r="K303" s="3">
        <f t="shared" si="13"/>
        <v>317</v>
      </c>
      <c r="L303" s="3">
        <f t="shared" si="14"/>
        <v>383</v>
      </c>
      <c r="M303" s="8" t="str">
        <f>VLOOKUP(A303,'ESO wayshrine names'!$A$3:$B$9991,2,)</f>
        <v>The Gorinir Estate</v>
      </c>
      <c r="N303" s="3" t="str">
        <f>VLOOKUP(F303,'ESO zone constants'!$A$3:$D$9999,4,FALSE)</f>
        <v>Grahtwood</v>
      </c>
    </row>
    <row r="304" spans="1:14" x14ac:dyDescent="0.25">
      <c r="A304" s="76">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names'!$A$3:$B$9991,2,)</f>
        <v>Quondam Indorilia</v>
      </c>
      <c r="N304" s="3" t="str">
        <f>VLOOKUP(F304,'ESO zone constants'!$A$3:$D$9999,4,FALSE)</f>
        <v>Deshaan</v>
      </c>
    </row>
    <row r="305" spans="1:14" x14ac:dyDescent="0.25">
      <c r="A305" s="76">
        <v>320</v>
      </c>
      <c r="B305">
        <v>17</v>
      </c>
      <c r="C305">
        <v>256</v>
      </c>
      <c r="D305" t="s">
        <v>2302</v>
      </c>
      <c r="E305">
        <v>179</v>
      </c>
      <c r="F305">
        <v>382</v>
      </c>
      <c r="G305" t="s">
        <v>2302</v>
      </c>
      <c r="H305">
        <v>7</v>
      </c>
      <c r="I305" t="s">
        <v>3061</v>
      </c>
      <c r="J305" s="30" t="str">
        <f t="shared" si="12"/>
        <v>[320]=382,</v>
      </c>
      <c r="K305" s="3">
        <f t="shared" si="13"/>
        <v>320</v>
      </c>
      <c r="L305" s="3">
        <f t="shared" si="14"/>
        <v>382</v>
      </c>
      <c r="M305" s="8" t="str">
        <f>VLOOKUP(A305,'ESO wayshrine names'!$A$3:$B$9991,2,)</f>
        <v>Strident Springs Demesne</v>
      </c>
      <c r="N305" s="3" t="str">
        <f>VLOOKUP(F305,'ESO zone constants'!$A$3:$D$9999,4,FALSE)</f>
        <v>Reaper's March</v>
      </c>
    </row>
    <row r="306" spans="1:14" x14ac:dyDescent="0.25">
      <c r="A306" s="76">
        <v>321</v>
      </c>
      <c r="B306">
        <v>17</v>
      </c>
      <c r="C306">
        <v>256</v>
      </c>
      <c r="D306" t="s">
        <v>2302</v>
      </c>
      <c r="E306">
        <v>179</v>
      </c>
      <c r="F306">
        <v>382</v>
      </c>
      <c r="G306" t="s">
        <v>2302</v>
      </c>
      <c r="H306">
        <v>7</v>
      </c>
      <c r="I306" t="s">
        <v>3062</v>
      </c>
      <c r="J306" s="30" t="str">
        <f t="shared" si="12"/>
        <v>[321]=382,</v>
      </c>
      <c r="K306" s="3">
        <f t="shared" si="13"/>
        <v>321</v>
      </c>
      <c r="L306" s="3">
        <f t="shared" si="14"/>
        <v>382</v>
      </c>
      <c r="M306" s="8" t="str">
        <f>VLOOKUP(A306,'ESO wayshrine names'!$A$3:$B$9991,2,)</f>
        <v>Dawnshadow</v>
      </c>
      <c r="N306" s="3" t="str">
        <f>VLOOKUP(F306,'ESO zone constants'!$A$3:$D$9999,4,FALSE)</f>
        <v>Reaper's March</v>
      </c>
    </row>
    <row r="307" spans="1:14" x14ac:dyDescent="0.25">
      <c r="A307" s="76">
        <v>322</v>
      </c>
      <c r="B307">
        <v>12</v>
      </c>
      <c r="C307">
        <v>125</v>
      </c>
      <c r="D307" t="s">
        <v>2318</v>
      </c>
      <c r="E307">
        <v>16</v>
      </c>
      <c r="F307">
        <v>103</v>
      </c>
      <c r="G307" t="s">
        <v>2318</v>
      </c>
      <c r="H307">
        <v>7</v>
      </c>
      <c r="I307" t="s">
        <v>3063</v>
      </c>
      <c r="J307" s="30" t="str">
        <f t="shared" si="12"/>
        <v>[322]=103,</v>
      </c>
      <c r="K307" s="3">
        <f t="shared" si="13"/>
        <v>322</v>
      </c>
      <c r="L307" s="3">
        <f t="shared" si="14"/>
        <v>103</v>
      </c>
      <c r="M307" s="8" t="str">
        <f>VLOOKUP(A307,'ESO wayshrine names'!$A$3:$B$9991,2,)</f>
        <v>Old Mistveil Manor</v>
      </c>
      <c r="N307" s="3" t="str">
        <f>VLOOKUP(F307,'ESO zone constants'!$A$3:$D$9999,4,FALSE)</f>
        <v>The Rift</v>
      </c>
    </row>
    <row r="308" spans="1:14" x14ac:dyDescent="0.25">
      <c r="A308" s="76">
        <v>323</v>
      </c>
      <c r="B308">
        <v>6</v>
      </c>
      <c r="C308">
        <v>20</v>
      </c>
      <c r="D308" t="s">
        <v>109</v>
      </c>
      <c r="E308">
        <v>14</v>
      </c>
      <c r="F308">
        <v>92</v>
      </c>
      <c r="G308" t="s">
        <v>109</v>
      </c>
      <c r="H308">
        <v>7</v>
      </c>
      <c r="I308" t="s">
        <v>3064</v>
      </c>
      <c r="J308" s="30" t="str">
        <f t="shared" si="12"/>
        <v>[323]=92,</v>
      </c>
      <c r="K308" s="3">
        <f t="shared" si="13"/>
        <v>323</v>
      </c>
      <c r="L308" s="3">
        <f t="shared" si="14"/>
        <v>92</v>
      </c>
      <c r="M308" s="8" t="str">
        <f>VLOOKUP(A308,'ESO wayshrine names'!$A$3:$B$9991,2,)</f>
        <v>Forsaken Stronghold</v>
      </c>
      <c r="N308" s="3" t="str">
        <f>VLOOKUP(F308,'ESO zone constants'!$A$3:$D$9999,4,FALSE)</f>
        <v>Bangkorai</v>
      </c>
    </row>
    <row r="309" spans="1:14" x14ac:dyDescent="0.25">
      <c r="A309" s="76">
        <v>324</v>
      </c>
      <c r="B309">
        <v>19</v>
      </c>
      <c r="C309">
        <v>201</v>
      </c>
      <c r="D309" t="s">
        <v>385</v>
      </c>
      <c r="E309">
        <v>304</v>
      </c>
      <c r="F309">
        <v>534</v>
      </c>
      <c r="G309" t="s">
        <v>385</v>
      </c>
      <c r="H309">
        <v>7</v>
      </c>
      <c r="I309" t="s">
        <v>3065</v>
      </c>
      <c r="J309" s="30" t="str">
        <f t="shared" si="12"/>
        <v>[324]=534,</v>
      </c>
      <c r="K309" s="3">
        <f t="shared" si="13"/>
        <v>324</v>
      </c>
      <c r="L309" s="3">
        <f t="shared" si="14"/>
        <v>534</v>
      </c>
      <c r="M309" s="8" t="str">
        <f>VLOOKUP(A309,'ESO wayshrine names'!$A$3:$B$9991,2,)</f>
        <v>Hunding's Palatial Hall</v>
      </c>
      <c r="N309" s="3" t="str">
        <f>VLOOKUP(F309,'ESO zone constants'!$A$3:$D$9999,4,FALSE)</f>
        <v>Stros M'Kai</v>
      </c>
    </row>
    <row r="310" spans="1:14" x14ac:dyDescent="0.25">
      <c r="A310" s="76">
        <v>325</v>
      </c>
      <c r="B310">
        <v>7</v>
      </c>
      <c r="C310">
        <v>9</v>
      </c>
      <c r="D310" t="s">
        <v>2299</v>
      </c>
      <c r="E310">
        <v>180</v>
      </c>
      <c r="F310">
        <v>383</v>
      </c>
      <c r="G310" t="s">
        <v>2299</v>
      </c>
      <c r="H310">
        <v>7</v>
      </c>
      <c r="I310" t="s">
        <v>3066</v>
      </c>
      <c r="J310" s="30" t="str">
        <f t="shared" si="12"/>
        <v>[325]=383,</v>
      </c>
      <c r="K310" s="3">
        <f t="shared" si="13"/>
        <v>325</v>
      </c>
      <c r="L310" s="3">
        <f t="shared" si="14"/>
        <v>383</v>
      </c>
      <c r="M310" s="8" t="str">
        <f>VLOOKUP(A310,'ESO wayshrine names'!$A$3:$B$9991,2,)</f>
        <v>Grand Topal Hideaway</v>
      </c>
      <c r="N310" s="3" t="str">
        <f>VLOOKUP(F310,'ESO zone constants'!$A$3:$D$9999,4,FALSE)</f>
        <v>Grahtwood</v>
      </c>
    </row>
    <row r="311" spans="1:14" x14ac:dyDescent="0.25">
      <c r="A311" s="76">
        <v>326</v>
      </c>
      <c r="B311">
        <v>25</v>
      </c>
      <c r="C311">
        <v>1126</v>
      </c>
      <c r="D311" t="s">
        <v>565</v>
      </c>
      <c r="E311">
        <v>500</v>
      </c>
      <c r="F311">
        <v>888</v>
      </c>
      <c r="G311" t="s">
        <v>565</v>
      </c>
      <c r="H311">
        <v>6</v>
      </c>
      <c r="I311" t="s">
        <v>2080</v>
      </c>
      <c r="J311" s="30" t="str">
        <f t="shared" si="12"/>
        <v>[326]=888,</v>
      </c>
      <c r="K311" s="3">
        <f t="shared" si="13"/>
        <v>326</v>
      </c>
      <c r="L311" s="3">
        <f t="shared" si="14"/>
        <v>888</v>
      </c>
      <c r="M311" s="8" t="str">
        <f>VLOOKUP(A311,'ESO wayshrine names'!$A$3:$B$9991,2,)</f>
        <v>Dungeon: Bloodroot Forge</v>
      </c>
      <c r="N311" s="3" t="str">
        <f>VLOOKUP(F311,'ESO zone constants'!$A$3:$D$9999,4,FALSE)</f>
        <v>Craglorn</v>
      </c>
    </row>
    <row r="312" spans="1:14" x14ac:dyDescent="0.25">
      <c r="A312" s="76">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names'!$A$3:$B$9991,2,)</f>
        <v>Earthtear Cavern</v>
      </c>
      <c r="N312" s="3" t="str">
        <f>VLOOKUP(F312,'ESO zone constants'!$A$3:$D$9999,4,FALSE)</f>
        <v>Craglorn</v>
      </c>
    </row>
    <row r="313" spans="1:14" x14ac:dyDescent="0.25">
      <c r="A313" s="76">
        <v>328</v>
      </c>
      <c r="B313">
        <v>30</v>
      </c>
      <c r="C313">
        <v>1060</v>
      </c>
      <c r="D313" t="s">
        <v>532</v>
      </c>
      <c r="E313">
        <v>467</v>
      </c>
      <c r="F313">
        <v>849</v>
      </c>
      <c r="G313" t="s">
        <v>532</v>
      </c>
      <c r="H313">
        <v>1</v>
      </c>
      <c r="I313" t="s">
        <v>3067</v>
      </c>
      <c r="J313" s="30" t="str">
        <f t="shared" si="12"/>
        <v>[328]=849,</v>
      </c>
      <c r="K313" s="3">
        <f t="shared" si="13"/>
        <v>328</v>
      </c>
      <c r="L313" s="3">
        <f t="shared" si="14"/>
        <v>849</v>
      </c>
      <c r="M313" s="8" t="str">
        <f>VLOOKUP(A313,'ESO wayshrine names'!$A$3:$B$9991,2,)</f>
        <v>Vivec Temple Wayshrine</v>
      </c>
      <c r="N313" s="3" t="str">
        <f>VLOOKUP(F313,'ESO zone constants'!$A$3:$D$9999,4,FALSE)</f>
        <v>Vvardenfell</v>
      </c>
    </row>
    <row r="314" spans="1:14" x14ac:dyDescent="0.25">
      <c r="A314" s="76">
        <v>329</v>
      </c>
      <c r="B314">
        <v>30</v>
      </c>
      <c r="C314">
        <v>1060</v>
      </c>
      <c r="D314" t="s">
        <v>532</v>
      </c>
      <c r="E314">
        <v>467</v>
      </c>
      <c r="F314">
        <v>849</v>
      </c>
      <c r="G314" t="s">
        <v>532</v>
      </c>
      <c r="H314">
        <v>1</v>
      </c>
      <c r="I314" t="s">
        <v>3068</v>
      </c>
      <c r="J314" s="30" t="str">
        <f t="shared" si="12"/>
        <v>[329]=849,</v>
      </c>
      <c r="K314" s="3">
        <f t="shared" si="13"/>
        <v>329</v>
      </c>
      <c r="L314" s="3">
        <f t="shared" si="14"/>
        <v>849</v>
      </c>
      <c r="M314" s="8" t="str">
        <f>VLOOKUP(A314,'ESO wayshrine names'!$A$3:$B$9991,2,)</f>
        <v>West Gash Wayshrine</v>
      </c>
      <c r="N314" s="3" t="str">
        <f>VLOOKUP(F314,'ESO zone constants'!$A$3:$D$9999,4,FALSE)</f>
        <v>Vvardenfell</v>
      </c>
    </row>
    <row r="315" spans="1:14" x14ac:dyDescent="0.25">
      <c r="A315" s="76">
        <v>330</v>
      </c>
      <c r="B315">
        <v>30</v>
      </c>
      <c r="C315">
        <v>1060</v>
      </c>
      <c r="D315" t="s">
        <v>532</v>
      </c>
      <c r="E315">
        <v>467</v>
      </c>
      <c r="F315">
        <v>849</v>
      </c>
      <c r="G315" t="s">
        <v>532</v>
      </c>
      <c r="H315">
        <v>1</v>
      </c>
      <c r="I315" t="s">
        <v>3069</v>
      </c>
      <c r="J315" s="30" t="str">
        <f t="shared" si="12"/>
        <v>[330]=849,</v>
      </c>
      <c r="K315" s="3">
        <f t="shared" si="13"/>
        <v>330</v>
      </c>
      <c r="L315" s="3">
        <f t="shared" si="14"/>
        <v>849</v>
      </c>
      <c r="M315" s="8" t="str">
        <f>VLOOKUP(A315,'ESO wayshrine names'!$A$3:$B$9991,2,)</f>
        <v>Urshilaku Camp Wayshrine</v>
      </c>
      <c r="N315" s="3" t="str">
        <f>VLOOKUP(F315,'ESO zone constants'!$A$3:$D$9999,4,FALSE)</f>
        <v>Vvardenfell</v>
      </c>
    </row>
    <row r="316" spans="1:14" x14ac:dyDescent="0.25">
      <c r="A316" s="76">
        <v>331</v>
      </c>
      <c r="B316">
        <v>30</v>
      </c>
      <c r="C316">
        <v>1060</v>
      </c>
      <c r="D316" t="s">
        <v>532</v>
      </c>
      <c r="E316">
        <v>467</v>
      </c>
      <c r="F316">
        <v>849</v>
      </c>
      <c r="G316" t="s">
        <v>532</v>
      </c>
      <c r="H316">
        <v>3</v>
      </c>
      <c r="I316" t="s">
        <v>3070</v>
      </c>
      <c r="J316" s="30" t="str">
        <f t="shared" si="12"/>
        <v>[331]=849,</v>
      </c>
      <c r="K316" s="3">
        <f t="shared" si="13"/>
        <v>331</v>
      </c>
      <c r="L316" s="3">
        <f t="shared" si="14"/>
        <v>849</v>
      </c>
      <c r="M316" s="8" t="str">
        <f>VLOOKUP(A316,'ESO wayshrine names'!$A$3:$B$9991,2,)</f>
        <v>Trial: Halls of Fabrication</v>
      </c>
      <c r="N316" s="3" t="str">
        <f>VLOOKUP(F316,'ESO zone constants'!$A$3:$D$9999,4,FALSE)</f>
        <v>Vvardenfell</v>
      </c>
    </row>
    <row r="317" spans="1:14" x14ac:dyDescent="0.25">
      <c r="A317" s="76">
        <v>332</v>
      </c>
      <c r="B317">
        <v>25</v>
      </c>
      <c r="C317">
        <v>1126</v>
      </c>
      <c r="D317" t="s">
        <v>565</v>
      </c>
      <c r="E317">
        <v>500</v>
      </c>
      <c r="F317">
        <v>888</v>
      </c>
      <c r="G317" t="s">
        <v>565</v>
      </c>
      <c r="H317">
        <v>6</v>
      </c>
      <c r="I317" t="s">
        <v>2085</v>
      </c>
      <c r="J317" s="30" t="str">
        <f t="shared" si="12"/>
        <v>[332]=888,</v>
      </c>
      <c r="K317" s="3">
        <f t="shared" si="13"/>
        <v>332</v>
      </c>
      <c r="L317" s="3">
        <f t="shared" si="14"/>
        <v>888</v>
      </c>
      <c r="M317" s="8" t="str">
        <f>VLOOKUP(A317,'ESO wayshrine names'!$A$3:$B$9991,2,)</f>
        <v>Dungeon: Falkreath Hold</v>
      </c>
      <c r="N317" s="3" t="str">
        <f>VLOOKUP(F317,'ESO zone constants'!$A$3:$D$9999,4,FALSE)</f>
        <v>Craglorn</v>
      </c>
    </row>
    <row r="318" spans="1:14" x14ac:dyDescent="0.25">
      <c r="A318" s="76">
        <v>333</v>
      </c>
      <c r="B318">
        <v>30</v>
      </c>
      <c r="C318">
        <v>1060</v>
      </c>
      <c r="D318" t="s">
        <v>532</v>
      </c>
      <c r="E318">
        <v>467</v>
      </c>
      <c r="F318">
        <v>849</v>
      </c>
      <c r="G318" t="s">
        <v>532</v>
      </c>
      <c r="H318">
        <v>7</v>
      </c>
      <c r="I318" t="s">
        <v>3071</v>
      </c>
      <c r="J318" s="30" t="str">
        <f t="shared" si="12"/>
        <v>[333]=849,</v>
      </c>
      <c r="K318" s="3">
        <f t="shared" si="13"/>
        <v>333</v>
      </c>
      <c r="L318" s="3">
        <f t="shared" si="14"/>
        <v>849</v>
      </c>
      <c r="M318" s="8" t="str">
        <f>VLOOKUP(A318,'ESO wayshrine names'!$A$3:$B$9991,2,)</f>
        <v>Saint Delyn Penthouse</v>
      </c>
      <c r="N318" s="3" t="str">
        <f>VLOOKUP(F318,'ESO zone constants'!$A$3:$D$9999,4,FALSE)</f>
        <v>Vvardenfell</v>
      </c>
    </row>
    <row r="319" spans="1:14" x14ac:dyDescent="0.25">
      <c r="A319" s="76">
        <v>334</v>
      </c>
      <c r="B319">
        <v>30</v>
      </c>
      <c r="C319">
        <v>1060</v>
      </c>
      <c r="D319" t="s">
        <v>532</v>
      </c>
      <c r="E319">
        <v>467</v>
      </c>
      <c r="F319">
        <v>849</v>
      </c>
      <c r="G319" t="s">
        <v>532</v>
      </c>
      <c r="H319">
        <v>7</v>
      </c>
      <c r="I319" t="s">
        <v>3072</v>
      </c>
      <c r="J319" s="30" t="str">
        <f t="shared" si="12"/>
        <v>[334]=849,</v>
      </c>
      <c r="K319" s="3">
        <f t="shared" si="13"/>
        <v>334</v>
      </c>
      <c r="L319" s="3">
        <f t="shared" si="14"/>
        <v>849</v>
      </c>
      <c r="M319" s="8" t="str">
        <f>VLOOKUP(A319,'ESO wayshrine names'!$A$3:$B$9991,2,)</f>
        <v>Amaya Lake Lodge</v>
      </c>
      <c r="N319" s="3" t="str">
        <f>VLOOKUP(F319,'ESO zone constants'!$A$3:$D$9999,4,FALSE)</f>
        <v>Vvardenfell</v>
      </c>
    </row>
    <row r="320" spans="1:14" x14ac:dyDescent="0.25">
      <c r="A320" s="76">
        <v>335</v>
      </c>
      <c r="B320">
        <v>30</v>
      </c>
      <c r="C320">
        <v>1060</v>
      </c>
      <c r="D320" t="s">
        <v>532</v>
      </c>
      <c r="E320">
        <v>467</v>
      </c>
      <c r="F320">
        <v>849</v>
      </c>
      <c r="G320" t="s">
        <v>532</v>
      </c>
      <c r="H320">
        <v>7</v>
      </c>
      <c r="I320" t="s">
        <v>3073</v>
      </c>
      <c r="J320" s="30" t="str">
        <f t="shared" si="12"/>
        <v>[335]=849,</v>
      </c>
      <c r="K320" s="3">
        <f t="shared" si="13"/>
        <v>335</v>
      </c>
      <c r="L320" s="3">
        <f t="shared" si="14"/>
        <v>849</v>
      </c>
      <c r="M320" s="8" t="str">
        <f>VLOOKUP(A320,'ESO wayshrine names'!$A$3:$B$9991,2,)</f>
        <v>Ald Velothi Harbor House</v>
      </c>
      <c r="N320" s="3" t="str">
        <f>VLOOKUP(F320,'ESO zone constants'!$A$3:$D$9999,4,FALSE)</f>
        <v>Vvardenfell</v>
      </c>
    </row>
    <row r="321" spans="1:14" x14ac:dyDescent="0.25">
      <c r="A321" s="76">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names'!$A$3:$B$9991,2,)</f>
        <v>Tel Galen</v>
      </c>
      <c r="N321" s="3" t="str">
        <f>VLOOKUP(F321,'ESO zone constants'!$A$3:$D$9999,4,FALSE)</f>
        <v>Vvardenfell</v>
      </c>
    </row>
    <row r="322" spans="1:14" x14ac:dyDescent="0.25">
      <c r="A322" s="76">
        <v>337</v>
      </c>
      <c r="B322">
        <v>31</v>
      </c>
      <c r="C322">
        <v>1313</v>
      </c>
      <c r="D322" t="s">
        <v>2326</v>
      </c>
      <c r="E322">
        <v>589</v>
      </c>
      <c r="F322">
        <v>980</v>
      </c>
      <c r="G322" t="s">
        <v>3074</v>
      </c>
      <c r="H322">
        <v>1</v>
      </c>
      <c r="I322" t="s">
        <v>3075</v>
      </c>
      <c r="J322" s="30" t="str">
        <f t="shared" si="12"/>
        <v>[337]=980,</v>
      </c>
      <c r="K322" s="3">
        <f t="shared" si="13"/>
        <v>337</v>
      </c>
      <c r="L322" s="3">
        <f t="shared" si="14"/>
        <v>980</v>
      </c>
      <c r="M322" s="8" t="str">
        <f>VLOOKUP(A322,'ESO wayshrine names'!$A$3:$B$9991,2,)</f>
        <v>Brass Fortress Wayshrine</v>
      </c>
      <c r="N322" s="3" t="str">
        <f>VLOOKUP(F322,'ESO zone constants'!$A$3:$D$9999,4,FALSE)</f>
        <v>Clockwork City</v>
      </c>
    </row>
    <row r="323" spans="1:14" x14ac:dyDescent="0.25">
      <c r="A323" s="76">
        <v>338</v>
      </c>
      <c r="B323">
        <v>31</v>
      </c>
      <c r="C323">
        <v>1313</v>
      </c>
      <c r="D323" t="s">
        <v>2326</v>
      </c>
      <c r="E323">
        <v>589</v>
      </c>
      <c r="F323">
        <v>980</v>
      </c>
      <c r="G323" t="s">
        <v>3074</v>
      </c>
      <c r="H323">
        <v>1</v>
      </c>
      <c r="I323" t="s">
        <v>3076</v>
      </c>
      <c r="J323" s="30" t="str">
        <f t="shared" ref="J323:J386" si="15">IF(A323&lt;&gt;"",IF(F323&lt;&gt;"",IF(OR(ISNA(A323),ISNA(F323)),"","["&amp;A323&amp;"]="&amp;F323&amp;","),""),"")</f>
        <v>[338]=980,</v>
      </c>
      <c r="K323" s="3">
        <f t="shared" ref="K323:K386" si="16">A323</f>
        <v>338</v>
      </c>
      <c r="L323" s="3">
        <f t="shared" ref="L323:L386" si="17">F323</f>
        <v>980</v>
      </c>
      <c r="M323" s="8" t="str">
        <f>VLOOKUP(A323,'ESO wayshrine names'!$A$3:$B$9991,2,)</f>
        <v>Clockwork Crossroads Wayshrine</v>
      </c>
      <c r="N323" s="3" t="str">
        <f>VLOOKUP(F323,'ESO zone constants'!$A$3:$D$9999,4,FALSE)</f>
        <v>Clockwork City</v>
      </c>
    </row>
    <row r="324" spans="1:14" x14ac:dyDescent="0.25">
      <c r="A324" s="76">
        <v>339</v>
      </c>
      <c r="B324">
        <v>31</v>
      </c>
      <c r="C324">
        <v>1313</v>
      </c>
      <c r="D324" t="s">
        <v>2326</v>
      </c>
      <c r="E324">
        <v>589</v>
      </c>
      <c r="F324">
        <v>980</v>
      </c>
      <c r="G324" t="s">
        <v>3074</v>
      </c>
      <c r="H324">
        <v>1</v>
      </c>
      <c r="I324" t="s">
        <v>3077</v>
      </c>
      <c r="J324" s="30" t="str">
        <f t="shared" si="15"/>
        <v>[339]=980,</v>
      </c>
      <c r="K324" s="3">
        <f t="shared" si="16"/>
        <v>339</v>
      </c>
      <c r="L324" s="3">
        <f t="shared" si="17"/>
        <v>980</v>
      </c>
      <c r="M324" s="8" t="str">
        <f>VLOOKUP(A324,'ESO wayshrine names'!$A$3:$B$9991,2,)</f>
        <v>Mire Mechanica Wayshrine</v>
      </c>
      <c r="N324" s="3" t="str">
        <f>VLOOKUP(F324,'ESO zone constants'!$A$3:$D$9999,4,FALSE)</f>
        <v>Clockwork City</v>
      </c>
    </row>
    <row r="325" spans="1:14" x14ac:dyDescent="0.25">
      <c r="A325" s="76">
        <v>340</v>
      </c>
      <c r="B325">
        <v>31</v>
      </c>
      <c r="C325">
        <v>1313</v>
      </c>
      <c r="D325" t="s">
        <v>2326</v>
      </c>
      <c r="E325">
        <v>589</v>
      </c>
      <c r="F325">
        <v>980</v>
      </c>
      <c r="G325" t="s">
        <v>3074</v>
      </c>
      <c r="H325">
        <v>1</v>
      </c>
      <c r="I325" t="s">
        <v>3078</v>
      </c>
      <c r="J325" s="30" t="str">
        <f t="shared" si="15"/>
        <v>[340]=980,</v>
      </c>
      <c r="K325" s="3">
        <f t="shared" si="16"/>
        <v>340</v>
      </c>
      <c r="L325" s="3">
        <f t="shared" si="17"/>
        <v>980</v>
      </c>
      <c r="M325" s="8" t="str">
        <f>VLOOKUP(A325,'ESO wayshrine names'!$A$3:$B$9991,2,)</f>
        <v>Sanctuary Wayshrine</v>
      </c>
      <c r="N325" s="3" t="str">
        <f>VLOOKUP(F325,'ESO zone constants'!$A$3:$D$9999,4,FALSE)</f>
        <v>Clockwork City</v>
      </c>
    </row>
    <row r="326" spans="1:14" x14ac:dyDescent="0.25">
      <c r="A326" s="76">
        <v>341</v>
      </c>
      <c r="B326">
        <v>6</v>
      </c>
      <c r="C326">
        <v>20</v>
      </c>
      <c r="D326" t="s">
        <v>109</v>
      </c>
      <c r="E326">
        <v>14</v>
      </c>
      <c r="F326">
        <v>92</v>
      </c>
      <c r="G326" t="s">
        <v>109</v>
      </c>
      <c r="H326">
        <v>6</v>
      </c>
      <c r="I326" t="s">
        <v>3079</v>
      </c>
      <c r="J326" s="30" t="str">
        <f t="shared" si="15"/>
        <v>[341]=92,</v>
      </c>
      <c r="K326" s="3">
        <f t="shared" si="16"/>
        <v>341</v>
      </c>
      <c r="L326" s="3">
        <f t="shared" si="17"/>
        <v>92</v>
      </c>
      <c r="M326" s="8" t="str">
        <f>VLOOKUP(A326,'ESO wayshrine names'!$A$3:$B$9991,2,)</f>
        <v>Dungeon: Fang Lair</v>
      </c>
      <c r="N326" s="3" t="str">
        <f>VLOOKUP(F326,'ESO zone constants'!$A$3:$D$9999,4,FALSE)</f>
        <v>Bangkorai</v>
      </c>
    </row>
    <row r="327" spans="1:14" x14ac:dyDescent="0.25">
      <c r="A327" s="76">
        <v>342</v>
      </c>
      <c r="B327">
        <v>2</v>
      </c>
      <c r="C327">
        <v>1</v>
      </c>
      <c r="D327" t="s">
        <v>103</v>
      </c>
      <c r="E327">
        <v>2</v>
      </c>
      <c r="F327">
        <v>3</v>
      </c>
      <c r="G327" t="s">
        <v>103</v>
      </c>
      <c r="H327">
        <v>7</v>
      </c>
      <c r="I327" t="s">
        <v>3080</v>
      </c>
      <c r="J327" s="30" t="str">
        <f t="shared" si="15"/>
        <v>[342]=3,</v>
      </c>
      <c r="K327" s="3">
        <f t="shared" si="16"/>
        <v>342</v>
      </c>
      <c r="L327" s="3">
        <f t="shared" si="17"/>
        <v>3</v>
      </c>
      <c r="M327" s="8" t="str">
        <f>VLOOKUP(A327,'ESO wayshrine names'!$A$3:$B$9991,2,)</f>
        <v>Exorcised Coven Cottage</v>
      </c>
      <c r="N327" s="3" t="str">
        <f>VLOOKUP(F327,'ESO zone constants'!$A$3:$D$9999,4,FALSE)</f>
        <v>Glenumbra</v>
      </c>
    </row>
    <row r="328" spans="1:14" x14ac:dyDescent="0.25">
      <c r="A328" s="76">
        <v>343</v>
      </c>
      <c r="B328">
        <v>29</v>
      </c>
      <c r="C328">
        <v>1006</v>
      </c>
      <c r="D328" t="s">
        <v>2322</v>
      </c>
      <c r="E328">
        <v>448</v>
      </c>
      <c r="F328">
        <v>823</v>
      </c>
      <c r="G328" t="s">
        <v>3004</v>
      </c>
      <c r="H328">
        <v>7</v>
      </c>
      <c r="I328" t="s">
        <v>3081</v>
      </c>
      <c r="J328" s="30" t="str">
        <f t="shared" si="15"/>
        <v>[343]=823,</v>
      </c>
      <c r="K328" s="3">
        <f t="shared" si="16"/>
        <v>343</v>
      </c>
      <c r="L328" s="3">
        <f t="shared" si="17"/>
        <v>823</v>
      </c>
      <c r="M328" s="8" t="str">
        <f>VLOOKUP(A328,'ESO wayshrine names'!$A$3:$B$9991,2,)</f>
        <v>Linchal Grand Manor</v>
      </c>
      <c r="N328" s="3" t="str">
        <f>VLOOKUP(F328,'ESO zone constants'!$A$3:$D$9999,4,FALSE)</f>
        <v>Gold Coast</v>
      </c>
    </row>
    <row r="329" spans="1:14" x14ac:dyDescent="0.25">
      <c r="A329" s="76">
        <v>344</v>
      </c>
      <c r="B329">
        <v>23</v>
      </c>
      <c r="C329">
        <v>255</v>
      </c>
      <c r="D329" t="s">
        <v>2377</v>
      </c>
      <c r="E329">
        <v>154</v>
      </c>
      <c r="F329">
        <v>347</v>
      </c>
      <c r="G329" t="s">
        <v>2377</v>
      </c>
      <c r="H329">
        <v>7</v>
      </c>
      <c r="I329" t="s">
        <v>3082</v>
      </c>
      <c r="J329" s="30" t="str">
        <f t="shared" si="15"/>
        <v>[344]=347,</v>
      </c>
      <c r="K329" s="3">
        <f t="shared" si="16"/>
        <v>344</v>
      </c>
      <c r="L329" s="3">
        <f t="shared" si="17"/>
        <v>347</v>
      </c>
      <c r="M329" s="8" t="str">
        <f>VLOOKUP(A329,'ESO wayshrine names'!$A$3:$B$9991,2,)</f>
        <v>Coldharbour Surreal Estate</v>
      </c>
      <c r="N329" s="3" t="str">
        <f>VLOOKUP(F329,'ESO zone constants'!$A$3:$D$9999,4,FALSE)</f>
        <v>Coldharbour</v>
      </c>
    </row>
    <row r="330" spans="1:14" x14ac:dyDescent="0.25">
      <c r="A330" s="76">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names'!$A$3:$B$9991,2,)</f>
        <v>Hakkvild's High Hall</v>
      </c>
      <c r="N330" s="3" t="str">
        <f>VLOOKUP(F330,'ESO zone constants'!$A$3:$D$9999,4,FALSE)</f>
        <v>Craglorn</v>
      </c>
    </row>
    <row r="331" spans="1:14" x14ac:dyDescent="0.25">
      <c r="A331" s="77">
        <v>346</v>
      </c>
      <c r="B331">
        <v>31</v>
      </c>
      <c r="C331">
        <v>1313</v>
      </c>
      <c r="D331" t="s">
        <v>2326</v>
      </c>
      <c r="E331">
        <v>589</v>
      </c>
      <c r="F331">
        <v>980</v>
      </c>
      <c r="G331" t="s">
        <v>3074</v>
      </c>
      <c r="H331">
        <v>3</v>
      </c>
      <c r="I331" t="s">
        <v>3083</v>
      </c>
      <c r="J331" s="30" t="str">
        <f t="shared" si="15"/>
        <v>[346]=980,</v>
      </c>
      <c r="K331" s="3">
        <f t="shared" si="16"/>
        <v>346</v>
      </c>
      <c r="L331" s="3">
        <f t="shared" si="17"/>
        <v>980</v>
      </c>
      <c r="M331" s="8" t="str">
        <f>VLOOKUP(A331,'ESO wayshrine names'!$A$3:$B$9991,2,)</f>
        <v>Trial: Asylum Sanctorium</v>
      </c>
      <c r="N331" s="3" t="str">
        <f>VLOOKUP(F331,'ESO zone constants'!$A$3:$D$9999,4,FALSE)</f>
        <v>Clockwork City</v>
      </c>
    </row>
    <row r="332" spans="1:14" x14ac:dyDescent="0.25">
      <c r="A332" s="77">
        <v>347</v>
      </c>
      <c r="B332">
        <v>31</v>
      </c>
      <c r="C332">
        <v>1313</v>
      </c>
      <c r="D332" t="s">
        <v>2326</v>
      </c>
      <c r="E332">
        <v>589</v>
      </c>
      <c r="F332">
        <v>980</v>
      </c>
      <c r="G332" t="s">
        <v>3074</v>
      </c>
      <c r="H332">
        <v>7</v>
      </c>
      <c r="I332" t="s">
        <v>3084</v>
      </c>
      <c r="J332" s="30" t="str">
        <f t="shared" si="15"/>
        <v>[347]=980,</v>
      </c>
      <c r="K332" s="3">
        <f t="shared" si="16"/>
        <v>347</v>
      </c>
      <c r="L332" s="3">
        <f t="shared" si="17"/>
        <v>980</v>
      </c>
      <c r="M332" s="8" t="str">
        <f>VLOOKUP(A332,'ESO wayshrine names'!$A$3:$B$9991,2,)</f>
        <v>The Orbservatory Prior</v>
      </c>
      <c r="N332" s="3" t="str">
        <f>VLOOKUP(F332,'ESO zone constants'!$A$3:$D$9999,4,FALSE)</f>
        <v>Clockwork City</v>
      </c>
    </row>
    <row r="333" spans="1:14" x14ac:dyDescent="0.25">
      <c r="A333" s="77">
        <v>348</v>
      </c>
      <c r="B333">
        <v>27</v>
      </c>
      <c r="C333">
        <v>667</v>
      </c>
      <c r="D333" t="s">
        <v>452</v>
      </c>
      <c r="E333">
        <v>379</v>
      </c>
      <c r="F333">
        <v>684</v>
      </c>
      <c r="G333" t="s">
        <v>452</v>
      </c>
      <c r="H333">
        <v>7</v>
      </c>
      <c r="I333" t="s">
        <v>3085</v>
      </c>
      <c r="J333" s="30" t="str">
        <f t="shared" si="15"/>
        <v>[348]=684,</v>
      </c>
      <c r="K333" s="3">
        <f t="shared" si="16"/>
        <v>348</v>
      </c>
      <c r="L333" s="3">
        <f t="shared" si="17"/>
        <v>684</v>
      </c>
      <c r="M333" s="8" t="str">
        <f>VLOOKUP(A333,'ESO wayshrine names'!$A$3:$B$9991,2,)</f>
        <v>Pariah's Pinnacle</v>
      </c>
      <c r="N333" s="3" t="str">
        <f>VLOOKUP(F333,'ESO zone constants'!$A$3:$D$9999,4,FALSE)</f>
        <v>Wrothgar</v>
      </c>
    </row>
    <row r="334" spans="1:14" x14ac:dyDescent="0.25">
      <c r="A334" s="77">
        <v>349</v>
      </c>
      <c r="B334">
        <v>32</v>
      </c>
      <c r="C334">
        <v>1349</v>
      </c>
      <c r="D334" t="s">
        <v>2325</v>
      </c>
      <c r="E334">
        <v>616</v>
      </c>
      <c r="F334">
        <v>1011</v>
      </c>
      <c r="G334" t="s">
        <v>2325</v>
      </c>
      <c r="H334">
        <v>1</v>
      </c>
      <c r="I334" t="s">
        <v>3086</v>
      </c>
      <c r="J334" s="30" t="str">
        <f t="shared" si="15"/>
        <v>[349]=1011,</v>
      </c>
      <c r="K334" s="3">
        <f t="shared" si="16"/>
        <v>349</v>
      </c>
      <c r="L334" s="3">
        <f t="shared" si="17"/>
        <v>1011</v>
      </c>
      <c r="M334" s="8" t="str">
        <f>VLOOKUP(A334,'ESO wayshrine names'!$A$3:$B$9991,2,)</f>
        <v>King's Haven Pass Wayshrine</v>
      </c>
      <c r="N334" s="3" t="str">
        <f>VLOOKUP(F334,'ESO zone constants'!$A$3:$D$9999,4,FALSE)</f>
        <v>Summerset</v>
      </c>
    </row>
    <row r="335" spans="1:14" x14ac:dyDescent="0.25">
      <c r="A335" s="77">
        <v>350</v>
      </c>
      <c r="B335">
        <v>32</v>
      </c>
      <c r="C335">
        <v>1349</v>
      </c>
      <c r="D335" t="s">
        <v>2325</v>
      </c>
      <c r="E335">
        <v>616</v>
      </c>
      <c r="F335">
        <v>1011</v>
      </c>
      <c r="G335" t="s">
        <v>2325</v>
      </c>
      <c r="H335">
        <v>1</v>
      </c>
      <c r="I335" t="s">
        <v>3087</v>
      </c>
      <c r="J335" s="30" t="str">
        <f t="shared" si="15"/>
        <v>[350]=1011,</v>
      </c>
      <c r="K335" s="3">
        <f t="shared" si="16"/>
        <v>350</v>
      </c>
      <c r="L335" s="3">
        <f t="shared" si="17"/>
        <v>1011</v>
      </c>
      <c r="M335" s="8" t="str">
        <f>VLOOKUP(A335,'ESO wayshrine names'!$A$3:$B$9991,2,)</f>
        <v>Shimmerene Wayshrine</v>
      </c>
      <c r="N335" s="3" t="str">
        <f>VLOOKUP(F335,'ESO zone constants'!$A$3:$D$9999,4,FALSE)</f>
        <v>Summerset</v>
      </c>
    </row>
    <row r="336" spans="1:14" x14ac:dyDescent="0.25">
      <c r="A336" s="77">
        <v>351</v>
      </c>
      <c r="B336">
        <v>32</v>
      </c>
      <c r="C336">
        <v>1349</v>
      </c>
      <c r="D336" t="s">
        <v>2325</v>
      </c>
      <c r="E336">
        <v>616</v>
      </c>
      <c r="F336">
        <v>1011</v>
      </c>
      <c r="G336" t="s">
        <v>2325</v>
      </c>
      <c r="H336">
        <v>1</v>
      </c>
      <c r="I336" t="s">
        <v>3088</v>
      </c>
      <c r="J336" s="30" t="str">
        <f t="shared" si="15"/>
        <v>[351]=1011,</v>
      </c>
      <c r="K336" s="3">
        <f t="shared" si="16"/>
        <v>351</v>
      </c>
      <c r="L336" s="3">
        <f t="shared" si="17"/>
        <v>1011</v>
      </c>
      <c r="M336" s="8" t="str">
        <f>VLOOKUP(A336,'ESO wayshrine names'!$A$3:$B$9991,2,)</f>
        <v>Sil-Var-Woad Wayshrine</v>
      </c>
      <c r="N336" s="3" t="str">
        <f>VLOOKUP(F336,'ESO zone constants'!$A$3:$D$9999,4,FALSE)</f>
        <v>Summerset</v>
      </c>
    </row>
    <row r="337" spans="1:14" x14ac:dyDescent="0.25">
      <c r="A337" s="77">
        <v>352</v>
      </c>
      <c r="B337">
        <v>32</v>
      </c>
      <c r="C337">
        <v>1349</v>
      </c>
      <c r="D337" t="s">
        <v>2325</v>
      </c>
      <c r="E337">
        <v>616</v>
      </c>
      <c r="F337">
        <v>1011</v>
      </c>
      <c r="G337" t="s">
        <v>2325</v>
      </c>
      <c r="H337">
        <v>1</v>
      </c>
      <c r="I337" t="s">
        <v>3089</v>
      </c>
      <c r="J337" s="30" t="str">
        <f t="shared" si="15"/>
        <v>[352]=1011,</v>
      </c>
      <c r="K337" s="3">
        <f t="shared" si="16"/>
        <v>352</v>
      </c>
      <c r="L337" s="3">
        <f t="shared" si="17"/>
        <v>1011</v>
      </c>
      <c r="M337" s="8" t="str">
        <f>VLOOKUP(A337,'ESO wayshrine names'!$A$3:$B$9991,2,)</f>
        <v>Russafeld Heights Wayshrine</v>
      </c>
      <c r="N337" s="3" t="str">
        <f>VLOOKUP(F337,'ESO zone constants'!$A$3:$D$9999,4,FALSE)</f>
        <v>Summerset</v>
      </c>
    </row>
    <row r="338" spans="1:14" x14ac:dyDescent="0.25">
      <c r="A338" s="77">
        <v>353</v>
      </c>
      <c r="B338">
        <v>32</v>
      </c>
      <c r="C338">
        <v>1349</v>
      </c>
      <c r="D338" t="s">
        <v>2325</v>
      </c>
      <c r="E338">
        <v>616</v>
      </c>
      <c r="F338">
        <v>1011</v>
      </c>
      <c r="G338" t="s">
        <v>2325</v>
      </c>
      <c r="H338">
        <v>1</v>
      </c>
      <c r="I338" t="s">
        <v>3090</v>
      </c>
      <c r="J338" s="30" t="str">
        <f t="shared" si="15"/>
        <v>[353]=1011,</v>
      </c>
      <c r="K338" s="3">
        <f t="shared" si="16"/>
        <v>353</v>
      </c>
      <c r="L338" s="3">
        <f t="shared" si="17"/>
        <v>1011</v>
      </c>
      <c r="M338" s="8" t="str">
        <f>VLOOKUP(A338,'ESO wayshrine names'!$A$3:$B$9991,2,)</f>
        <v>Cey-Tarn Keep Wayshrine</v>
      </c>
      <c r="N338" s="3" t="str">
        <f>VLOOKUP(F338,'ESO zone constants'!$A$3:$D$9999,4,FALSE)</f>
        <v>Summerset</v>
      </c>
    </row>
    <row r="339" spans="1:14" x14ac:dyDescent="0.25">
      <c r="A339" s="77">
        <v>354</v>
      </c>
      <c r="B339">
        <v>32</v>
      </c>
      <c r="C339">
        <v>1349</v>
      </c>
      <c r="D339" t="s">
        <v>2325</v>
      </c>
      <c r="E339">
        <v>616</v>
      </c>
      <c r="F339">
        <v>1011</v>
      </c>
      <c r="G339" t="s">
        <v>2325</v>
      </c>
      <c r="H339">
        <v>1</v>
      </c>
      <c r="I339" t="s">
        <v>3091</v>
      </c>
      <c r="J339" s="30" t="str">
        <f t="shared" si="15"/>
        <v>[354]=1011,</v>
      </c>
      <c r="K339" s="3">
        <f t="shared" si="16"/>
        <v>354</v>
      </c>
      <c r="L339" s="3">
        <f t="shared" si="17"/>
        <v>1011</v>
      </c>
      <c r="M339" s="8" t="str">
        <f>VLOOKUP(A339,'ESO wayshrine names'!$A$3:$B$9991,2,)</f>
        <v>Ebon Stadmont Wayshrine</v>
      </c>
      <c r="N339" s="3" t="str">
        <f>VLOOKUP(F339,'ESO zone constants'!$A$3:$D$9999,4,FALSE)</f>
        <v>Summerset</v>
      </c>
    </row>
    <row r="340" spans="1:14" x14ac:dyDescent="0.25">
      <c r="A340" s="77">
        <v>355</v>
      </c>
      <c r="B340">
        <v>32</v>
      </c>
      <c r="C340">
        <v>1349</v>
      </c>
      <c r="D340" t="s">
        <v>2325</v>
      </c>
      <c r="E340">
        <v>616</v>
      </c>
      <c r="F340">
        <v>1011</v>
      </c>
      <c r="G340" t="s">
        <v>2325</v>
      </c>
      <c r="H340">
        <v>1</v>
      </c>
      <c r="I340" t="s">
        <v>3092</v>
      </c>
      <c r="J340" s="30" t="str">
        <f t="shared" si="15"/>
        <v>[355]=1011,</v>
      </c>
      <c r="K340" s="3">
        <f t="shared" si="16"/>
        <v>355</v>
      </c>
      <c r="L340" s="3">
        <f t="shared" si="17"/>
        <v>1011</v>
      </c>
      <c r="M340" s="8" t="str">
        <f>VLOOKUP(A340,'ESO wayshrine names'!$A$3:$B$9991,2,)</f>
        <v>Alinor Wayshrine</v>
      </c>
      <c r="N340" s="3" t="str">
        <f>VLOOKUP(F340,'ESO zone constants'!$A$3:$D$9999,4,FALSE)</f>
        <v>Summerset</v>
      </c>
    </row>
    <row r="341" spans="1:14" x14ac:dyDescent="0.25">
      <c r="A341" s="77">
        <v>356</v>
      </c>
      <c r="B341">
        <v>32</v>
      </c>
      <c r="C341">
        <v>1349</v>
      </c>
      <c r="D341" t="s">
        <v>2325</v>
      </c>
      <c r="E341">
        <v>616</v>
      </c>
      <c r="F341">
        <v>1011</v>
      </c>
      <c r="G341" t="s">
        <v>2325</v>
      </c>
      <c r="H341">
        <v>1</v>
      </c>
      <c r="I341" t="s">
        <v>3093</v>
      </c>
      <c r="J341" s="30" t="str">
        <f t="shared" si="15"/>
        <v>[356]=1011,</v>
      </c>
      <c r="K341" s="3">
        <f t="shared" si="16"/>
        <v>356</v>
      </c>
      <c r="L341" s="3">
        <f t="shared" si="17"/>
        <v>1011</v>
      </c>
      <c r="M341" s="8" t="str">
        <f>VLOOKUP(A341,'ESO wayshrine names'!$A$3:$B$9991,2,)</f>
        <v>Lillandril Wayshrine</v>
      </c>
      <c r="N341" s="3" t="str">
        <f>VLOOKUP(F341,'ESO zone constants'!$A$3:$D$9999,4,FALSE)</f>
        <v>Summerset</v>
      </c>
    </row>
    <row r="342" spans="1:14" x14ac:dyDescent="0.25">
      <c r="A342" s="77">
        <v>357</v>
      </c>
      <c r="B342">
        <v>32</v>
      </c>
      <c r="C342">
        <v>1349</v>
      </c>
      <c r="D342" t="s">
        <v>2325</v>
      </c>
      <c r="E342">
        <v>616</v>
      </c>
      <c r="F342">
        <v>1011</v>
      </c>
      <c r="G342" t="s">
        <v>2325</v>
      </c>
      <c r="H342">
        <v>1</v>
      </c>
      <c r="I342" t="s">
        <v>3094</v>
      </c>
      <c r="J342" s="30" t="str">
        <f t="shared" si="15"/>
        <v>[357]=1011,</v>
      </c>
      <c r="K342" s="3">
        <f t="shared" si="16"/>
        <v>357</v>
      </c>
      <c r="L342" s="3">
        <f t="shared" si="17"/>
        <v>1011</v>
      </c>
      <c r="M342" s="8" t="str">
        <f>VLOOKUP(A342,'ESO wayshrine names'!$A$3:$B$9991,2,)</f>
        <v>Eastern Pass Wayshrine</v>
      </c>
      <c r="N342" s="3" t="str">
        <f>VLOOKUP(F342,'ESO zone constants'!$A$3:$D$9999,4,FALSE)</f>
        <v>Summerset</v>
      </c>
    </row>
    <row r="343" spans="1:14" x14ac:dyDescent="0.25">
      <c r="A343" s="77">
        <v>358</v>
      </c>
      <c r="B343">
        <v>32</v>
      </c>
      <c r="C343">
        <v>1349</v>
      </c>
      <c r="D343" t="s">
        <v>2325</v>
      </c>
      <c r="E343">
        <v>616</v>
      </c>
      <c r="F343">
        <v>1011</v>
      </c>
      <c r="G343" t="s">
        <v>2325</v>
      </c>
      <c r="H343">
        <v>1</v>
      </c>
      <c r="I343" t="s">
        <v>3095</v>
      </c>
      <c r="J343" s="30" t="str">
        <f t="shared" si="15"/>
        <v>[358]=1011,</v>
      </c>
      <c r="K343" s="3">
        <f t="shared" si="16"/>
        <v>358</v>
      </c>
      <c r="L343" s="3">
        <f t="shared" si="17"/>
        <v>1011</v>
      </c>
      <c r="M343" s="8" t="str">
        <f>VLOOKUP(A343,'ESO wayshrine names'!$A$3:$B$9991,2,)</f>
        <v>The Crystal Tower Wayshrine</v>
      </c>
      <c r="N343" s="3" t="str">
        <f>VLOOKUP(F343,'ESO zone constants'!$A$3:$D$9999,4,FALSE)</f>
        <v>Summerset</v>
      </c>
    </row>
    <row r="344" spans="1:14" x14ac:dyDescent="0.25">
      <c r="A344" s="77">
        <v>359</v>
      </c>
      <c r="B344">
        <v>32</v>
      </c>
      <c r="C344">
        <v>1349</v>
      </c>
      <c r="D344" t="s">
        <v>2325</v>
      </c>
      <c r="E344">
        <v>616</v>
      </c>
      <c r="F344">
        <v>1011</v>
      </c>
      <c r="G344" t="s">
        <v>2325</v>
      </c>
      <c r="H344">
        <v>1</v>
      </c>
      <c r="I344" t="s">
        <v>3096</v>
      </c>
      <c r="J344" s="30" t="str">
        <f t="shared" si="15"/>
        <v>[359]=1011,</v>
      </c>
      <c r="K344" s="3">
        <f t="shared" si="16"/>
        <v>359</v>
      </c>
      <c r="L344" s="3">
        <f t="shared" si="17"/>
        <v>1011</v>
      </c>
      <c r="M344" s="8" t="str">
        <f>VLOOKUP(A344,'ESO wayshrine names'!$A$3:$B$9991,2,)</f>
        <v>Eldbur Ruins Wayshrine</v>
      </c>
      <c r="N344" s="3" t="str">
        <f>VLOOKUP(F344,'ESO zone constants'!$A$3:$D$9999,4,FALSE)</f>
        <v>Summerset</v>
      </c>
    </row>
    <row r="345" spans="1:14" x14ac:dyDescent="0.25">
      <c r="A345" s="77">
        <v>360</v>
      </c>
      <c r="B345">
        <v>33</v>
      </c>
      <c r="C345">
        <v>1429</v>
      </c>
      <c r="D345" t="s">
        <v>681</v>
      </c>
      <c r="E345">
        <v>632</v>
      </c>
      <c r="F345">
        <v>1027</v>
      </c>
      <c r="G345" t="s">
        <v>681</v>
      </c>
      <c r="H345">
        <v>1</v>
      </c>
      <c r="I345" t="s">
        <v>3097</v>
      </c>
      <c r="J345" s="30" t="str">
        <f t="shared" si="15"/>
        <v>[360]=1027,</v>
      </c>
      <c r="K345" s="3">
        <f t="shared" si="16"/>
        <v>360</v>
      </c>
      <c r="L345" s="3">
        <f t="shared" si="17"/>
        <v>1027</v>
      </c>
      <c r="M345" s="8" t="str">
        <f>VLOOKUP(A345,'ESO wayshrine names'!$A$3:$B$9991,2,)</f>
        <v>Artaeum Wayshrine</v>
      </c>
      <c r="N345" s="3" t="str">
        <f>VLOOKUP(F345,'ESO zone constants'!$A$3:$D$9999,4,FALSE)</f>
        <v>Artaeum</v>
      </c>
    </row>
    <row r="346" spans="1:14" x14ac:dyDescent="0.25">
      <c r="A346" s="77">
        <v>361</v>
      </c>
      <c r="B346">
        <v>28</v>
      </c>
      <c r="C346">
        <v>994</v>
      </c>
      <c r="D346" t="s">
        <v>2323</v>
      </c>
      <c r="E346">
        <v>442</v>
      </c>
      <c r="F346">
        <v>816</v>
      </c>
      <c r="G346" t="s">
        <v>2323</v>
      </c>
      <c r="H346">
        <v>7</v>
      </c>
      <c r="I346" t="s">
        <v>3098</v>
      </c>
      <c r="J346" s="30" t="str">
        <f t="shared" si="15"/>
        <v>[361]=816,</v>
      </c>
      <c r="K346" s="3">
        <f t="shared" si="16"/>
        <v>361</v>
      </c>
      <c r="L346" s="3">
        <f t="shared" si="17"/>
        <v>816</v>
      </c>
      <c r="M346" s="8" t="str">
        <f>VLOOKUP(A346,'ESO wayshrine names'!$A$3:$B$9991,2,)</f>
        <v>Princely Dawnlight Palace</v>
      </c>
      <c r="N346" s="3" t="str">
        <f>VLOOKUP(F346,'ESO zone constants'!$A$3:$D$9999,4,FALSE)</f>
        <v>Hew's Bane</v>
      </c>
    </row>
    <row r="347" spans="1:14" x14ac:dyDescent="0.25">
      <c r="A347" s="77">
        <v>362</v>
      </c>
      <c r="B347">
        <v>29</v>
      </c>
      <c r="C347">
        <v>1006</v>
      </c>
      <c r="D347" t="s">
        <v>2322</v>
      </c>
      <c r="E347">
        <v>448</v>
      </c>
      <c r="F347">
        <v>823</v>
      </c>
      <c r="G347" t="s">
        <v>3004</v>
      </c>
      <c r="H347">
        <v>7</v>
      </c>
      <c r="I347" t="s">
        <v>3099</v>
      </c>
      <c r="J347" s="30" t="str">
        <f t="shared" si="15"/>
        <v>[362]=823,</v>
      </c>
      <c r="K347" s="3">
        <f t="shared" si="16"/>
        <v>362</v>
      </c>
      <c r="L347" s="3">
        <f t="shared" si="17"/>
        <v>823</v>
      </c>
      <c r="M347" s="8" t="str">
        <f>VLOOKUP(A347,'ESO wayshrine names'!$A$3:$B$9991,2,)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names'!$A$3:$B$9991,2,)</f>
        <v>Dungeon: Scalecaller Peak</v>
      </c>
      <c r="N348" s="3" t="str">
        <f>VLOOKUP(F348,'ESO zone constants'!$A$3:$D$9999,4,FALSE)</f>
        <v>Stormhaven</v>
      </c>
    </row>
    <row r="349" spans="1:14" x14ac:dyDescent="0.25">
      <c r="A349" s="77">
        <v>364</v>
      </c>
      <c r="B349">
        <v>32</v>
      </c>
      <c r="C349">
        <v>1349</v>
      </c>
      <c r="D349" t="s">
        <v>2325</v>
      </c>
      <c r="E349">
        <v>616</v>
      </c>
      <c r="F349">
        <v>1011</v>
      </c>
      <c r="G349" t="s">
        <v>2325</v>
      </c>
      <c r="H349">
        <v>3</v>
      </c>
      <c r="I349" t="s">
        <v>3100</v>
      </c>
      <c r="J349" s="30" t="str">
        <f t="shared" si="15"/>
        <v>[364]=1011,</v>
      </c>
      <c r="K349" s="3">
        <f t="shared" si="16"/>
        <v>364</v>
      </c>
      <c r="L349" s="3">
        <f t="shared" si="17"/>
        <v>1011</v>
      </c>
      <c r="M349" s="8" t="str">
        <f>VLOOKUP(A349,'ESO wayshrine names'!$A$3:$B$9991,2,)</f>
        <v>Trial: Cloudrest</v>
      </c>
      <c r="N349" s="3" t="str">
        <f>VLOOKUP(F349,'ESO zone constants'!$A$3:$D$9999,4,FALSE)</f>
        <v>Summerset</v>
      </c>
    </row>
    <row r="350" spans="1:14" x14ac:dyDescent="0.25">
      <c r="A350" s="77">
        <v>365</v>
      </c>
      <c r="B350">
        <v>32</v>
      </c>
      <c r="C350">
        <v>1349</v>
      </c>
      <c r="D350" t="s">
        <v>2325</v>
      </c>
      <c r="E350">
        <v>616</v>
      </c>
      <c r="F350">
        <v>1011</v>
      </c>
      <c r="G350" t="s">
        <v>2325</v>
      </c>
      <c r="H350">
        <v>1</v>
      </c>
      <c r="I350" t="s">
        <v>3101</v>
      </c>
      <c r="J350" s="30" t="str">
        <f t="shared" si="15"/>
        <v>[365]=1011,</v>
      </c>
      <c r="K350" s="3">
        <f t="shared" si="16"/>
        <v>365</v>
      </c>
      <c r="L350" s="3">
        <f t="shared" si="17"/>
        <v>1011</v>
      </c>
      <c r="M350" s="8" t="str">
        <f>VLOOKUP(A350,'ESO wayshrine names'!$A$3:$B$9991,2,)</f>
        <v>Sunhold Wayshrine</v>
      </c>
      <c r="N350" s="3" t="str">
        <f>VLOOKUP(F350,'ESO zone constants'!$A$3:$D$9999,4,FALSE)</f>
        <v>Summerset</v>
      </c>
    </row>
    <row r="351" spans="1:14" x14ac:dyDescent="0.25">
      <c r="A351" s="77">
        <v>366</v>
      </c>
      <c r="B351">
        <v>32</v>
      </c>
      <c r="C351">
        <v>1349</v>
      </c>
      <c r="D351" t="s">
        <v>2325</v>
      </c>
      <c r="E351">
        <v>616</v>
      </c>
      <c r="F351">
        <v>1011</v>
      </c>
      <c r="G351" t="s">
        <v>2325</v>
      </c>
      <c r="H351">
        <v>7</v>
      </c>
      <c r="I351" t="s">
        <v>3102</v>
      </c>
      <c r="J351" s="30" t="str">
        <f t="shared" si="15"/>
        <v>[366]=1011,</v>
      </c>
      <c r="K351" s="3">
        <f t="shared" si="16"/>
        <v>366</v>
      </c>
      <c r="L351" s="3">
        <f t="shared" si="17"/>
        <v>1011</v>
      </c>
      <c r="M351" s="8" t="str">
        <f>VLOOKUP(A351,'ESO wayshrine names'!$A$3:$B$9991,2,)</f>
        <v>Golden Gryphon Garret</v>
      </c>
      <c r="N351" s="3" t="str">
        <f>VLOOKUP(F351,'ESO zone constants'!$A$3:$D$9999,4,FALSE)</f>
        <v>Summerset</v>
      </c>
    </row>
    <row r="352" spans="1:14" x14ac:dyDescent="0.25">
      <c r="A352" s="77">
        <v>367</v>
      </c>
      <c r="B352">
        <v>32</v>
      </c>
      <c r="C352">
        <v>1349</v>
      </c>
      <c r="D352" t="s">
        <v>2325</v>
      </c>
      <c r="E352">
        <v>616</v>
      </c>
      <c r="F352">
        <v>1011</v>
      </c>
      <c r="G352" t="s">
        <v>2325</v>
      </c>
      <c r="H352">
        <v>7</v>
      </c>
      <c r="I352" t="s">
        <v>3103</v>
      </c>
      <c r="J352" s="30" t="str">
        <f t="shared" si="15"/>
        <v>[367]=1011,</v>
      </c>
      <c r="K352" s="3">
        <f t="shared" si="16"/>
        <v>367</v>
      </c>
      <c r="L352" s="3">
        <f t="shared" si="17"/>
        <v>1011</v>
      </c>
      <c r="M352" s="8" t="str">
        <f>VLOOKUP(A352,'ESO wayshrine names'!$A$3:$B$9991,2,)</f>
        <v>Alinor Crest Townhouse</v>
      </c>
      <c r="N352" s="3" t="str">
        <f>VLOOKUP(F352,'ESO zone constants'!$A$3:$D$9999,4,FALSE)</f>
        <v>Summerset</v>
      </c>
    </row>
    <row r="353" spans="1:14" x14ac:dyDescent="0.25">
      <c r="A353" s="77">
        <v>368</v>
      </c>
      <c r="B353">
        <v>32</v>
      </c>
      <c r="C353">
        <v>1349</v>
      </c>
      <c r="D353" t="s">
        <v>2325</v>
      </c>
      <c r="E353">
        <v>616</v>
      </c>
      <c r="F353">
        <v>1011</v>
      </c>
      <c r="G353" t="s">
        <v>2325</v>
      </c>
      <c r="H353">
        <v>7</v>
      </c>
      <c r="I353" t="s">
        <v>3104</v>
      </c>
      <c r="J353" s="30" t="str">
        <f t="shared" si="15"/>
        <v>[368]=1011,</v>
      </c>
      <c r="K353" s="3">
        <f t="shared" si="16"/>
        <v>368</v>
      </c>
      <c r="L353" s="3">
        <f t="shared" si="17"/>
        <v>1011</v>
      </c>
      <c r="M353" s="8" t="str">
        <f>VLOOKUP(A353,'ESO wayshrine names'!$A$3:$B$9991,2,)</f>
        <v>Colossal Aldmeri Grotto</v>
      </c>
      <c r="N353" s="3" t="str">
        <f>VLOOKUP(F353,'ESO zone constants'!$A$3:$D$9999,4,FALSE)</f>
        <v>Summerset</v>
      </c>
    </row>
    <row r="354" spans="1:14" x14ac:dyDescent="0.25">
      <c r="A354" s="77">
        <v>369</v>
      </c>
      <c r="B354">
        <v>32</v>
      </c>
      <c r="C354">
        <v>1349</v>
      </c>
      <c r="D354" t="s">
        <v>2325</v>
      </c>
      <c r="E354">
        <v>616</v>
      </c>
      <c r="F354">
        <v>1011</v>
      </c>
      <c r="G354" t="s">
        <v>2325</v>
      </c>
      <c r="H354">
        <v>1</v>
      </c>
      <c r="I354" t="s">
        <v>3105</v>
      </c>
      <c r="J354" s="30" t="str">
        <f t="shared" si="15"/>
        <v>[369]=1011,</v>
      </c>
      <c r="K354" s="3">
        <f t="shared" si="16"/>
        <v>369</v>
      </c>
      <c r="L354" s="3">
        <f t="shared" si="17"/>
        <v>1011</v>
      </c>
      <c r="M354" s="8" t="str">
        <f>VLOOKUP(A354,'ESO wayshrine names'!$A$3:$B$9991,2,)</f>
        <v>Veyond Wyte Wayshrine</v>
      </c>
      <c r="N354" s="3" t="str">
        <f>VLOOKUP(F354,'ESO zone constants'!$A$3:$D$9999,4,FALSE)</f>
        <v>Summerset</v>
      </c>
    </row>
    <row r="355" spans="1:14" x14ac:dyDescent="0.25">
      <c r="A355" s="77">
        <v>370</v>
      </c>
      <c r="B355">
        <v>16</v>
      </c>
      <c r="C355">
        <v>300</v>
      </c>
      <c r="D355" t="s">
        <v>2301</v>
      </c>
      <c r="E355">
        <v>18</v>
      </c>
      <c r="F355">
        <v>108</v>
      </c>
      <c r="G355" t="s">
        <v>2301</v>
      </c>
      <c r="H355">
        <v>6</v>
      </c>
      <c r="I355" t="s">
        <v>3106</v>
      </c>
      <c r="J355" s="30" t="str">
        <f t="shared" si="15"/>
        <v>[370]=108,</v>
      </c>
      <c r="K355" s="3">
        <f t="shared" si="16"/>
        <v>370</v>
      </c>
      <c r="L355" s="3">
        <f t="shared" si="17"/>
        <v>108</v>
      </c>
      <c r="M355" s="8" t="str">
        <f>VLOOKUP(A355,'ESO wayshrine names'!$A$3:$B$9991,2,)</f>
        <v>Dungeon: March of Sacrifices</v>
      </c>
      <c r="N355" s="3" t="str">
        <f>VLOOKUP(F355,'ESO zone constants'!$A$3:$D$9999,4,FALSE)</f>
        <v>Greenshade</v>
      </c>
    </row>
    <row r="356" spans="1:14" x14ac:dyDescent="0.25">
      <c r="A356" s="77">
        <v>371</v>
      </c>
      <c r="B356">
        <v>17</v>
      </c>
      <c r="C356">
        <v>256</v>
      </c>
      <c r="D356" t="s">
        <v>2302</v>
      </c>
      <c r="E356">
        <v>179</v>
      </c>
      <c r="F356">
        <v>382</v>
      </c>
      <c r="G356" t="s">
        <v>2302</v>
      </c>
      <c r="H356">
        <v>6</v>
      </c>
      <c r="I356" t="s">
        <v>3107</v>
      </c>
      <c r="J356" s="30" t="str">
        <f t="shared" si="15"/>
        <v>[371]=382,</v>
      </c>
      <c r="K356" s="3">
        <f t="shared" si="16"/>
        <v>371</v>
      </c>
      <c r="L356" s="3">
        <f t="shared" si="17"/>
        <v>382</v>
      </c>
      <c r="M356" s="8" t="str">
        <f>VLOOKUP(A356,'ESO wayshrine names'!$A$3:$B$9991,2,)</f>
        <v>Dungeon: Moon Hunter Keep</v>
      </c>
      <c r="N356" s="3" t="str">
        <f>VLOOKUP(F356,'ESO zone constants'!$A$3:$D$9999,4,FALSE)</f>
        <v>Reaper's March</v>
      </c>
    </row>
    <row r="357" spans="1:14" x14ac:dyDescent="0.25">
      <c r="A357" s="77">
        <v>372</v>
      </c>
      <c r="B357">
        <v>12</v>
      </c>
      <c r="C357">
        <v>125</v>
      </c>
      <c r="D357" t="s">
        <v>2318</v>
      </c>
      <c r="E357">
        <v>16</v>
      </c>
      <c r="F357">
        <v>103</v>
      </c>
      <c r="G357" t="s">
        <v>2318</v>
      </c>
      <c r="H357">
        <v>7</v>
      </c>
      <c r="I357" t="s">
        <v>3108</v>
      </c>
      <c r="J357" s="30" t="str">
        <f t="shared" si="15"/>
        <v>[372]=103,</v>
      </c>
      <c r="K357" s="3">
        <f t="shared" si="16"/>
        <v>372</v>
      </c>
      <c r="L357" s="3">
        <f t="shared" si="17"/>
        <v>103</v>
      </c>
      <c r="M357" s="8" t="str">
        <f>VLOOKUP(A357,'ESO wayshrine names'!$A$3:$B$9991,2,)</f>
        <v>Hunter's Glade</v>
      </c>
      <c r="N357" s="3" t="str">
        <f>VLOOKUP(F357,'ESO zone constants'!$A$3:$D$9999,4,FALSE)</f>
        <v>The Rift</v>
      </c>
    </row>
    <row r="358" spans="1:14" x14ac:dyDescent="0.25">
      <c r="A358" s="77">
        <v>373</v>
      </c>
      <c r="B358">
        <v>33</v>
      </c>
      <c r="C358">
        <v>1429</v>
      </c>
      <c r="D358" t="s">
        <v>681</v>
      </c>
      <c r="E358">
        <v>632</v>
      </c>
      <c r="F358">
        <v>1027</v>
      </c>
      <c r="G358" t="s">
        <v>681</v>
      </c>
      <c r="H358">
        <v>7</v>
      </c>
      <c r="I358" t="s">
        <v>3109</v>
      </c>
      <c r="J358" s="30" t="str">
        <f t="shared" si="15"/>
        <v>[373]=1027,</v>
      </c>
      <c r="K358" s="3">
        <f t="shared" si="16"/>
        <v>373</v>
      </c>
      <c r="L358" s="3">
        <f t="shared" si="17"/>
        <v>1027</v>
      </c>
      <c r="M358" s="8" t="str">
        <f>VLOOKUP(A358,'ESO wayshrine names'!$A$3:$B$9991,2,)</f>
        <v>Grand Psijic Villa</v>
      </c>
      <c r="N358" s="3" t="str">
        <f>VLOOKUP(F358,'ESO zone constants'!$A$3:$D$9999,4,FALSE)</f>
        <v>Artaeum</v>
      </c>
    </row>
    <row r="359" spans="1:14" x14ac:dyDescent="0.25">
      <c r="A359" s="77">
        <v>374</v>
      </c>
      <c r="B359">
        <v>34</v>
      </c>
      <c r="C359">
        <v>1484</v>
      </c>
      <c r="D359" t="s">
        <v>2328</v>
      </c>
      <c r="E359">
        <v>407</v>
      </c>
      <c r="F359">
        <v>726</v>
      </c>
      <c r="G359" t="s">
        <v>2328</v>
      </c>
      <c r="H359">
        <v>1</v>
      </c>
      <c r="I359" t="s">
        <v>3110</v>
      </c>
      <c r="J359" s="30" t="str">
        <f t="shared" si="15"/>
        <v>[374]=726,</v>
      </c>
      <c r="K359" s="3">
        <f t="shared" si="16"/>
        <v>374</v>
      </c>
      <c r="L359" s="3">
        <f t="shared" si="17"/>
        <v>726</v>
      </c>
      <c r="M359" s="8" t="str">
        <f>VLOOKUP(A359,'ESO wayshrine names'!$A$3:$B$9991,2,)</f>
        <v>Lilmoth Wayshrine</v>
      </c>
      <c r="N359" s="3" t="str">
        <f>VLOOKUP(F359,'ESO zone constants'!$A$3:$D$9999,4,FALSE)</f>
        <v>Murkmire</v>
      </c>
    </row>
    <row r="360" spans="1:14" x14ac:dyDescent="0.25">
      <c r="A360" s="77">
        <v>375</v>
      </c>
      <c r="B360">
        <v>34</v>
      </c>
      <c r="C360">
        <v>1484</v>
      </c>
      <c r="D360" t="s">
        <v>2328</v>
      </c>
      <c r="E360">
        <v>407</v>
      </c>
      <c r="F360">
        <v>726</v>
      </c>
      <c r="G360" t="s">
        <v>2328</v>
      </c>
      <c r="H360">
        <v>1</v>
      </c>
      <c r="I360" t="s">
        <v>3111</v>
      </c>
      <c r="J360" s="30" t="str">
        <f t="shared" si="15"/>
        <v>[375]=726,</v>
      </c>
      <c r="K360" s="3">
        <f t="shared" si="16"/>
        <v>375</v>
      </c>
      <c r="L360" s="3">
        <f t="shared" si="17"/>
        <v>726</v>
      </c>
      <c r="M360" s="8" t="str">
        <f>VLOOKUP(A360,'ESO wayshrine names'!$A$3:$B$9991,2,)</f>
        <v>Bright-Throat Wayshrine</v>
      </c>
      <c r="N360" s="3" t="str">
        <f>VLOOKUP(F360,'ESO zone constants'!$A$3:$D$9999,4,FALSE)</f>
        <v>Murkmire</v>
      </c>
    </row>
    <row r="361" spans="1:14" x14ac:dyDescent="0.25">
      <c r="A361" s="77">
        <v>376</v>
      </c>
      <c r="B361">
        <v>34</v>
      </c>
      <c r="C361">
        <v>1484</v>
      </c>
      <c r="D361" t="s">
        <v>2328</v>
      </c>
      <c r="E361">
        <v>407</v>
      </c>
      <c r="F361">
        <v>726</v>
      </c>
      <c r="G361" t="s">
        <v>2328</v>
      </c>
      <c r="H361">
        <v>1</v>
      </c>
      <c r="I361" t="s">
        <v>3112</v>
      </c>
      <c r="J361" s="30" t="str">
        <f t="shared" si="15"/>
        <v>[376]=726,</v>
      </c>
      <c r="K361" s="3">
        <f t="shared" si="16"/>
        <v>376</v>
      </c>
      <c r="L361" s="3">
        <f t="shared" si="17"/>
        <v>726</v>
      </c>
      <c r="M361" s="8" t="str">
        <f>VLOOKUP(A361,'ESO wayshrine names'!$A$3:$B$9991,2,)</f>
        <v>Dead-Water Wayshrine</v>
      </c>
      <c r="N361" s="3" t="str">
        <f>VLOOKUP(F361,'ESO zone constants'!$A$3:$D$9999,4,FALSE)</f>
        <v>Murkmire</v>
      </c>
    </row>
    <row r="362" spans="1:14" x14ac:dyDescent="0.25">
      <c r="A362" s="77">
        <v>377</v>
      </c>
      <c r="B362">
        <v>34</v>
      </c>
      <c r="C362">
        <v>1484</v>
      </c>
      <c r="D362" t="s">
        <v>2328</v>
      </c>
      <c r="E362">
        <v>407</v>
      </c>
      <c r="F362">
        <v>726</v>
      </c>
      <c r="G362" t="s">
        <v>2328</v>
      </c>
      <c r="H362">
        <v>1</v>
      </c>
      <c r="I362" t="s">
        <v>3113</v>
      </c>
      <c r="J362" s="30" t="str">
        <f t="shared" si="15"/>
        <v>[377]=726,</v>
      </c>
      <c r="K362" s="3">
        <f t="shared" si="16"/>
        <v>377</v>
      </c>
      <c r="L362" s="3">
        <f t="shared" si="17"/>
        <v>726</v>
      </c>
      <c r="M362" s="8" t="str">
        <f>VLOOKUP(A362,'ESO wayshrine names'!$A$3:$B$9991,2,)</f>
        <v>Root-Whisper Wayshrine</v>
      </c>
      <c r="N362" s="3" t="str">
        <f>VLOOKUP(F362,'ESO zone constants'!$A$3:$D$9999,4,FALSE)</f>
        <v>Murkmire</v>
      </c>
    </row>
    <row r="363" spans="1:14" x14ac:dyDescent="0.25">
      <c r="A363" s="77">
        <v>378</v>
      </c>
      <c r="B363">
        <v>34</v>
      </c>
      <c r="C363">
        <v>1484</v>
      </c>
      <c r="D363" t="s">
        <v>2328</v>
      </c>
      <c r="E363">
        <v>407</v>
      </c>
      <c r="F363">
        <v>726</v>
      </c>
      <c r="G363" t="s">
        <v>2328</v>
      </c>
      <c r="H363">
        <v>6</v>
      </c>
      <c r="I363" t="s">
        <v>3114</v>
      </c>
      <c r="J363" s="30" t="str">
        <f t="shared" si="15"/>
        <v>[378]=726,</v>
      </c>
      <c r="K363" s="3">
        <f t="shared" si="16"/>
        <v>378</v>
      </c>
      <c r="L363" s="3">
        <f t="shared" si="17"/>
        <v>726</v>
      </c>
      <c r="M363" s="8" t="str">
        <f>VLOOKUP(A363,'ESO wayshrine names'!$A$3:$B$9991,2,)</f>
        <v>Blackrose Prison</v>
      </c>
      <c r="N363" s="3" t="str">
        <f>VLOOKUP(F363,'ESO zone constants'!$A$3:$D$9999,4,FALSE)</f>
        <v>Murkmire</v>
      </c>
    </row>
    <row r="364" spans="1:14" x14ac:dyDescent="0.25">
      <c r="A364" s="77">
        <v>379</v>
      </c>
      <c r="B364">
        <v>34</v>
      </c>
      <c r="C364">
        <v>1484</v>
      </c>
      <c r="D364" t="s">
        <v>2328</v>
      </c>
      <c r="E364">
        <v>407</v>
      </c>
      <c r="F364">
        <v>726</v>
      </c>
      <c r="G364" t="s">
        <v>2328</v>
      </c>
      <c r="H364">
        <v>1</v>
      </c>
      <c r="I364" t="s">
        <v>3115</v>
      </c>
      <c r="J364" s="30" t="str">
        <f t="shared" si="15"/>
        <v>[379]=726,</v>
      </c>
      <c r="K364" s="3">
        <f t="shared" si="16"/>
        <v>379</v>
      </c>
      <c r="L364" s="3">
        <f t="shared" si="17"/>
        <v>726</v>
      </c>
      <c r="M364" s="8" t="str">
        <f>VLOOKUP(A364,'ESO wayshrine names'!$A$3:$B$9991,2,)</f>
        <v>Blackrose Prison Wayshrine</v>
      </c>
      <c r="N364" s="3" t="str">
        <f>VLOOKUP(F364,'ESO zone constants'!$A$3:$D$9999,4,FALSE)</f>
        <v>Murkmire</v>
      </c>
    </row>
    <row r="365" spans="1:14" x14ac:dyDescent="0.25">
      <c r="A365" s="76">
        <v>380</v>
      </c>
      <c r="B365">
        <v>13</v>
      </c>
      <c r="C365">
        <v>61</v>
      </c>
      <c r="D365" t="s">
        <v>2317</v>
      </c>
      <c r="E365">
        <v>15</v>
      </c>
      <c r="F365">
        <v>101</v>
      </c>
      <c r="G365" t="s">
        <v>2317</v>
      </c>
      <c r="H365">
        <v>7</v>
      </c>
      <c r="I365" t="s">
        <v>3331</v>
      </c>
      <c r="J365" s="30" t="str">
        <f t="shared" si="15"/>
        <v>[380]=101,</v>
      </c>
      <c r="K365" s="3">
        <f t="shared" si="16"/>
        <v>380</v>
      </c>
      <c r="L365" s="3">
        <f t="shared" si="17"/>
        <v>101</v>
      </c>
      <c r="M365" s="8" t="str">
        <f>VLOOKUP(A365,'ESO wayshrine names'!$A$3:$B$9991,2,)</f>
        <v>Enchanted Snow Globe Home</v>
      </c>
      <c r="N365" s="3" t="str">
        <f>VLOOKUP(F365,'ESO zone constants'!$A$3:$D$9999,4,FALSE)</f>
        <v>Eastmarch</v>
      </c>
    </row>
    <row r="366" spans="1:14" x14ac:dyDescent="0.25">
      <c r="A366" s="77">
        <v>381</v>
      </c>
      <c r="B366">
        <v>36</v>
      </c>
      <c r="C366">
        <v>1555</v>
      </c>
      <c r="D366" t="s">
        <v>3116</v>
      </c>
      <c r="E366">
        <v>681</v>
      </c>
      <c r="F366">
        <v>1086</v>
      </c>
      <c r="G366" t="s">
        <v>3116</v>
      </c>
      <c r="H366">
        <v>1</v>
      </c>
      <c r="I366" t="s">
        <v>3117</v>
      </c>
      <c r="J366" s="30" t="str">
        <f t="shared" si="15"/>
        <v>[381]=1086,</v>
      </c>
      <c r="K366" s="3">
        <f t="shared" si="16"/>
        <v>381</v>
      </c>
      <c r="L366" s="3">
        <f t="shared" si="17"/>
        <v>1086</v>
      </c>
      <c r="M366" s="8" t="str">
        <f>VLOOKUP(A366,'ESO wayshrine names'!$A$3:$B$9991,2,)</f>
        <v>Riverhold Wayshrine</v>
      </c>
      <c r="N366" s="3" t="str">
        <f>VLOOKUP(F366,'ESO zone constants'!$A$3:$D$9999,4,FALSE)</f>
        <v>Northern Elsweyr</v>
      </c>
    </row>
    <row r="367" spans="1:14" x14ac:dyDescent="0.25">
      <c r="A367" s="77">
        <v>382</v>
      </c>
      <c r="B367">
        <v>36</v>
      </c>
      <c r="C367">
        <v>1555</v>
      </c>
      <c r="D367" t="s">
        <v>3116</v>
      </c>
      <c r="E367">
        <v>681</v>
      </c>
      <c r="F367">
        <v>1086</v>
      </c>
      <c r="G367" t="s">
        <v>3116</v>
      </c>
      <c r="H367">
        <v>1</v>
      </c>
      <c r="I367" t="s">
        <v>3118</v>
      </c>
      <c r="J367" s="30" t="str">
        <f t="shared" si="15"/>
        <v>[382]=1086,</v>
      </c>
      <c r="K367" s="3">
        <f t="shared" si="16"/>
        <v>382</v>
      </c>
      <c r="L367" s="3">
        <f t="shared" si="17"/>
        <v>1086</v>
      </c>
      <c r="M367" s="8" t="str">
        <f>VLOOKUP(A367,'ESO wayshrine names'!$A$3:$B$9991,2,)</f>
        <v>Rimmen Wayshrine</v>
      </c>
      <c r="N367" s="3" t="str">
        <f>VLOOKUP(F367,'ESO zone constants'!$A$3:$D$9999,4,FALSE)</f>
        <v>Northern Elsweyr</v>
      </c>
    </row>
    <row r="368" spans="1:14" x14ac:dyDescent="0.25">
      <c r="A368" s="77">
        <v>383</v>
      </c>
      <c r="B368">
        <v>36</v>
      </c>
      <c r="C368">
        <v>1555</v>
      </c>
      <c r="D368" t="s">
        <v>3116</v>
      </c>
      <c r="E368">
        <v>681</v>
      </c>
      <c r="F368">
        <v>1086</v>
      </c>
      <c r="G368" t="s">
        <v>3116</v>
      </c>
      <c r="H368">
        <v>1</v>
      </c>
      <c r="I368" t="s">
        <v>3119</v>
      </c>
      <c r="J368" s="30" t="str">
        <f t="shared" si="15"/>
        <v>[383]=1086,</v>
      </c>
      <c r="K368" s="3">
        <f t="shared" si="16"/>
        <v>383</v>
      </c>
      <c r="L368" s="3">
        <f t="shared" si="17"/>
        <v>1086</v>
      </c>
      <c r="M368" s="8" t="str">
        <f>VLOOKUP(A368,'ESO wayshrine names'!$A$3:$B$9991,2,)</f>
        <v>The Stitches Wayshrine</v>
      </c>
      <c r="N368" s="3" t="str">
        <f>VLOOKUP(F368,'ESO zone constants'!$A$3:$D$9999,4,FALSE)</f>
        <v>Northern Elsweyr</v>
      </c>
    </row>
    <row r="369" spans="1:14" x14ac:dyDescent="0.25">
      <c r="A369" s="77">
        <v>384</v>
      </c>
      <c r="B369">
        <v>36</v>
      </c>
      <c r="C369">
        <v>1555</v>
      </c>
      <c r="D369" t="s">
        <v>3116</v>
      </c>
      <c r="E369">
        <v>681</v>
      </c>
      <c r="F369">
        <v>1086</v>
      </c>
      <c r="G369" t="s">
        <v>3116</v>
      </c>
      <c r="H369">
        <v>1</v>
      </c>
      <c r="I369" t="s">
        <v>3120</v>
      </c>
      <c r="J369" s="30" t="str">
        <f t="shared" si="15"/>
        <v>[384]=1086,</v>
      </c>
      <c r="K369" s="3">
        <f t="shared" si="16"/>
        <v>384</v>
      </c>
      <c r="L369" s="3">
        <f t="shared" si="17"/>
        <v>1086</v>
      </c>
      <c r="M369" s="8" t="str">
        <f>VLOOKUP(A369,'ESO wayshrine names'!$A$3:$B$9991,2,)</f>
        <v>Tenmar Temple Wayshrine</v>
      </c>
      <c r="N369" s="3" t="str">
        <f>VLOOKUP(F369,'ESO zone constants'!$A$3:$D$9999,4,FALSE)</f>
        <v>Northern Elsweyr</v>
      </c>
    </row>
    <row r="370" spans="1:14" x14ac:dyDescent="0.25">
      <c r="A370" s="77">
        <v>386</v>
      </c>
      <c r="B370">
        <v>36</v>
      </c>
      <c r="C370">
        <v>1555</v>
      </c>
      <c r="D370" t="s">
        <v>3116</v>
      </c>
      <c r="E370">
        <v>681</v>
      </c>
      <c r="F370">
        <v>1086</v>
      </c>
      <c r="G370" t="s">
        <v>3116</v>
      </c>
      <c r="H370">
        <v>1</v>
      </c>
      <c r="I370" t="s">
        <v>3121</v>
      </c>
      <c r="J370" s="30" t="str">
        <f t="shared" si="15"/>
        <v>[386]=1086,</v>
      </c>
      <c r="K370" s="3">
        <f t="shared" si="16"/>
        <v>386</v>
      </c>
      <c r="L370" s="3">
        <f t="shared" si="17"/>
        <v>1086</v>
      </c>
      <c r="M370" s="8" t="str">
        <f>VLOOKUP(A370,'ESO wayshrine names'!$A$3:$B$9991,2,)</f>
        <v>Scar's End Wayshrine</v>
      </c>
      <c r="N370" s="3" t="str">
        <f>VLOOKUP(F370,'ESO zone constants'!$A$3:$D$9999,4,FALSE)</f>
        <v>Northern Elsweyr</v>
      </c>
    </row>
    <row r="371" spans="1:14" x14ac:dyDescent="0.25">
      <c r="A371" s="77">
        <v>387</v>
      </c>
      <c r="B371">
        <v>36</v>
      </c>
      <c r="C371">
        <v>1555</v>
      </c>
      <c r="D371" t="s">
        <v>3116</v>
      </c>
      <c r="E371">
        <v>681</v>
      </c>
      <c r="F371">
        <v>1086</v>
      </c>
      <c r="G371" t="s">
        <v>3116</v>
      </c>
      <c r="H371">
        <v>1</v>
      </c>
      <c r="I371" t="s">
        <v>3122</v>
      </c>
      <c r="J371" s="30" t="str">
        <f t="shared" si="15"/>
        <v>[387]=1086,</v>
      </c>
      <c r="K371" s="3">
        <f t="shared" si="16"/>
        <v>387</v>
      </c>
      <c r="L371" s="3">
        <f t="shared" si="17"/>
        <v>1086</v>
      </c>
      <c r="M371" s="8" t="str">
        <f>VLOOKUP(A371,'ESO wayshrine names'!$A$3:$B$9991,2,)</f>
        <v>Hakoshae Wayshrine</v>
      </c>
      <c r="N371" s="3" t="str">
        <f>VLOOKUP(F371,'ESO zone constants'!$A$3:$D$9999,4,FALSE)</f>
        <v>Northern Elsweyr</v>
      </c>
    </row>
    <row r="372" spans="1:14" x14ac:dyDescent="0.25">
      <c r="A372" s="77">
        <v>388</v>
      </c>
      <c r="B372">
        <v>34</v>
      </c>
      <c r="C372">
        <v>1484</v>
      </c>
      <c r="D372" t="s">
        <v>2328</v>
      </c>
      <c r="E372">
        <v>407</v>
      </c>
      <c r="F372">
        <v>726</v>
      </c>
      <c r="G372" t="s">
        <v>2328</v>
      </c>
      <c r="H372">
        <v>7</v>
      </c>
      <c r="I372" t="s">
        <v>3123</v>
      </c>
      <c r="J372" s="30" t="str">
        <f t="shared" si="15"/>
        <v>[388]=726,</v>
      </c>
      <c r="K372" s="3">
        <f t="shared" si="16"/>
        <v>388</v>
      </c>
      <c r="L372" s="3">
        <f t="shared" si="17"/>
        <v>726</v>
      </c>
      <c r="M372" s="8" t="str">
        <f>VLOOKUP(A372,'ESO wayshrine names'!$A$3:$B$9991,2,)</f>
        <v>Lakemire Xanmeer Manor</v>
      </c>
      <c r="N372" s="3" t="str">
        <f>VLOOKUP(F372,'ESO zone constants'!$A$3:$D$9999,4,FALSE)</f>
        <v>Murkmire</v>
      </c>
    </row>
    <row r="373" spans="1:14" x14ac:dyDescent="0.25">
      <c r="A373" s="76">
        <v>389</v>
      </c>
      <c r="B373">
        <v>13</v>
      </c>
      <c r="C373">
        <v>61</v>
      </c>
      <c r="D373" t="s">
        <v>2317</v>
      </c>
      <c r="E373">
        <v>15</v>
      </c>
      <c r="F373">
        <v>101</v>
      </c>
      <c r="G373" t="s">
        <v>2317</v>
      </c>
      <c r="H373">
        <v>6</v>
      </c>
      <c r="I373" t="s">
        <v>3324</v>
      </c>
      <c r="J373" s="30" t="str">
        <f t="shared" si="15"/>
        <v>[389]=101,</v>
      </c>
      <c r="K373" s="3">
        <f t="shared" si="16"/>
        <v>389</v>
      </c>
      <c r="L373" s="3">
        <f t="shared" si="17"/>
        <v>101</v>
      </c>
      <c r="M373" s="8" t="str">
        <f>VLOOKUP(A373,'ESO wayshrine names'!$A$3:$B$9991,2,)</f>
        <v>Dungeon: Frostvault</v>
      </c>
      <c r="N373" s="3" t="str">
        <f>VLOOKUP(F373,'ESO zone constants'!$A$3:$D$9999,4,FALSE)</f>
        <v>Eastmarch</v>
      </c>
    </row>
    <row r="374" spans="1:14" x14ac:dyDescent="0.25">
      <c r="A374" s="77">
        <v>390</v>
      </c>
      <c r="B374">
        <v>29</v>
      </c>
      <c r="C374">
        <v>1006</v>
      </c>
      <c r="D374" t="s">
        <v>2322</v>
      </c>
      <c r="E374">
        <v>448</v>
      </c>
      <c r="F374">
        <v>823</v>
      </c>
      <c r="G374" t="s">
        <v>3004</v>
      </c>
      <c r="H374">
        <v>6</v>
      </c>
      <c r="I374" t="s">
        <v>3124</v>
      </c>
      <c r="J374" s="30" t="str">
        <f t="shared" si="15"/>
        <v>[390]=823,</v>
      </c>
      <c r="K374" s="3">
        <f t="shared" si="16"/>
        <v>390</v>
      </c>
      <c r="L374" s="3">
        <f t="shared" si="17"/>
        <v>823</v>
      </c>
      <c r="M374" s="8" t="str">
        <f>VLOOKUP(A374,'ESO wayshrine names'!$A$3:$B$9991,2,)</f>
        <v>Dungeon: Depths of Malatar</v>
      </c>
      <c r="N374" s="3" t="str">
        <f>VLOOKUP(F374,'ESO zone constants'!$A$3:$D$9999,4,FALSE)</f>
        <v>Gold Coast</v>
      </c>
    </row>
    <row r="375" spans="1:14" x14ac:dyDescent="0.25">
      <c r="A375" s="77">
        <v>391</v>
      </c>
      <c r="B375">
        <v>36</v>
      </c>
      <c r="C375">
        <v>1555</v>
      </c>
      <c r="D375" t="s">
        <v>3116</v>
      </c>
      <c r="E375">
        <v>681</v>
      </c>
      <c r="F375">
        <v>1086</v>
      </c>
      <c r="G375" t="s">
        <v>3116</v>
      </c>
      <c r="H375">
        <v>6</v>
      </c>
      <c r="I375" t="s">
        <v>3125</v>
      </c>
      <c r="J375" s="30" t="str">
        <f t="shared" si="15"/>
        <v>[391]=1086,</v>
      </c>
      <c r="K375" s="3">
        <f t="shared" si="16"/>
        <v>391</v>
      </c>
      <c r="L375" s="3">
        <f t="shared" si="17"/>
        <v>1086</v>
      </c>
      <c r="M375" s="8" t="str">
        <f>VLOOKUP(A375,'ESO wayshrine names'!$A$3:$B$9991,2,)</f>
        <v>Dungeon: Moongrave Fane</v>
      </c>
      <c r="N375" s="3" t="str">
        <f>VLOOKUP(F375,'ESO zone constants'!$A$3:$D$9999,4,FALSE)</f>
        <v>Northern Elsweyr</v>
      </c>
    </row>
    <row r="376" spans="1:14" x14ac:dyDescent="0.25">
      <c r="A376" s="76">
        <v>392</v>
      </c>
      <c r="B376">
        <v>13</v>
      </c>
      <c r="C376">
        <v>61</v>
      </c>
      <c r="D376" t="s">
        <v>2317</v>
      </c>
      <c r="E376">
        <v>15</v>
      </c>
      <c r="F376">
        <v>101</v>
      </c>
      <c r="G376" t="s">
        <v>2317</v>
      </c>
      <c r="H376">
        <v>7</v>
      </c>
      <c r="I376" t="s">
        <v>3321</v>
      </c>
      <c r="J376" s="30" t="str">
        <f t="shared" si="15"/>
        <v>[392]=101,</v>
      </c>
      <c r="K376" s="3">
        <f t="shared" si="16"/>
        <v>392</v>
      </c>
      <c r="L376" s="3">
        <f t="shared" si="17"/>
        <v>101</v>
      </c>
      <c r="M376" s="8" t="str">
        <f>VLOOKUP(A376,'ESO wayshrine names'!$A$3:$B$9991,2,)</f>
        <v>Frostvault Chasm</v>
      </c>
      <c r="N376" s="3" t="str">
        <f>VLOOKUP(F376,'ESO zone constants'!$A$3:$D$9999,4,FALSE)</f>
        <v>Eastmarch</v>
      </c>
    </row>
    <row r="377" spans="1:14" x14ac:dyDescent="0.25">
      <c r="A377" s="77">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names'!$A$3:$B$9991,2,)</f>
        <v>Elinhir Private Arena</v>
      </c>
      <c r="N377" s="3" t="str">
        <f>VLOOKUP(F377,'ESO zone constants'!$A$3:$D$9999,4,FALSE)</f>
        <v>Craglorn</v>
      </c>
    </row>
    <row r="378" spans="1:14" x14ac:dyDescent="0.25">
      <c r="A378" s="77">
        <v>396</v>
      </c>
      <c r="B378">
        <v>36</v>
      </c>
      <c r="C378">
        <v>1555</v>
      </c>
      <c r="D378" t="s">
        <v>3116</v>
      </c>
      <c r="E378">
        <v>681</v>
      </c>
      <c r="F378">
        <v>1086</v>
      </c>
      <c r="G378" t="s">
        <v>3116</v>
      </c>
      <c r="H378">
        <v>7</v>
      </c>
      <c r="I378" t="s">
        <v>3126</v>
      </c>
      <c r="J378" s="30" t="str">
        <f t="shared" si="15"/>
        <v>[396]=1086,</v>
      </c>
      <c r="K378" s="3">
        <f t="shared" si="16"/>
        <v>396</v>
      </c>
      <c r="L378" s="3">
        <f t="shared" si="17"/>
        <v>1086</v>
      </c>
      <c r="M378" s="8" t="str">
        <f>VLOOKUP(A378,'ESO wayshrine names'!$A$3:$B$9991,2,)</f>
        <v>Sugar Bowl Suite</v>
      </c>
      <c r="N378" s="3" t="str">
        <f>VLOOKUP(F378,'ESO zone constants'!$A$3:$D$9999,4,FALSE)</f>
        <v>Northern Elsweyr</v>
      </c>
    </row>
    <row r="379" spans="1:14" x14ac:dyDescent="0.25">
      <c r="A379" s="77">
        <v>397</v>
      </c>
      <c r="B379">
        <v>36</v>
      </c>
      <c r="C379">
        <v>1555</v>
      </c>
      <c r="D379" t="s">
        <v>3116</v>
      </c>
      <c r="E379">
        <v>681</v>
      </c>
      <c r="F379">
        <v>1086</v>
      </c>
      <c r="G379" t="s">
        <v>3116</v>
      </c>
      <c r="H379">
        <v>1</v>
      </c>
      <c r="I379" t="s">
        <v>3127</v>
      </c>
      <c r="J379" s="30" t="str">
        <f t="shared" si="15"/>
        <v>[397]=1086,</v>
      </c>
      <c r="K379" s="3">
        <f t="shared" si="16"/>
        <v>397</v>
      </c>
      <c r="L379" s="3">
        <f t="shared" si="17"/>
        <v>1086</v>
      </c>
      <c r="M379" s="8" t="str">
        <f>VLOOKUP(A379,'ESO wayshrine names'!$A$3:$B$9991,2,)</f>
        <v>Star Haven Wayshrine</v>
      </c>
      <c r="N379" s="3" t="str">
        <f>VLOOKUP(F379,'ESO zone constants'!$A$3:$D$9999,4,FALSE)</f>
        <v>Northern Elsweyr</v>
      </c>
    </row>
    <row r="380" spans="1:14" x14ac:dyDescent="0.25">
      <c r="A380" s="77">
        <v>398</v>
      </c>
      <c r="B380">
        <v>7</v>
      </c>
      <c r="C380">
        <v>9</v>
      </c>
      <c r="D380" t="s">
        <v>2299</v>
      </c>
      <c r="E380">
        <v>180</v>
      </c>
      <c r="F380">
        <v>383</v>
      </c>
      <c r="G380" t="s">
        <v>2299</v>
      </c>
      <c r="H380">
        <v>6</v>
      </c>
      <c r="I380" t="s">
        <v>3128</v>
      </c>
      <c r="J380" s="30" t="str">
        <f t="shared" si="15"/>
        <v>[398]=383,</v>
      </c>
      <c r="K380" s="3">
        <f t="shared" si="16"/>
        <v>398</v>
      </c>
      <c r="L380" s="3">
        <f t="shared" si="17"/>
        <v>383</v>
      </c>
      <c r="M380" s="8" t="str">
        <f>VLOOKUP(A380,'ESO wayshrine names'!$A$3:$B$9991,2,)</f>
        <v>Dungeon: Lair of Maarselok</v>
      </c>
      <c r="N380" s="3" t="str">
        <f>VLOOKUP(F380,'ESO zone constants'!$A$3:$D$9999,4,FALSE)</f>
        <v>Grahtwood</v>
      </c>
    </row>
    <row r="381" spans="1:14" x14ac:dyDescent="0.25">
      <c r="A381" s="77">
        <v>399</v>
      </c>
      <c r="B381">
        <v>36</v>
      </c>
      <c r="C381">
        <v>1555</v>
      </c>
      <c r="D381" t="s">
        <v>3116</v>
      </c>
      <c r="E381">
        <v>681</v>
      </c>
      <c r="F381">
        <v>1086</v>
      </c>
      <c r="G381" t="s">
        <v>3116</v>
      </c>
      <c r="H381">
        <v>3</v>
      </c>
      <c r="I381" t="s">
        <v>3129</v>
      </c>
      <c r="J381" s="30" t="str">
        <f t="shared" si="15"/>
        <v>[399]=1086,</v>
      </c>
      <c r="K381" s="3">
        <f t="shared" si="16"/>
        <v>399</v>
      </c>
      <c r="L381" s="3">
        <f t="shared" si="17"/>
        <v>1086</v>
      </c>
      <c r="M381" s="8" t="str">
        <f>VLOOKUP(A381,'ESO wayshrine names'!$A$3:$B$9991,2,)</f>
        <v>Trial: Sunspire</v>
      </c>
      <c r="N381" s="3" t="str">
        <f>VLOOKUP(F381,'ESO zone constants'!$A$3:$D$9999,4,FALSE)</f>
        <v>Northern Elsweyr</v>
      </c>
    </row>
    <row r="382" spans="1:14" x14ac:dyDescent="0.25">
      <c r="A382" s="77">
        <v>400</v>
      </c>
      <c r="B382">
        <v>36</v>
      </c>
      <c r="C382">
        <v>1555</v>
      </c>
      <c r="D382" t="s">
        <v>3116</v>
      </c>
      <c r="E382">
        <v>681</v>
      </c>
      <c r="F382">
        <v>1086</v>
      </c>
      <c r="G382" t="s">
        <v>3116</v>
      </c>
      <c r="H382">
        <v>7</v>
      </c>
      <c r="I382" t="s">
        <v>3130</v>
      </c>
      <c r="J382" s="30" t="str">
        <f t="shared" si="15"/>
        <v>[400]=1086,</v>
      </c>
      <c r="K382" s="3">
        <f t="shared" si="16"/>
        <v>400</v>
      </c>
      <c r="L382" s="3">
        <f t="shared" si="17"/>
        <v>1086</v>
      </c>
      <c r="M382" s="8" t="str">
        <f>VLOOKUP(A382,'ESO wayshrine names'!$A$3:$B$9991,2,)</f>
        <v>Hall of the Lunar Champion</v>
      </c>
      <c r="N382" s="3" t="str">
        <f>VLOOKUP(F382,'ESO zone constants'!$A$3:$D$9999,4,FALSE)</f>
        <v>Northern Elsweyr</v>
      </c>
    </row>
    <row r="383" spans="1:14" x14ac:dyDescent="0.25">
      <c r="A383" s="77">
        <v>401</v>
      </c>
      <c r="B383">
        <v>36</v>
      </c>
      <c r="C383">
        <v>1555</v>
      </c>
      <c r="D383" t="s">
        <v>3116</v>
      </c>
      <c r="E383">
        <v>681</v>
      </c>
      <c r="F383">
        <v>1086</v>
      </c>
      <c r="G383" t="s">
        <v>3116</v>
      </c>
      <c r="H383">
        <v>7</v>
      </c>
      <c r="I383" t="s">
        <v>3131</v>
      </c>
      <c r="J383" s="30" t="str">
        <f t="shared" si="15"/>
        <v>[401]=1086,</v>
      </c>
      <c r="K383" s="3">
        <f t="shared" si="16"/>
        <v>401</v>
      </c>
      <c r="L383" s="3">
        <f t="shared" si="17"/>
        <v>1086</v>
      </c>
      <c r="M383" s="8" t="str">
        <f>VLOOKUP(A383,'ESO wayshrine names'!$A$3:$B$9991,2,)</f>
        <v>Jode's Embrace</v>
      </c>
      <c r="N383" s="3" t="str">
        <f>VLOOKUP(F383,'ESO zone constants'!$A$3:$D$9999,4,FALSE)</f>
        <v>Northern Elsweyr</v>
      </c>
    </row>
    <row r="384" spans="1:14" x14ac:dyDescent="0.25">
      <c r="A384" s="77">
        <v>402</v>
      </c>
      <c r="B384">
        <v>37</v>
      </c>
      <c r="C384">
        <v>1654</v>
      </c>
      <c r="D384" t="s">
        <v>3132</v>
      </c>
      <c r="E384">
        <v>720</v>
      </c>
      <c r="F384">
        <v>1133</v>
      </c>
      <c r="G384" t="s">
        <v>3132</v>
      </c>
      <c r="H384">
        <v>1</v>
      </c>
      <c r="I384" t="s">
        <v>3133</v>
      </c>
      <c r="J384" s="30" t="str">
        <f t="shared" si="15"/>
        <v>[402]=1133,</v>
      </c>
      <c r="K384" s="3">
        <f t="shared" si="16"/>
        <v>402</v>
      </c>
      <c r="L384" s="3">
        <f t="shared" si="17"/>
        <v>1133</v>
      </c>
      <c r="M384" s="8" t="str">
        <f>VLOOKUP(A384,'ESO wayshrine names'!$A$3:$B$9991,2,)</f>
        <v>Senchal Wayshrine</v>
      </c>
      <c r="N384" s="3" t="str">
        <f>VLOOKUP(F384,'ESO zone constants'!$A$3:$D$9999,4,FALSE)</f>
        <v>Southern Elsweyr</v>
      </c>
    </row>
    <row r="385" spans="1:14" x14ac:dyDescent="0.25">
      <c r="A385" s="77">
        <v>403</v>
      </c>
      <c r="B385">
        <v>37</v>
      </c>
      <c r="C385">
        <v>1654</v>
      </c>
      <c r="D385" t="s">
        <v>3132</v>
      </c>
      <c r="E385">
        <v>720</v>
      </c>
      <c r="F385">
        <v>1133</v>
      </c>
      <c r="G385" t="s">
        <v>3132</v>
      </c>
      <c r="H385">
        <v>1</v>
      </c>
      <c r="I385" t="s">
        <v>3134</v>
      </c>
      <c r="J385" s="30" t="str">
        <f t="shared" si="15"/>
        <v>[403]=1133,</v>
      </c>
      <c r="K385" s="3">
        <f t="shared" si="16"/>
        <v>403</v>
      </c>
      <c r="L385" s="3">
        <f t="shared" si="17"/>
        <v>1133</v>
      </c>
      <c r="M385" s="8" t="str">
        <f>VLOOKUP(A385,'ESO wayshrine names'!$A$3:$B$9991,2,)</f>
        <v>South Guard Ruins Wayshrine</v>
      </c>
      <c r="N385" s="3" t="str">
        <f>VLOOKUP(F385,'ESO zone constants'!$A$3:$D$9999,4,FALSE)</f>
        <v>Southern Elsweyr</v>
      </c>
    </row>
    <row r="386" spans="1:14" x14ac:dyDescent="0.25">
      <c r="A386" s="77">
        <v>404</v>
      </c>
      <c r="B386">
        <v>37</v>
      </c>
      <c r="C386">
        <v>1654</v>
      </c>
      <c r="D386" t="s">
        <v>3132</v>
      </c>
      <c r="E386">
        <v>720</v>
      </c>
      <c r="F386">
        <v>1133</v>
      </c>
      <c r="G386" t="s">
        <v>3132</v>
      </c>
      <c r="H386">
        <v>1</v>
      </c>
      <c r="I386" t="s">
        <v>3135</v>
      </c>
      <c r="J386" s="30" t="str">
        <f t="shared" si="15"/>
        <v>[404]=1133,</v>
      </c>
      <c r="K386" s="3">
        <f t="shared" si="16"/>
        <v>404</v>
      </c>
      <c r="L386" s="3">
        <f t="shared" si="17"/>
        <v>1133</v>
      </c>
      <c r="M386" s="8" t="str">
        <f>VLOOKUP(A386,'ESO wayshrine names'!$A$3:$B$9991,2,)</f>
        <v>Western Plains Wayshrine</v>
      </c>
      <c r="N386" s="3" t="str">
        <f>VLOOKUP(F386,'ESO zone constants'!$A$3:$D$9999,4,FALSE)</f>
        <v>Southern Elsweyr</v>
      </c>
    </row>
    <row r="387" spans="1:14" x14ac:dyDescent="0.25">
      <c r="A387" s="77">
        <v>405</v>
      </c>
      <c r="B387">
        <v>37</v>
      </c>
      <c r="C387">
        <v>1654</v>
      </c>
      <c r="D387" t="s">
        <v>3132</v>
      </c>
      <c r="E387">
        <v>720</v>
      </c>
      <c r="F387">
        <v>1133</v>
      </c>
      <c r="G387" t="s">
        <v>3132</v>
      </c>
      <c r="H387">
        <v>1</v>
      </c>
      <c r="I387" t="s">
        <v>3136</v>
      </c>
      <c r="J387" s="30" t="str">
        <f t="shared" ref="J387:J451" si="18">IF(A387&lt;&gt;"",IF(F387&lt;&gt;"",IF(OR(ISNA(A387),ISNA(F387)),"","["&amp;A387&amp;"]="&amp;F387&amp;","),""),"")</f>
        <v>[405]=1133,</v>
      </c>
      <c r="K387" s="3">
        <f t="shared" ref="K387:K451" si="19">A387</f>
        <v>405</v>
      </c>
      <c r="L387" s="3">
        <f t="shared" ref="L387:L451" si="20">F387</f>
        <v>1133</v>
      </c>
      <c r="M387" s="8" t="str">
        <f>VLOOKUP(A387,'ESO wayshrine names'!$A$3:$B$9991,2,)</f>
        <v>Black Heights Wayshrine</v>
      </c>
      <c r="N387" s="3" t="str">
        <f>VLOOKUP(F387,'ESO zone constants'!$A$3:$D$9999,4,FALSE)</f>
        <v>Southern Elsweyr</v>
      </c>
    </row>
    <row r="388" spans="1:14" x14ac:dyDescent="0.25">
      <c r="A388" s="77">
        <v>406</v>
      </c>
      <c r="B388">
        <v>37</v>
      </c>
      <c r="C388">
        <v>1654</v>
      </c>
      <c r="D388" t="s">
        <v>3132</v>
      </c>
      <c r="E388">
        <v>720</v>
      </c>
      <c r="F388">
        <v>1133</v>
      </c>
      <c r="G388" t="s">
        <v>3132</v>
      </c>
      <c r="H388">
        <v>1</v>
      </c>
      <c r="I388" t="s">
        <v>3137</v>
      </c>
      <c r="J388" s="30" t="str">
        <f t="shared" si="18"/>
        <v>[406]=1133,</v>
      </c>
      <c r="K388" s="3">
        <f t="shared" si="19"/>
        <v>406</v>
      </c>
      <c r="L388" s="3">
        <f t="shared" si="20"/>
        <v>1133</v>
      </c>
      <c r="M388" s="8" t="str">
        <f>VLOOKUP(A388,'ESO wayshrine names'!$A$3:$B$9991,2,)</f>
        <v>Pridehome Wayshrine</v>
      </c>
      <c r="N388" s="3" t="str">
        <f>VLOOKUP(F388,'ESO zone constants'!$A$3:$D$9999,4,FALSE)</f>
        <v>Southern Elsweyr</v>
      </c>
    </row>
    <row r="389" spans="1:14" x14ac:dyDescent="0.25">
      <c r="A389" s="77">
        <v>407</v>
      </c>
      <c r="B389">
        <v>37</v>
      </c>
      <c r="C389">
        <v>1654</v>
      </c>
      <c r="D389" t="s">
        <v>3132</v>
      </c>
      <c r="E389">
        <v>720</v>
      </c>
      <c r="F389">
        <v>1133</v>
      </c>
      <c r="G389" t="s">
        <v>3132</v>
      </c>
      <c r="H389">
        <v>1</v>
      </c>
      <c r="I389" t="s">
        <v>3831</v>
      </c>
      <c r="J389" s="30" t="str">
        <f t="shared" ref="J389" si="21">IF(A389&lt;&gt;"",IF(F389&lt;&gt;"",IF(OR(ISNA(A389),ISNA(F389)),"","["&amp;A389&amp;"]="&amp;F389&amp;","),""),"")</f>
        <v>[407]=1133,</v>
      </c>
      <c r="K389" s="3">
        <f t="shared" ref="K389" si="22">A389</f>
        <v>407</v>
      </c>
      <c r="L389" s="3">
        <f t="shared" ref="L389" si="23">F389</f>
        <v>1133</v>
      </c>
      <c r="M389" s="8" t="str">
        <f>VLOOKUP(A389,'ESO wayshrine names'!$A$3:$B$9991,2,)</f>
        <v>Dragonguard Sanctum Wayshrine</v>
      </c>
      <c r="N389" s="3" t="str">
        <f>VLOOKUP(F389,'ESO zone constants'!$A$3:$D$9999,4,FALSE)</f>
        <v>Southern Elsweyr</v>
      </c>
    </row>
    <row r="390" spans="1:14" x14ac:dyDescent="0.25">
      <c r="A390" s="77">
        <v>409</v>
      </c>
      <c r="B390">
        <v>3</v>
      </c>
      <c r="C390">
        <v>10</v>
      </c>
      <c r="D390" t="s">
        <v>2315</v>
      </c>
      <c r="E390">
        <v>5</v>
      </c>
      <c r="F390">
        <v>20</v>
      </c>
      <c r="G390" t="s">
        <v>2315</v>
      </c>
      <c r="H390">
        <v>7</v>
      </c>
      <c r="I390" t="s">
        <v>3138</v>
      </c>
      <c r="J390" s="30" t="str">
        <f t="shared" si="18"/>
        <v>[409]=20,</v>
      </c>
      <c r="K390" s="3">
        <f t="shared" si="19"/>
        <v>409</v>
      </c>
      <c r="L390" s="3">
        <f t="shared" si="20"/>
        <v>20</v>
      </c>
      <c r="M390" s="8" t="str">
        <f>VLOOKUP(A390,'ESO wayshrine names'!$A$3:$B$9991,2,)</f>
        <v>Wraithhome</v>
      </c>
      <c r="N390" s="3" t="str">
        <f>VLOOKUP(F390,'ESO zone constants'!$A$3:$D$9999,4,FALSE)</f>
        <v>Rivenspire</v>
      </c>
    </row>
    <row r="391" spans="1:14" x14ac:dyDescent="0.25">
      <c r="A391" s="77">
        <v>410</v>
      </c>
      <c r="B391">
        <v>36</v>
      </c>
      <c r="C391">
        <v>1555</v>
      </c>
      <c r="D391" t="s">
        <v>3116</v>
      </c>
      <c r="E391">
        <v>681</v>
      </c>
      <c r="F391">
        <v>1086</v>
      </c>
      <c r="G391" t="s">
        <v>3116</v>
      </c>
      <c r="H391">
        <v>7</v>
      </c>
      <c r="I391" t="s">
        <v>3139</v>
      </c>
      <c r="J391" s="30" t="str">
        <f t="shared" si="18"/>
        <v>[410]=1086,</v>
      </c>
      <c r="K391" s="3">
        <f t="shared" si="19"/>
        <v>410</v>
      </c>
      <c r="L391" s="3">
        <f t="shared" si="20"/>
        <v>1086</v>
      </c>
      <c r="M391" s="8" t="str">
        <f>VLOOKUP(A391,'ESO wayshrine names'!$A$3:$B$9991,2,)</f>
        <v>Moon-Sugar Meadow</v>
      </c>
      <c r="N391" s="3" t="str">
        <f>VLOOKUP(F391,'ESO zone constants'!$A$3:$D$9999,4,FALSE)</f>
        <v>Northern Elsweyr</v>
      </c>
    </row>
    <row r="392" spans="1:14" x14ac:dyDescent="0.25">
      <c r="A392" s="77">
        <v>411</v>
      </c>
      <c r="B392">
        <v>40</v>
      </c>
      <c r="C392">
        <v>1782</v>
      </c>
      <c r="D392" t="s">
        <v>3140</v>
      </c>
      <c r="E392">
        <v>4294967296</v>
      </c>
      <c r="F392">
        <v>1161</v>
      </c>
      <c r="H392">
        <v>1</v>
      </c>
      <c r="I392" t="s">
        <v>3141</v>
      </c>
      <c r="J392" s="30" t="str">
        <f t="shared" si="18"/>
        <v>[411]=1161,</v>
      </c>
      <c r="K392" s="3">
        <f t="shared" si="19"/>
        <v>411</v>
      </c>
      <c r="L392" s="3">
        <f t="shared" si="20"/>
        <v>1161</v>
      </c>
      <c r="M392" s="8" t="str">
        <f>VLOOKUP(A392,'ESO wayshrine names'!$A$3:$B$9991,2,)</f>
        <v>Dusktown Wayshrine</v>
      </c>
      <c r="N392" s="3" t="str">
        <f>VLOOKUP(F392,'ESO zone constants'!$A$3:$D$9999,4,FALSE)</f>
        <v>Blackreach: Greymoor Caverns</v>
      </c>
    </row>
    <row r="393" spans="1:14" x14ac:dyDescent="0.25">
      <c r="A393" s="77">
        <v>412</v>
      </c>
      <c r="B393">
        <v>40</v>
      </c>
      <c r="C393">
        <v>1782</v>
      </c>
      <c r="D393" t="s">
        <v>3140</v>
      </c>
      <c r="E393">
        <v>4294967296</v>
      </c>
      <c r="F393">
        <v>1161</v>
      </c>
      <c r="H393">
        <v>1</v>
      </c>
      <c r="I393" t="s">
        <v>3142</v>
      </c>
      <c r="J393" s="30" t="str">
        <f t="shared" si="18"/>
        <v>[412]=1161,</v>
      </c>
      <c r="K393" s="3">
        <f t="shared" si="19"/>
        <v>412</v>
      </c>
      <c r="L393" s="3">
        <f t="shared" si="20"/>
        <v>1161</v>
      </c>
      <c r="M393" s="8" t="str">
        <f>VLOOKUP(A393,'ESO wayshrine names'!$A$3:$B$9991,2,)</f>
        <v>Greymoor Keep Wayshrine</v>
      </c>
      <c r="N393" s="3" t="str">
        <f>VLOOKUP(F393,'ESO zone constants'!$A$3:$D$9999,4,FALSE)</f>
        <v>Blackreach: Greymoor Caverns</v>
      </c>
    </row>
    <row r="394" spans="1:14" x14ac:dyDescent="0.25">
      <c r="A394" s="77">
        <v>413</v>
      </c>
      <c r="B394">
        <v>40</v>
      </c>
      <c r="C394">
        <v>1782</v>
      </c>
      <c r="D394" t="s">
        <v>3140</v>
      </c>
      <c r="E394">
        <v>4294967296</v>
      </c>
      <c r="F394">
        <v>1161</v>
      </c>
      <c r="H394">
        <v>1</v>
      </c>
      <c r="I394" t="s">
        <v>3143</v>
      </c>
      <c r="J394" s="30" t="str">
        <f t="shared" si="18"/>
        <v>[413]=1161,</v>
      </c>
      <c r="K394" s="3">
        <f t="shared" si="19"/>
        <v>413</v>
      </c>
      <c r="L394" s="3">
        <f t="shared" si="20"/>
        <v>1161</v>
      </c>
      <c r="M394" s="8" t="str">
        <f>VLOOKUP(A394,'ESO wayshrine names'!$A$3:$B$9991,2,)</f>
        <v>Lightless Hollow Wayshrine</v>
      </c>
      <c r="N394" s="3" t="str">
        <f>VLOOKUP(F394,'ESO zone constants'!$A$3:$D$9999,4,FALSE)</f>
        <v>Blackreach: Greymoor Caverns</v>
      </c>
    </row>
    <row r="395" spans="1:14" x14ac:dyDescent="0.25">
      <c r="A395" s="77">
        <v>414</v>
      </c>
      <c r="B395">
        <v>40</v>
      </c>
      <c r="C395">
        <v>1782</v>
      </c>
      <c r="D395" t="s">
        <v>3140</v>
      </c>
      <c r="E395">
        <v>4294967296</v>
      </c>
      <c r="F395">
        <v>1161</v>
      </c>
      <c r="H395">
        <v>1</v>
      </c>
      <c r="I395" t="s">
        <v>3144</v>
      </c>
      <c r="J395" s="30" t="str">
        <f t="shared" si="18"/>
        <v>[414]=1161,</v>
      </c>
      <c r="K395" s="3">
        <f t="shared" si="19"/>
        <v>414</v>
      </c>
      <c r="L395" s="3">
        <f t="shared" si="20"/>
        <v>1161</v>
      </c>
      <c r="M395" s="8" t="str">
        <f>VLOOKUP(A395,'ESO wayshrine names'!$A$3:$B$9991,2,)</f>
        <v>Dark Moon Grotto Wayshrine</v>
      </c>
      <c r="N395" s="3" t="str">
        <f>VLOOKUP(F395,'ESO zone constants'!$A$3:$D$9999,4,FALSE)</f>
        <v>Blackreach: Greymoor Caverns</v>
      </c>
    </row>
    <row r="396" spans="1:14" x14ac:dyDescent="0.25">
      <c r="A396" s="77">
        <v>415</v>
      </c>
      <c r="B396">
        <v>38</v>
      </c>
      <c r="C396">
        <v>1719</v>
      </c>
      <c r="D396" t="s">
        <v>3145</v>
      </c>
      <c r="E396">
        <v>743</v>
      </c>
      <c r="F396">
        <v>1160</v>
      </c>
      <c r="G396" t="s">
        <v>3145</v>
      </c>
      <c r="H396">
        <v>1</v>
      </c>
      <c r="I396" t="s">
        <v>3146</v>
      </c>
      <c r="J396" s="30" t="str">
        <f t="shared" si="18"/>
        <v>[415]=1160,</v>
      </c>
      <c r="K396" s="3">
        <f t="shared" si="19"/>
        <v>415</v>
      </c>
      <c r="L396" s="3">
        <f t="shared" si="20"/>
        <v>1160</v>
      </c>
      <c r="M396" s="8" t="str">
        <f>VLOOKUP(A396,'ESO wayshrine names'!$A$3:$B$9991,2,)</f>
        <v>Kilkreath Temple Wayshrine</v>
      </c>
      <c r="N396" s="3" t="str">
        <f>VLOOKUP(F396,'ESO zone constants'!$A$3:$D$9999,4,FALSE)</f>
        <v>Western Skyrim</v>
      </c>
    </row>
    <row r="397" spans="1:14" x14ac:dyDescent="0.25">
      <c r="A397" s="77">
        <v>416</v>
      </c>
      <c r="B397">
        <v>38</v>
      </c>
      <c r="C397">
        <v>1719</v>
      </c>
      <c r="D397" t="s">
        <v>3145</v>
      </c>
      <c r="E397">
        <v>743</v>
      </c>
      <c r="F397">
        <v>1160</v>
      </c>
      <c r="G397" t="s">
        <v>3145</v>
      </c>
      <c r="H397">
        <v>1</v>
      </c>
      <c r="I397" t="s">
        <v>3147</v>
      </c>
      <c r="J397" s="30" t="str">
        <f t="shared" si="18"/>
        <v>[416]=1160,</v>
      </c>
      <c r="K397" s="3">
        <f t="shared" si="19"/>
        <v>416</v>
      </c>
      <c r="L397" s="3">
        <f t="shared" si="20"/>
        <v>1160</v>
      </c>
      <c r="M397" s="8" t="str">
        <f>VLOOKUP(A397,'ESO wayshrine names'!$A$3:$B$9991,2,)</f>
        <v>Morthal Wayshrine</v>
      </c>
      <c r="N397" s="3" t="str">
        <f>VLOOKUP(F397,'ESO zone constants'!$A$3:$D$9999,4,FALSE)</f>
        <v>Western Skyrim</v>
      </c>
    </row>
    <row r="398" spans="1:14" x14ac:dyDescent="0.25">
      <c r="A398" s="77">
        <v>417</v>
      </c>
      <c r="B398">
        <v>38</v>
      </c>
      <c r="C398">
        <v>1719</v>
      </c>
      <c r="D398" t="s">
        <v>3145</v>
      </c>
      <c r="E398">
        <v>743</v>
      </c>
      <c r="F398">
        <v>1160</v>
      </c>
      <c r="G398" t="s">
        <v>3145</v>
      </c>
      <c r="H398">
        <v>1</v>
      </c>
      <c r="I398" t="s">
        <v>3148</v>
      </c>
      <c r="J398" s="30" t="str">
        <f t="shared" si="18"/>
        <v>[417]=1160,</v>
      </c>
      <c r="K398" s="3">
        <f t="shared" si="19"/>
        <v>417</v>
      </c>
      <c r="L398" s="3">
        <f t="shared" si="20"/>
        <v>1160</v>
      </c>
      <c r="M398" s="8" t="str">
        <f>VLOOKUP(A398,'ESO wayshrine names'!$A$3:$B$9991,2,)</f>
        <v>Mor Khazgur Wayshrine</v>
      </c>
      <c r="N398" s="3" t="str">
        <f>VLOOKUP(F398,'ESO zone constants'!$A$3:$D$9999,4,FALSE)</f>
        <v>Western Skyrim</v>
      </c>
    </row>
    <row r="399" spans="1:14" x14ac:dyDescent="0.25">
      <c r="A399" s="77">
        <v>418</v>
      </c>
      <c r="B399">
        <v>38</v>
      </c>
      <c r="C399">
        <v>1719</v>
      </c>
      <c r="D399" t="s">
        <v>3145</v>
      </c>
      <c r="E399">
        <v>743</v>
      </c>
      <c r="F399">
        <v>1160</v>
      </c>
      <c r="G399" t="s">
        <v>3145</v>
      </c>
      <c r="H399">
        <v>1</v>
      </c>
      <c r="I399" t="s">
        <v>3149</v>
      </c>
      <c r="J399" s="30" t="str">
        <f t="shared" si="18"/>
        <v>[418]=1160,</v>
      </c>
      <c r="K399" s="3">
        <f t="shared" si="19"/>
        <v>418</v>
      </c>
      <c r="L399" s="3">
        <f t="shared" si="20"/>
        <v>1160</v>
      </c>
      <c r="M399" s="8" t="str">
        <f>VLOOKUP(A399,'ESO wayshrine names'!$A$3:$B$9991,2,)</f>
        <v>Dragon Bridge Wayshrine</v>
      </c>
      <c r="N399" s="3" t="str">
        <f>VLOOKUP(F399,'ESO zone constants'!$A$3:$D$9999,4,FALSE)</f>
        <v>Western Skyrim</v>
      </c>
    </row>
    <row r="400" spans="1:14" x14ac:dyDescent="0.25">
      <c r="A400" s="77">
        <v>419</v>
      </c>
      <c r="B400">
        <v>38</v>
      </c>
      <c r="C400">
        <v>1719</v>
      </c>
      <c r="D400" t="s">
        <v>3145</v>
      </c>
      <c r="E400">
        <v>743</v>
      </c>
      <c r="F400">
        <v>1160</v>
      </c>
      <c r="G400" t="s">
        <v>3145</v>
      </c>
      <c r="H400">
        <v>1</v>
      </c>
      <c r="I400" t="s">
        <v>3150</v>
      </c>
      <c r="J400" s="30" t="str">
        <f t="shared" si="18"/>
        <v>[419]=1160,</v>
      </c>
      <c r="K400" s="3">
        <f t="shared" si="19"/>
        <v>419</v>
      </c>
      <c r="L400" s="3">
        <f t="shared" si="20"/>
        <v>1160</v>
      </c>
      <c r="M400" s="8" t="str">
        <f>VLOOKUP(A400,'ESO wayshrine names'!$A$3:$B$9991,2,)</f>
        <v>Southern Watch Wayshrine</v>
      </c>
      <c r="N400" s="3" t="str">
        <f>VLOOKUP(F400,'ESO zone constants'!$A$3:$D$9999,4,FALSE)</f>
        <v>Western Skyrim</v>
      </c>
    </row>
    <row r="401" spans="1:14" x14ac:dyDescent="0.25">
      <c r="A401" s="77">
        <v>420</v>
      </c>
      <c r="B401">
        <v>38</v>
      </c>
      <c r="C401">
        <v>1719</v>
      </c>
      <c r="D401" t="s">
        <v>3145</v>
      </c>
      <c r="E401">
        <v>743</v>
      </c>
      <c r="F401">
        <v>1160</v>
      </c>
      <c r="G401" t="s">
        <v>3145</v>
      </c>
      <c r="H401">
        <v>1</v>
      </c>
      <c r="I401" t="s">
        <v>3151</v>
      </c>
      <c r="J401" s="30" t="str">
        <f t="shared" si="18"/>
        <v>[420]=1160,</v>
      </c>
      <c r="K401" s="3">
        <f t="shared" si="19"/>
        <v>420</v>
      </c>
      <c r="L401" s="3">
        <f t="shared" si="20"/>
        <v>1160</v>
      </c>
      <c r="M401" s="8" t="str">
        <f>VLOOKUP(A401,'ESO wayshrine names'!$A$3:$B$9991,2,)</f>
        <v>Frozen Coast Wayshrine</v>
      </c>
      <c r="N401" s="3" t="str">
        <f>VLOOKUP(F401,'ESO zone constants'!$A$3:$D$9999,4,FALSE)</f>
        <v>Western Skyrim</v>
      </c>
    </row>
    <row r="402" spans="1:14" x14ac:dyDescent="0.25">
      <c r="A402" s="77">
        <v>421</v>
      </c>
      <c r="B402">
        <v>38</v>
      </c>
      <c r="C402">
        <v>1719</v>
      </c>
      <c r="D402" t="s">
        <v>3145</v>
      </c>
      <c r="E402">
        <v>743</v>
      </c>
      <c r="F402">
        <v>1160</v>
      </c>
      <c r="G402" t="s">
        <v>3145</v>
      </c>
      <c r="H402">
        <v>1</v>
      </c>
      <c r="I402" t="s">
        <v>3152</v>
      </c>
      <c r="J402" s="30" t="str">
        <f t="shared" si="18"/>
        <v>[421]=1160,</v>
      </c>
      <c r="K402" s="3">
        <f t="shared" si="19"/>
        <v>421</v>
      </c>
      <c r="L402" s="3">
        <f t="shared" si="20"/>
        <v>1160</v>
      </c>
      <c r="M402" s="8" t="str">
        <f>VLOOKUP(A402,'ESO wayshrine names'!$A$3:$B$9991,2,)</f>
        <v>Solitude Wayshrine</v>
      </c>
      <c r="N402" s="3" t="str">
        <f>VLOOKUP(F402,'ESO zone constants'!$A$3:$D$9999,4,FALSE)</f>
        <v>Western Skyrim</v>
      </c>
    </row>
    <row r="403" spans="1:14" x14ac:dyDescent="0.25">
      <c r="A403" s="77">
        <v>422</v>
      </c>
      <c r="B403">
        <v>37</v>
      </c>
      <c r="C403">
        <v>1654</v>
      </c>
      <c r="D403" t="s">
        <v>3132</v>
      </c>
      <c r="E403">
        <v>720</v>
      </c>
      <c r="F403">
        <v>1133</v>
      </c>
      <c r="G403" t="s">
        <v>3132</v>
      </c>
      <c r="H403">
        <v>7</v>
      </c>
      <c r="I403" t="s">
        <v>3153</v>
      </c>
      <c r="J403" s="30" t="str">
        <f t="shared" si="18"/>
        <v>[422]=1133,</v>
      </c>
      <c r="K403" s="3">
        <f t="shared" si="19"/>
        <v>422</v>
      </c>
      <c r="L403" s="3">
        <f t="shared" si="20"/>
        <v>1133</v>
      </c>
      <c r="M403" s="8" t="str">
        <f>VLOOKUP(A403,'ESO wayshrine names'!$A$3:$B$9991,2,)</f>
        <v>Lucky Cat Landing</v>
      </c>
      <c r="N403" s="3" t="str">
        <f>VLOOKUP(F403,'ESO zone constants'!$A$3:$D$9999,4,FALSE)</f>
        <v>Southern Elsweyr</v>
      </c>
    </row>
    <row r="404" spans="1:14" x14ac:dyDescent="0.25">
      <c r="A404" s="77">
        <v>423</v>
      </c>
      <c r="B404">
        <v>37</v>
      </c>
      <c r="C404">
        <v>1654</v>
      </c>
      <c r="D404" t="s">
        <v>3132</v>
      </c>
      <c r="E404">
        <v>720</v>
      </c>
      <c r="F404">
        <v>1133</v>
      </c>
      <c r="G404" t="s">
        <v>3132</v>
      </c>
      <c r="H404">
        <v>7</v>
      </c>
      <c r="I404" t="s">
        <v>3154</v>
      </c>
      <c r="J404" s="30" t="str">
        <f t="shared" si="18"/>
        <v>[423]=1133,</v>
      </c>
      <c r="K404" s="3">
        <f t="shared" si="19"/>
        <v>423</v>
      </c>
      <c r="L404" s="3">
        <f t="shared" si="20"/>
        <v>1133</v>
      </c>
      <c r="M404" s="8" t="str">
        <f>VLOOKUP(A404,'ESO wayshrine names'!$A$3:$B$9991,2,)</f>
        <v>Potentate's Retreat</v>
      </c>
      <c r="N404" s="3" t="str">
        <f>VLOOKUP(F404,'ESO zone constants'!$A$3:$D$9999,4,FALSE)</f>
        <v>Southern Elsweyr</v>
      </c>
    </row>
    <row r="405" spans="1:14" x14ac:dyDescent="0.25">
      <c r="A405" s="77">
        <v>424</v>
      </c>
      <c r="B405">
        <v>27</v>
      </c>
      <c r="C405">
        <v>667</v>
      </c>
      <c r="D405" t="s">
        <v>452</v>
      </c>
      <c r="E405">
        <v>379</v>
      </c>
      <c r="F405">
        <v>684</v>
      </c>
      <c r="G405" t="s">
        <v>452</v>
      </c>
      <c r="H405">
        <v>6</v>
      </c>
      <c r="I405" t="s">
        <v>3155</v>
      </c>
      <c r="J405" s="30" t="str">
        <f t="shared" si="18"/>
        <v>[424]=684,</v>
      </c>
      <c r="K405" s="3">
        <f t="shared" si="19"/>
        <v>424</v>
      </c>
      <c r="L405" s="3">
        <f t="shared" si="20"/>
        <v>684</v>
      </c>
      <c r="M405" s="8" t="str">
        <f>VLOOKUP(A405,'ESO wayshrine names'!$A$3:$B$9991,2,)</f>
        <v>Dungeon: Icereach</v>
      </c>
      <c r="N405" s="3" t="str">
        <f>VLOOKUP(F405,'ESO zone constants'!$A$3:$D$9999,4,FALSE)</f>
        <v>Wrothgar</v>
      </c>
    </row>
    <row r="406" spans="1:14" x14ac:dyDescent="0.25">
      <c r="A406" s="77">
        <v>425</v>
      </c>
      <c r="B406">
        <v>6</v>
      </c>
      <c r="C406">
        <v>20</v>
      </c>
      <c r="D406" t="s">
        <v>109</v>
      </c>
      <c r="E406">
        <v>14</v>
      </c>
      <c r="F406">
        <v>92</v>
      </c>
      <c r="G406" t="s">
        <v>109</v>
      </c>
      <c r="H406">
        <v>6</v>
      </c>
      <c r="I406" t="s">
        <v>3156</v>
      </c>
      <c r="J406" s="30" t="str">
        <f t="shared" si="18"/>
        <v>[425]=92,</v>
      </c>
      <c r="K406" s="3">
        <f t="shared" si="19"/>
        <v>425</v>
      </c>
      <c r="L406" s="3">
        <f t="shared" si="20"/>
        <v>92</v>
      </c>
      <c r="M406" s="8" t="str">
        <f>VLOOKUP(A406,'ESO wayshrine names'!$A$3:$B$9991,2,)</f>
        <v>Dungeon: Unhallowed Grave</v>
      </c>
      <c r="N406" s="3" t="str">
        <f>VLOOKUP(F406,'ESO zone constants'!$A$3:$D$9999,4,FALSE)</f>
        <v>Bangkorai</v>
      </c>
    </row>
    <row r="407" spans="1:14" x14ac:dyDescent="0.25">
      <c r="A407" s="77">
        <v>426</v>
      </c>
      <c r="B407">
        <v>38</v>
      </c>
      <c r="C407">
        <v>1719</v>
      </c>
      <c r="D407" t="s">
        <v>3145</v>
      </c>
      <c r="E407">
        <v>743</v>
      </c>
      <c r="F407">
        <v>1160</v>
      </c>
      <c r="G407" t="s">
        <v>3145</v>
      </c>
      <c r="H407">
        <v>1</v>
      </c>
      <c r="I407" t="s">
        <v>3157</v>
      </c>
      <c r="J407" s="30" t="str">
        <f t="shared" si="18"/>
        <v>[426]=1160,</v>
      </c>
      <c r="K407" s="3">
        <f t="shared" si="19"/>
        <v>426</v>
      </c>
      <c r="L407" s="3">
        <f t="shared" si="20"/>
        <v>1160</v>
      </c>
      <c r="M407" s="8" t="str">
        <f>VLOOKUP(A407,'ESO wayshrine names'!$A$3:$B$9991,2,)</f>
        <v>Solitude Docks Wayshrine</v>
      </c>
      <c r="N407" s="3" t="str">
        <f>VLOOKUP(F407,'ESO zone constants'!$A$3:$D$9999,4,FALSE)</f>
        <v>Western Skyrim</v>
      </c>
    </row>
    <row r="408" spans="1:14" x14ac:dyDescent="0.25">
      <c r="A408" s="77">
        <v>427</v>
      </c>
      <c r="B408">
        <v>6</v>
      </c>
      <c r="C408">
        <v>20</v>
      </c>
      <c r="D408" t="s">
        <v>109</v>
      </c>
      <c r="E408">
        <v>14</v>
      </c>
      <c r="F408">
        <v>92</v>
      </c>
      <c r="G408" t="s">
        <v>109</v>
      </c>
      <c r="H408">
        <v>7</v>
      </c>
      <c r="I408" t="s">
        <v>3158</v>
      </c>
      <c r="J408" s="30" t="str">
        <f t="shared" si="18"/>
        <v>[427]=92,</v>
      </c>
      <c r="K408" s="3">
        <f t="shared" si="19"/>
        <v>427</v>
      </c>
      <c r="L408" s="3">
        <f t="shared" si="20"/>
        <v>92</v>
      </c>
      <c r="M408" s="8" t="str">
        <f>VLOOKUP(A408,'ESO wayshrine names'!$A$3:$B$9991,2,)</f>
        <v>Thieves' Oasis</v>
      </c>
      <c r="N408" s="3" t="str">
        <f>VLOOKUP(F408,'ESO zone constants'!$A$3:$D$9999,4,FALSE)</f>
        <v>Bangkorai</v>
      </c>
    </row>
    <row r="409" spans="1:14" x14ac:dyDescent="0.25">
      <c r="A409" s="77">
        <v>428</v>
      </c>
      <c r="B409">
        <v>27</v>
      </c>
      <c r="C409">
        <v>667</v>
      </c>
      <c r="D409" t="s">
        <v>452</v>
      </c>
      <c r="E409">
        <v>379</v>
      </c>
      <c r="F409">
        <v>684</v>
      </c>
      <c r="G409" t="s">
        <v>452</v>
      </c>
      <c r="H409">
        <v>7</v>
      </c>
      <c r="I409" t="s">
        <v>3159</v>
      </c>
      <c r="J409" s="30" t="str">
        <f t="shared" si="18"/>
        <v>[428]=684,</v>
      </c>
      <c r="K409" s="3">
        <f t="shared" si="19"/>
        <v>428</v>
      </c>
      <c r="L409" s="3">
        <f t="shared" si="20"/>
        <v>684</v>
      </c>
      <c r="M409" s="8" t="str">
        <f>VLOOKUP(A409,'ESO wayshrine names'!$A$3:$B$9991,2,)</f>
        <v>Forgemaster Falls</v>
      </c>
      <c r="N409" s="3" t="str">
        <f>VLOOKUP(F409,'ESO zone constants'!$A$3:$D$9999,4,FALSE)</f>
        <v>Wrothgar</v>
      </c>
    </row>
    <row r="410" spans="1:14" x14ac:dyDescent="0.25">
      <c r="A410" s="77">
        <v>429</v>
      </c>
      <c r="B410">
        <v>38</v>
      </c>
      <c r="C410">
        <v>1719</v>
      </c>
      <c r="D410" t="s">
        <v>3145</v>
      </c>
      <c r="E410">
        <v>743</v>
      </c>
      <c r="F410">
        <v>1160</v>
      </c>
      <c r="G410" t="s">
        <v>3145</v>
      </c>
      <c r="H410">
        <v>1</v>
      </c>
      <c r="I410" t="s">
        <v>3160</v>
      </c>
      <c r="J410" s="30" t="str">
        <f t="shared" si="18"/>
        <v>[429]=1160,</v>
      </c>
      <c r="K410" s="3">
        <f t="shared" si="19"/>
        <v>429</v>
      </c>
      <c r="L410" s="3">
        <f t="shared" si="20"/>
        <v>1160</v>
      </c>
      <c r="M410" s="8" t="str">
        <f>VLOOKUP(A410,'ESO wayshrine names'!$A$3:$B$9991,2,)</f>
        <v>Deepwood Vale Wayshrine</v>
      </c>
      <c r="N410" s="3" t="str">
        <f>VLOOKUP(F410,'ESO zone constants'!$A$3:$D$9999,4,FALSE)</f>
        <v>Western Skyrim</v>
      </c>
    </row>
    <row r="411" spans="1:14" x14ac:dyDescent="0.25">
      <c r="A411" s="77">
        <v>430</v>
      </c>
      <c r="B411">
        <v>40</v>
      </c>
      <c r="C411">
        <v>1782</v>
      </c>
      <c r="D411" t="s">
        <v>3140</v>
      </c>
      <c r="E411">
        <v>4294967296</v>
      </c>
      <c r="F411">
        <v>1161</v>
      </c>
      <c r="H411">
        <v>1</v>
      </c>
      <c r="I411" t="s">
        <v>3161</v>
      </c>
      <c r="J411" s="30" t="str">
        <f t="shared" si="18"/>
        <v>[430]=1161,</v>
      </c>
      <c r="K411" s="3">
        <f t="shared" si="19"/>
        <v>430</v>
      </c>
      <c r="L411" s="3">
        <f t="shared" si="20"/>
        <v>1161</v>
      </c>
      <c r="M411" s="8" t="str">
        <f>VLOOKUP(A411,'ESO wayshrine names'!$A$3:$B$9991,2,)</f>
        <v>Dwarven Run Wayshrine</v>
      </c>
      <c r="N411" s="3" t="str">
        <f>VLOOKUP(F411,'ESO zone constants'!$A$3:$D$9999,4,FALSE)</f>
        <v>Blackreach: Greymoor Caverns</v>
      </c>
    </row>
    <row r="412" spans="1:14" x14ac:dyDescent="0.25">
      <c r="A412" s="77">
        <v>431</v>
      </c>
      <c r="B412">
        <v>40</v>
      </c>
      <c r="C412">
        <v>1782</v>
      </c>
      <c r="D412" t="s">
        <v>3140</v>
      </c>
      <c r="E412">
        <v>4294967296</v>
      </c>
      <c r="F412">
        <v>1161</v>
      </c>
      <c r="H412">
        <v>1</v>
      </c>
      <c r="I412" t="s">
        <v>3162</v>
      </c>
      <c r="J412" s="30" t="str">
        <f t="shared" si="18"/>
        <v>[431]=1161,</v>
      </c>
      <c r="K412" s="3">
        <f t="shared" si="19"/>
        <v>431</v>
      </c>
      <c r="L412" s="3">
        <f t="shared" si="20"/>
        <v>1161</v>
      </c>
      <c r="M412" s="8" t="str">
        <f>VLOOKUP(A412,'ESO wayshrine names'!$A$3:$B$9991,2,)</f>
        <v>Grotto Falls Wayshrine</v>
      </c>
      <c r="N412" s="3" t="str">
        <f>VLOOKUP(F412,'ESO zone constants'!$A$3:$D$9999,4,FALSE)</f>
        <v>Blackreach: Greymoor Caverns</v>
      </c>
    </row>
    <row r="413" spans="1:14" x14ac:dyDescent="0.25">
      <c r="A413" s="77">
        <v>432</v>
      </c>
      <c r="B413">
        <v>40</v>
      </c>
      <c r="C413">
        <v>1782</v>
      </c>
      <c r="D413" t="s">
        <v>3140</v>
      </c>
      <c r="E413">
        <v>4294967296</v>
      </c>
      <c r="F413">
        <v>1161</v>
      </c>
      <c r="H413">
        <v>1</v>
      </c>
      <c r="I413" t="s">
        <v>3163</v>
      </c>
      <c r="J413" s="30" t="str">
        <f t="shared" si="18"/>
        <v>[432]=1161,</v>
      </c>
      <c r="K413" s="3">
        <f t="shared" si="19"/>
        <v>432</v>
      </c>
      <c r="L413" s="3">
        <f t="shared" si="20"/>
        <v>1161</v>
      </c>
      <c r="M413" s="8" t="str">
        <f>VLOOKUP(A413,'ESO wayshrine names'!$A$3:$B$9991,2,)</f>
        <v>Deep Overlook Wayshrine</v>
      </c>
      <c r="N413" s="3" t="str">
        <f>VLOOKUP(F413,'ESO zone constants'!$A$3:$D$9999,4,FALSE)</f>
        <v>Blackreach: Greymoor Caverns</v>
      </c>
    </row>
    <row r="414" spans="1:14" x14ac:dyDescent="0.25">
      <c r="A414" s="77">
        <v>433</v>
      </c>
      <c r="B414">
        <v>40</v>
      </c>
      <c r="C414">
        <v>1782</v>
      </c>
      <c r="D414" t="s">
        <v>3140</v>
      </c>
      <c r="E414">
        <v>4294967296</v>
      </c>
      <c r="F414">
        <v>1161</v>
      </c>
      <c r="H414">
        <v>1</v>
      </c>
      <c r="I414" t="s">
        <v>3164</v>
      </c>
      <c r="J414" s="30" t="str">
        <f t="shared" si="18"/>
        <v>[433]=1161,</v>
      </c>
      <c r="K414" s="3">
        <f t="shared" si="19"/>
        <v>433</v>
      </c>
      <c r="L414" s="3">
        <f t="shared" si="20"/>
        <v>1161</v>
      </c>
      <c r="M414" s="8" t="str">
        <f>VLOOKUP(A414,'ESO wayshrine names'!$A$3:$B$9991,2,)</f>
        <v>Western Greymoor Wayshrine</v>
      </c>
      <c r="N414" s="3" t="str">
        <f>VLOOKUP(F414,'ESO zone constants'!$A$3:$D$9999,4,FALSE)</f>
        <v>Blackreach: Greymoor Caverns</v>
      </c>
    </row>
    <row r="415" spans="1:14" x14ac:dyDescent="0.25">
      <c r="A415" s="77">
        <v>434</v>
      </c>
      <c r="B415">
        <v>38</v>
      </c>
      <c r="C415">
        <v>1719</v>
      </c>
      <c r="D415" t="s">
        <v>3145</v>
      </c>
      <c r="E415">
        <v>743</v>
      </c>
      <c r="F415">
        <v>1160</v>
      </c>
      <c r="G415" t="s">
        <v>3145</v>
      </c>
      <c r="H415">
        <v>3</v>
      </c>
      <c r="I415" t="s">
        <v>3165</v>
      </c>
      <c r="J415" s="30" t="str">
        <f t="shared" si="18"/>
        <v>[434]=1160,</v>
      </c>
      <c r="K415" s="3">
        <f t="shared" si="19"/>
        <v>434</v>
      </c>
      <c r="L415" s="3">
        <f t="shared" si="20"/>
        <v>1160</v>
      </c>
      <c r="M415" s="8" t="str">
        <f>VLOOKUP(A415,'ESO wayshrine names'!$A$3:$B$9991,2,)</f>
        <v>Trial: Kyne's Aegis</v>
      </c>
      <c r="N415" s="3" t="str">
        <f>VLOOKUP(F415,'ESO zone constants'!$A$3:$D$9999,4,FALSE)</f>
        <v>Western Skyrim</v>
      </c>
    </row>
    <row r="416" spans="1:14" x14ac:dyDescent="0.25">
      <c r="A416" s="77">
        <v>435</v>
      </c>
      <c r="B416">
        <v>40</v>
      </c>
      <c r="C416">
        <v>1782</v>
      </c>
      <c r="D416" t="s">
        <v>3140</v>
      </c>
      <c r="E416">
        <v>4294967296</v>
      </c>
      <c r="F416">
        <v>1161</v>
      </c>
      <c r="H416">
        <v>6</v>
      </c>
      <c r="I416" t="s">
        <v>3166</v>
      </c>
      <c r="J416" s="30" t="str">
        <f t="shared" si="18"/>
        <v>[435]=1161,</v>
      </c>
      <c r="K416" s="3">
        <f t="shared" si="19"/>
        <v>435</v>
      </c>
      <c r="L416" s="3">
        <f t="shared" si="20"/>
        <v>1161</v>
      </c>
      <c r="M416" s="8" t="str">
        <f>VLOOKUP(A416,'ESO wayshrine names'!$A$3:$B$9991,2,)</f>
        <v>Dungeon: Stone Garden</v>
      </c>
      <c r="N416" s="3" t="str">
        <f>VLOOKUP(F416,'ESO zone constants'!$A$3:$D$9999,4,FALSE)</f>
        <v>Blackreach: Greymoor Caverns</v>
      </c>
    </row>
    <row r="417" spans="1:14" x14ac:dyDescent="0.25">
      <c r="A417" s="77">
        <v>436</v>
      </c>
      <c r="B417">
        <v>38</v>
      </c>
      <c r="C417">
        <v>1719</v>
      </c>
      <c r="D417" t="s">
        <v>3145</v>
      </c>
      <c r="E417">
        <v>743</v>
      </c>
      <c r="F417">
        <v>1160</v>
      </c>
      <c r="G417" t="s">
        <v>3145</v>
      </c>
      <c r="H417">
        <v>6</v>
      </c>
      <c r="I417" t="s">
        <v>3167</v>
      </c>
      <c r="J417" s="30" t="str">
        <f t="shared" si="18"/>
        <v>[436]=1160,</v>
      </c>
      <c r="K417" s="3">
        <f t="shared" si="19"/>
        <v>436</v>
      </c>
      <c r="L417" s="3">
        <f t="shared" si="20"/>
        <v>1160</v>
      </c>
      <c r="M417" s="8" t="str">
        <f>VLOOKUP(A417,'ESO wayshrine names'!$A$3:$B$9991,2,)</f>
        <v>Dungeon: Castle Thorn</v>
      </c>
      <c r="N417" s="3" t="str">
        <f>VLOOKUP(F417,'ESO zone constants'!$A$3:$D$9999,4,FALSE)</f>
        <v>Western Skyrim</v>
      </c>
    </row>
    <row r="418" spans="1:14" x14ac:dyDescent="0.25">
      <c r="A418" s="77">
        <v>437</v>
      </c>
      <c r="B418">
        <v>29</v>
      </c>
      <c r="C418">
        <v>1006</v>
      </c>
      <c r="D418" t="s">
        <v>2322</v>
      </c>
      <c r="E418">
        <v>448</v>
      </c>
      <c r="F418">
        <v>823</v>
      </c>
      <c r="G418" t="s">
        <v>3004</v>
      </c>
      <c r="H418">
        <v>6</v>
      </c>
      <c r="I418" t="s">
        <v>3168</v>
      </c>
      <c r="J418" s="30" t="str">
        <f t="shared" si="18"/>
        <v>[437]=823,</v>
      </c>
      <c r="K418" s="3">
        <f t="shared" si="19"/>
        <v>437</v>
      </c>
      <c r="L418" s="3">
        <f t="shared" si="20"/>
        <v>823</v>
      </c>
      <c r="M418" s="8" t="str">
        <f>VLOOKUP(A418,'ESO wayshrine names'!$A$3:$B$9991,2,)</f>
        <v>Dungeon: Black Drake Villa</v>
      </c>
      <c r="N418" s="3" t="str">
        <f>VLOOKUP(F418,'ESO zone constants'!$A$3:$D$9999,4,FALSE)</f>
        <v>Gold Coast</v>
      </c>
    </row>
    <row r="419" spans="1:14" x14ac:dyDescent="0.25">
      <c r="A419" s="77">
        <v>438</v>
      </c>
      <c r="B419">
        <v>38</v>
      </c>
      <c r="C419">
        <v>1719</v>
      </c>
      <c r="D419" t="s">
        <v>3145</v>
      </c>
      <c r="E419">
        <v>743</v>
      </c>
      <c r="F419">
        <v>1160</v>
      </c>
      <c r="G419" t="s">
        <v>3145</v>
      </c>
      <c r="H419">
        <v>7</v>
      </c>
      <c r="I419" t="s">
        <v>3169</v>
      </c>
      <c r="J419" s="30" t="str">
        <f t="shared" si="18"/>
        <v>[438]=1160,</v>
      </c>
      <c r="K419" s="3">
        <f t="shared" si="19"/>
        <v>438</v>
      </c>
      <c r="L419" s="3">
        <f t="shared" si="20"/>
        <v>1160</v>
      </c>
      <c r="M419" s="8" t="str">
        <f>VLOOKUP(A419,'ESO wayshrine names'!$A$3:$B$9991,2,)</f>
        <v>Snowmelt Suite</v>
      </c>
      <c r="N419" s="3" t="str">
        <f>VLOOKUP(F419,'ESO zone constants'!$A$3:$D$9999,4,FALSE)</f>
        <v>Western Skyrim</v>
      </c>
    </row>
    <row r="420" spans="1:14" x14ac:dyDescent="0.25">
      <c r="A420" s="77">
        <v>439</v>
      </c>
      <c r="B420">
        <v>38</v>
      </c>
      <c r="C420">
        <v>1719</v>
      </c>
      <c r="D420" t="s">
        <v>3145</v>
      </c>
      <c r="E420">
        <v>743</v>
      </c>
      <c r="F420">
        <v>1160</v>
      </c>
      <c r="G420" t="s">
        <v>3145</v>
      </c>
      <c r="H420">
        <v>7</v>
      </c>
      <c r="I420" t="s">
        <v>3170</v>
      </c>
      <c r="J420" s="30" t="str">
        <f t="shared" si="18"/>
        <v>[439]=1160,</v>
      </c>
      <c r="K420" s="3">
        <f t="shared" si="19"/>
        <v>439</v>
      </c>
      <c r="L420" s="3">
        <f t="shared" si="20"/>
        <v>1160</v>
      </c>
      <c r="M420" s="8" t="str">
        <f>VLOOKUP(A420,'ESO wayshrine names'!$A$3:$B$9991,2,)</f>
        <v>Proudspire Manor</v>
      </c>
      <c r="N420" s="3" t="str">
        <f>VLOOKUP(F420,'ESO zone constants'!$A$3:$D$9999,4,FALSE)</f>
        <v>Western Skyrim</v>
      </c>
    </row>
    <row r="421" spans="1:14" x14ac:dyDescent="0.25">
      <c r="A421" s="77">
        <v>440</v>
      </c>
      <c r="B421">
        <v>40</v>
      </c>
      <c r="C421">
        <v>1782</v>
      </c>
      <c r="D421" t="s">
        <v>3140</v>
      </c>
      <c r="E421">
        <v>4294967296</v>
      </c>
      <c r="F421">
        <v>1161</v>
      </c>
      <c r="H421">
        <v>7</v>
      </c>
      <c r="I421" t="s">
        <v>3171</v>
      </c>
      <c r="J421" s="30" t="str">
        <f t="shared" si="18"/>
        <v>[440]=1161,</v>
      </c>
      <c r="K421" s="3">
        <f t="shared" si="19"/>
        <v>440</v>
      </c>
      <c r="L421" s="3">
        <f t="shared" si="20"/>
        <v>1161</v>
      </c>
      <c r="M421" s="8" t="str">
        <f>VLOOKUP(A421,'ESO wayshrine names'!$A$3:$B$9991,2,)</f>
        <v>Bastion Sanguinaris</v>
      </c>
      <c r="N421" s="3" t="str">
        <f>VLOOKUP(F421,'ESO zone constants'!$A$3:$D$9999,4,FALSE)</f>
        <v>Blackreach: Greymoor Caverns</v>
      </c>
    </row>
    <row r="422" spans="1:14" x14ac:dyDescent="0.25">
      <c r="A422" s="77">
        <v>441</v>
      </c>
      <c r="B422">
        <v>42</v>
      </c>
      <c r="C422">
        <v>1814</v>
      </c>
      <c r="D422" t="s">
        <v>2321</v>
      </c>
      <c r="E422">
        <v>783</v>
      </c>
      <c r="F422">
        <v>1207</v>
      </c>
      <c r="G422" t="s">
        <v>2321</v>
      </c>
      <c r="H422">
        <v>1</v>
      </c>
      <c r="I422" t="s">
        <v>3172</v>
      </c>
      <c r="J422" s="30" t="str">
        <f t="shared" si="18"/>
        <v>[441]=1207,</v>
      </c>
      <c r="K422" s="3">
        <f t="shared" si="19"/>
        <v>441</v>
      </c>
      <c r="L422" s="3">
        <f t="shared" si="20"/>
        <v>1207</v>
      </c>
      <c r="M422" s="8" t="str">
        <f>VLOOKUP(A422,'ESO wayshrine names'!$A$3:$B$9991,2,)</f>
        <v>Briar Rock Wayshrine</v>
      </c>
      <c r="N422" s="3" t="str">
        <f>VLOOKUP(F422,'ESO zone constants'!$A$3:$D$9999,4,FALSE)</f>
        <v>The Reach</v>
      </c>
    </row>
    <row r="423" spans="1:14" x14ac:dyDescent="0.25">
      <c r="A423" s="77">
        <v>442</v>
      </c>
      <c r="B423">
        <v>42</v>
      </c>
      <c r="C423">
        <v>1814</v>
      </c>
      <c r="D423" t="s">
        <v>2321</v>
      </c>
      <c r="E423">
        <v>783</v>
      </c>
      <c r="F423">
        <v>1207</v>
      </c>
      <c r="G423" t="s">
        <v>2321</v>
      </c>
      <c r="H423">
        <v>1</v>
      </c>
      <c r="I423" t="s">
        <v>3173</v>
      </c>
      <c r="J423" s="30" t="str">
        <f t="shared" si="18"/>
        <v>[442]=1207,</v>
      </c>
      <c r="K423" s="3">
        <f t="shared" si="19"/>
        <v>442</v>
      </c>
      <c r="L423" s="3">
        <f t="shared" si="20"/>
        <v>1207</v>
      </c>
      <c r="M423" s="8" t="str">
        <f>VLOOKUP(A423,'ESO wayshrine names'!$A$3:$B$9991,2,)</f>
        <v>Druadach Mountains Wayshrine</v>
      </c>
      <c r="N423" s="3" t="str">
        <f>VLOOKUP(F423,'ESO zone constants'!$A$3:$D$9999,4,FALSE)</f>
        <v>The Reach</v>
      </c>
    </row>
    <row r="424" spans="1:14" x14ac:dyDescent="0.25">
      <c r="A424" s="77">
        <v>443</v>
      </c>
      <c r="B424">
        <v>42</v>
      </c>
      <c r="C424">
        <v>1814</v>
      </c>
      <c r="D424" t="s">
        <v>2321</v>
      </c>
      <c r="E424">
        <v>783</v>
      </c>
      <c r="F424">
        <v>1207</v>
      </c>
      <c r="G424" t="s">
        <v>2321</v>
      </c>
      <c r="H424">
        <v>1</v>
      </c>
      <c r="I424" t="s">
        <v>3174</v>
      </c>
      <c r="J424" s="30" t="str">
        <f t="shared" si="18"/>
        <v>[443]=1207,</v>
      </c>
      <c r="K424" s="3">
        <f t="shared" si="19"/>
        <v>443</v>
      </c>
      <c r="L424" s="3">
        <f t="shared" si="20"/>
        <v>1207</v>
      </c>
      <c r="M424" s="8" t="str">
        <f>VLOOKUP(A424,'ESO wayshrine names'!$A$3:$B$9991,2,)</f>
        <v>North Markarth Wayshrine</v>
      </c>
      <c r="N424" s="3" t="str">
        <f>VLOOKUP(F424,'ESO zone constants'!$A$3:$D$9999,4,FALSE)</f>
        <v>The Reach</v>
      </c>
    </row>
    <row r="425" spans="1:14" x14ac:dyDescent="0.25">
      <c r="A425" s="77">
        <v>444</v>
      </c>
      <c r="B425">
        <v>42</v>
      </c>
      <c r="C425">
        <v>1814</v>
      </c>
      <c r="D425" t="s">
        <v>2321</v>
      </c>
      <c r="E425">
        <v>783</v>
      </c>
      <c r="F425">
        <v>1207</v>
      </c>
      <c r="G425" t="s">
        <v>2321</v>
      </c>
      <c r="H425">
        <v>1</v>
      </c>
      <c r="I425" t="s">
        <v>3175</v>
      </c>
      <c r="J425" s="30" t="str">
        <f t="shared" si="18"/>
        <v>[444]=1207,</v>
      </c>
      <c r="K425" s="3">
        <f t="shared" si="19"/>
        <v>444</v>
      </c>
      <c r="L425" s="3">
        <f t="shared" si="20"/>
        <v>1207</v>
      </c>
      <c r="M425" s="8" t="str">
        <f>VLOOKUP(A425,'ESO wayshrine names'!$A$3:$B$9991,2,)</f>
        <v>Lost Valley Wayshrine</v>
      </c>
      <c r="N425" s="3" t="str">
        <f>VLOOKUP(F425,'ESO zone constants'!$A$3:$D$9999,4,FALSE)</f>
        <v>The Reach</v>
      </c>
    </row>
    <row r="426" spans="1:14" x14ac:dyDescent="0.25">
      <c r="A426" s="77">
        <v>445</v>
      </c>
      <c r="B426">
        <v>42</v>
      </c>
      <c r="C426">
        <v>1814</v>
      </c>
      <c r="D426" t="s">
        <v>2321</v>
      </c>
      <c r="E426">
        <v>783</v>
      </c>
      <c r="F426">
        <v>1207</v>
      </c>
      <c r="G426" t="s">
        <v>2321</v>
      </c>
      <c r="H426">
        <v>1</v>
      </c>
      <c r="I426" t="s">
        <v>3176</v>
      </c>
      <c r="J426" s="30" t="str">
        <f t="shared" si="18"/>
        <v>[445]=1207,</v>
      </c>
      <c r="K426" s="3">
        <f t="shared" si="19"/>
        <v>445</v>
      </c>
      <c r="L426" s="3">
        <f t="shared" si="20"/>
        <v>1207</v>
      </c>
      <c r="M426" s="8" t="str">
        <f>VLOOKUP(A426,'ESO wayshrine names'!$A$3:$B$9991,2,)</f>
        <v>Karthwasten Wayshrine</v>
      </c>
      <c r="N426" s="3" t="str">
        <f>VLOOKUP(F426,'ESO zone constants'!$A$3:$D$9999,4,FALSE)</f>
        <v>The Reach</v>
      </c>
    </row>
    <row r="427" spans="1:14" x14ac:dyDescent="0.25">
      <c r="A427" s="77">
        <v>446</v>
      </c>
      <c r="B427">
        <v>40</v>
      </c>
      <c r="C427">
        <v>1782</v>
      </c>
      <c r="D427" t="s">
        <v>3140</v>
      </c>
      <c r="E427">
        <v>4294967296</v>
      </c>
      <c r="F427">
        <v>1161</v>
      </c>
      <c r="H427">
        <v>1</v>
      </c>
      <c r="I427" t="s">
        <v>3177</v>
      </c>
      <c r="J427" s="30" t="str">
        <f t="shared" si="18"/>
        <v>[446]=1161,</v>
      </c>
      <c r="K427" s="3">
        <f t="shared" si="19"/>
        <v>446</v>
      </c>
      <c r="L427" s="3">
        <f t="shared" si="20"/>
        <v>1161</v>
      </c>
      <c r="M427" s="8" t="str">
        <f>VLOOKUP(A427,'ESO wayshrine names'!$A$3:$B$9991,2,)</f>
        <v>Arkthzand Wayshrine</v>
      </c>
      <c r="N427" s="3" t="str">
        <f>VLOOKUP(F427,'ESO zone constants'!$A$3:$D$9999,4,FALSE)</f>
        <v>Blackreach: Greymoor Caverns</v>
      </c>
    </row>
    <row r="428" spans="1:14" x14ac:dyDescent="0.25">
      <c r="A428" s="77">
        <v>447</v>
      </c>
      <c r="B428">
        <v>42</v>
      </c>
      <c r="C428">
        <v>1814</v>
      </c>
      <c r="D428" t="s">
        <v>2321</v>
      </c>
      <c r="E428">
        <v>783</v>
      </c>
      <c r="F428">
        <v>1207</v>
      </c>
      <c r="G428" t="s">
        <v>2321</v>
      </c>
      <c r="H428">
        <v>1</v>
      </c>
      <c r="I428" t="s">
        <v>3178</v>
      </c>
      <c r="J428" s="30" t="str">
        <f t="shared" si="18"/>
        <v>[447]=1207,</v>
      </c>
      <c r="K428" s="3">
        <f t="shared" si="19"/>
        <v>447</v>
      </c>
      <c r="L428" s="3">
        <f t="shared" si="20"/>
        <v>1207</v>
      </c>
      <c r="M428" s="8" t="str">
        <f>VLOOKUP(A428,'ESO wayshrine names'!$A$3:$B$9991,2,)</f>
        <v>Rebel's Retreat Wayshrine</v>
      </c>
      <c r="N428" s="3" t="str">
        <f>VLOOKUP(F428,'ESO zone constants'!$A$3:$D$9999,4,FALSE)</f>
        <v>The Reach</v>
      </c>
    </row>
    <row r="429" spans="1:14" x14ac:dyDescent="0.25">
      <c r="A429" s="77">
        <v>448</v>
      </c>
      <c r="B429">
        <v>40</v>
      </c>
      <c r="C429">
        <v>1782</v>
      </c>
      <c r="D429" t="s">
        <v>3140</v>
      </c>
      <c r="E429">
        <v>4294967296</v>
      </c>
      <c r="F429">
        <v>1161</v>
      </c>
      <c r="H429">
        <v>1</v>
      </c>
      <c r="I429" t="s">
        <v>3179</v>
      </c>
      <c r="J429" s="30" t="str">
        <f t="shared" si="18"/>
        <v>[448]=1161,</v>
      </c>
      <c r="K429" s="3">
        <f t="shared" si="19"/>
        <v>448</v>
      </c>
      <c r="L429" s="3">
        <f t="shared" si="20"/>
        <v>1161</v>
      </c>
      <c r="M429" s="8" t="str">
        <f>VLOOKUP(A429,'ESO wayshrine names'!$A$3:$B$9991,2,)</f>
        <v>Nighthollow Wayshrine</v>
      </c>
      <c r="N429" s="3" t="str">
        <f>VLOOKUP(F429,'ESO zone constants'!$A$3:$D$9999,4,FALSE)</f>
        <v>Blackreach: Greymoor Caverns</v>
      </c>
    </row>
    <row r="430" spans="1:14" x14ac:dyDescent="0.25">
      <c r="A430" s="77">
        <v>449</v>
      </c>
      <c r="B430">
        <v>42</v>
      </c>
      <c r="C430">
        <v>1814</v>
      </c>
      <c r="D430" t="s">
        <v>2321</v>
      </c>
      <c r="E430">
        <v>783</v>
      </c>
      <c r="F430">
        <v>1207</v>
      </c>
      <c r="G430" t="s">
        <v>2321</v>
      </c>
      <c r="H430">
        <v>1</v>
      </c>
      <c r="I430" t="s">
        <v>3180</v>
      </c>
      <c r="J430" s="30" t="str">
        <f t="shared" si="18"/>
        <v>[449]=1207,</v>
      </c>
      <c r="K430" s="3">
        <f t="shared" si="19"/>
        <v>449</v>
      </c>
      <c r="L430" s="3">
        <f t="shared" si="20"/>
        <v>1207</v>
      </c>
      <c r="M430" s="8" t="str">
        <f>VLOOKUP(A430,'ESO wayshrine names'!$A$3:$B$9991,2,)</f>
        <v>Markarth Wayshrine</v>
      </c>
      <c r="N430" s="3" t="str">
        <f>VLOOKUP(F430,'ESO zone constants'!$A$3:$D$9999,4,FALSE)</f>
        <v>The Reach</v>
      </c>
    </row>
    <row r="431" spans="1:14" x14ac:dyDescent="0.25">
      <c r="A431" s="77">
        <v>450</v>
      </c>
      <c r="B431">
        <v>38</v>
      </c>
      <c r="C431">
        <v>1719</v>
      </c>
      <c r="D431" t="s">
        <v>3145</v>
      </c>
      <c r="E431">
        <v>743</v>
      </c>
      <c r="F431">
        <v>1160</v>
      </c>
      <c r="G431" t="s">
        <v>3145</v>
      </c>
      <c r="H431">
        <v>1</v>
      </c>
      <c r="I431" t="s">
        <v>3181</v>
      </c>
      <c r="J431" s="30" t="str">
        <f t="shared" si="18"/>
        <v>[450]=1160,</v>
      </c>
      <c r="K431" s="3">
        <f t="shared" si="19"/>
        <v>450</v>
      </c>
      <c r="L431" s="3">
        <f t="shared" si="20"/>
        <v>1160</v>
      </c>
      <c r="M431" s="8" t="str">
        <f>VLOOKUP(A431,'ESO wayshrine names'!$A$3:$B$9991,2,)</f>
        <v>Giant's Coast Wayshrine</v>
      </c>
      <c r="N431" s="3" t="str">
        <f>VLOOKUP(F431,'ESO zone constants'!$A$3:$D$9999,4,FALSE)</f>
        <v>Western Skyrim</v>
      </c>
    </row>
    <row r="432" spans="1:14" x14ac:dyDescent="0.25">
      <c r="A432" s="77">
        <v>451</v>
      </c>
      <c r="B432">
        <v>38</v>
      </c>
      <c r="C432">
        <v>1719</v>
      </c>
      <c r="D432" t="s">
        <v>3145</v>
      </c>
      <c r="E432">
        <v>743</v>
      </c>
      <c r="F432">
        <v>1160</v>
      </c>
      <c r="G432" t="s">
        <v>3145</v>
      </c>
      <c r="H432">
        <v>1</v>
      </c>
      <c r="I432" t="s">
        <v>3182</v>
      </c>
      <c r="J432" s="30" t="str">
        <f t="shared" si="18"/>
        <v>[451]=1160,</v>
      </c>
      <c r="K432" s="3">
        <f t="shared" si="19"/>
        <v>451</v>
      </c>
      <c r="L432" s="3">
        <f t="shared" si="20"/>
        <v>1160</v>
      </c>
      <c r="M432" s="8" t="str">
        <f>VLOOKUP(A432,'ESO wayshrine names'!$A$3:$B$9991,2,)</f>
        <v>Northern Watch Wayshrine</v>
      </c>
      <c r="N432" s="3" t="str">
        <f>VLOOKUP(F432,'ESO zone constants'!$A$3:$D$9999,4,FALSE)</f>
        <v>Western Skyrim</v>
      </c>
    </row>
    <row r="433" spans="1:14" x14ac:dyDescent="0.25">
      <c r="A433" s="77">
        <v>452</v>
      </c>
      <c r="B433">
        <v>38</v>
      </c>
      <c r="C433">
        <v>1719</v>
      </c>
      <c r="D433" t="s">
        <v>3145</v>
      </c>
      <c r="E433">
        <v>743</v>
      </c>
      <c r="F433">
        <v>1160</v>
      </c>
      <c r="G433" t="s">
        <v>3145</v>
      </c>
      <c r="H433">
        <v>7</v>
      </c>
      <c r="I433" t="s">
        <v>3183</v>
      </c>
      <c r="J433" s="30" t="str">
        <f t="shared" si="18"/>
        <v>[452]=1160,</v>
      </c>
      <c r="K433" s="3">
        <f t="shared" si="19"/>
        <v>452</v>
      </c>
      <c r="L433" s="3">
        <f t="shared" si="20"/>
        <v>1160</v>
      </c>
      <c r="M433" s="8" t="str">
        <f>VLOOKUP(A433,'ESO wayshrine names'!$A$3:$B$9991,2,)</f>
        <v>Antiquarian's Alpine Gallery</v>
      </c>
      <c r="N433" s="3" t="str">
        <f>VLOOKUP(F433,'ESO zone constants'!$A$3:$D$9999,4,FALSE)</f>
        <v>Western Skyrim</v>
      </c>
    </row>
    <row r="434" spans="1:14" x14ac:dyDescent="0.25">
      <c r="A434" s="77">
        <v>453</v>
      </c>
      <c r="B434">
        <v>38</v>
      </c>
      <c r="C434">
        <v>1719</v>
      </c>
      <c r="D434" t="s">
        <v>3145</v>
      </c>
      <c r="E434">
        <v>743</v>
      </c>
      <c r="F434">
        <v>1160</v>
      </c>
      <c r="G434" t="s">
        <v>3145</v>
      </c>
      <c r="H434">
        <v>7</v>
      </c>
      <c r="I434" t="s">
        <v>3184</v>
      </c>
      <c r="J434" s="30" t="str">
        <f t="shared" si="18"/>
        <v>[453]=1160,</v>
      </c>
      <c r="K434" s="3">
        <f t="shared" si="19"/>
        <v>453</v>
      </c>
      <c r="L434" s="3">
        <f t="shared" si="20"/>
        <v>1160</v>
      </c>
      <c r="M434" s="8" t="str">
        <f>VLOOKUP(A434,'ESO wayshrine names'!$A$3:$B$9991,2,)</f>
        <v>Stillwaters Retreat</v>
      </c>
      <c r="N434" s="3" t="str">
        <f>VLOOKUP(F434,'ESO zone constants'!$A$3:$D$9999,4,FALSE)</f>
        <v>Western Skyrim</v>
      </c>
    </row>
    <row r="435" spans="1:14" x14ac:dyDescent="0.25">
      <c r="A435" s="77">
        <v>454</v>
      </c>
      <c r="B435">
        <v>10</v>
      </c>
      <c r="C435">
        <v>13</v>
      </c>
      <c r="D435" t="s">
        <v>107</v>
      </c>
      <c r="E435">
        <v>10</v>
      </c>
      <c r="F435">
        <v>57</v>
      </c>
      <c r="G435" t="s">
        <v>107</v>
      </c>
      <c r="H435">
        <v>6</v>
      </c>
      <c r="I435" t="s">
        <v>3185</v>
      </c>
      <c r="J435" s="30" t="str">
        <f t="shared" si="18"/>
        <v>[454]=57,</v>
      </c>
      <c r="K435" s="3">
        <f t="shared" si="19"/>
        <v>454</v>
      </c>
      <c r="L435" s="3">
        <f t="shared" si="20"/>
        <v>57</v>
      </c>
      <c r="M435" s="8" t="str">
        <f>VLOOKUP(A435,'ESO wayshrine names'!$A$3:$B$9991,2,)</f>
        <v>Dungeon: The Cauldron</v>
      </c>
      <c r="N435" s="3" t="str">
        <f>VLOOKUP(F435,'ESO zone constants'!$A$3:$D$9999,4,FALSE)</f>
        <v>Deshaan</v>
      </c>
    </row>
    <row r="436" spans="1:14" x14ac:dyDescent="0.25">
      <c r="A436" s="77">
        <v>455</v>
      </c>
      <c r="B436">
        <v>38</v>
      </c>
      <c r="C436">
        <v>1719</v>
      </c>
      <c r="D436" t="s">
        <v>3145</v>
      </c>
      <c r="E436">
        <v>743</v>
      </c>
      <c r="F436">
        <v>1160</v>
      </c>
      <c r="G436" t="s">
        <v>3145</v>
      </c>
      <c r="H436">
        <v>7</v>
      </c>
      <c r="I436" t="s">
        <v>3186</v>
      </c>
      <c r="J436" s="30" t="str">
        <f t="shared" si="18"/>
        <v>[455]=1160,</v>
      </c>
      <c r="K436" s="3">
        <f t="shared" si="19"/>
        <v>455</v>
      </c>
      <c r="L436" s="3">
        <f t="shared" si="20"/>
        <v>1160</v>
      </c>
      <c r="M436" s="8" t="str">
        <f>VLOOKUP(A436,'ESO wayshrine names'!$A$3:$B$9991,2,)</f>
        <v>Shalidor's Shrouded Realm</v>
      </c>
      <c r="N436" s="3" t="str">
        <f>VLOOKUP(F436,'ESO zone constants'!$A$3:$D$9999,4,FALSE)</f>
        <v>Western Skyrim</v>
      </c>
    </row>
    <row r="437" spans="1:14" x14ac:dyDescent="0.25">
      <c r="A437" s="77">
        <v>456</v>
      </c>
      <c r="B437">
        <v>42</v>
      </c>
      <c r="C437">
        <v>1814</v>
      </c>
      <c r="D437" t="s">
        <v>2321</v>
      </c>
      <c r="E437">
        <v>783</v>
      </c>
      <c r="F437">
        <v>1207</v>
      </c>
      <c r="G437" t="s">
        <v>2321</v>
      </c>
      <c r="H437">
        <v>7</v>
      </c>
      <c r="I437" t="s">
        <v>3187</v>
      </c>
      <c r="J437" s="30" t="str">
        <f t="shared" si="18"/>
        <v>[456]=1207,</v>
      </c>
      <c r="K437" s="3">
        <f t="shared" si="19"/>
        <v>456</v>
      </c>
      <c r="L437" s="3">
        <f t="shared" si="20"/>
        <v>1207</v>
      </c>
      <c r="M437" s="8" t="str">
        <f>VLOOKUP(A437,'ESO wayshrine names'!$A$3:$B$9991,2,)</f>
        <v>Stone Eagle Aerie</v>
      </c>
      <c r="N437" s="3" t="str">
        <f>VLOOKUP(F437,'ESO zone constants'!$A$3:$D$9999,4,FALSE)</f>
        <v>The Reach</v>
      </c>
    </row>
    <row r="438" spans="1:14" x14ac:dyDescent="0.25">
      <c r="A438" s="77">
        <v>457</v>
      </c>
      <c r="B438">
        <v>42</v>
      </c>
      <c r="C438">
        <v>1814</v>
      </c>
      <c r="D438" t="s">
        <v>2321</v>
      </c>
      <c r="E438">
        <v>783</v>
      </c>
      <c r="F438">
        <v>1207</v>
      </c>
      <c r="G438" t="s">
        <v>2321</v>
      </c>
      <c r="H438">
        <v>0</v>
      </c>
      <c r="I438" t="s">
        <v>3188</v>
      </c>
      <c r="J438" s="30" t="str">
        <f t="shared" si="18"/>
        <v>[457]=1207,</v>
      </c>
      <c r="K438" s="3">
        <f t="shared" si="19"/>
        <v>457</v>
      </c>
      <c r="L438" s="3">
        <f t="shared" si="20"/>
        <v>1207</v>
      </c>
      <c r="M438" s="8" t="str">
        <f>VLOOKUP(A438,'ESO wayshrine names'!$A$3:$B$9991,2,)</f>
        <v>Vateshran Hollows</v>
      </c>
      <c r="N438" s="3" t="str">
        <f>VLOOKUP(F438,'ESO zone constants'!$A$3:$D$9999,4,FALSE)</f>
        <v>The Reach</v>
      </c>
    </row>
    <row r="439" spans="1:14" x14ac:dyDescent="0.25">
      <c r="A439" s="77">
        <v>458</v>
      </c>
      <c r="B439">
        <v>43</v>
      </c>
      <c r="C439">
        <v>1887</v>
      </c>
      <c r="D439" t="s">
        <v>3189</v>
      </c>
      <c r="E439">
        <v>834</v>
      </c>
      <c r="F439">
        <v>1261</v>
      </c>
      <c r="G439" t="s">
        <v>3189</v>
      </c>
      <c r="H439">
        <v>1</v>
      </c>
      <c r="I439" t="s">
        <v>3190</v>
      </c>
      <c r="J439" s="30" t="str">
        <f t="shared" si="18"/>
        <v>[458]=1261,</v>
      </c>
      <c r="K439" s="3">
        <f t="shared" si="19"/>
        <v>458</v>
      </c>
      <c r="L439" s="3">
        <f t="shared" si="20"/>
        <v>1261</v>
      </c>
      <c r="M439" s="8" t="str">
        <f>VLOOKUP(A439,'ESO wayshrine names'!$A$3:$B$9991,2,)</f>
        <v>Leyawiin Wayshrine</v>
      </c>
      <c r="N439" s="3" t="str">
        <f>VLOOKUP(F439,'ESO zone constants'!$A$3:$D$9999,4,FALSE)</f>
        <v>Blackwood</v>
      </c>
    </row>
    <row r="440" spans="1:14" x14ac:dyDescent="0.25">
      <c r="A440" s="77">
        <v>459</v>
      </c>
      <c r="B440">
        <v>43</v>
      </c>
      <c r="C440">
        <v>1887</v>
      </c>
      <c r="D440" t="s">
        <v>3189</v>
      </c>
      <c r="E440">
        <v>834</v>
      </c>
      <c r="F440">
        <v>1261</v>
      </c>
      <c r="G440" t="s">
        <v>3189</v>
      </c>
      <c r="H440">
        <v>1</v>
      </c>
      <c r="I440" t="s">
        <v>3191</v>
      </c>
      <c r="J440" s="30" t="str">
        <f t="shared" si="18"/>
        <v>[459]=1261,</v>
      </c>
      <c r="K440" s="3">
        <f t="shared" si="19"/>
        <v>459</v>
      </c>
      <c r="L440" s="3">
        <f t="shared" si="20"/>
        <v>1261</v>
      </c>
      <c r="M440" s="8" t="str">
        <f>VLOOKUP(A440,'ESO wayshrine names'!$A$3:$B$9991,2,)</f>
        <v>Gideon Wayshrine</v>
      </c>
      <c r="N440" s="3" t="str">
        <f>VLOOKUP(F440,'ESO zone constants'!$A$3:$D$9999,4,FALSE)</f>
        <v>Blackwood</v>
      </c>
    </row>
    <row r="441" spans="1:14" x14ac:dyDescent="0.25">
      <c r="A441" s="77">
        <v>460</v>
      </c>
      <c r="B441">
        <v>43</v>
      </c>
      <c r="C441">
        <v>1887</v>
      </c>
      <c r="D441" t="s">
        <v>3189</v>
      </c>
      <c r="E441">
        <v>834</v>
      </c>
      <c r="F441">
        <v>1261</v>
      </c>
      <c r="G441" t="s">
        <v>3189</v>
      </c>
      <c r="H441">
        <v>1</v>
      </c>
      <c r="I441" t="s">
        <v>3192</v>
      </c>
      <c r="J441" s="30" t="str">
        <f t="shared" si="18"/>
        <v>[460]=1261,</v>
      </c>
      <c r="K441" s="3">
        <f t="shared" si="19"/>
        <v>460</v>
      </c>
      <c r="L441" s="3">
        <f t="shared" si="20"/>
        <v>1261</v>
      </c>
      <c r="M441" s="8" t="str">
        <f>VLOOKUP(A441,'ESO wayshrine names'!$A$3:$B$9991,2,)</f>
        <v>Borderwatch Wayshrine</v>
      </c>
      <c r="N441" s="3" t="str">
        <f>VLOOKUP(F441,'ESO zone constants'!$A$3:$D$9999,4,FALSE)</f>
        <v>Blackwood</v>
      </c>
    </row>
    <row r="442" spans="1:14" x14ac:dyDescent="0.25">
      <c r="A442" s="77">
        <v>461</v>
      </c>
      <c r="B442">
        <v>43</v>
      </c>
      <c r="C442">
        <v>1887</v>
      </c>
      <c r="D442" t="s">
        <v>3189</v>
      </c>
      <c r="E442">
        <v>834</v>
      </c>
      <c r="F442">
        <v>1261</v>
      </c>
      <c r="G442" t="s">
        <v>3189</v>
      </c>
      <c r="H442">
        <v>1</v>
      </c>
      <c r="I442" t="s">
        <v>3193</v>
      </c>
      <c r="J442" s="30" t="str">
        <f t="shared" si="18"/>
        <v>[461]=1261,</v>
      </c>
      <c r="K442" s="3">
        <f t="shared" si="19"/>
        <v>461</v>
      </c>
      <c r="L442" s="3">
        <f t="shared" si="20"/>
        <v>1261</v>
      </c>
      <c r="M442" s="8" t="str">
        <f>VLOOKUP(A442,'ESO wayshrine names'!$A$3:$B$9991,2,)</f>
        <v>Fort Redmane Wayshrine</v>
      </c>
      <c r="N442" s="3" t="str">
        <f>VLOOKUP(F442,'ESO zone constants'!$A$3:$D$9999,4,FALSE)</f>
        <v>Blackwood</v>
      </c>
    </row>
    <row r="443" spans="1:14" x14ac:dyDescent="0.25">
      <c r="A443" s="77">
        <v>462</v>
      </c>
      <c r="B443">
        <v>43</v>
      </c>
      <c r="C443">
        <v>1887</v>
      </c>
      <c r="D443" t="s">
        <v>3189</v>
      </c>
      <c r="E443">
        <v>834</v>
      </c>
      <c r="F443">
        <v>1261</v>
      </c>
      <c r="G443" t="s">
        <v>3189</v>
      </c>
      <c r="H443">
        <v>1</v>
      </c>
      <c r="I443" t="s">
        <v>3194</v>
      </c>
      <c r="J443" s="30" t="str">
        <f t="shared" si="18"/>
        <v>[462]=1261,</v>
      </c>
      <c r="K443" s="3">
        <f t="shared" si="19"/>
        <v>462</v>
      </c>
      <c r="L443" s="3">
        <f t="shared" si="20"/>
        <v>1261</v>
      </c>
      <c r="M443" s="8" t="str">
        <f>VLOOKUP(A443,'ESO wayshrine names'!$A$3:$B$9991,2,)</f>
        <v>Bloodrun Wayshrine</v>
      </c>
      <c r="N443" s="3" t="str">
        <f>VLOOKUP(F443,'ESO zone constants'!$A$3:$D$9999,4,FALSE)</f>
        <v>Blackwood</v>
      </c>
    </row>
    <row r="444" spans="1:14" x14ac:dyDescent="0.25">
      <c r="A444" s="77">
        <v>463</v>
      </c>
      <c r="B444">
        <v>43</v>
      </c>
      <c r="C444">
        <v>1887</v>
      </c>
      <c r="D444" t="s">
        <v>3189</v>
      </c>
      <c r="E444">
        <v>834</v>
      </c>
      <c r="F444">
        <v>1261</v>
      </c>
      <c r="G444" t="s">
        <v>3189</v>
      </c>
      <c r="H444">
        <v>1</v>
      </c>
      <c r="I444" t="s">
        <v>3195</v>
      </c>
      <c r="J444" s="30" t="str">
        <f t="shared" si="18"/>
        <v>[463]=1261,</v>
      </c>
      <c r="K444" s="3">
        <f t="shared" si="19"/>
        <v>463</v>
      </c>
      <c r="L444" s="3">
        <f t="shared" si="20"/>
        <v>1261</v>
      </c>
      <c r="M444" s="8" t="str">
        <f>VLOOKUP(A444,'ESO wayshrine names'!$A$3:$B$9991,2,)</f>
        <v>Blueblood Wayshrine</v>
      </c>
      <c r="N444" s="3" t="str">
        <f>VLOOKUP(F444,'ESO zone constants'!$A$3:$D$9999,4,FALSE)</f>
        <v>Blackwood</v>
      </c>
    </row>
    <row r="445" spans="1:14" x14ac:dyDescent="0.25">
      <c r="A445" s="77">
        <v>464</v>
      </c>
      <c r="B445">
        <v>43</v>
      </c>
      <c r="C445">
        <v>1887</v>
      </c>
      <c r="D445" t="s">
        <v>3189</v>
      </c>
      <c r="E445">
        <v>834</v>
      </c>
      <c r="F445">
        <v>1261</v>
      </c>
      <c r="G445" t="s">
        <v>3189</v>
      </c>
      <c r="H445">
        <v>1</v>
      </c>
      <c r="I445" t="s">
        <v>3196</v>
      </c>
      <c r="J445" s="30" t="str">
        <f t="shared" si="18"/>
        <v>[464]=1261,</v>
      </c>
      <c r="K445" s="3">
        <f t="shared" si="19"/>
        <v>464</v>
      </c>
      <c r="L445" s="3">
        <f t="shared" si="20"/>
        <v>1261</v>
      </c>
      <c r="M445" s="8" t="str">
        <f>VLOOKUP(A445,'ESO wayshrine names'!$A$3:$B$9991,2,)</f>
        <v>Stonewastes Wayshrine</v>
      </c>
      <c r="N445" s="3" t="str">
        <f>VLOOKUP(F445,'ESO zone constants'!$A$3:$D$9999,4,FALSE)</f>
        <v>Blackwood</v>
      </c>
    </row>
    <row r="446" spans="1:14" x14ac:dyDescent="0.25">
      <c r="A446" s="77">
        <v>465</v>
      </c>
      <c r="B446">
        <v>30</v>
      </c>
      <c r="C446">
        <v>1060</v>
      </c>
      <c r="D446" t="s">
        <v>532</v>
      </c>
      <c r="E446">
        <v>467</v>
      </c>
      <c r="F446">
        <v>849</v>
      </c>
      <c r="G446" t="s">
        <v>532</v>
      </c>
      <c r="H446">
        <v>7</v>
      </c>
      <c r="I446" t="s">
        <v>3197</v>
      </c>
      <c r="J446" s="30" t="str">
        <f t="shared" si="18"/>
        <v>[465]=849,</v>
      </c>
      <c r="K446" s="3">
        <f t="shared" si="19"/>
        <v>465</v>
      </c>
      <c r="L446" s="3">
        <f t="shared" si="20"/>
        <v>849</v>
      </c>
      <c r="M446" s="8" t="str">
        <f>VLOOKUP(A446,'ESO wayshrine names'!$A$3:$B$9991,2,)</f>
        <v>Kushalit Sanctuary</v>
      </c>
      <c r="N446" s="3" t="str">
        <f>VLOOKUP(F446,'ESO zone constants'!$A$3:$D$9999,4,FALSE)</f>
        <v>Vvardenfell</v>
      </c>
    </row>
    <row r="447" spans="1:14" s="56" customFormat="1" x14ac:dyDescent="0.25">
      <c r="A447" s="77">
        <v>466</v>
      </c>
      <c r="B447">
        <v>29</v>
      </c>
      <c r="C447">
        <v>1006</v>
      </c>
      <c r="D447" t="s">
        <v>2322</v>
      </c>
      <c r="E447">
        <v>448</v>
      </c>
      <c r="F447">
        <v>823</v>
      </c>
      <c r="G447" t="s">
        <v>3004</v>
      </c>
      <c r="H447">
        <v>7</v>
      </c>
      <c r="I447" t="s">
        <v>3198</v>
      </c>
      <c r="J447" s="30" t="str">
        <f t="shared" si="18"/>
        <v>[466]=823,</v>
      </c>
      <c r="K447" s="3">
        <f t="shared" si="19"/>
        <v>466</v>
      </c>
      <c r="L447" s="3">
        <f t="shared" si="20"/>
        <v>823</v>
      </c>
      <c r="M447" s="8" t="str">
        <f>VLOOKUP(A447,'ESO wayshrine names'!$A$3:$B$9991,2,)</f>
        <v>Varlaisvea Ayleid Ruins</v>
      </c>
      <c r="N447" s="3" t="str">
        <f>VLOOKUP(F447,'ESO zone constants'!$A$3:$D$9999,4,FALSE)</f>
        <v>Gold Coast</v>
      </c>
    </row>
    <row r="448" spans="1:14" s="56" customFormat="1" x14ac:dyDescent="0.25">
      <c r="A448" s="77">
        <v>467</v>
      </c>
      <c r="B448">
        <v>43</v>
      </c>
      <c r="C448">
        <v>1887</v>
      </c>
      <c r="D448" t="s">
        <v>3189</v>
      </c>
      <c r="E448">
        <v>834</v>
      </c>
      <c r="F448">
        <v>1261</v>
      </c>
      <c r="G448" t="s">
        <v>3189</v>
      </c>
      <c r="H448">
        <v>1</v>
      </c>
      <c r="I448" t="s">
        <v>3199</v>
      </c>
      <c r="J448" s="30" t="str">
        <f t="shared" si="18"/>
        <v>[467]=1261,</v>
      </c>
      <c r="K448" s="3">
        <f t="shared" si="19"/>
        <v>467</v>
      </c>
      <c r="L448" s="3">
        <f t="shared" si="20"/>
        <v>1261</v>
      </c>
      <c r="M448" s="8" t="str">
        <f>VLOOKUP(A448,'ESO wayshrine names'!$A$3:$B$9991,2,)</f>
        <v>Leyawiin Outskirts Wayshrine</v>
      </c>
      <c r="N448" s="3" t="str">
        <f>VLOOKUP(F448,'ESO zone constants'!$A$3:$D$9999,4,FALSE)</f>
        <v>Blackwood</v>
      </c>
    </row>
    <row r="449" spans="1:14" x14ac:dyDescent="0.25">
      <c r="A449" s="77">
        <v>468</v>
      </c>
      <c r="B449">
        <v>43</v>
      </c>
      <c r="C449">
        <v>1887</v>
      </c>
      <c r="D449" t="s">
        <v>3189</v>
      </c>
      <c r="E449">
        <v>834</v>
      </c>
      <c r="F449">
        <v>1261</v>
      </c>
      <c r="G449" t="s">
        <v>3189</v>
      </c>
      <c r="H449">
        <v>3</v>
      </c>
      <c r="I449" t="s">
        <v>3200</v>
      </c>
      <c r="J449" s="30" t="str">
        <f t="shared" si="18"/>
        <v>[468]=1261,</v>
      </c>
      <c r="K449" s="3">
        <f t="shared" si="19"/>
        <v>468</v>
      </c>
      <c r="L449" s="3">
        <f t="shared" si="20"/>
        <v>1261</v>
      </c>
      <c r="M449" s="8" t="str">
        <f>VLOOKUP(A449,'ESO wayshrine names'!$A$3:$B$9991,2,)</f>
        <v>Trial: Rockgrove</v>
      </c>
      <c r="N449" s="3" t="str">
        <f>VLOOKUP(F449,'ESO zone constants'!$A$3:$D$9999,4,FALSE)</f>
        <v>Blackwood</v>
      </c>
    </row>
    <row r="450" spans="1:14" x14ac:dyDescent="0.25">
      <c r="A450" s="77">
        <v>469</v>
      </c>
      <c r="B450">
        <v>43</v>
      </c>
      <c r="C450">
        <v>1887</v>
      </c>
      <c r="D450" t="s">
        <v>3189</v>
      </c>
      <c r="E450">
        <v>834</v>
      </c>
      <c r="F450">
        <v>1261</v>
      </c>
      <c r="G450" t="s">
        <v>3189</v>
      </c>
      <c r="H450">
        <v>6</v>
      </c>
      <c r="I450" t="s">
        <v>3201</v>
      </c>
      <c r="J450" s="30" t="str">
        <f t="shared" si="18"/>
        <v>[469]=1261,</v>
      </c>
      <c r="K450" s="3">
        <f t="shared" si="19"/>
        <v>469</v>
      </c>
      <c r="L450" s="3">
        <f t="shared" si="20"/>
        <v>1261</v>
      </c>
      <c r="M450" s="8" t="str">
        <f>VLOOKUP(A450,'ESO wayshrine names'!$A$3:$B$9991,2,)</f>
        <v>Dungeon: The Dread Cellar</v>
      </c>
      <c r="N450" s="3" t="str">
        <f>VLOOKUP(F450,'ESO zone constants'!$A$3:$D$9999,4,FALSE)</f>
        <v>Blackwood</v>
      </c>
    </row>
    <row r="451" spans="1:14" x14ac:dyDescent="0.25">
      <c r="A451" s="77">
        <v>470</v>
      </c>
      <c r="B451">
        <v>2</v>
      </c>
      <c r="C451">
        <v>1</v>
      </c>
      <c r="D451" t="s">
        <v>103</v>
      </c>
      <c r="E451">
        <v>2</v>
      </c>
      <c r="F451">
        <v>3</v>
      </c>
      <c r="G451" t="s">
        <v>103</v>
      </c>
      <c r="H451">
        <v>6</v>
      </c>
      <c r="I451" t="s">
        <v>3202</v>
      </c>
      <c r="J451" s="30" t="str">
        <f t="shared" si="18"/>
        <v>[470]=3,</v>
      </c>
      <c r="K451" s="3">
        <f t="shared" si="19"/>
        <v>470</v>
      </c>
      <c r="L451" s="3">
        <f t="shared" si="20"/>
        <v>3</v>
      </c>
      <c r="M451" s="8" t="str">
        <f>VLOOKUP(A451,'ESO wayshrine names'!$A$3:$B$9991,2,)</f>
        <v>Dungeon: Red Petal Bastion</v>
      </c>
      <c r="N451" s="3" t="str">
        <f>VLOOKUP(F451,'ESO zone constants'!$A$3:$D$9999,4,FALSE)</f>
        <v>Glenumbra</v>
      </c>
    </row>
    <row r="452" spans="1:14" x14ac:dyDescent="0.25">
      <c r="A452" s="77">
        <v>471</v>
      </c>
      <c r="B452">
        <v>43</v>
      </c>
      <c r="C452">
        <v>1887</v>
      </c>
      <c r="D452" t="s">
        <v>3189</v>
      </c>
      <c r="E452">
        <v>834</v>
      </c>
      <c r="F452">
        <v>1261</v>
      </c>
      <c r="G452" t="s">
        <v>3189</v>
      </c>
      <c r="H452">
        <v>7</v>
      </c>
      <c r="I452" t="s">
        <v>3203</v>
      </c>
      <c r="J452" s="30" t="str">
        <f t="shared" ref="J452:J515" si="24">IF(A452&lt;&gt;"",IF(F452&lt;&gt;"",IF(OR(ISNA(A452),ISNA(F452)),"","["&amp;A452&amp;"]="&amp;F452&amp;","),""),"")</f>
        <v>[471]=1261,</v>
      </c>
      <c r="K452" s="3">
        <f t="shared" ref="K452:K515" si="25">A452</f>
        <v>471</v>
      </c>
      <c r="L452" s="3">
        <f t="shared" ref="L452:L515" si="26">F452</f>
        <v>1261</v>
      </c>
      <c r="M452" s="8" t="str">
        <f>VLOOKUP(A452,'ESO wayshrine names'!$A$3:$B$9991,2,)</f>
        <v>Pilgrim's Rest</v>
      </c>
      <c r="N452" s="3" t="str">
        <f>VLOOKUP(F452,'ESO zone constants'!$A$3:$D$9999,4,FALSE)</f>
        <v>Blackwood</v>
      </c>
    </row>
    <row r="453" spans="1:14" x14ac:dyDescent="0.25">
      <c r="A453" s="77">
        <v>472</v>
      </c>
      <c r="B453">
        <v>43</v>
      </c>
      <c r="C453">
        <v>1887</v>
      </c>
      <c r="D453" t="s">
        <v>3189</v>
      </c>
      <c r="E453">
        <v>834</v>
      </c>
      <c r="F453">
        <v>1261</v>
      </c>
      <c r="G453" t="s">
        <v>3189</v>
      </c>
      <c r="H453">
        <v>7</v>
      </c>
      <c r="I453" t="s">
        <v>3204</v>
      </c>
      <c r="J453" s="30" t="str">
        <f t="shared" si="24"/>
        <v>[472]=1261,</v>
      </c>
      <c r="K453" s="3">
        <f t="shared" si="25"/>
        <v>472</v>
      </c>
      <c r="L453" s="3">
        <f t="shared" si="26"/>
        <v>1261</v>
      </c>
      <c r="M453" s="8" t="str">
        <f>VLOOKUP(A453,'ESO wayshrine names'!$A$3:$B$9991,2,)</f>
        <v>Water's Edge</v>
      </c>
      <c r="N453" s="3" t="str">
        <f>VLOOKUP(F453,'ESO zone constants'!$A$3:$D$9999,4,FALSE)</f>
        <v>Blackwood</v>
      </c>
    </row>
    <row r="454" spans="1:14" x14ac:dyDescent="0.25">
      <c r="A454" s="77">
        <v>473</v>
      </c>
      <c r="B454">
        <v>43</v>
      </c>
      <c r="C454">
        <v>1887</v>
      </c>
      <c r="D454" t="s">
        <v>3189</v>
      </c>
      <c r="E454">
        <v>834</v>
      </c>
      <c r="F454">
        <v>1261</v>
      </c>
      <c r="G454" t="s">
        <v>3189</v>
      </c>
      <c r="H454">
        <v>7</v>
      </c>
      <c r="I454" t="s">
        <v>3205</v>
      </c>
      <c r="J454" s="30" t="str">
        <f t="shared" si="24"/>
        <v>[473]=1261,</v>
      </c>
      <c r="K454" s="3">
        <f t="shared" si="25"/>
        <v>473</v>
      </c>
      <c r="L454" s="3">
        <f t="shared" si="26"/>
        <v>1261</v>
      </c>
      <c r="M454" s="8" t="str">
        <f>VLOOKUP(A454,'ESO wayshrine names'!$A$3:$B$9991,2,)</f>
        <v>Pantherfang Chapel</v>
      </c>
      <c r="N454" s="3" t="str">
        <f>VLOOKUP(F454,'ESO zone constants'!$A$3:$D$9999,4,FALSE)</f>
        <v>Blackwood</v>
      </c>
    </row>
    <row r="455" spans="1:14" x14ac:dyDescent="0.25">
      <c r="A455" s="77">
        <v>476</v>
      </c>
      <c r="B455">
        <v>45</v>
      </c>
      <c r="C455">
        <v>2021</v>
      </c>
      <c r="D455" t="s">
        <v>3206</v>
      </c>
      <c r="E455">
        <v>857</v>
      </c>
      <c r="F455">
        <v>1286</v>
      </c>
      <c r="G455" t="s">
        <v>3206</v>
      </c>
      <c r="H455">
        <v>1</v>
      </c>
      <c r="I455" t="s">
        <v>3207</v>
      </c>
      <c r="J455" s="30" t="str">
        <f t="shared" si="24"/>
        <v>[476]=1286,</v>
      </c>
      <c r="K455" s="3">
        <f t="shared" si="25"/>
        <v>476</v>
      </c>
      <c r="L455" s="3">
        <f t="shared" si="26"/>
        <v>1286</v>
      </c>
      <c r="M455" s="8" t="str">
        <f>VLOOKUP(A455,'ESO wayshrine names'!$A$3:$B$9991,2,)</f>
        <v>The Blood Pit Wayshrine</v>
      </c>
      <c r="N455" s="3" t="str">
        <f>VLOOKUP(F455,'ESO zone constants'!$A$3:$D$9999,4,FALSE)</f>
        <v>The Deadlands</v>
      </c>
    </row>
    <row r="456" spans="1:14" x14ac:dyDescent="0.25">
      <c r="A456" s="77">
        <v>477</v>
      </c>
      <c r="B456">
        <v>45</v>
      </c>
      <c r="C456">
        <v>2021</v>
      </c>
      <c r="D456" t="s">
        <v>3206</v>
      </c>
      <c r="E456">
        <v>857</v>
      </c>
      <c r="F456">
        <v>1286</v>
      </c>
      <c r="G456" t="s">
        <v>3206</v>
      </c>
      <c r="H456">
        <v>1</v>
      </c>
      <c r="I456" t="s">
        <v>3208</v>
      </c>
      <c r="J456" s="30" t="str">
        <f t="shared" si="24"/>
        <v>[477]=1286,</v>
      </c>
      <c r="K456" s="3">
        <f t="shared" si="25"/>
        <v>477</v>
      </c>
      <c r="L456" s="3">
        <f t="shared" si="26"/>
        <v>1286</v>
      </c>
      <c r="M456" s="8" t="str">
        <f>VLOOKUP(A456,'ESO wayshrine names'!$A$3:$B$9991,2,)</f>
        <v>Ardent Hope Wayshrine</v>
      </c>
      <c r="N456" s="3" t="str">
        <f>VLOOKUP(F456,'ESO zone constants'!$A$3:$D$9999,4,FALSE)</f>
        <v>The Deadlands</v>
      </c>
    </row>
    <row r="457" spans="1:14" x14ac:dyDescent="0.25">
      <c r="A457" s="77">
        <v>478</v>
      </c>
      <c r="B457">
        <v>45</v>
      </c>
      <c r="C457">
        <v>2021</v>
      </c>
      <c r="D457" t="s">
        <v>3206</v>
      </c>
      <c r="E457">
        <v>857</v>
      </c>
      <c r="F457">
        <v>1286</v>
      </c>
      <c r="G457" t="s">
        <v>3206</v>
      </c>
      <c r="H457">
        <v>1</v>
      </c>
      <c r="I457" t="s">
        <v>3209</v>
      </c>
      <c r="J457" s="30" t="str">
        <f t="shared" si="24"/>
        <v>[478]=1286,</v>
      </c>
      <c r="K457" s="3">
        <f t="shared" si="25"/>
        <v>478</v>
      </c>
      <c r="L457" s="3">
        <f t="shared" si="26"/>
        <v>1286</v>
      </c>
      <c r="M457" s="8" t="str">
        <f>VLOOKUP(A457,'ESO wayshrine names'!$A$3:$B$9991,2,)</f>
        <v>Wretched Spire Wayshrine</v>
      </c>
      <c r="N457" s="3" t="str">
        <f>VLOOKUP(F457,'ESO zone constants'!$A$3:$D$9999,4,FALSE)</f>
        <v>The Deadlands</v>
      </c>
    </row>
    <row r="458" spans="1:14" x14ac:dyDescent="0.25">
      <c r="A458" s="77">
        <v>479</v>
      </c>
      <c r="B458">
        <v>45</v>
      </c>
      <c r="C458">
        <v>2021</v>
      </c>
      <c r="D458" t="s">
        <v>3206</v>
      </c>
      <c r="E458">
        <v>857</v>
      </c>
      <c r="F458">
        <v>1286</v>
      </c>
      <c r="G458" t="s">
        <v>3206</v>
      </c>
      <c r="H458">
        <v>1</v>
      </c>
      <c r="I458" t="s">
        <v>3210</v>
      </c>
      <c r="J458" s="30" t="str">
        <f t="shared" si="24"/>
        <v>[479]=1286,</v>
      </c>
      <c r="K458" s="3">
        <f t="shared" si="25"/>
        <v>479</v>
      </c>
      <c r="L458" s="3">
        <f t="shared" si="26"/>
        <v>1286</v>
      </c>
      <c r="M458" s="8" t="str">
        <f>VLOOKUP(A458,'ESO wayshrine names'!$A$3:$B$9991,2,)</f>
        <v>False Martyrs' Folly Wayshrine</v>
      </c>
      <c r="N458" s="3" t="str">
        <f>VLOOKUP(F458,'ESO zone constants'!$A$3:$D$9999,4,FALSE)</f>
        <v>The Deadlands</v>
      </c>
    </row>
    <row r="459" spans="1:14" x14ac:dyDescent="0.25">
      <c r="A459" s="77">
        <v>480</v>
      </c>
      <c r="B459">
        <v>45</v>
      </c>
      <c r="C459">
        <v>2021</v>
      </c>
      <c r="D459" t="s">
        <v>3206</v>
      </c>
      <c r="E459">
        <v>857</v>
      </c>
      <c r="F459">
        <v>1286</v>
      </c>
      <c r="G459" t="s">
        <v>3206</v>
      </c>
      <c r="H459">
        <v>1</v>
      </c>
      <c r="I459" t="s">
        <v>3211</v>
      </c>
      <c r="J459" s="30" t="str">
        <f t="shared" si="24"/>
        <v>[480]=1286,</v>
      </c>
      <c r="K459" s="3">
        <f t="shared" si="25"/>
        <v>480</v>
      </c>
      <c r="L459" s="3">
        <f t="shared" si="26"/>
        <v>1286</v>
      </c>
      <c r="M459" s="8" t="str">
        <f>VLOOKUP(A459,'ESO wayshrine names'!$A$3:$B$9991,2,)</f>
        <v>Annihilarch's Summit Wayshrine</v>
      </c>
      <c r="N459" s="3" t="str">
        <f>VLOOKUP(F459,'ESO zone constants'!$A$3:$D$9999,4,FALSE)</f>
        <v>The Deadlands</v>
      </c>
    </row>
    <row r="460" spans="1:14" x14ac:dyDescent="0.25">
      <c r="A460" s="77">
        <v>481</v>
      </c>
      <c r="B460">
        <v>43</v>
      </c>
      <c r="C460">
        <v>1887</v>
      </c>
      <c r="D460" t="s">
        <v>3189</v>
      </c>
      <c r="E460">
        <v>834</v>
      </c>
      <c r="F460">
        <v>1261</v>
      </c>
      <c r="G460" t="s">
        <v>3189</v>
      </c>
      <c r="H460">
        <v>1</v>
      </c>
      <c r="I460" t="s">
        <v>3212</v>
      </c>
      <c r="J460" s="30" t="str">
        <f t="shared" si="24"/>
        <v>[481]=1261,</v>
      </c>
      <c r="K460" s="3">
        <f t="shared" si="25"/>
        <v>481</v>
      </c>
      <c r="L460" s="3">
        <f t="shared" si="26"/>
        <v>1261</v>
      </c>
      <c r="M460" s="8" t="str">
        <f>VLOOKUP(A460,'ESO wayshrine names'!$A$3:$B$9991,2,)</f>
        <v>Doomvault Vulpinaz Wayshrine</v>
      </c>
      <c r="N460" s="3" t="str">
        <f>VLOOKUP(F460,'ESO zone constants'!$A$3:$D$9999,4,FALSE)</f>
        <v>Blackwood</v>
      </c>
    </row>
    <row r="461" spans="1:14" x14ac:dyDescent="0.25">
      <c r="A461" s="77">
        <v>482</v>
      </c>
      <c r="B461">
        <v>43</v>
      </c>
      <c r="C461">
        <v>1887</v>
      </c>
      <c r="D461" t="s">
        <v>3189</v>
      </c>
      <c r="E461">
        <v>834</v>
      </c>
      <c r="F461">
        <v>1261</v>
      </c>
      <c r="G461" t="s">
        <v>3189</v>
      </c>
      <c r="H461">
        <v>1</v>
      </c>
      <c r="I461" t="s">
        <v>3213</v>
      </c>
      <c r="J461" s="30" t="str">
        <f t="shared" si="24"/>
        <v>[482]=1261,</v>
      </c>
      <c r="K461" s="3">
        <f t="shared" si="25"/>
        <v>482</v>
      </c>
      <c r="L461" s="3">
        <f t="shared" si="26"/>
        <v>1261</v>
      </c>
      <c r="M461" s="8" t="str">
        <f>VLOOKUP(A461,'ESO wayshrine names'!$A$3:$B$9991,2,)</f>
        <v>Blackwood Crossroads Wayshrine</v>
      </c>
      <c r="N461" s="3" t="str">
        <f>VLOOKUP(F461,'ESO zone constants'!$A$3:$D$9999,4,FALSE)</f>
        <v>Blackwood</v>
      </c>
    </row>
    <row r="462" spans="1:14" x14ac:dyDescent="0.25">
      <c r="A462" s="77">
        <v>483</v>
      </c>
      <c r="B462">
        <v>43</v>
      </c>
      <c r="C462">
        <v>1887</v>
      </c>
      <c r="D462" t="s">
        <v>3189</v>
      </c>
      <c r="E462">
        <v>834</v>
      </c>
      <c r="F462">
        <v>1261</v>
      </c>
      <c r="G462" t="s">
        <v>3189</v>
      </c>
      <c r="H462">
        <v>1</v>
      </c>
      <c r="I462" t="s">
        <v>3214</v>
      </c>
      <c r="J462" s="30" t="str">
        <f t="shared" si="24"/>
        <v>[483]=1261,</v>
      </c>
      <c r="K462" s="3">
        <f t="shared" si="25"/>
        <v>483</v>
      </c>
      <c r="L462" s="3">
        <f t="shared" si="26"/>
        <v>1261</v>
      </c>
      <c r="M462" s="8" t="str">
        <f>VLOOKUP(A462,'ESO wayshrine names'!$A$3:$B$9991,2,)</f>
        <v>Hutan-Tzel Wayshrine</v>
      </c>
      <c r="N462" s="3" t="str">
        <f>VLOOKUP(F462,'ESO zone constants'!$A$3:$D$9999,4,FALSE)</f>
        <v>Blackwood</v>
      </c>
    </row>
    <row r="463" spans="1:14" x14ac:dyDescent="0.25">
      <c r="A463" s="77">
        <v>484</v>
      </c>
      <c r="B463">
        <v>43</v>
      </c>
      <c r="C463">
        <v>1887</v>
      </c>
      <c r="D463" t="s">
        <v>3189</v>
      </c>
      <c r="E463">
        <v>834</v>
      </c>
      <c r="F463">
        <v>1261</v>
      </c>
      <c r="G463" t="s">
        <v>3189</v>
      </c>
      <c r="H463">
        <v>1</v>
      </c>
      <c r="I463" t="s">
        <v>3215</v>
      </c>
      <c r="J463" s="30" t="str">
        <f t="shared" si="24"/>
        <v>[484]=1261,</v>
      </c>
      <c r="K463" s="3">
        <f t="shared" si="25"/>
        <v>484</v>
      </c>
      <c r="L463" s="3">
        <f t="shared" si="26"/>
        <v>1261</v>
      </c>
      <c r="M463" s="8" t="str">
        <f>VLOOKUP(A463,'ESO wayshrine names'!$A$3:$B$9991,2,)</f>
        <v>Vunalk Wayshrine</v>
      </c>
      <c r="N463" s="3" t="str">
        <f>VLOOKUP(F463,'ESO zone constants'!$A$3:$D$9999,4,FALSE)</f>
        <v>Blackwood</v>
      </c>
    </row>
    <row r="464" spans="1:14" x14ac:dyDescent="0.25">
      <c r="A464" s="77">
        <v>485</v>
      </c>
      <c r="B464">
        <v>8</v>
      </c>
      <c r="C464">
        <v>22</v>
      </c>
      <c r="D464" t="s">
        <v>108</v>
      </c>
      <c r="E464">
        <v>11</v>
      </c>
      <c r="F464">
        <v>58</v>
      </c>
      <c r="G464" t="s">
        <v>108</v>
      </c>
      <c r="H464">
        <v>7</v>
      </c>
      <c r="I464" t="s">
        <v>3216</v>
      </c>
      <c r="J464" s="30" t="str">
        <f t="shared" si="24"/>
        <v>[485]=58,</v>
      </c>
      <c r="K464" s="3">
        <f t="shared" si="25"/>
        <v>485</v>
      </c>
      <c r="L464" s="3">
        <f t="shared" si="26"/>
        <v>58</v>
      </c>
      <c r="M464" s="8" t="str">
        <f>VLOOKUP(A464,'ESO wayshrine names'!$A$3:$B$9991,2,)</f>
        <v>Doomchar Plateau</v>
      </c>
      <c r="N464" s="3" t="str">
        <f>VLOOKUP(F464,'ESO zone constants'!$A$3:$D$9999,4,FALSE)</f>
        <v>Malabal Tor</v>
      </c>
    </row>
    <row r="465" spans="1:14" x14ac:dyDescent="0.25">
      <c r="A465" s="77">
        <v>486</v>
      </c>
      <c r="B465">
        <v>43</v>
      </c>
      <c r="C465">
        <v>1887</v>
      </c>
      <c r="D465" t="s">
        <v>3189</v>
      </c>
      <c r="E465">
        <v>834</v>
      </c>
      <c r="F465">
        <v>1261</v>
      </c>
      <c r="G465" t="s">
        <v>3189</v>
      </c>
      <c r="H465">
        <v>7</v>
      </c>
      <c r="I465" t="s">
        <v>3217</v>
      </c>
      <c r="J465" s="30" t="str">
        <f t="shared" si="24"/>
        <v>[486]=1261,</v>
      </c>
      <c r="K465" s="3">
        <f t="shared" si="25"/>
        <v>486</v>
      </c>
      <c r="L465" s="3">
        <f t="shared" si="26"/>
        <v>1261</v>
      </c>
      <c r="M465" s="8" t="str">
        <f>VLOOKUP(A465,'ESO wayshrine names'!$A$3:$B$9991,2,)</f>
        <v>Sweetwater Cascades</v>
      </c>
      <c r="N465" s="3" t="str">
        <f>VLOOKUP(F465,'ESO zone constants'!$A$3:$D$9999,4,FALSE)</f>
        <v>Blackwood</v>
      </c>
    </row>
    <row r="466" spans="1:14" x14ac:dyDescent="0.25">
      <c r="A466" s="77">
        <v>487</v>
      </c>
      <c r="B466">
        <v>44</v>
      </c>
      <c r="C466">
        <v>2119</v>
      </c>
      <c r="D466" t="s">
        <v>2708</v>
      </c>
      <c r="E466">
        <v>854</v>
      </c>
      <c r="F466">
        <v>1283</v>
      </c>
      <c r="G466" t="s">
        <v>2709</v>
      </c>
      <c r="H466">
        <v>1</v>
      </c>
      <c r="I466" t="s">
        <v>2711</v>
      </c>
      <c r="J466" s="30" t="str">
        <f t="shared" si="24"/>
        <v>[487]=1283,</v>
      </c>
      <c r="K466" s="3">
        <f t="shared" si="25"/>
        <v>487</v>
      </c>
      <c r="L466" s="3">
        <f t="shared" si="26"/>
        <v>1283</v>
      </c>
      <c r="M466" s="8" t="str">
        <f>VLOOKUP(A466,'ESO wayshrine names'!$A$3:$B$9991,2,)</f>
        <v>Fargrave Outskirts Wayshrine</v>
      </c>
      <c r="N466" s="3" t="str">
        <f>VLOOKUP(F466,'ESO zone constants'!$A$3:$D$9999,4,FALSE)</f>
        <v>The Shambles</v>
      </c>
    </row>
    <row r="467" spans="1:14" x14ac:dyDescent="0.25">
      <c r="A467" s="77">
        <v>489</v>
      </c>
      <c r="B467">
        <v>44</v>
      </c>
      <c r="C467">
        <v>2119</v>
      </c>
      <c r="D467" t="s">
        <v>2708</v>
      </c>
      <c r="E467">
        <v>854</v>
      </c>
      <c r="F467">
        <v>1283</v>
      </c>
      <c r="G467" t="s">
        <v>2709</v>
      </c>
      <c r="H467">
        <v>1</v>
      </c>
      <c r="I467" t="s">
        <v>3218</v>
      </c>
      <c r="J467" s="30" t="str">
        <f t="shared" si="24"/>
        <v>[489]=1283,</v>
      </c>
      <c r="K467" s="3">
        <f t="shared" si="25"/>
        <v>489</v>
      </c>
      <c r="L467" s="3">
        <f t="shared" si="26"/>
        <v>1283</v>
      </c>
      <c r="M467" s="8" t="str">
        <f>VLOOKUP(A467,'ESO wayshrine names'!$A$3:$B$9991,2,)</f>
        <v>The Shambles Wayshrine</v>
      </c>
      <c r="N467" s="3" t="str">
        <f>VLOOKUP(F467,'ESO zone constants'!$A$3:$D$9999,4,FALSE)</f>
        <v>The Shambles</v>
      </c>
    </row>
    <row r="468" spans="1:14" x14ac:dyDescent="0.25">
      <c r="A468" s="77">
        <v>490</v>
      </c>
      <c r="B468">
        <v>45</v>
      </c>
      <c r="C468">
        <v>2021</v>
      </c>
      <c r="D468" t="s">
        <v>3206</v>
      </c>
      <c r="E468">
        <v>857</v>
      </c>
      <c r="F468">
        <v>1286</v>
      </c>
      <c r="G468" t="s">
        <v>3206</v>
      </c>
      <c r="H468">
        <v>1</v>
      </c>
      <c r="I468" t="s">
        <v>3219</v>
      </c>
      <c r="J468" s="30" t="str">
        <f t="shared" si="24"/>
        <v>[490]=1286,</v>
      </c>
      <c r="K468" s="3">
        <f t="shared" si="25"/>
        <v>490</v>
      </c>
      <c r="L468" s="3">
        <f t="shared" si="26"/>
        <v>1286</v>
      </c>
      <c r="M468" s="8" t="str">
        <f>VLOOKUP(A468,'ESO wayshrine names'!$A$3:$B$9991,2,)</f>
        <v>Wounded Crossing Wayshrine</v>
      </c>
      <c r="N468" s="3" t="str">
        <f>VLOOKUP(F468,'ESO zone constants'!$A$3:$D$9999,4,FALSE)</f>
        <v>The Deadlands</v>
      </c>
    </row>
    <row r="469" spans="1:14" x14ac:dyDescent="0.25">
      <c r="A469" s="77">
        <v>491</v>
      </c>
      <c r="B469">
        <v>45</v>
      </c>
      <c r="C469">
        <v>2021</v>
      </c>
      <c r="D469" t="s">
        <v>3206</v>
      </c>
      <c r="E469">
        <v>857</v>
      </c>
      <c r="F469">
        <v>1286</v>
      </c>
      <c r="G469" t="s">
        <v>3206</v>
      </c>
      <c r="H469">
        <v>1</v>
      </c>
      <c r="I469" t="s">
        <v>3220</v>
      </c>
      <c r="J469" s="30" t="str">
        <f t="shared" si="24"/>
        <v>[491]=1286,</v>
      </c>
      <c r="K469" s="3">
        <f t="shared" si="25"/>
        <v>491</v>
      </c>
      <c r="L469" s="3">
        <f t="shared" si="26"/>
        <v>1286</v>
      </c>
      <c r="M469" s="8" t="str">
        <f>VLOOKUP(A469,'ESO wayshrine names'!$A$3:$B$9991,2,)</f>
        <v>The Scourshales Wayshrine</v>
      </c>
      <c r="N469" s="3" t="str">
        <f>VLOOKUP(F469,'ESO zone constants'!$A$3:$D$9999,4,FALSE)</f>
        <v>The Deadlands</v>
      </c>
    </row>
    <row r="470" spans="1:14" x14ac:dyDescent="0.25">
      <c r="A470" s="77">
        <v>493</v>
      </c>
      <c r="B470">
        <v>44</v>
      </c>
      <c r="C470">
        <v>2119</v>
      </c>
      <c r="D470" t="s">
        <v>2708</v>
      </c>
      <c r="E470">
        <v>854</v>
      </c>
      <c r="F470">
        <v>1283</v>
      </c>
      <c r="G470" t="s">
        <v>2709</v>
      </c>
      <c r="H470">
        <v>1</v>
      </c>
      <c r="I470" t="s">
        <v>2710</v>
      </c>
      <c r="J470" s="30" t="str">
        <f t="shared" si="24"/>
        <v>[493]=1283,</v>
      </c>
      <c r="K470" s="3">
        <f t="shared" si="25"/>
        <v>493</v>
      </c>
      <c r="L470" s="3">
        <f t="shared" si="26"/>
        <v>1283</v>
      </c>
      <c r="M470" s="8" t="str">
        <f>VLOOKUP(A470,'ESO wayshrine names'!$A$3:$B$9991,2,)</f>
        <v>Fargrave Wayshrine</v>
      </c>
      <c r="N470" s="3" t="str">
        <f>VLOOKUP(F470,'ESO zone constants'!$A$3:$D$9999,4,FALSE)</f>
        <v>The Shambles</v>
      </c>
    </row>
    <row r="471" spans="1:14" x14ac:dyDescent="0.25">
      <c r="A471" s="77">
        <v>494</v>
      </c>
      <c r="B471">
        <v>45</v>
      </c>
      <c r="C471">
        <v>2021</v>
      </c>
      <c r="D471" t="s">
        <v>3206</v>
      </c>
      <c r="E471">
        <v>857</v>
      </c>
      <c r="F471">
        <v>1286</v>
      </c>
      <c r="G471" t="s">
        <v>3206</v>
      </c>
      <c r="H471">
        <v>1</v>
      </c>
      <c r="I471" t="s">
        <v>3221</v>
      </c>
      <c r="J471" s="30" t="str">
        <f t="shared" si="24"/>
        <v>[494]=1286,</v>
      </c>
      <c r="K471" s="3">
        <f t="shared" si="25"/>
        <v>494</v>
      </c>
      <c r="L471" s="3">
        <f t="shared" si="26"/>
        <v>1286</v>
      </c>
      <c r="M471" s="8" t="str">
        <f>VLOOKUP(A471,'ESO wayshrine names'!$A$3:$B$9991,2,)</f>
        <v>Raging Coast Wayshrine</v>
      </c>
      <c r="N471" s="3" t="str">
        <f>VLOOKUP(F471,'ESO zone constants'!$A$3:$D$9999,4,FALSE)</f>
        <v>The Deadlands</v>
      </c>
    </row>
    <row r="472" spans="1:14" x14ac:dyDescent="0.25">
      <c r="A472" s="77">
        <v>495</v>
      </c>
      <c r="B472">
        <v>44</v>
      </c>
      <c r="C472">
        <v>2119</v>
      </c>
      <c r="D472" t="s">
        <v>2708</v>
      </c>
      <c r="E472">
        <v>854</v>
      </c>
      <c r="F472">
        <v>1283</v>
      </c>
      <c r="G472" t="s">
        <v>2709</v>
      </c>
      <c r="H472">
        <v>7</v>
      </c>
      <c r="I472" t="s">
        <v>2712</v>
      </c>
      <c r="J472" s="30" t="str">
        <f t="shared" si="24"/>
        <v>[495]=1283,</v>
      </c>
      <c r="K472" s="3">
        <f t="shared" si="25"/>
        <v>495</v>
      </c>
      <c r="L472" s="3">
        <f t="shared" si="26"/>
        <v>1283</v>
      </c>
      <c r="M472" s="8" t="str">
        <f>VLOOKUP(A472,'ESO wayshrine names'!$A$3:$B$9991,2,)</f>
        <v>Ossa Accentium</v>
      </c>
      <c r="N472" s="3" t="str">
        <f>VLOOKUP(F472,'ESO zone constants'!$A$3:$D$9999,4,FALSE)</f>
        <v>The Shambles</v>
      </c>
    </row>
    <row r="473" spans="1:14" x14ac:dyDescent="0.25">
      <c r="A473" s="77">
        <v>496</v>
      </c>
      <c r="B473">
        <v>45</v>
      </c>
      <c r="C473">
        <v>2021</v>
      </c>
      <c r="D473" t="s">
        <v>3206</v>
      </c>
      <c r="E473">
        <v>857</v>
      </c>
      <c r="F473">
        <v>1286</v>
      </c>
      <c r="G473" t="s">
        <v>3206</v>
      </c>
      <c r="H473">
        <v>7</v>
      </c>
      <c r="I473" t="s">
        <v>3222</v>
      </c>
      <c r="J473" s="30" t="str">
        <f t="shared" si="24"/>
        <v>[496]=1286,</v>
      </c>
      <c r="K473" s="3">
        <f t="shared" si="25"/>
        <v>496</v>
      </c>
      <c r="L473" s="3">
        <f t="shared" si="26"/>
        <v>1286</v>
      </c>
      <c r="M473" s="8" t="str">
        <f>VLOOKUP(A473,'ESO wayshrine names'!$A$3:$B$9991,2,)</f>
        <v>Agony's Ascent</v>
      </c>
      <c r="N473" s="3" t="str">
        <f>VLOOKUP(F473,'ESO zone constants'!$A$3:$D$9999,4,FALSE)</f>
        <v>The Deadlands</v>
      </c>
    </row>
    <row r="474" spans="1:14" x14ac:dyDescent="0.25">
      <c r="A474" s="77">
        <v>497</v>
      </c>
      <c r="B474">
        <v>32</v>
      </c>
      <c r="C474">
        <v>1349</v>
      </c>
      <c r="D474" t="s">
        <v>2325</v>
      </c>
      <c r="E474">
        <v>616</v>
      </c>
      <c r="F474">
        <v>1011</v>
      </c>
      <c r="G474" t="s">
        <v>2325</v>
      </c>
      <c r="H474">
        <v>6</v>
      </c>
      <c r="I474" t="s">
        <v>3223</v>
      </c>
      <c r="J474" s="30" t="str">
        <f t="shared" si="24"/>
        <v>[497]=1011,</v>
      </c>
      <c r="K474" s="3">
        <f t="shared" si="25"/>
        <v>497</v>
      </c>
      <c r="L474" s="3">
        <f t="shared" si="26"/>
        <v>1011</v>
      </c>
      <c r="M474" s="8" t="str">
        <f>VLOOKUP(A474,'ESO wayshrine names'!$A$3:$B$9991,2,)</f>
        <v>Dungeon: Coral Aerie</v>
      </c>
      <c r="N474" s="3" t="str">
        <f>VLOOKUP(F474,'ESO zone constants'!$A$3:$D$9999,4,FALSE)</f>
        <v>Summerset</v>
      </c>
    </row>
    <row r="475" spans="1:14" x14ac:dyDescent="0.25">
      <c r="A475" s="77">
        <v>498</v>
      </c>
      <c r="B475">
        <v>3</v>
      </c>
      <c r="C475">
        <v>10</v>
      </c>
      <c r="D475" t="s">
        <v>2315</v>
      </c>
      <c r="E475">
        <v>5</v>
      </c>
      <c r="F475">
        <v>20</v>
      </c>
      <c r="G475" t="s">
        <v>2315</v>
      </c>
      <c r="H475">
        <v>6</v>
      </c>
      <c r="I475" t="s">
        <v>3224</v>
      </c>
      <c r="J475" s="30" t="str">
        <f t="shared" si="24"/>
        <v>[498]=20,</v>
      </c>
      <c r="K475" s="3">
        <f t="shared" si="25"/>
        <v>498</v>
      </c>
      <c r="L475" s="3">
        <f t="shared" si="26"/>
        <v>20</v>
      </c>
      <c r="M475" s="8" t="str">
        <f>VLOOKUP(A475,'ESO wayshrine names'!$A$3:$B$9991,2,)</f>
        <v>Dungeon: Shipwright's Regret</v>
      </c>
      <c r="N475" s="3" t="str">
        <f>VLOOKUP(F475,'ESO zone constants'!$A$3:$D$9999,4,FALSE)</f>
        <v>Rivenspire</v>
      </c>
    </row>
    <row r="476" spans="1:14" x14ac:dyDescent="0.25">
      <c r="A476" s="77">
        <v>499</v>
      </c>
      <c r="B476">
        <v>20</v>
      </c>
      <c r="C476">
        <v>227</v>
      </c>
      <c r="D476" t="s">
        <v>386</v>
      </c>
      <c r="E476">
        <v>305</v>
      </c>
      <c r="F476">
        <v>535</v>
      </c>
      <c r="G476" t="s">
        <v>386</v>
      </c>
      <c r="H476">
        <v>7</v>
      </c>
      <c r="I476" t="s">
        <v>3225</v>
      </c>
      <c r="J476" s="30" t="str">
        <f t="shared" si="24"/>
        <v>[499]=535,</v>
      </c>
      <c r="K476" s="3">
        <f t="shared" si="25"/>
        <v>499</v>
      </c>
      <c r="L476" s="3">
        <f t="shared" si="26"/>
        <v>535</v>
      </c>
      <c r="M476" s="8" t="str">
        <f>VLOOKUP(A476,'ESO wayshrine names'!$A$3:$B$9991,2,)</f>
        <v>Seaveil Spire</v>
      </c>
      <c r="N476" s="3" t="str">
        <f>VLOOKUP(F476,'ESO zone constants'!$A$3:$D$9999,4,FALSE)</f>
        <v>Betnikh</v>
      </c>
    </row>
    <row r="477" spans="1:14" x14ac:dyDescent="0.25">
      <c r="A477" s="99">
        <v>501</v>
      </c>
      <c r="B477">
        <v>46</v>
      </c>
      <c r="C477">
        <v>2114</v>
      </c>
      <c r="D477" t="s">
        <v>3488</v>
      </c>
      <c r="E477">
        <v>883</v>
      </c>
      <c r="F477">
        <v>1318</v>
      </c>
      <c r="G477" t="s">
        <v>3377</v>
      </c>
      <c r="H477">
        <v>1</v>
      </c>
      <c r="I477" t="s">
        <v>3386</v>
      </c>
      <c r="J477" s="30" t="str">
        <f t="shared" si="24"/>
        <v>[501]=1318,</v>
      </c>
      <c r="K477" s="3">
        <f t="shared" si="25"/>
        <v>501</v>
      </c>
      <c r="L477" s="3">
        <f t="shared" si="26"/>
        <v>1318</v>
      </c>
      <c r="M477" s="8" t="str">
        <f>VLOOKUP(A477,'ESO wayshrine names'!$A$3:$B$9991,2,)</f>
        <v>Coral Road Wayshrine</v>
      </c>
      <c r="N477" s="3" t="str">
        <f>VLOOKUP(F477,'ESO zone constants'!$A$3:$D$9999,4,FALSE)</f>
        <v>High Isle</v>
      </c>
    </row>
    <row r="478" spans="1:14" x14ac:dyDescent="0.25">
      <c r="A478" s="99">
        <v>502</v>
      </c>
      <c r="B478">
        <v>46</v>
      </c>
      <c r="C478">
        <v>2114</v>
      </c>
      <c r="D478" t="s">
        <v>3488</v>
      </c>
      <c r="E478">
        <v>883</v>
      </c>
      <c r="F478">
        <v>1318</v>
      </c>
      <c r="G478" t="s">
        <v>3377</v>
      </c>
      <c r="H478">
        <v>1</v>
      </c>
      <c r="I478" t="s">
        <v>3387</v>
      </c>
      <c r="J478" s="30" t="str">
        <f t="shared" si="24"/>
        <v>[502]=1318,</v>
      </c>
      <c r="K478" s="3">
        <f t="shared" si="25"/>
        <v>502</v>
      </c>
      <c r="L478" s="3">
        <f t="shared" si="26"/>
        <v>1318</v>
      </c>
      <c r="M478" s="8" t="str">
        <f>VLOOKUP(A478,'ESO wayshrine names'!$A$3:$B$9991,2,)</f>
        <v>Tor Draioch Wayshrine</v>
      </c>
      <c r="N478" s="3" t="str">
        <f>VLOOKUP(F478,'ESO zone constants'!$A$3:$D$9999,4,FALSE)</f>
        <v>High Isle</v>
      </c>
    </row>
    <row r="479" spans="1:14" x14ac:dyDescent="0.25">
      <c r="A479" s="99">
        <v>503</v>
      </c>
      <c r="B479">
        <v>46</v>
      </c>
      <c r="C479">
        <v>2114</v>
      </c>
      <c r="D479" t="s">
        <v>3488</v>
      </c>
      <c r="E479">
        <v>883</v>
      </c>
      <c r="F479">
        <v>1318</v>
      </c>
      <c r="G479" t="s">
        <v>3377</v>
      </c>
      <c r="H479">
        <v>1</v>
      </c>
      <c r="I479" t="s">
        <v>3388</v>
      </c>
      <c r="J479" s="30" t="str">
        <f t="shared" si="24"/>
        <v>[503]=1318,</v>
      </c>
      <c r="K479" s="3">
        <f t="shared" si="25"/>
        <v>503</v>
      </c>
      <c r="L479" s="3">
        <f t="shared" si="26"/>
        <v>1318</v>
      </c>
      <c r="M479" s="8" t="str">
        <f>VLOOKUP(A479,'ESO wayshrine names'!$A$3:$B$9991,2,)</f>
        <v>Steadfast Manor Wayshrine</v>
      </c>
      <c r="N479" s="3" t="str">
        <f>VLOOKUP(F479,'ESO zone constants'!$A$3:$D$9999,4,FALSE)</f>
        <v>High Isle</v>
      </c>
    </row>
    <row r="480" spans="1:14" x14ac:dyDescent="0.25">
      <c r="A480" s="99">
        <v>504</v>
      </c>
      <c r="B480">
        <v>46</v>
      </c>
      <c r="C480">
        <v>2114</v>
      </c>
      <c r="D480" t="s">
        <v>3488</v>
      </c>
      <c r="E480">
        <v>883</v>
      </c>
      <c r="F480">
        <v>1318</v>
      </c>
      <c r="G480" t="s">
        <v>3377</v>
      </c>
      <c r="H480">
        <v>1</v>
      </c>
      <c r="I480" t="s">
        <v>3389</v>
      </c>
      <c r="J480" s="30" t="str">
        <f t="shared" si="24"/>
        <v>[504]=1318,</v>
      </c>
      <c r="K480" s="3">
        <f t="shared" si="25"/>
        <v>504</v>
      </c>
      <c r="L480" s="3">
        <f t="shared" si="26"/>
        <v>1318</v>
      </c>
      <c r="M480" s="8" t="str">
        <f>VLOOKUP(A480,'ESO wayshrine names'!$A$3:$B$9991,2,)</f>
        <v>Castle Navire Wayshrine</v>
      </c>
      <c r="N480" s="3" t="str">
        <f>VLOOKUP(F480,'ESO zone constants'!$A$3:$D$9999,4,FALSE)</f>
        <v>High Isle</v>
      </c>
    </row>
    <row r="481" spans="1:14" x14ac:dyDescent="0.25">
      <c r="A481" s="99">
        <v>505</v>
      </c>
      <c r="B481">
        <v>46</v>
      </c>
      <c r="C481">
        <v>2114</v>
      </c>
      <c r="D481" t="s">
        <v>3488</v>
      </c>
      <c r="E481">
        <v>883</v>
      </c>
      <c r="F481">
        <v>1318</v>
      </c>
      <c r="G481" t="s">
        <v>3377</v>
      </c>
      <c r="H481">
        <v>1</v>
      </c>
      <c r="I481" t="s">
        <v>3390</v>
      </c>
      <c r="J481" s="30" t="str">
        <f t="shared" si="24"/>
        <v>[505]=1318,</v>
      </c>
      <c r="K481" s="3">
        <f t="shared" si="25"/>
        <v>505</v>
      </c>
      <c r="L481" s="3">
        <f t="shared" si="26"/>
        <v>1318</v>
      </c>
      <c r="M481" s="8" t="str">
        <f>VLOOKUP(A481,'ESO wayshrine names'!$A$3:$B$9991,2,)</f>
        <v>Garick's Rest Wayshrine</v>
      </c>
      <c r="N481" s="3" t="str">
        <f>VLOOKUP(F481,'ESO zone constants'!$A$3:$D$9999,4,FALSE)</f>
        <v>High Isle</v>
      </c>
    </row>
    <row r="482" spans="1:14" x14ac:dyDescent="0.25">
      <c r="A482" s="99">
        <v>506</v>
      </c>
      <c r="B482">
        <v>46</v>
      </c>
      <c r="C482">
        <v>2114</v>
      </c>
      <c r="D482" t="s">
        <v>3488</v>
      </c>
      <c r="E482">
        <v>883</v>
      </c>
      <c r="F482">
        <v>1318</v>
      </c>
      <c r="G482" t="s">
        <v>3377</v>
      </c>
      <c r="H482">
        <v>1</v>
      </c>
      <c r="I482" t="s">
        <v>3391</v>
      </c>
      <c r="J482" s="30" t="str">
        <f t="shared" si="24"/>
        <v>[506]=1318,</v>
      </c>
      <c r="K482" s="3">
        <f t="shared" si="25"/>
        <v>506</v>
      </c>
      <c r="L482" s="3">
        <f t="shared" si="26"/>
        <v>1318</v>
      </c>
      <c r="M482" s="8" t="str">
        <f>VLOOKUP(A482,'ESO wayshrine names'!$A$3:$B$9991,2,)</f>
        <v>Stonelore Grove Wayshrine</v>
      </c>
      <c r="N482" s="3" t="str">
        <f>VLOOKUP(F482,'ESO zone constants'!$A$3:$D$9999,4,FALSE)</f>
        <v>High Isle</v>
      </c>
    </row>
    <row r="483" spans="1:14" x14ac:dyDescent="0.25">
      <c r="A483" s="99">
        <v>507</v>
      </c>
      <c r="B483">
        <v>46</v>
      </c>
      <c r="C483">
        <v>2114</v>
      </c>
      <c r="D483" t="s">
        <v>3488</v>
      </c>
      <c r="E483">
        <v>883</v>
      </c>
      <c r="F483">
        <v>1318</v>
      </c>
      <c r="G483" t="s">
        <v>3377</v>
      </c>
      <c r="H483">
        <v>1</v>
      </c>
      <c r="I483" t="s">
        <v>3392</v>
      </c>
      <c r="J483" s="30" t="str">
        <f t="shared" si="24"/>
        <v>[507]=1318,</v>
      </c>
      <c r="K483" s="3">
        <f t="shared" si="25"/>
        <v>507</v>
      </c>
      <c r="L483" s="3">
        <f t="shared" si="26"/>
        <v>1318</v>
      </c>
      <c r="M483" s="8" t="str">
        <f>VLOOKUP(A483,'ESO wayshrine names'!$A$3:$B$9991,2,)</f>
        <v>Dufort Shipyards Wayshrine</v>
      </c>
      <c r="N483" s="3" t="str">
        <f>VLOOKUP(F483,'ESO zone constants'!$A$3:$D$9999,4,FALSE)</f>
        <v>High Isle</v>
      </c>
    </row>
    <row r="484" spans="1:14" x14ac:dyDescent="0.25">
      <c r="A484" s="99">
        <v>508</v>
      </c>
      <c r="B484">
        <v>46</v>
      </c>
      <c r="C484">
        <v>2114</v>
      </c>
      <c r="D484" t="s">
        <v>3488</v>
      </c>
      <c r="E484">
        <v>883</v>
      </c>
      <c r="F484">
        <v>1318</v>
      </c>
      <c r="G484" t="s">
        <v>3377</v>
      </c>
      <c r="H484">
        <v>1</v>
      </c>
      <c r="I484" t="s">
        <v>3393</v>
      </c>
      <c r="J484" s="30" t="str">
        <f t="shared" si="24"/>
        <v>[508]=1318,</v>
      </c>
      <c r="K484" s="3">
        <f t="shared" si="25"/>
        <v>508</v>
      </c>
      <c r="L484" s="3">
        <f t="shared" si="26"/>
        <v>1318</v>
      </c>
      <c r="M484" s="8" t="str">
        <f>VLOOKUP(A484,'ESO wayshrine names'!$A$3:$B$9991,2,)</f>
        <v>Amenos Station Wayshrine</v>
      </c>
      <c r="N484" s="3" t="str">
        <f>VLOOKUP(F484,'ESO zone constants'!$A$3:$D$9999,4,FALSE)</f>
        <v>High Isle</v>
      </c>
    </row>
    <row r="485" spans="1:14" x14ac:dyDescent="0.25">
      <c r="A485" s="99">
        <v>509</v>
      </c>
      <c r="B485">
        <v>46</v>
      </c>
      <c r="C485">
        <v>2114</v>
      </c>
      <c r="D485" t="s">
        <v>3488</v>
      </c>
      <c r="E485">
        <v>883</v>
      </c>
      <c r="F485">
        <v>1318</v>
      </c>
      <c r="G485" t="s">
        <v>3377</v>
      </c>
      <c r="H485">
        <v>1</v>
      </c>
      <c r="I485" t="s">
        <v>3394</v>
      </c>
      <c r="J485" s="30" t="str">
        <f t="shared" si="24"/>
        <v>[509]=1318,</v>
      </c>
      <c r="K485" s="3">
        <f t="shared" si="25"/>
        <v>509</v>
      </c>
      <c r="L485" s="3">
        <f t="shared" si="26"/>
        <v>1318</v>
      </c>
      <c r="M485" s="8" t="str">
        <f>VLOOKUP(A485,'ESO wayshrine names'!$A$3:$B$9991,2,)</f>
        <v>Brokerock Wayshrine</v>
      </c>
      <c r="N485" s="3" t="str">
        <f>VLOOKUP(F485,'ESO zone constants'!$A$3:$D$9999,4,FALSE)</f>
        <v>High Isle</v>
      </c>
    </row>
    <row r="486" spans="1:14" x14ac:dyDescent="0.25">
      <c r="A486" s="99">
        <v>510</v>
      </c>
      <c r="B486">
        <v>46</v>
      </c>
      <c r="C486">
        <v>2114</v>
      </c>
      <c r="D486" t="s">
        <v>3488</v>
      </c>
      <c r="E486">
        <v>883</v>
      </c>
      <c r="F486">
        <v>1318</v>
      </c>
      <c r="G486" t="s">
        <v>3377</v>
      </c>
      <c r="H486">
        <v>1</v>
      </c>
      <c r="I486" t="s">
        <v>3395</v>
      </c>
      <c r="J486" s="30" t="str">
        <f t="shared" si="24"/>
        <v>[510]=1318,</v>
      </c>
      <c r="K486" s="3">
        <f t="shared" si="25"/>
        <v>510</v>
      </c>
      <c r="L486" s="3">
        <f t="shared" si="26"/>
        <v>1318</v>
      </c>
      <c r="M486" s="8" t="str">
        <f>VLOOKUP(A486,'ESO wayshrine names'!$A$3:$B$9991,2,)</f>
        <v>All Flags Wayshrine</v>
      </c>
      <c r="N486" s="3" t="str">
        <f>VLOOKUP(F486,'ESO zone constants'!$A$3:$D$9999,4,FALSE)</f>
        <v>High Isle</v>
      </c>
    </row>
    <row r="487" spans="1:14" x14ac:dyDescent="0.25">
      <c r="A487" s="99">
        <v>511</v>
      </c>
      <c r="B487">
        <v>46</v>
      </c>
      <c r="C487">
        <v>2114</v>
      </c>
      <c r="D487" t="s">
        <v>3488</v>
      </c>
      <c r="E487">
        <v>883</v>
      </c>
      <c r="F487">
        <v>1318</v>
      </c>
      <c r="G487" t="s">
        <v>3377</v>
      </c>
      <c r="H487">
        <v>1</v>
      </c>
      <c r="I487" t="s">
        <v>3396</v>
      </c>
      <c r="J487" s="30" t="str">
        <f t="shared" si="24"/>
        <v>[511]=1318,</v>
      </c>
      <c r="K487" s="3">
        <f t="shared" si="25"/>
        <v>511</v>
      </c>
      <c r="L487" s="3">
        <f t="shared" si="26"/>
        <v>1318</v>
      </c>
      <c r="M487" s="8" t="str">
        <f>VLOOKUP(A487,'ESO wayshrine names'!$A$3:$B$9991,2,)</f>
        <v>Trappers Peak Wayshrine</v>
      </c>
      <c r="N487" s="3" t="str">
        <f>VLOOKUP(F487,'ESO zone constants'!$A$3:$D$9999,4,FALSE)</f>
        <v>High Isle</v>
      </c>
    </row>
    <row r="488" spans="1:14" x14ac:dyDescent="0.25">
      <c r="A488" s="99">
        <v>512</v>
      </c>
      <c r="B488">
        <v>46</v>
      </c>
      <c r="C488">
        <v>2114</v>
      </c>
      <c r="D488" t="s">
        <v>3488</v>
      </c>
      <c r="E488">
        <v>883</v>
      </c>
      <c r="F488">
        <v>1318</v>
      </c>
      <c r="G488" t="s">
        <v>3377</v>
      </c>
      <c r="H488">
        <v>1</v>
      </c>
      <c r="I488" t="s">
        <v>3378</v>
      </c>
      <c r="J488" s="30" t="str">
        <f t="shared" si="24"/>
        <v>[512]=1318,</v>
      </c>
      <c r="K488" s="3">
        <f t="shared" si="25"/>
        <v>512</v>
      </c>
      <c r="L488" s="3">
        <f t="shared" si="26"/>
        <v>1318</v>
      </c>
      <c r="M488" s="8" t="str">
        <f>VLOOKUP(A488,'ESO wayshrine names'!$A$3:$B$9991,2,)</f>
        <v>Westbay Wayshrine</v>
      </c>
      <c r="N488" s="3" t="str">
        <f>VLOOKUP(F488,'ESO zone constants'!$A$3:$D$9999,4,FALSE)</f>
        <v>High Isle</v>
      </c>
    </row>
    <row r="489" spans="1:14" x14ac:dyDescent="0.25">
      <c r="A489" s="99">
        <v>513</v>
      </c>
      <c r="B489">
        <v>46</v>
      </c>
      <c r="C489">
        <v>2114</v>
      </c>
      <c r="D489" t="s">
        <v>3488</v>
      </c>
      <c r="E489">
        <v>883</v>
      </c>
      <c r="F489">
        <v>1318</v>
      </c>
      <c r="G489" t="s">
        <v>3377</v>
      </c>
      <c r="H489">
        <v>1</v>
      </c>
      <c r="I489" t="s">
        <v>3379</v>
      </c>
      <c r="J489" s="30" t="str">
        <f t="shared" si="24"/>
        <v>[513]=1318,</v>
      </c>
      <c r="K489" s="3">
        <f t="shared" si="25"/>
        <v>513</v>
      </c>
      <c r="L489" s="3">
        <f t="shared" si="26"/>
        <v>1318</v>
      </c>
      <c r="M489" s="8" t="str">
        <f>VLOOKUP(A489,'ESO wayshrine names'!$A$3:$B$9991,2,)</f>
        <v>Gonfalon Square Wayshrine</v>
      </c>
      <c r="N489" s="3" t="str">
        <f>VLOOKUP(F489,'ESO zone constants'!$A$3:$D$9999,4,FALSE)</f>
        <v>High Isle</v>
      </c>
    </row>
    <row r="490" spans="1:14" x14ac:dyDescent="0.25">
      <c r="A490" s="99">
        <v>517</v>
      </c>
      <c r="B490">
        <v>46</v>
      </c>
      <c r="C490">
        <v>2114</v>
      </c>
      <c r="D490" t="s">
        <v>3488</v>
      </c>
      <c r="E490">
        <v>883</v>
      </c>
      <c r="F490">
        <v>1318</v>
      </c>
      <c r="G490" t="s">
        <v>3377</v>
      </c>
      <c r="H490">
        <v>0</v>
      </c>
      <c r="I490" t="s">
        <v>3380</v>
      </c>
      <c r="J490" s="30" t="str">
        <f t="shared" si="24"/>
        <v>[517]=1318,</v>
      </c>
      <c r="K490" s="3">
        <f t="shared" si="25"/>
        <v>517</v>
      </c>
      <c r="L490" s="3">
        <f t="shared" si="26"/>
        <v>1318</v>
      </c>
      <c r="M490" s="8" t="str">
        <f>VLOOKUP(A490,'ESO wayshrine names'!$A$3:$B$9991,2,)</f>
        <v>All Flags Islet</v>
      </c>
      <c r="N490" s="3" t="str">
        <f>VLOOKUP(F490,'ESO zone constants'!$A$3:$D$9999,4,FALSE)</f>
        <v>High Isle</v>
      </c>
    </row>
    <row r="491" spans="1:14" x14ac:dyDescent="0.25">
      <c r="A491" s="99">
        <v>518</v>
      </c>
      <c r="B491">
        <v>46</v>
      </c>
      <c r="C491">
        <v>2114</v>
      </c>
      <c r="D491" t="s">
        <v>3488</v>
      </c>
      <c r="E491">
        <v>883</v>
      </c>
      <c r="F491">
        <v>1318</v>
      </c>
      <c r="G491" t="s">
        <v>3377</v>
      </c>
      <c r="H491">
        <v>1</v>
      </c>
      <c r="I491" t="s">
        <v>3381</v>
      </c>
      <c r="J491" s="30" t="str">
        <f t="shared" si="24"/>
        <v>[518]=1318,</v>
      </c>
      <c r="K491" s="3">
        <f t="shared" si="25"/>
        <v>518</v>
      </c>
      <c r="L491" s="3">
        <f t="shared" si="26"/>
        <v>1318</v>
      </c>
      <c r="M491" s="8" t="str">
        <f>VLOOKUP(A491,'ESO wayshrine names'!$A$3:$B$9991,2,)</f>
        <v>Serpents Hollow Wayshrine</v>
      </c>
      <c r="N491" s="3" t="str">
        <f>VLOOKUP(F491,'ESO zone constants'!$A$3:$D$9999,4,FALSE)</f>
        <v>High Isle</v>
      </c>
    </row>
    <row r="492" spans="1:14" x14ac:dyDescent="0.25">
      <c r="A492" s="99">
        <v>519</v>
      </c>
      <c r="B492">
        <v>46</v>
      </c>
      <c r="C492">
        <v>2114</v>
      </c>
      <c r="D492" t="s">
        <v>3488</v>
      </c>
      <c r="E492">
        <v>883</v>
      </c>
      <c r="F492">
        <v>1318</v>
      </c>
      <c r="G492" t="s">
        <v>3377</v>
      </c>
      <c r="H492">
        <v>1</v>
      </c>
      <c r="I492" t="s">
        <v>3382</v>
      </c>
      <c r="J492" s="30" t="str">
        <f t="shared" si="24"/>
        <v>[519]=1318,</v>
      </c>
      <c r="K492" s="3">
        <f t="shared" si="25"/>
        <v>519</v>
      </c>
      <c r="L492" s="3">
        <f t="shared" si="26"/>
        <v>1318</v>
      </c>
      <c r="M492" s="8" t="str">
        <f>VLOOKUP(A492,'ESO wayshrine names'!$A$3:$B$9991,2,)</f>
        <v>Flooded Coast Wayshrine</v>
      </c>
      <c r="N492" s="3" t="str">
        <f>VLOOKUP(F492,'ESO zone constants'!$A$3:$D$9999,4,FALSE)</f>
        <v>High Isle</v>
      </c>
    </row>
    <row r="493" spans="1:14" x14ac:dyDescent="0.25">
      <c r="A493" s="99">
        <v>520</v>
      </c>
      <c r="B493">
        <v>46</v>
      </c>
      <c r="C493">
        <v>2114</v>
      </c>
      <c r="D493" t="s">
        <v>3488</v>
      </c>
      <c r="E493">
        <v>883</v>
      </c>
      <c r="F493">
        <v>1318</v>
      </c>
      <c r="G493" t="s">
        <v>3377</v>
      </c>
      <c r="H493">
        <v>6</v>
      </c>
      <c r="I493" t="s">
        <v>3489</v>
      </c>
      <c r="J493" s="30" t="str">
        <f t="shared" si="24"/>
        <v>[520]=1318,</v>
      </c>
      <c r="K493" s="3">
        <f t="shared" si="25"/>
        <v>520</v>
      </c>
      <c r="L493" s="3">
        <f t="shared" si="26"/>
        <v>1318</v>
      </c>
      <c r="M493" s="8" t="str">
        <f>VLOOKUP(A493,'ESO wayshrine names'!$A$3:$B$9991,2,)</f>
        <v>Dungeon: Earthen Root Enclave</v>
      </c>
      <c r="N493" s="3" t="str">
        <f>VLOOKUP(F493,'ESO zone constants'!$A$3:$D$9999,4,FALSE)</f>
        <v>High Isle</v>
      </c>
    </row>
    <row r="494" spans="1:14" x14ac:dyDescent="0.25">
      <c r="A494" s="99">
        <v>521</v>
      </c>
      <c r="B494">
        <v>46</v>
      </c>
      <c r="C494">
        <v>2114</v>
      </c>
      <c r="D494" t="s">
        <v>3488</v>
      </c>
      <c r="E494">
        <v>883</v>
      </c>
      <c r="F494">
        <v>1318</v>
      </c>
      <c r="G494" t="s">
        <v>3377</v>
      </c>
      <c r="H494">
        <v>6</v>
      </c>
      <c r="I494" t="s">
        <v>3482</v>
      </c>
      <c r="J494" s="30" t="str">
        <f t="shared" si="24"/>
        <v>[521]=1318,</v>
      </c>
      <c r="K494" s="3">
        <f t="shared" si="25"/>
        <v>521</v>
      </c>
      <c r="L494" s="3">
        <f t="shared" si="26"/>
        <v>1318</v>
      </c>
      <c r="M494" s="8" t="str">
        <f>VLOOKUP(A494,'ESO wayshrine names'!$A$3:$B$9991,2,)</f>
        <v>Dungeon: Graven Deep</v>
      </c>
      <c r="N494" s="3" t="str">
        <f>VLOOKUP(F494,'ESO zone constants'!$A$3:$D$9999,4,FALSE)</f>
        <v>High Isle</v>
      </c>
    </row>
    <row r="495" spans="1:14" x14ac:dyDescent="0.25">
      <c r="A495" s="99">
        <v>522</v>
      </c>
      <c r="B495">
        <v>46</v>
      </c>
      <c r="C495">
        <v>2114</v>
      </c>
      <c r="D495" t="s">
        <v>3488</v>
      </c>
      <c r="E495">
        <v>883</v>
      </c>
      <c r="F495">
        <v>1318</v>
      </c>
      <c r="G495" t="s">
        <v>3377</v>
      </c>
      <c r="H495">
        <v>7</v>
      </c>
      <c r="I495" t="s">
        <v>3384</v>
      </c>
      <c r="J495" s="30" t="str">
        <f t="shared" si="24"/>
        <v>[522]=1318,</v>
      </c>
      <c r="K495" s="3">
        <f t="shared" si="25"/>
        <v>522</v>
      </c>
      <c r="L495" s="3">
        <f t="shared" si="26"/>
        <v>1318</v>
      </c>
      <c r="M495" s="8" t="str">
        <f>VLOOKUP(A495,'ESO wayshrine names'!$A$3:$B$9991,2,)</f>
        <v>Ancient Anchor Berth</v>
      </c>
      <c r="N495" s="3" t="str">
        <f>VLOOKUP(F495,'ESO zone constants'!$A$3:$D$9999,4,FALSE)</f>
        <v>High Isle</v>
      </c>
    </row>
    <row r="496" spans="1:14" x14ac:dyDescent="0.25">
      <c r="A496" s="99">
        <v>523</v>
      </c>
      <c r="B496">
        <v>46</v>
      </c>
      <c r="C496">
        <v>2114</v>
      </c>
      <c r="D496" t="s">
        <v>3488</v>
      </c>
      <c r="E496">
        <v>883</v>
      </c>
      <c r="F496">
        <v>1318</v>
      </c>
      <c r="G496" t="s">
        <v>3377</v>
      </c>
      <c r="H496">
        <v>7</v>
      </c>
      <c r="I496" t="s">
        <v>3385</v>
      </c>
      <c r="J496" s="30" t="str">
        <f t="shared" si="24"/>
        <v>[523]=1318,</v>
      </c>
      <c r="K496" s="3">
        <f t="shared" si="25"/>
        <v>523</v>
      </c>
      <c r="L496" s="3">
        <f t="shared" si="26"/>
        <v>1318</v>
      </c>
      <c r="M496" s="8" t="str">
        <f>VLOOKUP(A496,'ESO wayshrine names'!$A$3:$B$9991,2,)</f>
        <v>Highhallow Hold</v>
      </c>
      <c r="N496" s="3" t="str">
        <f>VLOOKUP(F496,'ESO zone constants'!$A$3:$D$9999,4,FALSE)</f>
        <v>High Isle</v>
      </c>
    </row>
    <row r="497" spans="1:14" x14ac:dyDescent="0.25">
      <c r="A497" s="77">
        <v>524</v>
      </c>
      <c r="B497">
        <v>48</v>
      </c>
      <c r="C497">
        <v>2212</v>
      </c>
      <c r="D497" t="s">
        <v>3550</v>
      </c>
      <c r="E497">
        <v>929</v>
      </c>
      <c r="F497">
        <v>1383</v>
      </c>
      <c r="G497" t="s">
        <v>3544</v>
      </c>
      <c r="H497">
        <v>1</v>
      </c>
      <c r="I497" t="s">
        <v>3561</v>
      </c>
      <c r="J497" s="30" t="str">
        <f t="shared" si="24"/>
        <v>[524]=1383,</v>
      </c>
      <c r="K497" s="3">
        <f t="shared" si="25"/>
        <v>524</v>
      </c>
      <c r="L497" s="3">
        <f t="shared" si="26"/>
        <v>1383</v>
      </c>
      <c r="M497" s="8" t="str">
        <f>VLOOKUP(A497,'ESO wayshrine names'!$A$3:$B$9991,2,)</f>
        <v>Vastyr Outskirts Wayshrine</v>
      </c>
      <c r="N497" s="3" t="str">
        <f>VLOOKUP(F497,'ESO zone constants'!$A$3:$D$9999,4,FALSE)</f>
        <v>Galen</v>
      </c>
    </row>
    <row r="498" spans="1:14" x14ac:dyDescent="0.25">
      <c r="A498" s="76">
        <v>525</v>
      </c>
      <c r="B498">
        <v>48</v>
      </c>
      <c r="C498">
        <v>2212</v>
      </c>
      <c r="D498" t="s">
        <v>3550</v>
      </c>
      <c r="E498">
        <v>929</v>
      </c>
      <c r="F498">
        <v>1383</v>
      </c>
      <c r="G498" t="s">
        <v>3544</v>
      </c>
      <c r="H498">
        <v>1</v>
      </c>
      <c r="I498" t="s">
        <v>3562</v>
      </c>
      <c r="J498" s="30" t="str">
        <f t="shared" si="24"/>
        <v>[525]=1383,</v>
      </c>
      <c r="K498" s="3">
        <f t="shared" si="25"/>
        <v>525</v>
      </c>
      <c r="L498" s="3">
        <f t="shared" si="26"/>
        <v>1383</v>
      </c>
      <c r="M498" s="8" t="str">
        <f>VLOOKUP(A498,'ESO wayshrine names'!$A$3:$B$9991,2,)</f>
        <v>Glimmertarn Wayshrine</v>
      </c>
      <c r="N498" s="3" t="str">
        <f>VLOOKUP(F498,'ESO zone constants'!$A$3:$D$9999,4,FALSE)</f>
        <v>Galen</v>
      </c>
    </row>
    <row r="499" spans="1:14" x14ac:dyDescent="0.25">
      <c r="A499" s="77">
        <v>526</v>
      </c>
      <c r="B499">
        <v>48</v>
      </c>
      <c r="C499">
        <v>2212</v>
      </c>
      <c r="D499" t="s">
        <v>3550</v>
      </c>
      <c r="E499">
        <v>929</v>
      </c>
      <c r="F499">
        <v>1383</v>
      </c>
      <c r="G499" t="s">
        <v>3544</v>
      </c>
      <c r="H499">
        <v>1</v>
      </c>
      <c r="I499" t="s">
        <v>3563</v>
      </c>
      <c r="J499" s="30" t="str">
        <f t="shared" si="24"/>
        <v>[526]=1383,</v>
      </c>
      <c r="K499" s="3">
        <f t="shared" si="25"/>
        <v>526</v>
      </c>
      <c r="L499" s="3">
        <f t="shared" si="26"/>
        <v>1383</v>
      </c>
      <c r="M499" s="8" t="str">
        <f>VLOOKUP(A499,'ESO wayshrine names'!$A$3:$B$9991,2,)</f>
        <v>Embervine Wayshrine</v>
      </c>
      <c r="N499" s="3" t="str">
        <f>VLOOKUP(F499,'ESO zone constants'!$A$3:$D$9999,4,FALSE)</f>
        <v>Galen</v>
      </c>
    </row>
    <row r="500" spans="1:14" x14ac:dyDescent="0.25">
      <c r="A500" s="76">
        <v>527</v>
      </c>
      <c r="B500">
        <v>48</v>
      </c>
      <c r="C500">
        <v>2212</v>
      </c>
      <c r="D500" t="s">
        <v>3550</v>
      </c>
      <c r="E500">
        <v>929</v>
      </c>
      <c r="F500">
        <v>1383</v>
      </c>
      <c r="G500" t="s">
        <v>3544</v>
      </c>
      <c r="H500">
        <v>1</v>
      </c>
      <c r="I500" t="s">
        <v>3564</v>
      </c>
      <c r="J500" s="30" t="str">
        <f t="shared" si="24"/>
        <v>[527]=1383,</v>
      </c>
      <c r="K500" s="3">
        <f t="shared" si="25"/>
        <v>527</v>
      </c>
      <c r="L500" s="3">
        <f t="shared" si="26"/>
        <v>1383</v>
      </c>
      <c r="M500" s="8" t="str">
        <f>VLOOKUP(A500,'ESO wayshrine names'!$A$3:$B$9991,2,)</f>
        <v>Llanshara Wayshrine</v>
      </c>
      <c r="N500" s="3" t="str">
        <f>VLOOKUP(F500,'ESO zone constants'!$A$3:$D$9999,4,FALSE)</f>
        <v>Galen</v>
      </c>
    </row>
    <row r="501" spans="1:14" x14ac:dyDescent="0.25">
      <c r="A501" s="75">
        <v>528</v>
      </c>
      <c r="B501">
        <v>48</v>
      </c>
      <c r="C501">
        <v>2212</v>
      </c>
      <c r="D501" t="s">
        <v>3550</v>
      </c>
      <c r="E501">
        <v>929</v>
      </c>
      <c r="F501">
        <v>1383</v>
      </c>
      <c r="G501" t="s">
        <v>3544</v>
      </c>
      <c r="H501">
        <v>1</v>
      </c>
      <c r="I501" t="s">
        <v>3558</v>
      </c>
      <c r="J501" s="30" t="str">
        <f t="shared" si="24"/>
        <v>[528]=1383,</v>
      </c>
      <c r="K501" s="3">
        <f t="shared" si="25"/>
        <v>528</v>
      </c>
      <c r="L501" s="3">
        <f t="shared" si="26"/>
        <v>1383</v>
      </c>
      <c r="M501" s="8" t="str">
        <f>VLOOKUP(A501,'ESO wayshrine names'!$A$3:$B$9991,2,)</f>
        <v>Y'ffre's Path Wayshrine</v>
      </c>
      <c r="N501" s="3" t="str">
        <f>VLOOKUP(F501,'ESO zone constants'!$A$3:$D$9999,4,FALSE)</f>
        <v>Galen</v>
      </c>
    </row>
    <row r="502" spans="1:14" x14ac:dyDescent="0.25">
      <c r="A502" s="75">
        <v>529</v>
      </c>
      <c r="B502">
        <v>48</v>
      </c>
      <c r="C502">
        <v>2212</v>
      </c>
      <c r="D502" t="s">
        <v>3550</v>
      </c>
      <c r="E502">
        <v>929</v>
      </c>
      <c r="F502">
        <v>1383</v>
      </c>
      <c r="G502" t="s">
        <v>3544</v>
      </c>
      <c r="H502">
        <v>1</v>
      </c>
      <c r="I502" t="s">
        <v>3559</v>
      </c>
      <c r="J502" s="30" t="str">
        <f t="shared" si="24"/>
        <v>[529]=1383,</v>
      </c>
      <c r="K502" s="3">
        <f t="shared" si="25"/>
        <v>529</v>
      </c>
      <c r="L502" s="3">
        <f t="shared" si="26"/>
        <v>1383</v>
      </c>
      <c r="M502" s="8" t="str">
        <f>VLOOKUP(A502,'ESO wayshrine names'!$A$3:$B$9991,2,)</f>
        <v>Vastyr Wayshrine</v>
      </c>
      <c r="N502" s="3" t="str">
        <f>VLOOKUP(F502,'ESO zone constants'!$A$3:$D$9999,4,FALSE)</f>
        <v>Galen</v>
      </c>
    </row>
    <row r="503" spans="1:14" x14ac:dyDescent="0.25">
      <c r="A503" s="76">
        <v>530</v>
      </c>
      <c r="B503">
        <v>48</v>
      </c>
      <c r="C503">
        <v>2212</v>
      </c>
      <c r="D503" t="s">
        <v>3550</v>
      </c>
      <c r="E503">
        <v>929</v>
      </c>
      <c r="F503">
        <v>1383</v>
      </c>
      <c r="G503" t="s">
        <v>3544</v>
      </c>
      <c r="H503">
        <v>1</v>
      </c>
      <c r="I503" t="s">
        <v>3560</v>
      </c>
      <c r="J503" s="30" t="str">
        <f t="shared" si="24"/>
        <v>[530]=1383,</v>
      </c>
      <c r="K503" s="3">
        <f t="shared" si="25"/>
        <v>530</v>
      </c>
      <c r="L503" s="3">
        <f t="shared" si="26"/>
        <v>1383</v>
      </c>
      <c r="M503" s="8" t="str">
        <f>VLOOKUP(A503,'ESO wayshrine names'!$A$3:$B$9991,2,)</f>
        <v>Eastern Shores Wayshrine</v>
      </c>
      <c r="N503" s="3" t="str">
        <f>VLOOKUP(F503,'ESO zone constants'!$A$3:$D$9999,4,FALSE)</f>
        <v>Galen</v>
      </c>
    </row>
    <row r="504" spans="1:14" x14ac:dyDescent="0.25">
      <c r="A504" s="103">
        <v>531</v>
      </c>
      <c r="B504">
        <v>11</v>
      </c>
      <c r="C504">
        <v>7</v>
      </c>
      <c r="D504" t="s">
        <v>106</v>
      </c>
      <c r="E504">
        <v>9</v>
      </c>
      <c r="F504">
        <v>41</v>
      </c>
      <c r="G504" t="s">
        <v>106</v>
      </c>
      <c r="H504">
        <v>6</v>
      </c>
      <c r="I504" t="s">
        <v>3664</v>
      </c>
      <c r="J504" s="30" t="str">
        <f t="shared" si="24"/>
        <v>[531]=41,</v>
      </c>
      <c r="K504" s="3">
        <f t="shared" si="25"/>
        <v>531</v>
      </c>
      <c r="L504" s="3">
        <f t="shared" si="26"/>
        <v>41</v>
      </c>
      <c r="M504" s="8" t="str">
        <f>VLOOKUP(A504,'ESO wayshrine names'!$A$3:$B$9991,2,)</f>
        <v>Dungeon: Bal Sunnar</v>
      </c>
      <c r="N504" s="3" t="str">
        <f>VLOOKUP(F504,'ESO zone constants'!$A$3:$D$9999,4,FALSE)</f>
        <v>Stonefalls</v>
      </c>
    </row>
    <row r="505" spans="1:14" x14ac:dyDescent="0.25">
      <c r="A505" s="103">
        <v>532</v>
      </c>
      <c r="B505">
        <v>12</v>
      </c>
      <c r="C505">
        <v>125</v>
      </c>
      <c r="D505" t="s">
        <v>111</v>
      </c>
      <c r="E505">
        <v>16</v>
      </c>
      <c r="F505">
        <v>103</v>
      </c>
      <c r="G505" t="s">
        <v>111</v>
      </c>
      <c r="H505">
        <v>6</v>
      </c>
      <c r="I505" t="s">
        <v>3665</v>
      </c>
      <c r="J505" s="30" t="str">
        <f t="shared" si="24"/>
        <v>[532]=103,</v>
      </c>
      <c r="K505" s="3">
        <f t="shared" si="25"/>
        <v>532</v>
      </c>
      <c r="L505" s="3">
        <f t="shared" si="26"/>
        <v>103</v>
      </c>
      <c r="M505" s="8" t="str">
        <f>VLOOKUP(A505,'ESO wayshrine names'!$A$3:$B$9991,2,)</f>
        <v>Dungeon: Scrivener's Hall</v>
      </c>
      <c r="N505" s="3" t="str">
        <f>VLOOKUP(F505,'ESO zone constants'!$A$3:$D$9999,4,FALSE)</f>
        <v>The Rift</v>
      </c>
    </row>
    <row r="506" spans="1:14" s="56" customFormat="1" x14ac:dyDescent="0.25">
      <c r="A506" s="104">
        <v>533</v>
      </c>
      <c r="J506" s="30" t="str">
        <f t="shared" si="24"/>
        <v/>
      </c>
      <c r="K506" s="3">
        <f t="shared" si="25"/>
        <v>533</v>
      </c>
      <c r="L506" s="3">
        <f t="shared" si="26"/>
        <v>0</v>
      </c>
      <c r="M506" s="8" t="str">
        <f>VLOOKUP(A506,'ESO wayshrine names'!$A$3:$B$9991,2,)</f>
        <v>Fogbreak Lighthouse</v>
      </c>
      <c r="N506" s="3" t="str">
        <f>VLOOKUP(F506,'ESO zone constants'!$A$3:$D$9999,4,FALSE)</f>
        <v>Tamriel Map</v>
      </c>
    </row>
    <row r="507" spans="1:14" x14ac:dyDescent="0.25">
      <c r="A507" s="107">
        <v>534</v>
      </c>
      <c r="B507">
        <v>49</v>
      </c>
      <c r="C507">
        <v>2274</v>
      </c>
      <c r="D507" t="s">
        <v>3716</v>
      </c>
      <c r="E507">
        <v>958</v>
      </c>
      <c r="F507">
        <v>1414</v>
      </c>
      <c r="G507" t="s">
        <v>3716</v>
      </c>
      <c r="H507">
        <v>3</v>
      </c>
      <c r="I507" t="s">
        <v>3721</v>
      </c>
      <c r="J507" s="30" t="str">
        <f t="shared" si="24"/>
        <v>[534]=1414,</v>
      </c>
      <c r="K507" s="3">
        <f t="shared" si="25"/>
        <v>534</v>
      </c>
      <c r="L507" s="3">
        <f t="shared" si="26"/>
        <v>1414</v>
      </c>
      <c r="M507" s="8" t="str">
        <f>VLOOKUP(A507,'ESO wayshrine names'!$A$3:$B$9991,2,)</f>
        <v>Trial: Sanity's Edge</v>
      </c>
      <c r="N507" s="3" t="str">
        <f>VLOOKUP(F507,'ESO zone constants'!$A$3:$D$9999,4,FALSE)</f>
        <v>Telvanni Peninsula</v>
      </c>
    </row>
    <row r="508" spans="1:14" x14ac:dyDescent="0.25">
      <c r="A508" s="107">
        <v>535</v>
      </c>
      <c r="B508">
        <v>49</v>
      </c>
      <c r="C508">
        <v>2274</v>
      </c>
      <c r="D508" t="s">
        <v>3716</v>
      </c>
      <c r="E508">
        <v>958</v>
      </c>
      <c r="F508">
        <v>1414</v>
      </c>
      <c r="G508" t="s">
        <v>3716</v>
      </c>
      <c r="H508">
        <v>1</v>
      </c>
      <c r="I508" t="s">
        <v>3722</v>
      </c>
      <c r="J508" s="30" t="str">
        <f t="shared" si="24"/>
        <v>[535]=1414,</v>
      </c>
      <c r="K508" s="3">
        <f t="shared" si="25"/>
        <v>535</v>
      </c>
      <c r="L508" s="3">
        <f t="shared" si="26"/>
        <v>1414</v>
      </c>
      <c r="M508" s="8" t="str">
        <f>VLOOKUP(A508,'ESO wayshrine names'!$A$3:$B$9991,2,)</f>
        <v>Necrom Outskirts Wayshrine</v>
      </c>
      <c r="N508" s="3" t="str">
        <f>VLOOKUP(F508,'ESO zone constants'!$A$3:$D$9999,4,FALSE)</f>
        <v>Telvanni Peninsula</v>
      </c>
    </row>
    <row r="509" spans="1:14" x14ac:dyDescent="0.25">
      <c r="A509" s="107">
        <v>536</v>
      </c>
      <c r="B509">
        <v>49</v>
      </c>
      <c r="C509">
        <v>2274</v>
      </c>
      <c r="D509" t="s">
        <v>3716</v>
      </c>
      <c r="E509">
        <v>958</v>
      </c>
      <c r="F509">
        <v>1414</v>
      </c>
      <c r="G509" t="s">
        <v>3716</v>
      </c>
      <c r="H509">
        <v>1</v>
      </c>
      <c r="I509" t="s">
        <v>3723</v>
      </c>
      <c r="J509" s="30" t="str">
        <f t="shared" si="24"/>
        <v>[536]=1414,</v>
      </c>
      <c r="K509" s="3">
        <f t="shared" si="25"/>
        <v>536</v>
      </c>
      <c r="L509" s="3">
        <f t="shared" si="26"/>
        <v>1414</v>
      </c>
      <c r="M509" s="8" t="str">
        <f>VLOOKUP(A509,'ESO wayshrine names'!$A$3:$B$9991,2,)</f>
        <v>Necrom Wayshrine</v>
      </c>
      <c r="N509" s="3" t="str">
        <f>VLOOKUP(F509,'ESO zone constants'!$A$3:$D$9999,4,FALSE)</f>
        <v>Telvanni Peninsula</v>
      </c>
    </row>
    <row r="510" spans="1:14" x14ac:dyDescent="0.25">
      <c r="A510" s="107">
        <v>537</v>
      </c>
      <c r="B510">
        <v>49</v>
      </c>
      <c r="C510">
        <v>2274</v>
      </c>
      <c r="D510" t="s">
        <v>3716</v>
      </c>
      <c r="E510">
        <v>958</v>
      </c>
      <c r="F510">
        <v>1414</v>
      </c>
      <c r="G510" t="s">
        <v>3716</v>
      </c>
      <c r="H510">
        <v>1</v>
      </c>
      <c r="I510" t="s">
        <v>3724</v>
      </c>
      <c r="J510" s="30" t="str">
        <f t="shared" si="24"/>
        <v>[537]=1414,</v>
      </c>
      <c r="K510" s="3">
        <f t="shared" si="25"/>
        <v>537</v>
      </c>
      <c r="L510" s="3">
        <f t="shared" si="26"/>
        <v>1414</v>
      </c>
      <c r="M510" s="8" t="str">
        <f>VLOOKUP(A510,'ESO wayshrine names'!$A$3:$B$9991,2,)</f>
        <v>Fungal Lowlands Wayshrine</v>
      </c>
      <c r="N510" s="3" t="str">
        <f>VLOOKUP(F510,'ESO zone constants'!$A$3:$D$9999,4,FALSE)</f>
        <v>Telvanni Peninsula</v>
      </c>
    </row>
    <row r="511" spans="1:14" x14ac:dyDescent="0.25">
      <c r="A511" s="107">
        <v>538</v>
      </c>
      <c r="B511">
        <v>49</v>
      </c>
      <c r="C511">
        <v>2274</v>
      </c>
      <c r="D511" t="s">
        <v>3716</v>
      </c>
      <c r="E511">
        <v>958</v>
      </c>
      <c r="F511">
        <v>1414</v>
      </c>
      <c r="G511" t="s">
        <v>3716</v>
      </c>
      <c r="H511">
        <v>1</v>
      </c>
      <c r="I511" t="s">
        <v>3725</v>
      </c>
      <c r="J511" s="30" t="str">
        <f t="shared" si="24"/>
        <v>[538]=1414,</v>
      </c>
      <c r="K511" s="3">
        <f t="shared" si="25"/>
        <v>538</v>
      </c>
      <c r="L511" s="3">
        <f t="shared" si="26"/>
        <v>1414</v>
      </c>
      <c r="M511" s="8" t="str">
        <f>VLOOKUP(A511,'ESO wayshrine names'!$A$3:$B$9991,2,)</f>
        <v>Ald Isra Wayshrine</v>
      </c>
      <c r="N511" s="3" t="str">
        <f>VLOOKUP(F511,'ESO zone constants'!$A$3:$D$9999,4,FALSE)</f>
        <v>Telvanni Peninsula</v>
      </c>
    </row>
    <row r="512" spans="1:14" x14ac:dyDescent="0.25">
      <c r="A512" s="107">
        <v>539</v>
      </c>
      <c r="B512">
        <v>49</v>
      </c>
      <c r="C512">
        <v>2274</v>
      </c>
      <c r="D512" t="s">
        <v>3716</v>
      </c>
      <c r="E512">
        <v>958</v>
      </c>
      <c r="F512">
        <v>1414</v>
      </c>
      <c r="G512" t="s">
        <v>3716</v>
      </c>
      <c r="H512">
        <v>1</v>
      </c>
      <c r="I512" t="s">
        <v>3726</v>
      </c>
      <c r="J512" s="30" t="str">
        <f t="shared" si="24"/>
        <v>[539]=1414,</v>
      </c>
      <c r="K512" s="3">
        <f t="shared" si="25"/>
        <v>539</v>
      </c>
      <c r="L512" s="3">
        <f t="shared" si="26"/>
        <v>1414</v>
      </c>
      <c r="M512" s="8" t="str">
        <f>VLOOKUP(A512,'ESO wayshrine names'!$A$3:$B$9991,2,)</f>
        <v>Padomaic Crest Wayshrine</v>
      </c>
      <c r="N512" s="3" t="str">
        <f>VLOOKUP(F512,'ESO zone constants'!$A$3:$D$9999,4,FALSE)</f>
        <v>Telvanni Peninsula</v>
      </c>
    </row>
    <row r="513" spans="1:14" x14ac:dyDescent="0.25">
      <c r="A513" s="107">
        <v>540</v>
      </c>
      <c r="B513">
        <v>50</v>
      </c>
      <c r="C513">
        <v>2275</v>
      </c>
      <c r="D513" t="s">
        <v>3710</v>
      </c>
      <c r="E513">
        <v>957</v>
      </c>
      <c r="F513">
        <v>1413</v>
      </c>
      <c r="G513" t="s">
        <v>3710</v>
      </c>
      <c r="H513">
        <v>1</v>
      </c>
      <c r="I513" t="s">
        <v>3727</v>
      </c>
      <c r="J513" s="30" t="str">
        <f t="shared" si="24"/>
        <v>[540]=1413,</v>
      </c>
      <c r="K513" s="3">
        <f t="shared" si="25"/>
        <v>540</v>
      </c>
      <c r="L513" s="3">
        <f t="shared" si="26"/>
        <v>1413</v>
      </c>
      <c r="M513" s="8" t="str">
        <f>VLOOKUP(A513,'ESO wayshrine names'!$A$3:$B$9991,2,)</f>
        <v>Soundless Bight Wayshrine</v>
      </c>
      <c r="N513" s="3" t="str">
        <f>VLOOKUP(F513,'ESO zone constants'!$A$3:$D$9999,4,FALSE)</f>
        <v>Apocrypha</v>
      </c>
    </row>
    <row r="514" spans="1:14" x14ac:dyDescent="0.25">
      <c r="A514" s="107">
        <v>541</v>
      </c>
      <c r="B514">
        <v>50</v>
      </c>
      <c r="C514">
        <v>2275</v>
      </c>
      <c r="D514" t="s">
        <v>3710</v>
      </c>
      <c r="E514">
        <v>957</v>
      </c>
      <c r="F514">
        <v>1413</v>
      </c>
      <c r="G514" t="s">
        <v>3710</v>
      </c>
      <c r="H514">
        <v>1</v>
      </c>
      <c r="I514" t="s">
        <v>3728</v>
      </c>
      <c r="J514" s="30" t="str">
        <f t="shared" si="24"/>
        <v>[541]=1413,</v>
      </c>
      <c r="K514" s="3">
        <f t="shared" si="25"/>
        <v>541</v>
      </c>
      <c r="L514" s="3">
        <f t="shared" si="26"/>
        <v>1413</v>
      </c>
      <c r="M514" s="8" t="str">
        <f>VLOOKUP(A514,'ESO wayshrine names'!$A$3:$B$9991,2,)</f>
        <v>Stilled Shallows Wayshrine</v>
      </c>
      <c r="N514" s="3" t="str">
        <f>VLOOKUP(F514,'ESO zone constants'!$A$3:$D$9999,4,FALSE)</f>
        <v>Apocrypha</v>
      </c>
    </row>
    <row r="515" spans="1:14" x14ac:dyDescent="0.25">
      <c r="A515" s="107">
        <v>542</v>
      </c>
      <c r="B515">
        <v>50</v>
      </c>
      <c r="C515">
        <v>2275</v>
      </c>
      <c r="D515" t="s">
        <v>3710</v>
      </c>
      <c r="E515">
        <v>957</v>
      </c>
      <c r="F515">
        <v>1413</v>
      </c>
      <c r="G515" t="s">
        <v>3710</v>
      </c>
      <c r="H515">
        <v>1</v>
      </c>
      <c r="I515" t="s">
        <v>3729</v>
      </c>
      <c r="J515" s="30" t="str">
        <f t="shared" si="24"/>
        <v>[542]=1413,</v>
      </c>
      <c r="K515" s="3">
        <f t="shared" si="25"/>
        <v>542</v>
      </c>
      <c r="L515" s="3">
        <f t="shared" si="26"/>
        <v>1413</v>
      </c>
      <c r="M515" s="8" t="str">
        <f>VLOOKUP(A515,'ESO wayshrine names'!$A$3:$B$9991,2,)</f>
        <v>Cipher's Midden Wayshrine</v>
      </c>
      <c r="N515" s="3" t="str">
        <f>VLOOKUP(F515,'ESO zone constants'!$A$3:$D$9999,4,FALSE)</f>
        <v>Apocrypha</v>
      </c>
    </row>
    <row r="516" spans="1:14" x14ac:dyDescent="0.25">
      <c r="A516" s="107">
        <v>543</v>
      </c>
      <c r="B516">
        <v>50</v>
      </c>
      <c r="C516">
        <v>2275</v>
      </c>
      <c r="D516" t="s">
        <v>3710</v>
      </c>
      <c r="E516">
        <v>957</v>
      </c>
      <c r="F516">
        <v>1413</v>
      </c>
      <c r="G516" t="s">
        <v>3710</v>
      </c>
      <c r="H516">
        <v>1</v>
      </c>
      <c r="I516" t="s">
        <v>3730</v>
      </c>
      <c r="J516" s="30" t="str">
        <f t="shared" ref="J516:J525" si="27">IF(A516&lt;&gt;"",IF(F516&lt;&gt;"",IF(OR(ISNA(A516),ISNA(F516)),"","["&amp;A516&amp;"]="&amp;F516&amp;","),""),"")</f>
        <v>[543]=1413,</v>
      </c>
      <c r="K516" s="3">
        <f t="shared" ref="K516:K525" si="28">A516</f>
        <v>543</v>
      </c>
      <c r="L516" s="3">
        <f t="shared" ref="L516:L525" si="29">F516</f>
        <v>1413</v>
      </c>
      <c r="M516" s="8" t="str">
        <f>VLOOKUP(A516,'ESO wayshrine names'!$A$3:$B$9991,2,)</f>
        <v>Speiran Tarn Wayshrine</v>
      </c>
      <c r="N516" s="3" t="str">
        <f>VLOOKUP(F516,'ESO zone constants'!$A$3:$D$9999,4,FALSE)</f>
        <v>Apocrypha</v>
      </c>
    </row>
    <row r="517" spans="1:14" x14ac:dyDescent="0.25">
      <c r="A517" s="107">
        <v>544</v>
      </c>
      <c r="B517">
        <v>50</v>
      </c>
      <c r="C517">
        <v>2275</v>
      </c>
      <c r="D517" t="s">
        <v>3710</v>
      </c>
      <c r="E517">
        <v>957</v>
      </c>
      <c r="F517">
        <v>1413</v>
      </c>
      <c r="G517" t="s">
        <v>3710</v>
      </c>
      <c r="H517">
        <v>1</v>
      </c>
      <c r="I517" t="s">
        <v>3711</v>
      </c>
      <c r="J517" s="30" t="str">
        <f t="shared" si="27"/>
        <v>[544]=1413,</v>
      </c>
      <c r="K517" s="3">
        <f t="shared" si="28"/>
        <v>544</v>
      </c>
      <c r="L517" s="3">
        <f t="shared" si="29"/>
        <v>1413</v>
      </c>
      <c r="M517" s="8" t="str">
        <f>VLOOKUP(A517,'ESO wayshrine names'!$A$3:$B$9991,2,)</f>
        <v>Writhing Wastes Wayshrine</v>
      </c>
      <c r="N517" s="3" t="str">
        <f>VLOOKUP(F517,'ESO zone constants'!$A$3:$D$9999,4,FALSE)</f>
        <v>Apocrypha</v>
      </c>
    </row>
    <row r="518" spans="1:14" x14ac:dyDescent="0.25">
      <c r="A518" s="107">
        <v>545</v>
      </c>
      <c r="B518">
        <v>50</v>
      </c>
      <c r="C518">
        <v>2275</v>
      </c>
      <c r="D518" t="s">
        <v>3710</v>
      </c>
      <c r="E518">
        <v>957</v>
      </c>
      <c r="F518">
        <v>1413</v>
      </c>
      <c r="G518" t="s">
        <v>3710</v>
      </c>
      <c r="H518">
        <v>1</v>
      </c>
      <c r="I518" t="s">
        <v>3712</v>
      </c>
      <c r="J518" s="30" t="str">
        <f t="shared" si="27"/>
        <v>[545]=1413,</v>
      </c>
      <c r="K518" s="3">
        <f t="shared" si="28"/>
        <v>545</v>
      </c>
      <c r="L518" s="3">
        <f t="shared" si="29"/>
        <v>1413</v>
      </c>
      <c r="M518" s="8" t="str">
        <f>VLOOKUP(A518,'ESO wayshrine names'!$A$3:$B$9991,2,)</f>
        <v>Tranquil Catalog Wayshrine</v>
      </c>
      <c r="N518" s="3" t="str">
        <f>VLOOKUP(F518,'ESO zone constants'!$A$3:$D$9999,4,FALSE)</f>
        <v>Apocrypha</v>
      </c>
    </row>
    <row r="519" spans="1:14" x14ac:dyDescent="0.25">
      <c r="A519" s="107">
        <v>546</v>
      </c>
      <c r="B519">
        <v>50</v>
      </c>
      <c r="C519">
        <v>2275</v>
      </c>
      <c r="D519" t="s">
        <v>3710</v>
      </c>
      <c r="E519">
        <v>957</v>
      </c>
      <c r="F519">
        <v>1413</v>
      </c>
      <c r="G519" t="s">
        <v>3710</v>
      </c>
      <c r="H519">
        <v>1</v>
      </c>
      <c r="I519" t="s">
        <v>3713</v>
      </c>
      <c r="J519" s="30" t="str">
        <f t="shared" si="27"/>
        <v>[546]=1413,</v>
      </c>
      <c r="K519" s="3">
        <f t="shared" si="28"/>
        <v>546</v>
      </c>
      <c r="L519" s="3">
        <f t="shared" si="29"/>
        <v>1413</v>
      </c>
      <c r="M519" s="8" t="str">
        <f>VLOOKUP(A519,'ESO wayshrine names'!$A$3:$B$9991,2,)</f>
        <v>Apogee Nadir Wayshrine</v>
      </c>
      <c r="N519" s="3" t="str">
        <f>VLOOKUP(F519,'ESO zone constants'!$A$3:$D$9999,4,FALSE)</f>
        <v>Apocrypha</v>
      </c>
    </row>
    <row r="520" spans="1:14" x14ac:dyDescent="0.25">
      <c r="A520" s="107">
        <v>547</v>
      </c>
      <c r="B520">
        <v>50</v>
      </c>
      <c r="C520">
        <v>2275</v>
      </c>
      <c r="D520" t="s">
        <v>3710</v>
      </c>
      <c r="E520">
        <v>957</v>
      </c>
      <c r="F520">
        <v>1413</v>
      </c>
      <c r="G520" t="s">
        <v>3710</v>
      </c>
      <c r="H520">
        <v>1</v>
      </c>
      <c r="I520" t="s">
        <v>3714</v>
      </c>
      <c r="J520" s="30" t="str">
        <f t="shared" si="27"/>
        <v>[547]=1413,</v>
      </c>
      <c r="K520" s="3">
        <f t="shared" si="28"/>
        <v>547</v>
      </c>
      <c r="L520" s="3">
        <f t="shared" si="29"/>
        <v>1413</v>
      </c>
      <c r="M520" s="8" t="str">
        <f>VLOOKUP(A520,'ESO wayshrine names'!$A$3:$B$9991,2,)</f>
        <v>Forlorn Palisades Wayshrine</v>
      </c>
      <c r="N520" s="3" t="str">
        <f>VLOOKUP(F520,'ESO zone constants'!$A$3:$D$9999,4,FALSE)</f>
        <v>Apocrypha</v>
      </c>
    </row>
    <row r="521" spans="1:14" x14ac:dyDescent="0.25">
      <c r="A521" s="107">
        <v>548</v>
      </c>
      <c r="B521">
        <v>50</v>
      </c>
      <c r="C521">
        <v>2275</v>
      </c>
      <c r="D521" t="s">
        <v>3710</v>
      </c>
      <c r="E521">
        <v>957</v>
      </c>
      <c r="F521">
        <v>1413</v>
      </c>
      <c r="G521" t="s">
        <v>3710</v>
      </c>
      <c r="H521">
        <v>1</v>
      </c>
      <c r="I521" t="s">
        <v>3715</v>
      </c>
      <c r="J521" s="30" t="str">
        <f t="shared" si="27"/>
        <v>[548]=1413,</v>
      </c>
      <c r="K521" s="3">
        <f t="shared" si="28"/>
        <v>548</v>
      </c>
      <c r="L521" s="3">
        <f t="shared" si="29"/>
        <v>1413</v>
      </c>
      <c r="M521" s="8" t="str">
        <f>VLOOKUP(A521,'ESO wayshrine names'!$A$3:$B$9991,2,)</f>
        <v>Feral Gallery Wayshrine</v>
      </c>
      <c r="N521" s="3" t="str">
        <f>VLOOKUP(F521,'ESO zone constants'!$A$3:$D$9999,4,FALSE)</f>
        <v>Apocrypha</v>
      </c>
    </row>
    <row r="522" spans="1:14" x14ac:dyDescent="0.25">
      <c r="A522" s="107">
        <v>549</v>
      </c>
      <c r="B522">
        <v>49</v>
      </c>
      <c r="C522">
        <v>2274</v>
      </c>
      <c r="D522" t="s">
        <v>3716</v>
      </c>
      <c r="E522">
        <v>958</v>
      </c>
      <c r="F522">
        <v>1414</v>
      </c>
      <c r="G522" t="s">
        <v>3716</v>
      </c>
      <c r="H522">
        <v>1</v>
      </c>
      <c r="I522" t="s">
        <v>3717</v>
      </c>
      <c r="J522" s="30" t="str">
        <f t="shared" si="27"/>
        <v>[549]=1414,</v>
      </c>
      <c r="K522" s="3">
        <f t="shared" si="28"/>
        <v>549</v>
      </c>
      <c r="L522" s="3">
        <f t="shared" si="29"/>
        <v>1414</v>
      </c>
      <c r="M522" s="8" t="str">
        <f>VLOOKUP(A522,'ESO wayshrine names'!$A$3:$B$9991,2,)</f>
        <v>Great Arm Wayshrine</v>
      </c>
      <c r="N522" s="3" t="str">
        <f>VLOOKUP(F522,'ESO zone constants'!$A$3:$D$9999,4,FALSE)</f>
        <v>Telvanni Peninsula</v>
      </c>
    </row>
    <row r="523" spans="1:14" x14ac:dyDescent="0.25">
      <c r="A523" s="107">
        <v>552</v>
      </c>
      <c r="B523">
        <v>49</v>
      </c>
      <c r="C523">
        <v>2274</v>
      </c>
      <c r="D523" t="s">
        <v>3716</v>
      </c>
      <c r="E523">
        <v>958</v>
      </c>
      <c r="F523">
        <v>1414</v>
      </c>
      <c r="G523" t="s">
        <v>3716</v>
      </c>
      <c r="H523">
        <v>7</v>
      </c>
      <c r="I523" t="s">
        <v>3718</v>
      </c>
      <c r="J523" s="30" t="str">
        <f t="shared" si="27"/>
        <v>[552]=1414,</v>
      </c>
      <c r="K523" s="3">
        <f t="shared" si="28"/>
        <v>552</v>
      </c>
      <c r="L523" s="3">
        <f t="shared" si="29"/>
        <v>1414</v>
      </c>
      <c r="M523" s="8" t="str">
        <f>VLOOKUP(A523,'ESO wayshrine names'!$A$3:$B$9991,2,)</f>
        <v>Journey's End Lodgings</v>
      </c>
      <c r="N523" s="3" t="str">
        <f>VLOOKUP(F523,'ESO zone constants'!$A$3:$D$9999,4,FALSE)</f>
        <v>Telvanni Peninsula</v>
      </c>
    </row>
    <row r="524" spans="1:14" x14ac:dyDescent="0.25">
      <c r="A524" s="107">
        <v>553</v>
      </c>
      <c r="B524">
        <v>49</v>
      </c>
      <c r="C524">
        <v>2274</v>
      </c>
      <c r="D524" t="s">
        <v>3716</v>
      </c>
      <c r="E524">
        <v>958</v>
      </c>
      <c r="F524">
        <v>1414</v>
      </c>
      <c r="G524" t="s">
        <v>3716</v>
      </c>
      <c r="H524">
        <v>7</v>
      </c>
      <c r="I524" t="s">
        <v>3719</v>
      </c>
      <c r="J524" s="30" t="str">
        <f t="shared" si="27"/>
        <v>[553]=1414,</v>
      </c>
      <c r="K524" s="3">
        <f t="shared" si="28"/>
        <v>553</v>
      </c>
      <c r="L524" s="3">
        <f t="shared" si="29"/>
        <v>1414</v>
      </c>
      <c r="M524" s="8" t="str">
        <f>VLOOKUP(A524,'ESO wayshrine names'!$A$3:$B$9991,2,)</f>
        <v>Emissary's Enclave</v>
      </c>
      <c r="N524" s="3" t="str">
        <f>VLOOKUP(F524,'ESO zone constants'!$A$3:$D$9999,4,FALSE)</f>
        <v>Telvanni Peninsula</v>
      </c>
    </row>
    <row r="525" spans="1:14" x14ac:dyDescent="0.25">
      <c r="A525" s="107">
        <v>554</v>
      </c>
      <c r="B525">
        <v>49</v>
      </c>
      <c r="C525">
        <v>2274</v>
      </c>
      <c r="D525" t="s">
        <v>3716</v>
      </c>
      <c r="E525">
        <v>958</v>
      </c>
      <c r="F525">
        <v>1414</v>
      </c>
      <c r="G525" t="s">
        <v>3716</v>
      </c>
      <c r="H525">
        <v>1</v>
      </c>
      <c r="I525" t="s">
        <v>3720</v>
      </c>
      <c r="J525" s="30" t="str">
        <f t="shared" si="27"/>
        <v>[554]=1414,</v>
      </c>
      <c r="K525" s="3">
        <f t="shared" si="28"/>
        <v>554</v>
      </c>
      <c r="L525" s="3">
        <f t="shared" si="29"/>
        <v>1414</v>
      </c>
      <c r="M525" s="8" t="str">
        <f>VLOOKUP(A525,'ESO wayshrine names'!$A$3:$B$9991,2,)</f>
        <v>Alavelis Wayshrine</v>
      </c>
      <c r="N525" s="3" t="str">
        <f>VLOOKUP(F525,'ESO zone constants'!$A$3:$D$9999,4,FALSE)</f>
        <v>Telvanni Peninsula</v>
      </c>
    </row>
  </sheetData>
  <autoFilter ref="A2:N503" xr:uid="{00000000-0001-0000-0800-000000000000}">
    <sortState xmlns:xlrd2="http://schemas.microsoft.com/office/spreadsheetml/2017/richdata2" ref="A3:N525">
      <sortCondition ref="A2:A503"/>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59"/>
  <sheetViews>
    <sheetView workbookViewId="0">
      <pane xSplit="1" ySplit="2" topLeftCell="B522" activePane="bottomRight" state="frozen"/>
      <selection pane="topRight" activeCell="B1" sqref="B1"/>
      <selection pane="bottomLeft" activeCell="A2" sqref="A2"/>
      <selection pane="bottomRight" activeCell="B536" sqref="B536"/>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5"/>
      <c r="B1" s="54" t="s">
        <v>3751</v>
      </c>
      <c r="C1" s="54"/>
      <c r="D1" s="54" t="s">
        <v>3752</v>
      </c>
      <c r="E1" s="54"/>
      <c r="F1" s="54"/>
      <c r="G1" s="54"/>
      <c r="H1" s="54"/>
      <c r="I1" s="54"/>
      <c r="J1" s="54"/>
      <c r="K1" s="54"/>
      <c r="L1" s="54"/>
    </row>
    <row r="2" spans="1:12" s="1" customFormat="1" x14ac:dyDescent="0.25">
      <c r="A2" s="5" t="s">
        <v>1388</v>
      </c>
      <c r="B2" s="1" t="s">
        <v>82</v>
      </c>
    </row>
    <row r="3" spans="1:12" x14ac:dyDescent="0.25">
      <c r="A3" s="103">
        <v>1</v>
      </c>
      <c r="B3" t="s">
        <v>1815</v>
      </c>
    </row>
    <row r="4" spans="1:12" x14ac:dyDescent="0.25">
      <c r="A4" s="103">
        <v>2</v>
      </c>
      <c r="B4" t="s">
        <v>1816</v>
      </c>
    </row>
    <row r="5" spans="1:12" x14ac:dyDescent="0.25">
      <c r="A5" s="103">
        <v>3</v>
      </c>
      <c r="B5" t="s">
        <v>1817</v>
      </c>
    </row>
    <row r="6" spans="1:12" x14ac:dyDescent="0.25">
      <c r="A6" s="103">
        <v>4</v>
      </c>
      <c r="B6" t="s">
        <v>1818</v>
      </c>
    </row>
    <row r="7" spans="1:12" x14ac:dyDescent="0.25">
      <c r="A7" s="103">
        <v>5</v>
      </c>
      <c r="B7" t="s">
        <v>1819</v>
      </c>
    </row>
    <row r="8" spans="1:12" x14ac:dyDescent="0.25">
      <c r="A8" s="103">
        <v>6</v>
      </c>
      <c r="B8" t="s">
        <v>1820</v>
      </c>
    </row>
    <row r="9" spans="1:12" x14ac:dyDescent="0.25">
      <c r="A9" s="103">
        <v>7</v>
      </c>
      <c r="B9" t="s">
        <v>1821</v>
      </c>
    </row>
    <row r="10" spans="1:12" x14ac:dyDescent="0.25">
      <c r="A10" s="103">
        <v>8</v>
      </c>
      <c r="B10" t="s">
        <v>1822</v>
      </c>
    </row>
    <row r="11" spans="1:12" x14ac:dyDescent="0.25">
      <c r="A11" s="103">
        <v>9</v>
      </c>
      <c r="B11" t="s">
        <v>1823</v>
      </c>
    </row>
    <row r="12" spans="1:12" x14ac:dyDescent="0.25">
      <c r="A12" s="103">
        <v>10</v>
      </c>
      <c r="B12" t="s">
        <v>1824</v>
      </c>
    </row>
    <row r="13" spans="1:12" x14ac:dyDescent="0.25">
      <c r="A13" s="103">
        <v>11</v>
      </c>
      <c r="B13" t="s">
        <v>1825</v>
      </c>
    </row>
    <row r="14" spans="1:12" x14ac:dyDescent="0.25">
      <c r="A14" s="103">
        <v>12</v>
      </c>
      <c r="B14" t="s">
        <v>1826</v>
      </c>
    </row>
    <row r="15" spans="1:12" x14ac:dyDescent="0.25">
      <c r="A15" s="103">
        <v>13</v>
      </c>
      <c r="B15" t="s">
        <v>1827</v>
      </c>
    </row>
    <row r="16" spans="1:12" x14ac:dyDescent="0.25">
      <c r="A16" s="103">
        <v>14</v>
      </c>
      <c r="B16" t="s">
        <v>1828</v>
      </c>
    </row>
    <row r="17" spans="1:2" x14ac:dyDescent="0.25">
      <c r="A17" s="103">
        <v>15</v>
      </c>
      <c r="B17" t="s">
        <v>1829</v>
      </c>
    </row>
    <row r="18" spans="1:2" x14ac:dyDescent="0.25">
      <c r="A18" s="103">
        <v>16</v>
      </c>
      <c r="B18" t="s">
        <v>1830</v>
      </c>
    </row>
    <row r="19" spans="1:2" x14ac:dyDescent="0.25">
      <c r="A19" s="103">
        <v>17</v>
      </c>
      <c r="B19" t="s">
        <v>1831</v>
      </c>
    </row>
    <row r="20" spans="1:2" x14ac:dyDescent="0.25">
      <c r="A20" s="103">
        <v>18</v>
      </c>
      <c r="B20" t="s">
        <v>1832</v>
      </c>
    </row>
    <row r="21" spans="1:2" x14ac:dyDescent="0.25">
      <c r="A21" s="103">
        <v>19</v>
      </c>
      <c r="B21" t="s">
        <v>1833</v>
      </c>
    </row>
    <row r="22" spans="1:2" x14ac:dyDescent="0.25">
      <c r="A22" s="103">
        <v>20</v>
      </c>
      <c r="B22" t="s">
        <v>1834</v>
      </c>
    </row>
    <row r="23" spans="1:2" x14ac:dyDescent="0.25">
      <c r="A23" s="103">
        <v>21</v>
      </c>
      <c r="B23" t="s">
        <v>1835</v>
      </c>
    </row>
    <row r="24" spans="1:2" x14ac:dyDescent="0.25">
      <c r="A24" s="103">
        <v>22</v>
      </c>
      <c r="B24" t="s">
        <v>1836</v>
      </c>
    </row>
    <row r="25" spans="1:2" x14ac:dyDescent="0.25">
      <c r="A25" s="103">
        <v>23</v>
      </c>
      <c r="B25" t="s">
        <v>1837</v>
      </c>
    </row>
    <row r="26" spans="1:2" x14ac:dyDescent="0.25">
      <c r="A26" s="103">
        <v>24</v>
      </c>
      <c r="B26" t="s">
        <v>1838</v>
      </c>
    </row>
    <row r="27" spans="1:2" x14ac:dyDescent="0.25">
      <c r="A27" s="103">
        <v>25</v>
      </c>
      <c r="B27" t="s">
        <v>1839</v>
      </c>
    </row>
    <row r="28" spans="1:2" x14ac:dyDescent="0.25">
      <c r="A28" s="103">
        <v>26</v>
      </c>
      <c r="B28" t="s">
        <v>1840</v>
      </c>
    </row>
    <row r="29" spans="1:2" x14ac:dyDescent="0.25">
      <c r="A29" s="103">
        <v>27</v>
      </c>
      <c r="B29" t="s">
        <v>1841</v>
      </c>
    </row>
    <row r="30" spans="1:2" x14ac:dyDescent="0.25">
      <c r="A30" s="103">
        <v>28</v>
      </c>
      <c r="B30" t="s">
        <v>1842</v>
      </c>
    </row>
    <row r="31" spans="1:2" x14ac:dyDescent="0.25">
      <c r="A31" s="103">
        <v>29</v>
      </c>
      <c r="B31" t="s">
        <v>1843</v>
      </c>
    </row>
    <row r="32" spans="1:2" x14ac:dyDescent="0.25">
      <c r="A32" s="103">
        <v>30</v>
      </c>
      <c r="B32" t="s">
        <v>1844</v>
      </c>
    </row>
    <row r="33" spans="1:2" x14ac:dyDescent="0.25">
      <c r="A33" s="103">
        <v>31</v>
      </c>
      <c r="B33" t="s">
        <v>1845</v>
      </c>
    </row>
    <row r="34" spans="1:2" x14ac:dyDescent="0.25">
      <c r="A34" s="103">
        <v>32</v>
      </c>
      <c r="B34" t="s">
        <v>1846</v>
      </c>
    </row>
    <row r="35" spans="1:2" x14ac:dyDescent="0.25">
      <c r="A35" s="103">
        <v>33</v>
      </c>
      <c r="B35" t="s">
        <v>1847</v>
      </c>
    </row>
    <row r="36" spans="1:2" x14ac:dyDescent="0.25">
      <c r="A36" s="103">
        <v>34</v>
      </c>
      <c r="B36" t="s">
        <v>1848</v>
      </c>
    </row>
    <row r="37" spans="1:2" x14ac:dyDescent="0.25">
      <c r="A37" s="103">
        <v>35</v>
      </c>
      <c r="B37" t="s">
        <v>1849</v>
      </c>
    </row>
    <row r="38" spans="1:2" x14ac:dyDescent="0.25">
      <c r="A38" s="103">
        <v>36</v>
      </c>
      <c r="B38" t="s">
        <v>1850</v>
      </c>
    </row>
    <row r="39" spans="1:2" x14ac:dyDescent="0.25">
      <c r="A39" s="103">
        <v>37</v>
      </c>
      <c r="B39" t="s">
        <v>1851</v>
      </c>
    </row>
    <row r="40" spans="1:2" x14ac:dyDescent="0.25">
      <c r="A40" s="103">
        <v>38</v>
      </c>
      <c r="B40" t="s">
        <v>1852</v>
      </c>
    </row>
    <row r="41" spans="1:2" x14ac:dyDescent="0.25">
      <c r="A41" s="103">
        <v>39</v>
      </c>
      <c r="B41" t="s">
        <v>1853</v>
      </c>
    </row>
    <row r="42" spans="1:2" x14ac:dyDescent="0.25">
      <c r="A42" s="103">
        <v>40</v>
      </c>
      <c r="B42" t="s">
        <v>1854</v>
      </c>
    </row>
    <row r="43" spans="1:2" x14ac:dyDescent="0.25">
      <c r="A43" s="103">
        <v>41</v>
      </c>
      <c r="B43" t="s">
        <v>1855</v>
      </c>
    </row>
    <row r="44" spans="1:2" x14ac:dyDescent="0.25">
      <c r="A44" s="103">
        <v>42</v>
      </c>
      <c r="B44" t="s">
        <v>1856</v>
      </c>
    </row>
    <row r="45" spans="1:2" x14ac:dyDescent="0.25">
      <c r="A45" s="103">
        <v>43</v>
      </c>
      <c r="B45" t="s">
        <v>1857</v>
      </c>
    </row>
    <row r="46" spans="1:2" x14ac:dyDescent="0.25">
      <c r="A46" s="103">
        <v>44</v>
      </c>
      <c r="B46" t="s">
        <v>1858</v>
      </c>
    </row>
    <row r="47" spans="1:2" x14ac:dyDescent="0.25">
      <c r="A47" s="103">
        <v>45</v>
      </c>
      <c r="B47" t="s">
        <v>1859</v>
      </c>
    </row>
    <row r="48" spans="1:2" x14ac:dyDescent="0.25">
      <c r="A48" s="103">
        <v>46</v>
      </c>
      <c r="B48" t="s">
        <v>1860</v>
      </c>
    </row>
    <row r="49" spans="1:2" x14ac:dyDescent="0.25">
      <c r="A49" s="103">
        <v>47</v>
      </c>
      <c r="B49" t="s">
        <v>1861</v>
      </c>
    </row>
    <row r="50" spans="1:2" x14ac:dyDescent="0.25">
      <c r="A50" s="103">
        <v>48</v>
      </c>
      <c r="B50" t="s">
        <v>1862</v>
      </c>
    </row>
    <row r="51" spans="1:2" x14ac:dyDescent="0.25">
      <c r="A51" s="103">
        <v>49</v>
      </c>
      <c r="B51" t="s">
        <v>1863</v>
      </c>
    </row>
    <row r="52" spans="1:2" x14ac:dyDescent="0.25">
      <c r="A52" s="103">
        <v>50</v>
      </c>
      <c r="B52" t="s">
        <v>1864</v>
      </c>
    </row>
    <row r="53" spans="1:2" x14ac:dyDescent="0.25">
      <c r="A53" s="103">
        <v>51</v>
      </c>
      <c r="B53" t="s">
        <v>1865</v>
      </c>
    </row>
    <row r="54" spans="1:2" x14ac:dyDescent="0.25">
      <c r="A54" s="103">
        <v>52</v>
      </c>
      <c r="B54" t="s">
        <v>1866</v>
      </c>
    </row>
    <row r="55" spans="1:2" x14ac:dyDescent="0.25">
      <c r="A55" s="103">
        <v>53</v>
      </c>
      <c r="B55" t="s">
        <v>1867</v>
      </c>
    </row>
    <row r="56" spans="1:2" x14ac:dyDescent="0.25">
      <c r="A56" s="103">
        <v>54</v>
      </c>
    </row>
    <row r="57" spans="1:2" x14ac:dyDescent="0.25">
      <c r="A57" s="103">
        <v>55</v>
      </c>
      <c r="B57" t="s">
        <v>1868</v>
      </c>
    </row>
    <row r="58" spans="1:2" x14ac:dyDescent="0.25">
      <c r="A58" s="103">
        <v>56</v>
      </c>
      <c r="B58" t="s">
        <v>1869</v>
      </c>
    </row>
    <row r="59" spans="1:2" x14ac:dyDescent="0.25">
      <c r="A59" s="103">
        <v>57</v>
      </c>
      <c r="B59" t="s">
        <v>1870</v>
      </c>
    </row>
    <row r="60" spans="1:2" x14ac:dyDescent="0.25">
      <c r="A60" s="103">
        <v>58</v>
      </c>
      <c r="B60" t="s">
        <v>1871</v>
      </c>
    </row>
    <row r="61" spans="1:2" x14ac:dyDescent="0.25">
      <c r="A61" s="103">
        <v>59</v>
      </c>
      <c r="B61" t="s">
        <v>1872</v>
      </c>
    </row>
    <row r="62" spans="1:2" x14ac:dyDescent="0.25">
      <c r="A62" s="103">
        <v>60</v>
      </c>
      <c r="B62" t="s">
        <v>1873</v>
      </c>
    </row>
    <row r="63" spans="1:2" x14ac:dyDescent="0.25">
      <c r="A63" s="103">
        <v>61</v>
      </c>
      <c r="B63" t="s">
        <v>1874</v>
      </c>
    </row>
    <row r="64" spans="1:2" x14ac:dyDescent="0.25">
      <c r="A64" s="103">
        <v>62</v>
      </c>
      <c r="B64" t="s">
        <v>1875</v>
      </c>
    </row>
    <row r="65" spans="1:2" x14ac:dyDescent="0.25">
      <c r="A65" s="103">
        <v>63</v>
      </c>
      <c r="B65" t="s">
        <v>1876</v>
      </c>
    </row>
    <row r="66" spans="1:2" x14ac:dyDescent="0.25">
      <c r="A66" s="103">
        <v>64</v>
      </c>
      <c r="B66" t="s">
        <v>1877</v>
      </c>
    </row>
    <row r="67" spans="1:2" x14ac:dyDescent="0.25">
      <c r="A67" s="103">
        <v>65</v>
      </c>
      <c r="B67" t="s">
        <v>1878</v>
      </c>
    </row>
    <row r="68" spans="1:2" x14ac:dyDescent="0.25">
      <c r="A68" s="103">
        <v>66</v>
      </c>
      <c r="B68" t="s">
        <v>1879</v>
      </c>
    </row>
    <row r="69" spans="1:2" x14ac:dyDescent="0.25">
      <c r="A69" s="103">
        <v>67</v>
      </c>
      <c r="B69" t="s">
        <v>1880</v>
      </c>
    </row>
    <row r="70" spans="1:2" x14ac:dyDescent="0.25">
      <c r="A70" s="103">
        <v>68</v>
      </c>
      <c r="B70" t="s">
        <v>1881</v>
      </c>
    </row>
    <row r="71" spans="1:2" x14ac:dyDescent="0.25">
      <c r="A71" s="103">
        <v>69</v>
      </c>
      <c r="B71" t="s">
        <v>1882</v>
      </c>
    </row>
    <row r="72" spans="1:2" x14ac:dyDescent="0.25">
      <c r="A72" s="103">
        <v>70</v>
      </c>
    </row>
    <row r="73" spans="1:2" x14ac:dyDescent="0.25">
      <c r="A73" s="103">
        <v>71</v>
      </c>
      <c r="B73" t="s">
        <v>1883</v>
      </c>
    </row>
    <row r="74" spans="1:2" x14ac:dyDescent="0.25">
      <c r="A74" s="103">
        <v>72</v>
      </c>
      <c r="B74" t="s">
        <v>1884</v>
      </c>
    </row>
    <row r="75" spans="1:2" x14ac:dyDescent="0.25">
      <c r="A75" s="103">
        <v>73</v>
      </c>
      <c r="B75" t="s">
        <v>1885</v>
      </c>
    </row>
    <row r="76" spans="1:2" x14ac:dyDescent="0.25">
      <c r="A76" s="103">
        <v>74</v>
      </c>
      <c r="B76" t="s">
        <v>1886</v>
      </c>
    </row>
    <row r="77" spans="1:2" x14ac:dyDescent="0.25">
      <c r="A77" s="103">
        <v>75</v>
      </c>
      <c r="B77" t="s">
        <v>1887</v>
      </c>
    </row>
    <row r="78" spans="1:2" x14ac:dyDescent="0.25">
      <c r="A78" s="103">
        <v>76</v>
      </c>
      <c r="B78" t="s">
        <v>1888</v>
      </c>
    </row>
    <row r="79" spans="1:2" x14ac:dyDescent="0.25">
      <c r="A79" s="103">
        <v>77</v>
      </c>
      <c r="B79" t="s">
        <v>1889</v>
      </c>
    </row>
    <row r="80" spans="1:2" x14ac:dyDescent="0.25">
      <c r="A80" s="103">
        <v>78</v>
      </c>
      <c r="B80" t="s">
        <v>1890</v>
      </c>
    </row>
    <row r="81" spans="1:2" x14ac:dyDescent="0.25">
      <c r="A81" s="103">
        <v>79</v>
      </c>
      <c r="B81" t="s">
        <v>1891</v>
      </c>
    </row>
    <row r="82" spans="1:2" x14ac:dyDescent="0.25">
      <c r="A82" s="103">
        <v>80</v>
      </c>
      <c r="B82" t="s">
        <v>1892</v>
      </c>
    </row>
    <row r="83" spans="1:2" x14ac:dyDescent="0.25">
      <c r="A83" s="103">
        <v>81</v>
      </c>
      <c r="B83" t="s">
        <v>1893</v>
      </c>
    </row>
    <row r="84" spans="1:2" x14ac:dyDescent="0.25">
      <c r="A84" s="103">
        <v>82</v>
      </c>
      <c r="B84" t="s">
        <v>1894</v>
      </c>
    </row>
    <row r="85" spans="1:2" x14ac:dyDescent="0.25">
      <c r="A85" s="103">
        <v>83</v>
      </c>
      <c r="B85" t="s">
        <v>1895</v>
      </c>
    </row>
    <row r="86" spans="1:2" x14ac:dyDescent="0.25">
      <c r="A86" s="103">
        <v>84</v>
      </c>
      <c r="B86" t="s">
        <v>1896</v>
      </c>
    </row>
    <row r="87" spans="1:2" x14ac:dyDescent="0.25">
      <c r="A87" s="103">
        <v>85</v>
      </c>
      <c r="B87" t="s">
        <v>1897</v>
      </c>
    </row>
    <row r="88" spans="1:2" x14ac:dyDescent="0.25">
      <c r="A88" s="103">
        <v>86</v>
      </c>
      <c r="B88" t="s">
        <v>1898</v>
      </c>
    </row>
    <row r="89" spans="1:2" x14ac:dyDescent="0.25">
      <c r="A89" s="103">
        <v>87</v>
      </c>
      <c r="B89" t="s">
        <v>1899</v>
      </c>
    </row>
    <row r="90" spans="1:2" x14ac:dyDescent="0.25">
      <c r="A90" s="103">
        <v>88</v>
      </c>
      <c r="B90" t="s">
        <v>1900</v>
      </c>
    </row>
    <row r="91" spans="1:2" x14ac:dyDescent="0.25">
      <c r="A91" s="103">
        <v>89</v>
      </c>
      <c r="B91" t="s">
        <v>1901</v>
      </c>
    </row>
    <row r="92" spans="1:2" x14ac:dyDescent="0.25">
      <c r="A92" s="103">
        <v>90</v>
      </c>
      <c r="B92" t="s">
        <v>1902</v>
      </c>
    </row>
    <row r="93" spans="1:2" x14ac:dyDescent="0.25">
      <c r="A93" s="103">
        <v>91</v>
      </c>
      <c r="B93" t="s">
        <v>1903</v>
      </c>
    </row>
    <row r="94" spans="1:2" x14ac:dyDescent="0.25">
      <c r="A94" s="103">
        <v>92</v>
      </c>
      <c r="B94" t="s">
        <v>1904</v>
      </c>
    </row>
    <row r="95" spans="1:2" x14ac:dyDescent="0.25">
      <c r="A95" s="103">
        <v>93</v>
      </c>
      <c r="B95" t="s">
        <v>1905</v>
      </c>
    </row>
    <row r="96" spans="1:2" x14ac:dyDescent="0.25">
      <c r="A96" s="103">
        <v>94</v>
      </c>
      <c r="B96" t="s">
        <v>1906</v>
      </c>
    </row>
    <row r="97" spans="1:2" x14ac:dyDescent="0.25">
      <c r="A97" s="103">
        <v>95</v>
      </c>
      <c r="B97" t="s">
        <v>1907</v>
      </c>
    </row>
    <row r="98" spans="1:2" x14ac:dyDescent="0.25">
      <c r="A98" s="103">
        <v>96</v>
      </c>
      <c r="B98" t="s">
        <v>1908</v>
      </c>
    </row>
    <row r="99" spans="1:2" x14ac:dyDescent="0.25">
      <c r="A99" s="103">
        <v>97</v>
      </c>
      <c r="B99" t="s">
        <v>1909</v>
      </c>
    </row>
    <row r="100" spans="1:2" x14ac:dyDescent="0.25">
      <c r="A100" s="103">
        <v>98</v>
      </c>
      <c r="B100" t="s">
        <v>1910</v>
      </c>
    </row>
    <row r="101" spans="1:2" x14ac:dyDescent="0.25">
      <c r="A101" s="103">
        <v>99</v>
      </c>
      <c r="B101" t="s">
        <v>1911</v>
      </c>
    </row>
    <row r="102" spans="1:2" x14ac:dyDescent="0.25">
      <c r="A102" s="103">
        <v>100</v>
      </c>
      <c r="B102" t="s">
        <v>1912</v>
      </c>
    </row>
    <row r="103" spans="1:2" x14ac:dyDescent="0.25">
      <c r="A103" s="103">
        <v>101</v>
      </c>
      <c r="B103" t="s">
        <v>1913</v>
      </c>
    </row>
    <row r="104" spans="1:2" x14ac:dyDescent="0.25">
      <c r="A104" s="103">
        <v>102</v>
      </c>
      <c r="B104" t="s">
        <v>1914</v>
      </c>
    </row>
    <row r="105" spans="1:2" x14ac:dyDescent="0.25">
      <c r="A105" s="103">
        <v>103</v>
      </c>
      <c r="B105" t="s">
        <v>1915</v>
      </c>
    </row>
    <row r="106" spans="1:2" x14ac:dyDescent="0.25">
      <c r="A106" s="103">
        <v>104</v>
      </c>
      <c r="B106" t="s">
        <v>1916</v>
      </c>
    </row>
    <row r="107" spans="1:2" x14ac:dyDescent="0.25">
      <c r="A107" s="103">
        <v>105</v>
      </c>
      <c r="B107" t="s">
        <v>1917</v>
      </c>
    </row>
    <row r="108" spans="1:2" x14ac:dyDescent="0.25">
      <c r="A108" s="103">
        <v>106</v>
      </c>
      <c r="B108" t="s">
        <v>1918</v>
      </c>
    </row>
    <row r="109" spans="1:2" x14ac:dyDescent="0.25">
      <c r="A109" s="103">
        <v>107</v>
      </c>
      <c r="B109" t="s">
        <v>1919</v>
      </c>
    </row>
    <row r="110" spans="1:2" x14ac:dyDescent="0.25">
      <c r="A110" s="103">
        <v>108</v>
      </c>
      <c r="B110" t="s">
        <v>1920</v>
      </c>
    </row>
    <row r="111" spans="1:2" x14ac:dyDescent="0.25">
      <c r="A111" s="103">
        <v>109</v>
      </c>
      <c r="B111" t="s">
        <v>1921</v>
      </c>
    </row>
    <row r="112" spans="1:2" x14ac:dyDescent="0.25">
      <c r="A112" s="103">
        <v>110</v>
      </c>
      <c r="B112" t="s">
        <v>1922</v>
      </c>
    </row>
    <row r="113" spans="1:2" x14ac:dyDescent="0.25">
      <c r="A113" s="103">
        <v>111</v>
      </c>
      <c r="B113" t="s">
        <v>1923</v>
      </c>
    </row>
    <row r="114" spans="1:2" x14ac:dyDescent="0.25">
      <c r="A114" s="103">
        <v>112</v>
      </c>
      <c r="B114" t="s">
        <v>1924</v>
      </c>
    </row>
    <row r="115" spans="1:2" x14ac:dyDescent="0.25">
      <c r="A115" s="103">
        <v>113</v>
      </c>
      <c r="B115" t="s">
        <v>1925</v>
      </c>
    </row>
    <row r="116" spans="1:2" x14ac:dyDescent="0.25">
      <c r="A116" s="103">
        <v>114</v>
      </c>
      <c r="B116" t="s">
        <v>1926</v>
      </c>
    </row>
    <row r="117" spans="1:2" x14ac:dyDescent="0.25">
      <c r="A117" s="103">
        <v>115</v>
      </c>
      <c r="B117" t="s">
        <v>1927</v>
      </c>
    </row>
    <row r="118" spans="1:2" x14ac:dyDescent="0.25">
      <c r="A118" s="103">
        <v>116</v>
      </c>
      <c r="B118" t="s">
        <v>1928</v>
      </c>
    </row>
    <row r="119" spans="1:2" x14ac:dyDescent="0.25">
      <c r="A119" s="103">
        <v>117</v>
      </c>
      <c r="B119" t="s">
        <v>1929</v>
      </c>
    </row>
    <row r="120" spans="1:2" x14ac:dyDescent="0.25">
      <c r="A120" s="103">
        <v>118</v>
      </c>
      <c r="B120" t="s">
        <v>1930</v>
      </c>
    </row>
    <row r="121" spans="1:2" x14ac:dyDescent="0.25">
      <c r="A121" s="103">
        <v>119</v>
      </c>
      <c r="B121" t="s">
        <v>1931</v>
      </c>
    </row>
    <row r="122" spans="1:2" x14ac:dyDescent="0.25">
      <c r="A122" s="103">
        <v>120</v>
      </c>
      <c r="B122" t="s">
        <v>1932</v>
      </c>
    </row>
    <row r="123" spans="1:2" x14ac:dyDescent="0.25">
      <c r="A123" s="103">
        <v>121</v>
      </c>
      <c r="B123" t="s">
        <v>1933</v>
      </c>
    </row>
    <row r="124" spans="1:2" x14ac:dyDescent="0.25">
      <c r="A124" s="103">
        <v>122</v>
      </c>
      <c r="B124" t="s">
        <v>1934</v>
      </c>
    </row>
    <row r="125" spans="1:2" x14ac:dyDescent="0.25">
      <c r="A125" s="103">
        <v>123</v>
      </c>
      <c r="B125" t="s">
        <v>1935</v>
      </c>
    </row>
    <row r="126" spans="1:2" x14ac:dyDescent="0.25">
      <c r="A126" s="103">
        <v>124</v>
      </c>
      <c r="B126" t="s">
        <v>1936</v>
      </c>
    </row>
    <row r="127" spans="1:2" x14ac:dyDescent="0.25">
      <c r="A127" s="103">
        <v>125</v>
      </c>
      <c r="B127" t="s">
        <v>1937</v>
      </c>
    </row>
    <row r="128" spans="1:2" x14ac:dyDescent="0.25">
      <c r="A128" s="103">
        <v>126</v>
      </c>
      <c r="B128" t="s">
        <v>1938</v>
      </c>
    </row>
    <row r="129" spans="1:2" x14ac:dyDescent="0.25">
      <c r="A129" s="103">
        <v>127</v>
      </c>
      <c r="B129" t="s">
        <v>1939</v>
      </c>
    </row>
    <row r="130" spans="1:2" x14ac:dyDescent="0.25">
      <c r="A130" s="103">
        <v>128</v>
      </c>
      <c r="B130" t="s">
        <v>1940</v>
      </c>
    </row>
    <row r="131" spans="1:2" x14ac:dyDescent="0.25">
      <c r="A131" s="103">
        <v>129</v>
      </c>
      <c r="B131" t="s">
        <v>1941</v>
      </c>
    </row>
    <row r="132" spans="1:2" x14ac:dyDescent="0.25">
      <c r="A132" s="103">
        <v>130</v>
      </c>
      <c r="B132" t="s">
        <v>1942</v>
      </c>
    </row>
    <row r="133" spans="1:2" x14ac:dyDescent="0.25">
      <c r="A133" s="103">
        <v>131</v>
      </c>
      <c r="B133" t="s">
        <v>1943</v>
      </c>
    </row>
    <row r="134" spans="1:2" x14ac:dyDescent="0.25">
      <c r="A134" s="103">
        <v>132</v>
      </c>
      <c r="B134" t="s">
        <v>1944</v>
      </c>
    </row>
    <row r="135" spans="1:2" x14ac:dyDescent="0.25">
      <c r="A135" s="103">
        <v>133</v>
      </c>
      <c r="B135" t="s">
        <v>1945</v>
      </c>
    </row>
    <row r="136" spans="1:2" x14ac:dyDescent="0.25">
      <c r="A136" s="103">
        <v>134</v>
      </c>
      <c r="B136" t="s">
        <v>1946</v>
      </c>
    </row>
    <row r="137" spans="1:2" x14ac:dyDescent="0.25">
      <c r="A137" s="103">
        <v>135</v>
      </c>
      <c r="B137" t="s">
        <v>1947</v>
      </c>
    </row>
    <row r="138" spans="1:2" x14ac:dyDescent="0.25">
      <c r="A138" s="103">
        <v>136</v>
      </c>
      <c r="B138" t="s">
        <v>1948</v>
      </c>
    </row>
    <row r="139" spans="1:2" x14ac:dyDescent="0.25">
      <c r="A139" s="103">
        <v>137</v>
      </c>
      <c r="B139" t="s">
        <v>1949</v>
      </c>
    </row>
    <row r="140" spans="1:2" x14ac:dyDescent="0.25">
      <c r="A140" s="103">
        <v>138</v>
      </c>
      <c r="B140" t="s">
        <v>1950</v>
      </c>
    </row>
    <row r="141" spans="1:2" x14ac:dyDescent="0.25">
      <c r="A141" s="103">
        <v>139</v>
      </c>
      <c r="B141" t="s">
        <v>1951</v>
      </c>
    </row>
    <row r="142" spans="1:2" x14ac:dyDescent="0.25">
      <c r="A142" s="103">
        <v>140</v>
      </c>
      <c r="B142" t="s">
        <v>1952</v>
      </c>
    </row>
    <row r="143" spans="1:2" x14ac:dyDescent="0.25">
      <c r="A143" s="103">
        <v>141</v>
      </c>
      <c r="B143" t="s">
        <v>1953</v>
      </c>
    </row>
    <row r="144" spans="1:2" x14ac:dyDescent="0.25">
      <c r="A144" s="103">
        <v>142</v>
      </c>
      <c r="B144" t="s">
        <v>1954</v>
      </c>
    </row>
    <row r="145" spans="1:2" x14ac:dyDescent="0.25">
      <c r="A145" s="103">
        <v>143</v>
      </c>
      <c r="B145" t="s">
        <v>1955</v>
      </c>
    </row>
    <row r="146" spans="1:2" x14ac:dyDescent="0.25">
      <c r="A146" s="103">
        <v>144</v>
      </c>
      <c r="B146" t="s">
        <v>1956</v>
      </c>
    </row>
    <row r="147" spans="1:2" x14ac:dyDescent="0.25">
      <c r="A147" s="103">
        <v>145</v>
      </c>
      <c r="B147" t="s">
        <v>1957</v>
      </c>
    </row>
    <row r="148" spans="1:2" x14ac:dyDescent="0.25">
      <c r="A148" s="103">
        <v>146</v>
      </c>
      <c r="B148" t="s">
        <v>1958</v>
      </c>
    </row>
    <row r="149" spans="1:2" x14ac:dyDescent="0.25">
      <c r="A149" s="103">
        <v>147</v>
      </c>
      <c r="B149" t="s">
        <v>1959</v>
      </c>
    </row>
    <row r="150" spans="1:2" x14ac:dyDescent="0.25">
      <c r="A150" s="103">
        <v>148</v>
      </c>
      <c r="B150" t="s">
        <v>1960</v>
      </c>
    </row>
    <row r="151" spans="1:2" x14ac:dyDescent="0.25">
      <c r="A151" s="103">
        <v>149</v>
      </c>
      <c r="B151" t="s">
        <v>1961</v>
      </c>
    </row>
    <row r="152" spans="1:2" x14ac:dyDescent="0.25">
      <c r="A152" s="103">
        <v>150</v>
      </c>
      <c r="B152" t="s">
        <v>1962</v>
      </c>
    </row>
    <row r="153" spans="1:2" x14ac:dyDescent="0.25">
      <c r="A153" s="103">
        <v>151</v>
      </c>
      <c r="B153" t="s">
        <v>1963</v>
      </c>
    </row>
    <row r="154" spans="1:2" x14ac:dyDescent="0.25">
      <c r="A154" s="103">
        <v>152</v>
      </c>
      <c r="B154" t="s">
        <v>1964</v>
      </c>
    </row>
    <row r="155" spans="1:2" x14ac:dyDescent="0.25">
      <c r="A155" s="103">
        <v>153</v>
      </c>
      <c r="B155" t="s">
        <v>1965</v>
      </c>
    </row>
    <row r="156" spans="1:2" x14ac:dyDescent="0.25">
      <c r="A156" s="103">
        <v>154</v>
      </c>
      <c r="B156" t="s">
        <v>1966</v>
      </c>
    </row>
    <row r="157" spans="1:2" x14ac:dyDescent="0.25">
      <c r="A157" s="103">
        <v>155</v>
      </c>
      <c r="B157" t="s">
        <v>1967</v>
      </c>
    </row>
    <row r="158" spans="1:2" x14ac:dyDescent="0.25">
      <c r="A158" s="103">
        <v>156</v>
      </c>
      <c r="B158" t="s">
        <v>1968</v>
      </c>
    </row>
    <row r="159" spans="1:2" x14ac:dyDescent="0.25">
      <c r="A159" s="103">
        <v>157</v>
      </c>
      <c r="B159" t="s">
        <v>1969</v>
      </c>
    </row>
    <row r="160" spans="1:2" x14ac:dyDescent="0.25">
      <c r="A160" s="103">
        <v>158</v>
      </c>
      <c r="B160" t="s">
        <v>1970</v>
      </c>
    </row>
    <row r="161" spans="1:2" x14ac:dyDescent="0.25">
      <c r="A161" s="103">
        <v>159</v>
      </c>
      <c r="B161" t="s">
        <v>1971</v>
      </c>
    </row>
    <row r="162" spans="1:2" x14ac:dyDescent="0.25">
      <c r="A162" s="103">
        <v>160</v>
      </c>
      <c r="B162" t="s">
        <v>1972</v>
      </c>
    </row>
    <row r="163" spans="1:2" x14ac:dyDescent="0.25">
      <c r="A163" s="103">
        <v>161</v>
      </c>
      <c r="B163" t="s">
        <v>1973</v>
      </c>
    </row>
    <row r="164" spans="1:2" x14ac:dyDescent="0.25">
      <c r="A164" s="103">
        <v>162</v>
      </c>
      <c r="B164" t="s">
        <v>1974</v>
      </c>
    </row>
    <row r="165" spans="1:2" x14ac:dyDescent="0.25">
      <c r="A165" s="103">
        <v>163</v>
      </c>
      <c r="B165" t="s">
        <v>1975</v>
      </c>
    </row>
    <row r="166" spans="1:2" x14ac:dyDescent="0.25">
      <c r="A166" s="103">
        <v>164</v>
      </c>
      <c r="B166" t="s">
        <v>1976</v>
      </c>
    </row>
    <row r="167" spans="1:2" x14ac:dyDescent="0.25">
      <c r="A167" s="103">
        <v>165</v>
      </c>
      <c r="B167" t="s">
        <v>1977</v>
      </c>
    </row>
    <row r="168" spans="1:2" x14ac:dyDescent="0.25">
      <c r="A168" s="103">
        <v>166</v>
      </c>
      <c r="B168" t="s">
        <v>1978</v>
      </c>
    </row>
    <row r="169" spans="1:2" x14ac:dyDescent="0.25">
      <c r="A169" s="103">
        <v>167</v>
      </c>
      <c r="B169" t="s">
        <v>1979</v>
      </c>
    </row>
    <row r="170" spans="1:2" x14ac:dyDescent="0.25">
      <c r="A170" s="103">
        <v>168</v>
      </c>
      <c r="B170" t="s">
        <v>1980</v>
      </c>
    </row>
    <row r="171" spans="1:2" x14ac:dyDescent="0.25">
      <c r="A171" s="103">
        <v>169</v>
      </c>
      <c r="B171" t="s">
        <v>1981</v>
      </c>
    </row>
    <row r="172" spans="1:2" x14ac:dyDescent="0.25">
      <c r="A172" s="103">
        <v>170</v>
      </c>
      <c r="B172" t="s">
        <v>1982</v>
      </c>
    </row>
    <row r="173" spans="1:2" x14ac:dyDescent="0.25">
      <c r="A173" s="103">
        <v>171</v>
      </c>
      <c r="B173" t="s">
        <v>1983</v>
      </c>
    </row>
    <row r="174" spans="1:2" x14ac:dyDescent="0.25">
      <c r="A174" s="103">
        <v>172</v>
      </c>
      <c r="B174" t="s">
        <v>1984</v>
      </c>
    </row>
    <row r="175" spans="1:2" x14ac:dyDescent="0.25">
      <c r="A175" s="103">
        <v>173</v>
      </c>
      <c r="B175" t="s">
        <v>1985</v>
      </c>
    </row>
    <row r="176" spans="1:2" x14ac:dyDescent="0.25">
      <c r="A176" s="103">
        <v>174</v>
      </c>
      <c r="B176" t="s">
        <v>1986</v>
      </c>
    </row>
    <row r="177" spans="1:2" x14ac:dyDescent="0.25">
      <c r="A177" s="103">
        <v>175</v>
      </c>
      <c r="B177" t="s">
        <v>1987</v>
      </c>
    </row>
    <row r="178" spans="1:2" x14ac:dyDescent="0.25">
      <c r="A178" s="103">
        <v>176</v>
      </c>
      <c r="B178" t="s">
        <v>1988</v>
      </c>
    </row>
    <row r="179" spans="1:2" x14ac:dyDescent="0.25">
      <c r="A179" s="103">
        <v>177</v>
      </c>
      <c r="B179" t="s">
        <v>1989</v>
      </c>
    </row>
    <row r="180" spans="1:2" x14ac:dyDescent="0.25">
      <c r="A180" s="103">
        <v>178</v>
      </c>
      <c r="B180" t="s">
        <v>1990</v>
      </c>
    </row>
    <row r="181" spans="1:2" x14ac:dyDescent="0.25">
      <c r="A181" s="103">
        <v>179</v>
      </c>
      <c r="B181" t="s">
        <v>1991</v>
      </c>
    </row>
    <row r="182" spans="1:2" x14ac:dyDescent="0.25">
      <c r="A182" s="103">
        <v>180</v>
      </c>
      <c r="B182" t="s">
        <v>1992</v>
      </c>
    </row>
    <row r="183" spans="1:2" x14ac:dyDescent="0.25">
      <c r="A183" s="103">
        <v>181</v>
      </c>
      <c r="B183" t="s">
        <v>1993</v>
      </c>
    </row>
    <row r="184" spans="1:2" x14ac:dyDescent="0.25">
      <c r="A184" s="103">
        <v>182</v>
      </c>
      <c r="B184" t="s">
        <v>1994</v>
      </c>
    </row>
    <row r="185" spans="1:2" x14ac:dyDescent="0.25">
      <c r="A185" s="103">
        <v>183</v>
      </c>
      <c r="B185" t="s">
        <v>1995</v>
      </c>
    </row>
    <row r="186" spans="1:2" x14ac:dyDescent="0.25">
      <c r="A186" s="103">
        <v>184</v>
      </c>
      <c r="B186" t="s">
        <v>1996</v>
      </c>
    </row>
    <row r="187" spans="1:2" x14ac:dyDescent="0.25">
      <c r="A187" s="103">
        <v>185</v>
      </c>
      <c r="B187" t="s">
        <v>1997</v>
      </c>
    </row>
    <row r="188" spans="1:2" x14ac:dyDescent="0.25">
      <c r="A188" s="103">
        <v>186</v>
      </c>
      <c r="B188" t="s">
        <v>1998</v>
      </c>
    </row>
    <row r="189" spans="1:2" x14ac:dyDescent="0.25">
      <c r="A189" s="103">
        <v>187</v>
      </c>
      <c r="B189" t="s">
        <v>1999</v>
      </c>
    </row>
    <row r="190" spans="1:2" x14ac:dyDescent="0.25">
      <c r="A190" s="103">
        <v>188</v>
      </c>
      <c r="B190" t="s">
        <v>2000</v>
      </c>
    </row>
    <row r="191" spans="1:2" x14ac:dyDescent="0.25">
      <c r="A191" s="103">
        <v>189</v>
      </c>
      <c r="B191" t="s">
        <v>2001</v>
      </c>
    </row>
    <row r="192" spans="1:2" x14ac:dyDescent="0.25">
      <c r="A192" s="103">
        <v>190</v>
      </c>
      <c r="B192" t="s">
        <v>2002</v>
      </c>
    </row>
    <row r="193" spans="1:2" x14ac:dyDescent="0.25">
      <c r="A193" s="103">
        <v>191</v>
      </c>
      <c r="B193" t="s">
        <v>2003</v>
      </c>
    </row>
    <row r="194" spans="1:2" x14ac:dyDescent="0.25">
      <c r="A194" s="103">
        <v>192</v>
      </c>
      <c r="B194" t="s">
        <v>2004</v>
      </c>
    </row>
    <row r="195" spans="1:2" x14ac:dyDescent="0.25">
      <c r="A195" s="103">
        <v>193</v>
      </c>
      <c r="B195" t="s">
        <v>2005</v>
      </c>
    </row>
    <row r="196" spans="1:2" x14ac:dyDescent="0.25">
      <c r="A196" s="103">
        <v>194</v>
      </c>
      <c r="B196" t="s">
        <v>2006</v>
      </c>
    </row>
    <row r="197" spans="1:2" x14ac:dyDescent="0.25">
      <c r="A197" s="103">
        <v>195</v>
      </c>
      <c r="B197" t="s">
        <v>2007</v>
      </c>
    </row>
    <row r="198" spans="1:2" x14ac:dyDescent="0.25">
      <c r="A198" s="103">
        <v>196</v>
      </c>
      <c r="B198" t="s">
        <v>2008</v>
      </c>
    </row>
    <row r="199" spans="1:2" x14ac:dyDescent="0.25">
      <c r="A199" s="103">
        <v>197</v>
      </c>
      <c r="B199" t="s">
        <v>2009</v>
      </c>
    </row>
    <row r="200" spans="1:2" x14ac:dyDescent="0.25">
      <c r="A200" s="103">
        <v>198</v>
      </c>
      <c r="B200" t="s">
        <v>2010</v>
      </c>
    </row>
    <row r="201" spans="1:2" x14ac:dyDescent="0.25">
      <c r="A201" s="103">
        <v>199</v>
      </c>
      <c r="B201" t="s">
        <v>2011</v>
      </c>
    </row>
    <row r="202" spans="1:2" x14ac:dyDescent="0.25">
      <c r="A202" s="103">
        <v>200</v>
      </c>
      <c r="B202" t="s">
        <v>2012</v>
      </c>
    </row>
    <row r="203" spans="1:2" x14ac:dyDescent="0.25">
      <c r="A203" s="103">
        <v>201</v>
      </c>
      <c r="B203" t="s">
        <v>2013</v>
      </c>
    </row>
    <row r="204" spans="1:2" x14ac:dyDescent="0.25">
      <c r="A204" s="103">
        <v>202</v>
      </c>
      <c r="B204" t="s">
        <v>2014</v>
      </c>
    </row>
    <row r="205" spans="1:2" x14ac:dyDescent="0.25">
      <c r="A205" s="103">
        <v>203</v>
      </c>
      <c r="B205" t="s">
        <v>2015</v>
      </c>
    </row>
    <row r="206" spans="1:2" x14ac:dyDescent="0.25">
      <c r="A206" s="103">
        <v>204</v>
      </c>
      <c r="B206" t="s">
        <v>2016</v>
      </c>
    </row>
    <row r="207" spans="1:2" x14ac:dyDescent="0.25">
      <c r="A207" s="103">
        <v>205</v>
      </c>
      <c r="B207" t="s">
        <v>2017</v>
      </c>
    </row>
    <row r="208" spans="1:2" x14ac:dyDescent="0.25">
      <c r="A208" s="103">
        <v>206</v>
      </c>
      <c r="B208" t="s">
        <v>2018</v>
      </c>
    </row>
    <row r="209" spans="1:2" x14ac:dyDescent="0.25">
      <c r="A209" s="103">
        <v>207</v>
      </c>
      <c r="B209" t="s">
        <v>2019</v>
      </c>
    </row>
    <row r="210" spans="1:2" x14ac:dyDescent="0.25">
      <c r="A210" s="103">
        <v>208</v>
      </c>
      <c r="B210" t="s">
        <v>2020</v>
      </c>
    </row>
    <row r="211" spans="1:2" x14ac:dyDescent="0.25">
      <c r="A211" s="103">
        <v>209</v>
      </c>
    </row>
    <row r="212" spans="1:2" x14ac:dyDescent="0.25">
      <c r="A212" s="103">
        <v>210</v>
      </c>
      <c r="B212" t="s">
        <v>133</v>
      </c>
    </row>
    <row r="213" spans="1:2" x14ac:dyDescent="0.25">
      <c r="A213" s="103">
        <v>211</v>
      </c>
      <c r="B213" t="s">
        <v>133</v>
      </c>
    </row>
    <row r="214" spans="1:2" x14ac:dyDescent="0.25">
      <c r="A214" s="103">
        <v>212</v>
      </c>
      <c r="B214" t="s">
        <v>133</v>
      </c>
    </row>
    <row r="215" spans="1:2" x14ac:dyDescent="0.25">
      <c r="A215" s="103">
        <v>213</v>
      </c>
      <c r="B215" t="s">
        <v>2021</v>
      </c>
    </row>
    <row r="216" spans="1:2" x14ac:dyDescent="0.25">
      <c r="A216" s="103">
        <v>214</v>
      </c>
      <c r="B216" t="s">
        <v>2022</v>
      </c>
    </row>
    <row r="217" spans="1:2" x14ac:dyDescent="0.25">
      <c r="A217" s="103">
        <v>215</v>
      </c>
      <c r="B217" t="s">
        <v>187</v>
      </c>
    </row>
    <row r="218" spans="1:2" x14ac:dyDescent="0.25">
      <c r="A218" s="103">
        <v>216</v>
      </c>
      <c r="B218" t="s">
        <v>2023</v>
      </c>
    </row>
    <row r="219" spans="1:2" x14ac:dyDescent="0.25">
      <c r="A219" s="103">
        <v>217</v>
      </c>
      <c r="B219" t="s">
        <v>2024</v>
      </c>
    </row>
    <row r="220" spans="1:2" x14ac:dyDescent="0.25">
      <c r="A220" s="103">
        <v>218</v>
      </c>
      <c r="B220" t="s">
        <v>2025</v>
      </c>
    </row>
    <row r="221" spans="1:2" x14ac:dyDescent="0.25">
      <c r="A221" s="103">
        <v>219</v>
      </c>
      <c r="B221" t="s">
        <v>2026</v>
      </c>
    </row>
    <row r="222" spans="1:2" x14ac:dyDescent="0.25">
      <c r="A222" s="103">
        <v>220</v>
      </c>
      <c r="B222" t="s">
        <v>2027</v>
      </c>
    </row>
    <row r="223" spans="1:2" x14ac:dyDescent="0.25">
      <c r="A223" s="103">
        <v>221</v>
      </c>
      <c r="B223" t="s">
        <v>138</v>
      </c>
    </row>
    <row r="224" spans="1:2" x14ac:dyDescent="0.25">
      <c r="A224" s="103">
        <v>222</v>
      </c>
    </row>
    <row r="225" spans="1:2" x14ac:dyDescent="0.25">
      <c r="A225" s="103">
        <v>223</v>
      </c>
    </row>
    <row r="226" spans="1:2" x14ac:dyDescent="0.25">
      <c r="A226" s="103">
        <v>224</v>
      </c>
    </row>
    <row r="227" spans="1:2" x14ac:dyDescent="0.25">
      <c r="A227" s="103">
        <v>225</v>
      </c>
      <c r="B227" t="s">
        <v>2028</v>
      </c>
    </row>
    <row r="228" spans="1:2" x14ac:dyDescent="0.25">
      <c r="A228" s="103">
        <v>226</v>
      </c>
      <c r="B228" t="s">
        <v>2029</v>
      </c>
    </row>
    <row r="229" spans="1:2" x14ac:dyDescent="0.25">
      <c r="A229" s="103">
        <v>227</v>
      </c>
      <c r="B229" t="s">
        <v>2030</v>
      </c>
    </row>
    <row r="230" spans="1:2" x14ac:dyDescent="0.25">
      <c r="A230" s="103">
        <v>228</v>
      </c>
    </row>
    <row r="231" spans="1:2" x14ac:dyDescent="0.25">
      <c r="A231" s="103">
        <v>229</v>
      </c>
      <c r="B231" t="s">
        <v>2031</v>
      </c>
    </row>
    <row r="232" spans="1:2" x14ac:dyDescent="0.25">
      <c r="A232" s="103">
        <v>230</v>
      </c>
      <c r="B232" t="s">
        <v>2032</v>
      </c>
    </row>
    <row r="233" spans="1:2" x14ac:dyDescent="0.25">
      <c r="A233" s="103">
        <v>231</v>
      </c>
      <c r="B233" t="s">
        <v>2033</v>
      </c>
    </row>
    <row r="234" spans="1:2" x14ac:dyDescent="0.25">
      <c r="A234" s="103">
        <v>232</v>
      </c>
      <c r="B234" t="s">
        <v>2034</v>
      </c>
    </row>
    <row r="235" spans="1:2" x14ac:dyDescent="0.25">
      <c r="A235" s="103">
        <v>233</v>
      </c>
      <c r="B235" t="s">
        <v>2035</v>
      </c>
    </row>
    <row r="236" spans="1:2" x14ac:dyDescent="0.25">
      <c r="A236" s="103">
        <v>234</v>
      </c>
      <c r="B236" t="s">
        <v>2036</v>
      </c>
    </row>
    <row r="237" spans="1:2" x14ac:dyDescent="0.25">
      <c r="A237" s="103">
        <v>235</v>
      </c>
      <c r="B237" t="s">
        <v>2037</v>
      </c>
    </row>
    <row r="238" spans="1:2" x14ac:dyDescent="0.25">
      <c r="A238" s="103">
        <v>236</v>
      </c>
      <c r="B238" t="s">
        <v>2038</v>
      </c>
    </row>
    <row r="239" spans="1:2" x14ac:dyDescent="0.25">
      <c r="A239" s="103">
        <v>237</v>
      </c>
      <c r="B239" t="s">
        <v>2039</v>
      </c>
    </row>
    <row r="240" spans="1:2" x14ac:dyDescent="0.25">
      <c r="A240" s="103">
        <v>238</v>
      </c>
      <c r="B240" t="s">
        <v>2040</v>
      </c>
    </row>
    <row r="241" spans="1:2" x14ac:dyDescent="0.25">
      <c r="A241" s="103">
        <v>239</v>
      </c>
      <c r="B241" t="s">
        <v>2041</v>
      </c>
    </row>
    <row r="242" spans="1:2" x14ac:dyDescent="0.25">
      <c r="A242" s="103">
        <v>240</v>
      </c>
      <c r="B242" t="s">
        <v>2042</v>
      </c>
    </row>
    <row r="243" spans="1:2" x14ac:dyDescent="0.25">
      <c r="A243" s="103">
        <v>241</v>
      </c>
      <c r="B243" t="s">
        <v>2043</v>
      </c>
    </row>
    <row r="244" spans="1:2" x14ac:dyDescent="0.25">
      <c r="A244" s="103">
        <v>242</v>
      </c>
      <c r="B244" t="s">
        <v>2044</v>
      </c>
    </row>
    <row r="245" spans="1:2" x14ac:dyDescent="0.25">
      <c r="A245" s="103">
        <v>243</v>
      </c>
      <c r="B245" t="s">
        <v>2045</v>
      </c>
    </row>
    <row r="246" spans="1:2" x14ac:dyDescent="0.25">
      <c r="A246" s="103">
        <v>244</v>
      </c>
      <c r="B246" t="s">
        <v>2046</v>
      </c>
    </row>
    <row r="247" spans="1:2" x14ac:dyDescent="0.25">
      <c r="A247" s="103">
        <v>245</v>
      </c>
      <c r="B247" t="s">
        <v>2047</v>
      </c>
    </row>
    <row r="248" spans="1:2" x14ac:dyDescent="0.25">
      <c r="A248" s="103">
        <v>246</v>
      </c>
      <c r="B248" t="s">
        <v>2048</v>
      </c>
    </row>
    <row r="249" spans="1:2" x14ac:dyDescent="0.25">
      <c r="A249" s="103">
        <v>247</v>
      </c>
      <c r="B249" t="s">
        <v>2049</v>
      </c>
    </row>
    <row r="250" spans="1:2" x14ac:dyDescent="0.25">
      <c r="A250" s="103">
        <v>248</v>
      </c>
    </row>
    <row r="251" spans="1:2" x14ac:dyDescent="0.25">
      <c r="A251" s="103">
        <v>249</v>
      </c>
      <c r="B251" t="s">
        <v>451</v>
      </c>
    </row>
    <row r="252" spans="1:2" x14ac:dyDescent="0.25">
      <c r="A252" s="103">
        <v>250</v>
      </c>
      <c r="B252" t="s">
        <v>451</v>
      </c>
    </row>
    <row r="253" spans="1:2" x14ac:dyDescent="0.25">
      <c r="A253" s="103">
        <v>251</v>
      </c>
      <c r="B253" t="s">
        <v>2050</v>
      </c>
    </row>
    <row r="254" spans="1:2" x14ac:dyDescent="0.25">
      <c r="A254" s="103">
        <v>252</v>
      </c>
      <c r="B254" t="s">
        <v>2051</v>
      </c>
    </row>
    <row r="255" spans="1:2" x14ac:dyDescent="0.25">
      <c r="A255" s="103">
        <v>253</v>
      </c>
      <c r="B255" t="s">
        <v>2052</v>
      </c>
    </row>
    <row r="256" spans="1:2" x14ac:dyDescent="0.25">
      <c r="A256" s="103">
        <v>254</v>
      </c>
      <c r="B256" t="s">
        <v>2053</v>
      </c>
    </row>
    <row r="257" spans="1:2" x14ac:dyDescent="0.25">
      <c r="A257" s="103">
        <v>255</v>
      </c>
      <c r="B257" t="s">
        <v>2054</v>
      </c>
    </row>
    <row r="258" spans="1:2" x14ac:dyDescent="0.25">
      <c r="A258" s="103">
        <v>256</v>
      </c>
      <c r="B258" t="s">
        <v>2055</v>
      </c>
    </row>
    <row r="259" spans="1:2" x14ac:dyDescent="0.25">
      <c r="A259" s="103">
        <v>257</v>
      </c>
      <c r="B259" t="s">
        <v>2056</v>
      </c>
    </row>
    <row r="260" spans="1:2" x14ac:dyDescent="0.25">
      <c r="A260" s="103">
        <v>258</v>
      </c>
      <c r="B260" t="s">
        <v>2057</v>
      </c>
    </row>
    <row r="261" spans="1:2" x14ac:dyDescent="0.25">
      <c r="A261" s="103">
        <v>259</v>
      </c>
    </row>
    <row r="262" spans="1:2" x14ac:dyDescent="0.25">
      <c r="A262" s="103">
        <v>260</v>
      </c>
      <c r="B262" t="s">
        <v>2058</v>
      </c>
    </row>
    <row r="263" spans="1:2" x14ac:dyDescent="0.25">
      <c r="A263" s="103">
        <v>261</v>
      </c>
      <c r="B263" t="s">
        <v>2059</v>
      </c>
    </row>
    <row r="264" spans="1:2" x14ac:dyDescent="0.25">
      <c r="A264" s="103">
        <v>262</v>
      </c>
      <c r="B264" t="s">
        <v>2060</v>
      </c>
    </row>
    <row r="265" spans="1:2" x14ac:dyDescent="0.25">
      <c r="A265" s="103">
        <v>263</v>
      </c>
      <c r="B265" t="s">
        <v>2061</v>
      </c>
    </row>
    <row r="266" spans="1:2" x14ac:dyDescent="0.25">
      <c r="A266" s="103">
        <v>264</v>
      </c>
      <c r="B266" t="s">
        <v>2062</v>
      </c>
    </row>
    <row r="267" spans="1:2" x14ac:dyDescent="0.25">
      <c r="A267" s="103">
        <v>265</v>
      </c>
      <c r="B267" t="s">
        <v>2063</v>
      </c>
    </row>
    <row r="268" spans="1:2" x14ac:dyDescent="0.25">
      <c r="A268" s="103">
        <v>266</v>
      </c>
      <c r="B268" t="s">
        <v>2064</v>
      </c>
    </row>
    <row r="269" spans="1:2" x14ac:dyDescent="0.25">
      <c r="A269" s="103">
        <v>267</v>
      </c>
      <c r="B269" t="s">
        <v>2065</v>
      </c>
    </row>
    <row r="270" spans="1:2" x14ac:dyDescent="0.25">
      <c r="A270" s="103">
        <v>268</v>
      </c>
      <c r="B270" t="s">
        <v>2066</v>
      </c>
    </row>
    <row r="271" spans="1:2" x14ac:dyDescent="0.25">
      <c r="A271" s="103">
        <v>269</v>
      </c>
      <c r="B271" t="s">
        <v>2067</v>
      </c>
    </row>
    <row r="272" spans="1:2" x14ac:dyDescent="0.25">
      <c r="A272" s="103">
        <v>270</v>
      </c>
      <c r="B272" t="s">
        <v>441</v>
      </c>
    </row>
    <row r="273" spans="1:2" x14ac:dyDescent="0.25">
      <c r="A273" s="103">
        <v>271</v>
      </c>
    </row>
    <row r="274" spans="1:2" x14ac:dyDescent="0.25">
      <c r="A274" s="103">
        <v>272</v>
      </c>
      <c r="B274" t="s">
        <v>2068</v>
      </c>
    </row>
    <row r="275" spans="1:2" x14ac:dyDescent="0.25">
      <c r="A275" s="103">
        <v>273</v>
      </c>
      <c r="B275" t="s">
        <v>2069</v>
      </c>
    </row>
    <row r="276" spans="1:2" x14ac:dyDescent="0.25">
      <c r="A276" s="103">
        <v>274</v>
      </c>
      <c r="B276" t="s">
        <v>2070</v>
      </c>
    </row>
    <row r="277" spans="1:2" x14ac:dyDescent="0.25">
      <c r="A277" s="103">
        <v>275</v>
      </c>
      <c r="B277" t="s">
        <v>2071</v>
      </c>
    </row>
    <row r="278" spans="1:2" x14ac:dyDescent="0.25">
      <c r="A278" s="103">
        <v>276</v>
      </c>
      <c r="B278" t="s">
        <v>2072</v>
      </c>
    </row>
    <row r="279" spans="1:2" x14ac:dyDescent="0.25">
      <c r="A279" s="103">
        <v>277</v>
      </c>
      <c r="B279" t="s">
        <v>2073</v>
      </c>
    </row>
    <row r="280" spans="1:2" x14ac:dyDescent="0.25">
      <c r="A280" s="103">
        <v>278</v>
      </c>
      <c r="B280" t="s">
        <v>2074</v>
      </c>
    </row>
    <row r="281" spans="1:2" x14ac:dyDescent="0.25">
      <c r="A281" s="103">
        <v>279</v>
      </c>
      <c r="B281" t="s">
        <v>2075</v>
      </c>
    </row>
    <row r="282" spans="1:2" x14ac:dyDescent="0.25">
      <c r="A282" s="103">
        <v>280</v>
      </c>
      <c r="B282" t="s">
        <v>2076</v>
      </c>
    </row>
    <row r="283" spans="1:2" x14ac:dyDescent="0.25">
      <c r="A283" s="103">
        <v>281</v>
      </c>
      <c r="B283" t="s">
        <v>2077</v>
      </c>
    </row>
    <row r="284" spans="1:2" x14ac:dyDescent="0.25">
      <c r="A284" s="103">
        <v>282</v>
      </c>
      <c r="B284" t="s">
        <v>2078</v>
      </c>
    </row>
    <row r="285" spans="1:2" x14ac:dyDescent="0.25">
      <c r="A285" s="103">
        <v>283</v>
      </c>
    </row>
    <row r="286" spans="1:2" x14ac:dyDescent="0.25">
      <c r="A286" s="103">
        <v>284</v>
      </c>
      <c r="B286" t="s">
        <v>2079</v>
      </c>
    </row>
    <row r="287" spans="1:2" x14ac:dyDescent="0.25">
      <c r="A287" s="103">
        <v>285</v>
      </c>
      <c r="B287" t="s">
        <v>606</v>
      </c>
    </row>
    <row r="288" spans="1:2" x14ac:dyDescent="0.25">
      <c r="A288" s="103">
        <v>286</v>
      </c>
      <c r="B288" t="s">
        <v>605</v>
      </c>
    </row>
    <row r="289" spans="1:2" x14ac:dyDescent="0.25">
      <c r="A289" s="103">
        <v>287</v>
      </c>
      <c r="B289" t="s">
        <v>604</v>
      </c>
    </row>
    <row r="290" spans="1:2" x14ac:dyDescent="0.25">
      <c r="A290" s="103">
        <v>288</v>
      </c>
      <c r="B290" t="s">
        <v>607</v>
      </c>
    </row>
    <row r="291" spans="1:2" x14ac:dyDescent="0.25">
      <c r="A291" s="103">
        <v>289</v>
      </c>
      <c r="B291" t="s">
        <v>609</v>
      </c>
    </row>
    <row r="292" spans="1:2" x14ac:dyDescent="0.25">
      <c r="A292" s="103">
        <v>290</v>
      </c>
      <c r="B292" t="s">
        <v>608</v>
      </c>
    </row>
    <row r="293" spans="1:2" x14ac:dyDescent="0.25">
      <c r="A293" s="103">
        <v>291</v>
      </c>
      <c r="B293" t="s">
        <v>611</v>
      </c>
    </row>
    <row r="294" spans="1:2" x14ac:dyDescent="0.25">
      <c r="A294" s="103">
        <v>292</v>
      </c>
      <c r="B294" t="s">
        <v>610</v>
      </c>
    </row>
    <row r="295" spans="1:2" x14ac:dyDescent="0.25">
      <c r="A295" s="103">
        <v>293</v>
      </c>
      <c r="B295" t="s">
        <v>612</v>
      </c>
    </row>
    <row r="296" spans="1:2" x14ac:dyDescent="0.25">
      <c r="A296" s="103">
        <v>294</v>
      </c>
      <c r="B296" t="s">
        <v>540</v>
      </c>
    </row>
    <row r="297" spans="1:2" x14ac:dyDescent="0.25">
      <c r="A297" s="103">
        <v>295</v>
      </c>
      <c r="B297" t="s">
        <v>549</v>
      </c>
    </row>
    <row r="298" spans="1:2" x14ac:dyDescent="0.25">
      <c r="A298" s="103">
        <v>296</v>
      </c>
      <c r="B298" t="s">
        <v>541</v>
      </c>
    </row>
    <row r="299" spans="1:2" x14ac:dyDescent="0.25">
      <c r="A299" s="103">
        <v>297</v>
      </c>
      <c r="B299" t="s">
        <v>533</v>
      </c>
    </row>
    <row r="300" spans="1:2" x14ac:dyDescent="0.25">
      <c r="A300" s="103">
        <v>298</v>
      </c>
      <c r="B300" t="s">
        <v>548</v>
      </c>
    </row>
    <row r="301" spans="1:2" x14ac:dyDescent="0.25">
      <c r="A301" s="103">
        <v>299</v>
      </c>
      <c r="B301" t="s">
        <v>552</v>
      </c>
    </row>
    <row r="302" spans="1:2" x14ac:dyDescent="0.25">
      <c r="A302" s="103">
        <v>300</v>
      </c>
      <c r="B302" t="s">
        <v>544</v>
      </c>
    </row>
    <row r="303" spans="1:2" x14ac:dyDescent="0.25">
      <c r="A303" s="103">
        <v>301</v>
      </c>
      <c r="B303" t="s">
        <v>545</v>
      </c>
    </row>
    <row r="304" spans="1:2" x14ac:dyDescent="0.25">
      <c r="A304" s="103">
        <v>302</v>
      </c>
      <c r="B304" t="s">
        <v>536</v>
      </c>
    </row>
    <row r="305" spans="1:2" x14ac:dyDescent="0.25">
      <c r="A305" s="103">
        <v>303</v>
      </c>
      <c r="B305" t="s">
        <v>537</v>
      </c>
    </row>
    <row r="306" spans="1:2" x14ac:dyDescent="0.25">
      <c r="A306" s="103">
        <v>304</v>
      </c>
      <c r="B306" t="s">
        <v>539</v>
      </c>
    </row>
    <row r="307" spans="1:2" x14ac:dyDescent="0.25">
      <c r="A307" s="103">
        <v>305</v>
      </c>
      <c r="B307" t="s">
        <v>550</v>
      </c>
    </row>
    <row r="308" spans="1:2" x14ac:dyDescent="0.25">
      <c r="A308" s="103">
        <v>306</v>
      </c>
      <c r="B308" t="s">
        <v>542</v>
      </c>
    </row>
    <row r="309" spans="1:2" x14ac:dyDescent="0.25">
      <c r="A309" s="103">
        <v>307</v>
      </c>
      <c r="B309" t="s">
        <v>534</v>
      </c>
    </row>
    <row r="310" spans="1:2" x14ac:dyDescent="0.25">
      <c r="A310" s="103">
        <v>308</v>
      </c>
    </row>
    <row r="311" spans="1:2" x14ac:dyDescent="0.25">
      <c r="A311" s="103">
        <v>309</v>
      </c>
      <c r="B311" t="s">
        <v>547</v>
      </c>
    </row>
    <row r="312" spans="1:2" x14ac:dyDescent="0.25">
      <c r="A312" s="103">
        <v>310</v>
      </c>
      <c r="B312" t="s">
        <v>551</v>
      </c>
    </row>
    <row r="313" spans="1:2" x14ac:dyDescent="0.25">
      <c r="A313" s="103">
        <v>311</v>
      </c>
      <c r="B313" t="s">
        <v>543</v>
      </c>
    </row>
    <row r="314" spans="1:2" x14ac:dyDescent="0.25">
      <c r="A314" s="103">
        <v>312</v>
      </c>
      <c r="B314" t="s">
        <v>546</v>
      </c>
    </row>
    <row r="315" spans="1:2" x14ac:dyDescent="0.25">
      <c r="A315" s="103">
        <v>313</v>
      </c>
      <c r="B315" t="s">
        <v>535</v>
      </c>
    </row>
    <row r="316" spans="1:2" x14ac:dyDescent="0.25">
      <c r="A316" s="103">
        <v>314</v>
      </c>
      <c r="B316" t="s">
        <v>538</v>
      </c>
    </row>
    <row r="317" spans="1:2" x14ac:dyDescent="0.25">
      <c r="A317" s="103">
        <v>315</v>
      </c>
      <c r="B317" t="s">
        <v>559</v>
      </c>
    </row>
    <row r="318" spans="1:2" x14ac:dyDescent="0.25">
      <c r="A318" s="103">
        <v>316</v>
      </c>
      <c r="B318" t="s">
        <v>554</v>
      </c>
    </row>
    <row r="319" spans="1:2" x14ac:dyDescent="0.25">
      <c r="A319" s="103">
        <v>317</v>
      </c>
      <c r="B319" t="s">
        <v>558</v>
      </c>
    </row>
    <row r="320" spans="1:2" x14ac:dyDescent="0.25">
      <c r="A320" s="103">
        <v>318</v>
      </c>
      <c r="B320" t="s">
        <v>562</v>
      </c>
    </row>
    <row r="321" spans="1:2" x14ac:dyDescent="0.25">
      <c r="A321" s="103">
        <v>319</v>
      </c>
      <c r="B321" t="s">
        <v>555</v>
      </c>
    </row>
    <row r="322" spans="1:2" x14ac:dyDescent="0.25">
      <c r="A322" s="103">
        <v>320</v>
      </c>
      <c r="B322" t="s">
        <v>553</v>
      </c>
    </row>
    <row r="323" spans="1:2" x14ac:dyDescent="0.25">
      <c r="A323" s="103">
        <v>321</v>
      </c>
      <c r="B323" t="s">
        <v>557</v>
      </c>
    </row>
    <row r="324" spans="1:2" x14ac:dyDescent="0.25">
      <c r="A324" s="103">
        <v>322</v>
      </c>
      <c r="B324" t="s">
        <v>556</v>
      </c>
    </row>
    <row r="325" spans="1:2" x14ac:dyDescent="0.25">
      <c r="A325" s="103">
        <v>323</v>
      </c>
      <c r="B325" t="s">
        <v>561</v>
      </c>
    </row>
    <row r="326" spans="1:2" x14ac:dyDescent="0.25">
      <c r="A326" s="103">
        <v>324</v>
      </c>
      <c r="B326" t="s">
        <v>560</v>
      </c>
    </row>
    <row r="327" spans="1:2" x14ac:dyDescent="0.25">
      <c r="A327" s="103">
        <v>325</v>
      </c>
      <c r="B327" t="s">
        <v>563</v>
      </c>
    </row>
    <row r="328" spans="1:2" x14ac:dyDescent="0.25">
      <c r="A328" s="103">
        <v>326</v>
      </c>
      <c r="B328" t="s">
        <v>2080</v>
      </c>
    </row>
    <row r="329" spans="1:2" x14ac:dyDescent="0.25">
      <c r="A329" s="103">
        <v>327</v>
      </c>
      <c r="B329" t="s">
        <v>564</v>
      </c>
    </row>
    <row r="330" spans="1:2" x14ac:dyDescent="0.25">
      <c r="A330" s="103">
        <v>328</v>
      </c>
      <c r="B330" t="s">
        <v>2081</v>
      </c>
    </row>
    <row r="331" spans="1:2" x14ac:dyDescent="0.25">
      <c r="A331" s="103">
        <v>329</v>
      </c>
      <c r="B331" t="s">
        <v>2082</v>
      </c>
    </row>
    <row r="332" spans="1:2" x14ac:dyDescent="0.25">
      <c r="A332" s="103">
        <v>330</v>
      </c>
      <c r="B332" t="s">
        <v>2083</v>
      </c>
    </row>
    <row r="333" spans="1:2" x14ac:dyDescent="0.25">
      <c r="A333" s="103">
        <v>331</v>
      </c>
      <c r="B333" t="s">
        <v>2084</v>
      </c>
    </row>
    <row r="334" spans="1:2" x14ac:dyDescent="0.25">
      <c r="A334" s="103">
        <v>332</v>
      </c>
      <c r="B334" t="s">
        <v>2085</v>
      </c>
    </row>
    <row r="335" spans="1:2" x14ac:dyDescent="0.25">
      <c r="A335" s="103">
        <v>333</v>
      </c>
      <c r="B335" t="s">
        <v>654</v>
      </c>
    </row>
    <row r="336" spans="1:2" x14ac:dyDescent="0.25">
      <c r="A336" s="103">
        <v>334</v>
      </c>
      <c r="B336" t="s">
        <v>655</v>
      </c>
    </row>
    <row r="337" spans="1:2" x14ac:dyDescent="0.25">
      <c r="A337" s="103">
        <v>335</v>
      </c>
      <c r="B337" t="s">
        <v>657</v>
      </c>
    </row>
    <row r="338" spans="1:2" x14ac:dyDescent="0.25">
      <c r="A338" s="103">
        <v>336</v>
      </c>
      <c r="B338" t="s">
        <v>656</v>
      </c>
    </row>
    <row r="339" spans="1:2" x14ac:dyDescent="0.25">
      <c r="A339" s="103">
        <v>337</v>
      </c>
      <c r="B339" t="s">
        <v>2086</v>
      </c>
    </row>
    <row r="340" spans="1:2" x14ac:dyDescent="0.25">
      <c r="A340" s="103">
        <v>338</v>
      </c>
      <c r="B340" t="s">
        <v>2087</v>
      </c>
    </row>
    <row r="341" spans="1:2" x14ac:dyDescent="0.25">
      <c r="A341" s="103">
        <v>339</v>
      </c>
      <c r="B341" t="s">
        <v>2088</v>
      </c>
    </row>
    <row r="342" spans="1:2" x14ac:dyDescent="0.25">
      <c r="A342" s="103">
        <v>340</v>
      </c>
      <c r="B342" t="s">
        <v>2089</v>
      </c>
    </row>
    <row r="343" spans="1:2" x14ac:dyDescent="0.25">
      <c r="A343" s="103">
        <v>341</v>
      </c>
      <c r="B343" t="s">
        <v>2090</v>
      </c>
    </row>
    <row r="344" spans="1:2" x14ac:dyDescent="0.25">
      <c r="A344" s="103">
        <v>342</v>
      </c>
      <c r="B344" t="s">
        <v>663</v>
      </c>
    </row>
    <row r="345" spans="1:2" x14ac:dyDescent="0.25">
      <c r="A345" s="103">
        <v>343</v>
      </c>
      <c r="B345" t="s">
        <v>662</v>
      </c>
    </row>
    <row r="346" spans="1:2" x14ac:dyDescent="0.25">
      <c r="A346" s="103">
        <v>344</v>
      </c>
      <c r="B346" t="s">
        <v>665</v>
      </c>
    </row>
    <row r="347" spans="1:2" x14ac:dyDescent="0.25">
      <c r="A347" s="103">
        <v>345</v>
      </c>
      <c r="B347" t="s">
        <v>664</v>
      </c>
    </row>
    <row r="348" spans="1:2" x14ac:dyDescent="0.25">
      <c r="A348" s="103">
        <v>346</v>
      </c>
      <c r="B348" t="s">
        <v>2091</v>
      </c>
    </row>
    <row r="349" spans="1:2" x14ac:dyDescent="0.25">
      <c r="A349" s="103">
        <v>347</v>
      </c>
      <c r="B349" t="s">
        <v>694</v>
      </c>
    </row>
    <row r="350" spans="1:2" x14ac:dyDescent="0.25">
      <c r="A350" s="103">
        <v>348</v>
      </c>
      <c r="B350" t="s">
        <v>693</v>
      </c>
    </row>
    <row r="351" spans="1:2" x14ac:dyDescent="0.25">
      <c r="A351" s="103">
        <v>349</v>
      </c>
      <c r="B351" t="s">
        <v>2092</v>
      </c>
    </row>
    <row r="352" spans="1:2" x14ac:dyDescent="0.25">
      <c r="A352" s="103">
        <v>350</v>
      </c>
      <c r="B352" t="s">
        <v>2093</v>
      </c>
    </row>
    <row r="353" spans="1:2" x14ac:dyDescent="0.25">
      <c r="A353" s="103">
        <v>351</v>
      </c>
      <c r="B353" t="s">
        <v>2094</v>
      </c>
    </row>
    <row r="354" spans="1:2" x14ac:dyDescent="0.25">
      <c r="A354" s="103">
        <v>352</v>
      </c>
      <c r="B354" t="s">
        <v>2095</v>
      </c>
    </row>
    <row r="355" spans="1:2" x14ac:dyDescent="0.25">
      <c r="A355" s="103">
        <v>353</v>
      </c>
      <c r="B355" t="s">
        <v>2096</v>
      </c>
    </row>
    <row r="356" spans="1:2" x14ac:dyDescent="0.25">
      <c r="A356" s="103">
        <v>354</v>
      </c>
      <c r="B356" t="s">
        <v>2097</v>
      </c>
    </row>
    <row r="357" spans="1:2" x14ac:dyDescent="0.25">
      <c r="A357" s="103">
        <v>355</v>
      </c>
      <c r="B357" t="s">
        <v>2098</v>
      </c>
    </row>
    <row r="358" spans="1:2" x14ac:dyDescent="0.25">
      <c r="A358" s="103">
        <v>356</v>
      </c>
      <c r="B358" t="s">
        <v>2099</v>
      </c>
    </row>
    <row r="359" spans="1:2" x14ac:dyDescent="0.25">
      <c r="A359" s="103">
        <v>357</v>
      </c>
      <c r="B359" t="s">
        <v>2100</v>
      </c>
    </row>
    <row r="360" spans="1:2" x14ac:dyDescent="0.25">
      <c r="A360" s="103">
        <v>358</v>
      </c>
      <c r="B360" t="s">
        <v>2101</v>
      </c>
    </row>
    <row r="361" spans="1:2" x14ac:dyDescent="0.25">
      <c r="A361" s="103">
        <v>359</v>
      </c>
      <c r="B361" t="s">
        <v>2102</v>
      </c>
    </row>
    <row r="362" spans="1:2" x14ac:dyDescent="0.25">
      <c r="A362" s="103">
        <v>360</v>
      </c>
      <c r="B362" t="s">
        <v>2103</v>
      </c>
    </row>
    <row r="363" spans="1:2" x14ac:dyDescent="0.25">
      <c r="A363" s="103">
        <v>361</v>
      </c>
      <c r="B363" t="s">
        <v>696</v>
      </c>
    </row>
    <row r="364" spans="1:2" x14ac:dyDescent="0.25">
      <c r="A364" s="103">
        <v>362</v>
      </c>
      <c r="B364" t="s">
        <v>695</v>
      </c>
    </row>
    <row r="365" spans="1:2" x14ac:dyDescent="0.25">
      <c r="A365" s="103">
        <v>363</v>
      </c>
      <c r="B365" t="s">
        <v>2104</v>
      </c>
    </row>
    <row r="366" spans="1:2" x14ac:dyDescent="0.25">
      <c r="A366" s="103">
        <v>364</v>
      </c>
      <c r="B366" t="s">
        <v>2105</v>
      </c>
    </row>
    <row r="367" spans="1:2" x14ac:dyDescent="0.25">
      <c r="A367" s="103">
        <v>365</v>
      </c>
      <c r="B367" t="s">
        <v>2106</v>
      </c>
    </row>
    <row r="368" spans="1:2" x14ac:dyDescent="0.25">
      <c r="A368" s="103">
        <v>366</v>
      </c>
      <c r="B368" t="s">
        <v>702</v>
      </c>
    </row>
    <row r="369" spans="1:2" x14ac:dyDescent="0.25">
      <c r="A369" s="103">
        <v>367</v>
      </c>
      <c r="B369" t="s">
        <v>703</v>
      </c>
    </row>
    <row r="370" spans="1:2" x14ac:dyDescent="0.25">
      <c r="A370" s="103">
        <v>368</v>
      </c>
      <c r="B370" t="s">
        <v>704</v>
      </c>
    </row>
    <row r="371" spans="1:2" x14ac:dyDescent="0.25">
      <c r="A371" s="103">
        <v>369</v>
      </c>
      <c r="B371" t="s">
        <v>2107</v>
      </c>
    </row>
    <row r="372" spans="1:2" x14ac:dyDescent="0.25">
      <c r="A372" s="103">
        <v>370</v>
      </c>
      <c r="B372" t="s">
        <v>2108</v>
      </c>
    </row>
    <row r="373" spans="1:2" x14ac:dyDescent="0.25">
      <c r="A373" s="103">
        <v>371</v>
      </c>
      <c r="B373" t="s">
        <v>2109</v>
      </c>
    </row>
    <row r="374" spans="1:2" x14ac:dyDescent="0.25">
      <c r="A374" s="103">
        <v>372</v>
      </c>
      <c r="B374" t="s">
        <v>707</v>
      </c>
    </row>
    <row r="375" spans="1:2" x14ac:dyDescent="0.25">
      <c r="A375" s="103">
        <v>373</v>
      </c>
      <c r="B375" t="s">
        <v>706</v>
      </c>
    </row>
    <row r="376" spans="1:2" x14ac:dyDescent="0.25">
      <c r="A376" s="103">
        <v>374</v>
      </c>
      <c r="B376" t="s">
        <v>2110</v>
      </c>
    </row>
    <row r="377" spans="1:2" x14ac:dyDescent="0.25">
      <c r="A377" s="103">
        <v>375</v>
      </c>
      <c r="B377" t="s">
        <v>2111</v>
      </c>
    </row>
    <row r="378" spans="1:2" x14ac:dyDescent="0.25">
      <c r="A378" s="103">
        <v>376</v>
      </c>
      <c r="B378" t="s">
        <v>2112</v>
      </c>
    </row>
    <row r="379" spans="1:2" x14ac:dyDescent="0.25">
      <c r="A379" s="103">
        <v>377</v>
      </c>
      <c r="B379" t="s">
        <v>2113</v>
      </c>
    </row>
    <row r="380" spans="1:2" x14ac:dyDescent="0.25">
      <c r="A380" s="103">
        <v>378</v>
      </c>
      <c r="B380" t="s">
        <v>721</v>
      </c>
    </row>
    <row r="381" spans="1:2" x14ac:dyDescent="0.25">
      <c r="A381" s="103">
        <v>379</v>
      </c>
      <c r="B381" t="s">
        <v>2114</v>
      </c>
    </row>
    <row r="382" spans="1:2" x14ac:dyDescent="0.25">
      <c r="A382" s="103">
        <v>380</v>
      </c>
      <c r="B382" t="s">
        <v>723</v>
      </c>
    </row>
    <row r="383" spans="1:2" x14ac:dyDescent="0.25">
      <c r="A383" s="103">
        <v>381</v>
      </c>
      <c r="B383" t="s">
        <v>2115</v>
      </c>
    </row>
    <row r="384" spans="1:2" x14ac:dyDescent="0.25">
      <c r="A384" s="103">
        <v>382</v>
      </c>
      <c r="B384" t="s">
        <v>2116</v>
      </c>
    </row>
    <row r="385" spans="1:2" x14ac:dyDescent="0.25">
      <c r="A385" s="103">
        <v>383</v>
      </c>
      <c r="B385" t="s">
        <v>2117</v>
      </c>
    </row>
    <row r="386" spans="1:2" x14ac:dyDescent="0.25">
      <c r="A386" s="103">
        <v>384</v>
      </c>
      <c r="B386" t="s">
        <v>2118</v>
      </c>
    </row>
    <row r="387" spans="1:2" x14ac:dyDescent="0.25">
      <c r="A387" s="103">
        <v>385</v>
      </c>
    </row>
    <row r="388" spans="1:2" x14ac:dyDescent="0.25">
      <c r="A388" s="103">
        <v>386</v>
      </c>
      <c r="B388" t="s">
        <v>2119</v>
      </c>
    </row>
    <row r="389" spans="1:2" x14ac:dyDescent="0.25">
      <c r="A389" s="103">
        <v>387</v>
      </c>
      <c r="B389" t="s">
        <v>2120</v>
      </c>
    </row>
    <row r="390" spans="1:2" x14ac:dyDescent="0.25">
      <c r="A390" s="103">
        <v>388</v>
      </c>
      <c r="B390" t="s">
        <v>725</v>
      </c>
    </row>
    <row r="391" spans="1:2" x14ac:dyDescent="0.25">
      <c r="A391" s="103">
        <v>389</v>
      </c>
      <c r="B391" t="s">
        <v>2121</v>
      </c>
    </row>
    <row r="392" spans="1:2" x14ac:dyDescent="0.25">
      <c r="A392" s="103">
        <v>390</v>
      </c>
      <c r="B392" t="s">
        <v>2122</v>
      </c>
    </row>
    <row r="393" spans="1:2" x14ac:dyDescent="0.25">
      <c r="A393" s="103">
        <v>391</v>
      </c>
      <c r="B393" t="s">
        <v>2123</v>
      </c>
    </row>
    <row r="394" spans="1:2" x14ac:dyDescent="0.25">
      <c r="A394" s="103">
        <v>392</v>
      </c>
      <c r="B394" t="s">
        <v>701</v>
      </c>
    </row>
    <row r="395" spans="1:2" x14ac:dyDescent="0.25">
      <c r="A395" s="103">
        <v>393</v>
      </c>
    </row>
    <row r="396" spans="1:2" x14ac:dyDescent="0.25">
      <c r="A396" s="103">
        <v>394</v>
      </c>
    </row>
    <row r="397" spans="1:2" x14ac:dyDescent="0.25">
      <c r="A397" s="103">
        <v>395</v>
      </c>
      <c r="B397" t="s">
        <v>705</v>
      </c>
    </row>
    <row r="398" spans="1:2" x14ac:dyDescent="0.25">
      <c r="A398" s="103">
        <v>396</v>
      </c>
      <c r="B398" t="s">
        <v>1385</v>
      </c>
    </row>
    <row r="399" spans="1:2" x14ac:dyDescent="0.25">
      <c r="A399" s="103">
        <v>397</v>
      </c>
      <c r="B399" t="s">
        <v>2124</v>
      </c>
    </row>
    <row r="400" spans="1:2" x14ac:dyDescent="0.25">
      <c r="A400" s="103">
        <v>398</v>
      </c>
      <c r="B400" t="s">
        <v>2125</v>
      </c>
    </row>
    <row r="401" spans="1:2" x14ac:dyDescent="0.25">
      <c r="A401" s="103">
        <v>399</v>
      </c>
      <c r="B401" t="s">
        <v>2126</v>
      </c>
    </row>
    <row r="402" spans="1:2" x14ac:dyDescent="0.25">
      <c r="A402" s="103">
        <v>400</v>
      </c>
      <c r="B402" t="s">
        <v>1386</v>
      </c>
    </row>
    <row r="403" spans="1:2" x14ac:dyDescent="0.25">
      <c r="A403" s="103">
        <v>401</v>
      </c>
      <c r="B403" t="s">
        <v>1387</v>
      </c>
    </row>
    <row r="404" spans="1:2" x14ac:dyDescent="0.25">
      <c r="A404" s="103">
        <v>402</v>
      </c>
      <c r="B404" t="s">
        <v>2127</v>
      </c>
    </row>
    <row r="405" spans="1:2" x14ac:dyDescent="0.25">
      <c r="A405" s="103">
        <v>403</v>
      </c>
      <c r="B405" t="s">
        <v>2128</v>
      </c>
    </row>
    <row r="406" spans="1:2" x14ac:dyDescent="0.25">
      <c r="A406" s="103">
        <v>404</v>
      </c>
      <c r="B406" t="s">
        <v>2129</v>
      </c>
    </row>
    <row r="407" spans="1:2" x14ac:dyDescent="0.25">
      <c r="A407" s="103">
        <v>405</v>
      </c>
      <c r="B407" t="s">
        <v>2130</v>
      </c>
    </row>
    <row r="408" spans="1:2" x14ac:dyDescent="0.25">
      <c r="A408" s="103">
        <v>406</v>
      </c>
      <c r="B408" t="s">
        <v>2131</v>
      </c>
    </row>
    <row r="409" spans="1:2" x14ac:dyDescent="0.25">
      <c r="A409" s="103">
        <v>407</v>
      </c>
      <c r="B409" t="s">
        <v>2132</v>
      </c>
    </row>
    <row r="410" spans="1:2" x14ac:dyDescent="0.25">
      <c r="A410" s="103">
        <v>408</v>
      </c>
    </row>
    <row r="411" spans="1:2" x14ac:dyDescent="0.25">
      <c r="A411" s="103">
        <v>409</v>
      </c>
      <c r="B411" t="s">
        <v>1499</v>
      </c>
    </row>
    <row r="412" spans="1:2" x14ac:dyDescent="0.25">
      <c r="A412" s="103">
        <v>410</v>
      </c>
      <c r="B412" t="s">
        <v>1498</v>
      </c>
    </row>
    <row r="413" spans="1:2" x14ac:dyDescent="0.25">
      <c r="A413" s="103">
        <v>411</v>
      </c>
      <c r="B413" t="s">
        <v>2133</v>
      </c>
    </row>
    <row r="414" spans="1:2" x14ac:dyDescent="0.25">
      <c r="A414" s="103">
        <v>412</v>
      </c>
      <c r="B414" t="s">
        <v>2134</v>
      </c>
    </row>
    <row r="415" spans="1:2" x14ac:dyDescent="0.25">
      <c r="A415" s="103">
        <v>413</v>
      </c>
      <c r="B415" t="s">
        <v>2135</v>
      </c>
    </row>
    <row r="416" spans="1:2" x14ac:dyDescent="0.25">
      <c r="A416" s="103">
        <v>414</v>
      </c>
      <c r="B416" t="s">
        <v>2136</v>
      </c>
    </row>
    <row r="417" spans="1:2" x14ac:dyDescent="0.25">
      <c r="A417" s="103">
        <v>415</v>
      </c>
      <c r="B417" t="s">
        <v>2137</v>
      </c>
    </row>
    <row r="418" spans="1:2" x14ac:dyDescent="0.25">
      <c r="A418" s="103">
        <v>416</v>
      </c>
      <c r="B418" t="s">
        <v>2138</v>
      </c>
    </row>
    <row r="419" spans="1:2" x14ac:dyDescent="0.25">
      <c r="A419" s="103">
        <v>417</v>
      </c>
      <c r="B419" t="s">
        <v>2139</v>
      </c>
    </row>
    <row r="420" spans="1:2" x14ac:dyDescent="0.25">
      <c r="A420" s="103">
        <v>418</v>
      </c>
      <c r="B420" t="s">
        <v>2140</v>
      </c>
    </row>
    <row r="421" spans="1:2" x14ac:dyDescent="0.25">
      <c r="A421" s="103">
        <v>419</v>
      </c>
      <c r="B421" t="s">
        <v>2141</v>
      </c>
    </row>
    <row r="422" spans="1:2" x14ac:dyDescent="0.25">
      <c r="A422" s="103">
        <v>420</v>
      </c>
      <c r="B422" t="s">
        <v>2142</v>
      </c>
    </row>
    <row r="423" spans="1:2" x14ac:dyDescent="0.25">
      <c r="A423" s="103">
        <v>421</v>
      </c>
      <c r="B423" t="s">
        <v>2143</v>
      </c>
    </row>
    <row r="424" spans="1:2" x14ac:dyDescent="0.25">
      <c r="A424" s="103">
        <v>422</v>
      </c>
      <c r="B424" t="s">
        <v>1600</v>
      </c>
    </row>
    <row r="425" spans="1:2" x14ac:dyDescent="0.25">
      <c r="A425" s="103">
        <v>423</v>
      </c>
      <c r="B425" t="s">
        <v>1601</v>
      </c>
    </row>
    <row r="426" spans="1:2" x14ac:dyDescent="0.25">
      <c r="A426" s="103">
        <v>424</v>
      </c>
      <c r="B426" t="s">
        <v>2144</v>
      </c>
    </row>
    <row r="427" spans="1:2" x14ac:dyDescent="0.25">
      <c r="A427" s="103">
        <v>425</v>
      </c>
      <c r="B427" t="s">
        <v>2145</v>
      </c>
    </row>
    <row r="428" spans="1:2" x14ac:dyDescent="0.25">
      <c r="A428" s="103">
        <v>426</v>
      </c>
      <c r="B428" t="s">
        <v>2146</v>
      </c>
    </row>
    <row r="429" spans="1:2" x14ac:dyDescent="0.25">
      <c r="A429" s="103">
        <v>427</v>
      </c>
      <c r="B429" t="s">
        <v>1662</v>
      </c>
    </row>
    <row r="430" spans="1:2" x14ac:dyDescent="0.25">
      <c r="A430" s="103">
        <v>428</v>
      </c>
      <c r="B430" t="s">
        <v>1663</v>
      </c>
    </row>
    <row r="431" spans="1:2" x14ac:dyDescent="0.25">
      <c r="A431" s="103">
        <v>429</v>
      </c>
      <c r="B431" t="s">
        <v>2147</v>
      </c>
    </row>
    <row r="432" spans="1:2" x14ac:dyDescent="0.25">
      <c r="A432" s="103">
        <v>430</v>
      </c>
      <c r="B432" t="s">
        <v>2148</v>
      </c>
    </row>
    <row r="433" spans="1:2" x14ac:dyDescent="0.25">
      <c r="A433" s="103">
        <v>431</v>
      </c>
      <c r="B433" t="s">
        <v>2149</v>
      </c>
    </row>
    <row r="434" spans="1:2" x14ac:dyDescent="0.25">
      <c r="A434" s="103">
        <v>432</v>
      </c>
      <c r="B434" t="s">
        <v>2150</v>
      </c>
    </row>
    <row r="435" spans="1:2" x14ac:dyDescent="0.25">
      <c r="A435" s="103">
        <v>433</v>
      </c>
      <c r="B435" t="s">
        <v>2151</v>
      </c>
    </row>
    <row r="436" spans="1:2" x14ac:dyDescent="0.25">
      <c r="A436" s="103">
        <v>434</v>
      </c>
      <c r="B436" t="s">
        <v>2152</v>
      </c>
    </row>
    <row r="437" spans="1:2" x14ac:dyDescent="0.25">
      <c r="A437" s="103">
        <v>435</v>
      </c>
      <c r="B437" t="s">
        <v>2153</v>
      </c>
    </row>
    <row r="438" spans="1:2" x14ac:dyDescent="0.25">
      <c r="A438" s="103">
        <v>436</v>
      </c>
      <c r="B438" t="s">
        <v>2154</v>
      </c>
    </row>
    <row r="439" spans="1:2" x14ac:dyDescent="0.25">
      <c r="A439" s="103">
        <v>437</v>
      </c>
      <c r="B439" t="s">
        <v>2413</v>
      </c>
    </row>
    <row r="440" spans="1:2" x14ac:dyDescent="0.25">
      <c r="A440" s="103">
        <v>438</v>
      </c>
      <c r="B440" t="s">
        <v>1712</v>
      </c>
    </row>
    <row r="441" spans="1:2" x14ac:dyDescent="0.25">
      <c r="A441" s="103">
        <v>439</v>
      </c>
      <c r="B441" t="s">
        <v>1713</v>
      </c>
    </row>
    <row r="442" spans="1:2" x14ac:dyDescent="0.25">
      <c r="A442" s="103">
        <v>440</v>
      </c>
      <c r="B442" t="s">
        <v>1714</v>
      </c>
    </row>
    <row r="443" spans="1:2" x14ac:dyDescent="0.25">
      <c r="A443" s="103">
        <v>441</v>
      </c>
      <c r="B443" t="s">
        <v>2208</v>
      </c>
    </row>
    <row r="444" spans="1:2" x14ac:dyDescent="0.25">
      <c r="A444" s="103">
        <v>442</v>
      </c>
      <c r="B444" t="s">
        <v>2209</v>
      </c>
    </row>
    <row r="445" spans="1:2" x14ac:dyDescent="0.25">
      <c r="A445" s="103">
        <v>443</v>
      </c>
      <c r="B445" t="s">
        <v>2210</v>
      </c>
    </row>
    <row r="446" spans="1:2" x14ac:dyDescent="0.25">
      <c r="A446" s="103">
        <v>444</v>
      </c>
      <c r="B446" t="s">
        <v>2211</v>
      </c>
    </row>
    <row r="447" spans="1:2" x14ac:dyDescent="0.25">
      <c r="A447" s="103">
        <v>445</v>
      </c>
      <c r="B447" t="s">
        <v>2212</v>
      </c>
    </row>
    <row r="448" spans="1:2" x14ac:dyDescent="0.25">
      <c r="A448" s="103">
        <v>446</v>
      </c>
      <c r="B448" t="s">
        <v>2213</v>
      </c>
    </row>
    <row r="449" spans="1:2" x14ac:dyDescent="0.25">
      <c r="A449" s="103">
        <v>447</v>
      </c>
      <c r="B449" t="s">
        <v>2214</v>
      </c>
    </row>
    <row r="450" spans="1:2" x14ac:dyDescent="0.25">
      <c r="A450" s="103">
        <v>448</v>
      </c>
      <c r="B450" t="s">
        <v>2215</v>
      </c>
    </row>
    <row r="451" spans="1:2" x14ac:dyDescent="0.25">
      <c r="A451" s="103">
        <v>449</v>
      </c>
      <c r="B451" t="s">
        <v>2216</v>
      </c>
    </row>
    <row r="452" spans="1:2" x14ac:dyDescent="0.25">
      <c r="A452" s="103">
        <v>450</v>
      </c>
      <c r="B452" t="s">
        <v>2155</v>
      </c>
    </row>
    <row r="453" spans="1:2" x14ac:dyDescent="0.25">
      <c r="A453" s="103">
        <v>451</v>
      </c>
      <c r="B453" t="s">
        <v>2156</v>
      </c>
    </row>
    <row r="454" spans="1:2" x14ac:dyDescent="0.25">
      <c r="A454" s="103">
        <v>452</v>
      </c>
      <c r="B454" t="s">
        <v>2157</v>
      </c>
    </row>
    <row r="455" spans="1:2" x14ac:dyDescent="0.25">
      <c r="A455" s="103">
        <v>453</v>
      </c>
      <c r="B455" t="s">
        <v>2158</v>
      </c>
    </row>
    <row r="456" spans="1:2" x14ac:dyDescent="0.25">
      <c r="A456" s="103">
        <v>454</v>
      </c>
      <c r="B456" t="s">
        <v>2412</v>
      </c>
    </row>
    <row r="457" spans="1:2" x14ac:dyDescent="0.25">
      <c r="A457" s="103">
        <v>455</v>
      </c>
      <c r="B457" t="s">
        <v>2217</v>
      </c>
    </row>
    <row r="458" spans="1:2" x14ac:dyDescent="0.25">
      <c r="A458" s="103">
        <v>456</v>
      </c>
      <c r="B458" t="s">
        <v>2218</v>
      </c>
    </row>
    <row r="459" spans="1:2" x14ac:dyDescent="0.25">
      <c r="A459" s="103">
        <v>457</v>
      </c>
      <c r="B459" t="s">
        <v>2219</v>
      </c>
    </row>
    <row r="460" spans="1:2" x14ac:dyDescent="0.25">
      <c r="A460" s="103">
        <v>458</v>
      </c>
      <c r="B460" t="s">
        <v>2460</v>
      </c>
    </row>
    <row r="461" spans="1:2" x14ac:dyDescent="0.25">
      <c r="A461" s="103">
        <v>459</v>
      </c>
      <c r="B461" t="s">
        <v>2461</v>
      </c>
    </row>
    <row r="462" spans="1:2" x14ac:dyDescent="0.25">
      <c r="A462" s="103">
        <v>460</v>
      </c>
      <c r="B462" t="s">
        <v>2462</v>
      </c>
    </row>
    <row r="463" spans="1:2" x14ac:dyDescent="0.25">
      <c r="A463" s="103">
        <v>461</v>
      </c>
      <c r="B463" t="s">
        <v>2463</v>
      </c>
    </row>
    <row r="464" spans="1:2" x14ac:dyDescent="0.25">
      <c r="A464" s="103">
        <v>462</v>
      </c>
      <c r="B464" t="s">
        <v>2464</v>
      </c>
    </row>
    <row r="465" spans="1:3" x14ac:dyDescent="0.25">
      <c r="A465" s="103">
        <v>463</v>
      </c>
      <c r="B465" t="s">
        <v>2465</v>
      </c>
    </row>
    <row r="466" spans="1:3" x14ac:dyDescent="0.25">
      <c r="A466" s="103">
        <v>464</v>
      </c>
      <c r="B466" t="s">
        <v>2457</v>
      </c>
    </row>
    <row r="467" spans="1:3" x14ac:dyDescent="0.25">
      <c r="A467" s="103">
        <v>465</v>
      </c>
      <c r="B467" t="s">
        <v>2407</v>
      </c>
    </row>
    <row r="468" spans="1:3" x14ac:dyDescent="0.25">
      <c r="A468" s="103">
        <v>466</v>
      </c>
      <c r="B468" t="s">
        <v>2406</v>
      </c>
    </row>
    <row r="469" spans="1:3" x14ac:dyDescent="0.25">
      <c r="A469" s="103">
        <v>467</v>
      </c>
      <c r="B469" t="s">
        <v>2458</v>
      </c>
    </row>
    <row r="470" spans="1:3" x14ac:dyDescent="0.25">
      <c r="A470" s="103">
        <v>468</v>
      </c>
      <c r="B470" t="s">
        <v>2459</v>
      </c>
    </row>
    <row r="471" spans="1:3" x14ac:dyDescent="0.25">
      <c r="A471" s="103">
        <v>469</v>
      </c>
      <c r="B471" t="s">
        <v>2518</v>
      </c>
    </row>
    <row r="472" spans="1:3" x14ac:dyDescent="0.25">
      <c r="A472" s="103">
        <v>470</v>
      </c>
      <c r="B472" t="s">
        <v>2519</v>
      </c>
    </row>
    <row r="473" spans="1:3" x14ac:dyDescent="0.25">
      <c r="A473" s="103">
        <v>471</v>
      </c>
      <c r="B473" t="s">
        <v>2455</v>
      </c>
    </row>
    <row r="474" spans="1:3" x14ac:dyDescent="0.25">
      <c r="A474" s="103">
        <v>472</v>
      </c>
      <c r="B474" t="s">
        <v>2456</v>
      </c>
      <c r="C474" s="75"/>
    </row>
    <row r="475" spans="1:3" x14ac:dyDescent="0.25">
      <c r="A475" s="103">
        <v>473</v>
      </c>
      <c r="B475" t="s">
        <v>2427</v>
      </c>
      <c r="C475" s="75"/>
    </row>
    <row r="476" spans="1:3" x14ac:dyDescent="0.25">
      <c r="A476" s="103">
        <v>474</v>
      </c>
      <c r="C476" s="75"/>
    </row>
    <row r="477" spans="1:3" x14ac:dyDescent="0.25">
      <c r="A477" s="103">
        <v>475</v>
      </c>
      <c r="C477" s="75"/>
    </row>
    <row r="478" spans="1:3" x14ac:dyDescent="0.25">
      <c r="A478" s="103">
        <v>476</v>
      </c>
      <c r="B478" t="s">
        <v>2677</v>
      </c>
      <c r="C478" s="76"/>
    </row>
    <row r="479" spans="1:3" x14ac:dyDescent="0.25">
      <c r="A479" s="103">
        <v>477</v>
      </c>
      <c r="B479" t="s">
        <v>2678</v>
      </c>
      <c r="C479" s="77"/>
    </row>
    <row r="480" spans="1:3" x14ac:dyDescent="0.25">
      <c r="A480" s="103">
        <v>478</v>
      </c>
      <c r="B480" t="s">
        <v>2679</v>
      </c>
      <c r="C480" s="77"/>
    </row>
    <row r="481" spans="1:3" x14ac:dyDescent="0.25">
      <c r="A481" s="103">
        <v>479</v>
      </c>
      <c r="B481" t="s">
        <v>2680</v>
      </c>
      <c r="C481" s="77"/>
    </row>
    <row r="482" spans="1:3" x14ac:dyDescent="0.25">
      <c r="A482" s="103">
        <v>480</v>
      </c>
      <c r="B482" t="s">
        <v>2681</v>
      </c>
      <c r="C482" s="77"/>
    </row>
    <row r="483" spans="1:3" x14ac:dyDescent="0.25">
      <c r="A483" s="103">
        <v>481</v>
      </c>
      <c r="B483" t="s">
        <v>2520</v>
      </c>
      <c r="C483" s="77"/>
    </row>
    <row r="484" spans="1:3" x14ac:dyDescent="0.25">
      <c r="A484" s="103">
        <v>482</v>
      </c>
      <c r="B484" t="s">
        <v>2521</v>
      </c>
      <c r="C484" s="77"/>
    </row>
    <row r="485" spans="1:3" x14ac:dyDescent="0.25">
      <c r="A485" s="103">
        <v>483</v>
      </c>
      <c r="B485" t="s">
        <v>2522</v>
      </c>
      <c r="C485" s="77"/>
    </row>
    <row r="486" spans="1:3" x14ac:dyDescent="0.25">
      <c r="A486" s="103">
        <v>484</v>
      </c>
      <c r="B486" t="s">
        <v>2523</v>
      </c>
    </row>
    <row r="487" spans="1:3" x14ac:dyDescent="0.25">
      <c r="A487" s="103">
        <v>485</v>
      </c>
      <c r="B487" t="s">
        <v>2512</v>
      </c>
    </row>
    <row r="488" spans="1:3" x14ac:dyDescent="0.25">
      <c r="A488" s="103">
        <v>486</v>
      </c>
      <c r="B488" t="s">
        <v>2517</v>
      </c>
    </row>
    <row r="489" spans="1:3" x14ac:dyDescent="0.25">
      <c r="A489" s="103">
        <v>487</v>
      </c>
      <c r="B489" t="s">
        <v>2682</v>
      </c>
    </row>
    <row r="490" spans="1:3" x14ac:dyDescent="0.25">
      <c r="A490" s="103">
        <v>488</v>
      </c>
      <c r="B490" t="s">
        <v>3400</v>
      </c>
    </row>
    <row r="491" spans="1:3" x14ac:dyDescent="0.25">
      <c r="A491" s="103">
        <v>489</v>
      </c>
      <c r="B491" t="s">
        <v>2683</v>
      </c>
    </row>
    <row r="492" spans="1:3" x14ac:dyDescent="0.25">
      <c r="A492" s="103">
        <v>490</v>
      </c>
      <c r="B492" t="s">
        <v>2684</v>
      </c>
    </row>
    <row r="493" spans="1:3" x14ac:dyDescent="0.25">
      <c r="A493" s="103">
        <v>491</v>
      </c>
      <c r="B493" t="s">
        <v>2685</v>
      </c>
    </row>
    <row r="494" spans="1:3" x14ac:dyDescent="0.25">
      <c r="A494" s="103">
        <v>492</v>
      </c>
    </row>
    <row r="495" spans="1:3" x14ac:dyDescent="0.25">
      <c r="A495" s="103">
        <v>493</v>
      </c>
      <c r="B495" t="s">
        <v>2686</v>
      </c>
    </row>
    <row r="496" spans="1:3" x14ac:dyDescent="0.25">
      <c r="A496" s="103">
        <v>494</v>
      </c>
      <c r="B496" t="s">
        <v>2687</v>
      </c>
    </row>
    <row r="497" spans="1:2" x14ac:dyDescent="0.25">
      <c r="A497" s="103">
        <v>495</v>
      </c>
      <c r="B497" t="s">
        <v>2688</v>
      </c>
    </row>
    <row r="498" spans="1:2" x14ac:dyDescent="0.25">
      <c r="A498" s="103">
        <v>496</v>
      </c>
      <c r="B498" t="s">
        <v>2689</v>
      </c>
    </row>
    <row r="499" spans="1:2" x14ac:dyDescent="0.25">
      <c r="A499" s="103">
        <v>497</v>
      </c>
      <c r="B499" t="s">
        <v>2746</v>
      </c>
    </row>
    <row r="500" spans="1:2" x14ac:dyDescent="0.25">
      <c r="A500" s="103">
        <v>498</v>
      </c>
      <c r="B500" t="s">
        <v>2747</v>
      </c>
    </row>
    <row r="501" spans="1:2" x14ac:dyDescent="0.25">
      <c r="A501" s="103">
        <v>499</v>
      </c>
      <c r="B501" t="s">
        <v>2742</v>
      </c>
    </row>
    <row r="502" spans="1:2" x14ac:dyDescent="0.25">
      <c r="A502" s="103">
        <v>500</v>
      </c>
    </row>
    <row r="503" spans="1:2" x14ac:dyDescent="0.25">
      <c r="A503" s="103">
        <v>501</v>
      </c>
      <c r="B503" t="s">
        <v>3401</v>
      </c>
    </row>
    <row r="504" spans="1:2" x14ac:dyDescent="0.25">
      <c r="A504" s="103">
        <v>502</v>
      </c>
      <c r="B504" t="s">
        <v>3402</v>
      </c>
    </row>
    <row r="505" spans="1:2" x14ac:dyDescent="0.25">
      <c r="A505" s="103">
        <v>503</v>
      </c>
      <c r="B505" t="s">
        <v>3403</v>
      </c>
    </row>
    <row r="506" spans="1:2" x14ac:dyDescent="0.25">
      <c r="A506" s="103">
        <v>504</v>
      </c>
      <c r="B506" t="s">
        <v>3404</v>
      </c>
    </row>
    <row r="507" spans="1:2" x14ac:dyDescent="0.25">
      <c r="A507" s="103">
        <v>505</v>
      </c>
      <c r="B507" t="s">
        <v>3405</v>
      </c>
    </row>
    <row r="508" spans="1:2" x14ac:dyDescent="0.25">
      <c r="A508" s="103">
        <v>506</v>
      </c>
      <c r="B508" t="s">
        <v>3406</v>
      </c>
    </row>
    <row r="509" spans="1:2" x14ac:dyDescent="0.25">
      <c r="A509" s="103">
        <v>507</v>
      </c>
      <c r="B509" t="s">
        <v>3407</v>
      </c>
    </row>
    <row r="510" spans="1:2" x14ac:dyDescent="0.25">
      <c r="A510" s="103">
        <v>508</v>
      </c>
      <c r="B510" t="s">
        <v>3408</v>
      </c>
    </row>
    <row r="511" spans="1:2" x14ac:dyDescent="0.25">
      <c r="A511" s="103">
        <v>509</v>
      </c>
      <c r="B511" t="s">
        <v>3409</v>
      </c>
    </row>
    <row r="512" spans="1:2" x14ac:dyDescent="0.25">
      <c r="A512" s="103">
        <v>510</v>
      </c>
      <c r="B512" t="s">
        <v>3410</v>
      </c>
    </row>
    <row r="513" spans="1:2" x14ac:dyDescent="0.25">
      <c r="A513" s="103">
        <v>511</v>
      </c>
      <c r="B513" t="s">
        <v>3411</v>
      </c>
    </row>
    <row r="514" spans="1:2" x14ac:dyDescent="0.25">
      <c r="A514" s="103">
        <v>512</v>
      </c>
      <c r="B514" t="s">
        <v>3412</v>
      </c>
    </row>
    <row r="515" spans="1:2" x14ac:dyDescent="0.25">
      <c r="A515" s="103">
        <v>513</v>
      </c>
      <c r="B515" t="s">
        <v>3413</v>
      </c>
    </row>
    <row r="516" spans="1:2" x14ac:dyDescent="0.25">
      <c r="A516" s="103">
        <v>514</v>
      </c>
    </row>
    <row r="517" spans="1:2" x14ac:dyDescent="0.25">
      <c r="A517" s="103">
        <v>515</v>
      </c>
    </row>
    <row r="518" spans="1:2" x14ac:dyDescent="0.25">
      <c r="A518" s="103">
        <v>516</v>
      </c>
    </row>
    <row r="519" spans="1:2" x14ac:dyDescent="0.25">
      <c r="A519" s="103">
        <v>517</v>
      </c>
      <c r="B519" t="s">
        <v>3414</v>
      </c>
    </row>
    <row r="520" spans="1:2" x14ac:dyDescent="0.25">
      <c r="A520" s="103">
        <v>518</v>
      </c>
      <c r="B520" t="s">
        <v>3415</v>
      </c>
    </row>
    <row r="521" spans="1:2" x14ac:dyDescent="0.25">
      <c r="A521" s="103">
        <v>519</v>
      </c>
      <c r="B521" t="s">
        <v>3416</v>
      </c>
    </row>
    <row r="522" spans="1:2" x14ac:dyDescent="0.25">
      <c r="A522" s="103">
        <v>520</v>
      </c>
      <c r="B522" t="s">
        <v>3486</v>
      </c>
    </row>
    <row r="523" spans="1:2" x14ac:dyDescent="0.25">
      <c r="A523" s="103">
        <v>521</v>
      </c>
      <c r="B523" t="s">
        <v>3487</v>
      </c>
    </row>
    <row r="524" spans="1:2" x14ac:dyDescent="0.25">
      <c r="A524" s="103">
        <v>522</v>
      </c>
      <c r="B524" t="s">
        <v>3417</v>
      </c>
    </row>
    <row r="525" spans="1:2" x14ac:dyDescent="0.25">
      <c r="A525" s="103">
        <v>523</v>
      </c>
      <c r="B525" t="s">
        <v>3418</v>
      </c>
    </row>
    <row r="526" spans="1:2" x14ac:dyDescent="0.25">
      <c r="A526" s="103">
        <v>524</v>
      </c>
      <c r="B526" t="s">
        <v>3551</v>
      </c>
    </row>
    <row r="527" spans="1:2" x14ac:dyDescent="0.25">
      <c r="A527" s="103">
        <v>525</v>
      </c>
      <c r="B527" t="s">
        <v>3552</v>
      </c>
    </row>
    <row r="528" spans="1:2" x14ac:dyDescent="0.25">
      <c r="A528" s="103">
        <v>526</v>
      </c>
      <c r="B528" t="s">
        <v>3553</v>
      </c>
    </row>
    <row r="529" spans="1:2" x14ac:dyDescent="0.25">
      <c r="A529" s="103">
        <v>527</v>
      </c>
      <c r="B529" t="s">
        <v>3554</v>
      </c>
    </row>
    <row r="530" spans="1:2" x14ac:dyDescent="0.25">
      <c r="A530" s="103">
        <v>528</v>
      </c>
      <c r="B530" t="s">
        <v>3645</v>
      </c>
    </row>
    <row r="531" spans="1:2" x14ac:dyDescent="0.25">
      <c r="A531" s="103">
        <v>529</v>
      </c>
      <c r="B531" t="s">
        <v>3555</v>
      </c>
    </row>
    <row r="532" spans="1:2" x14ac:dyDescent="0.25">
      <c r="A532" s="103">
        <v>530</v>
      </c>
      <c r="B532" t="s">
        <v>3556</v>
      </c>
    </row>
    <row r="533" spans="1:2" x14ac:dyDescent="0.25">
      <c r="A533" s="103">
        <v>531</v>
      </c>
      <c r="B533" t="s">
        <v>3646</v>
      </c>
    </row>
    <row r="534" spans="1:2" x14ac:dyDescent="0.25">
      <c r="A534" s="103">
        <v>532</v>
      </c>
      <c r="B534" t="s">
        <v>3647</v>
      </c>
    </row>
    <row r="535" spans="1:2" x14ac:dyDescent="0.25">
      <c r="A535" s="103">
        <v>533</v>
      </c>
      <c r="B535" t="s">
        <v>3648</v>
      </c>
    </row>
    <row r="536" spans="1:2" x14ac:dyDescent="0.25">
      <c r="A536" s="107">
        <v>534</v>
      </c>
      <c r="B536" t="s">
        <v>3753</v>
      </c>
    </row>
    <row r="537" spans="1:2" x14ac:dyDescent="0.25">
      <c r="A537" s="107">
        <v>535</v>
      </c>
      <c r="B537" t="s">
        <v>3754</v>
      </c>
    </row>
    <row r="538" spans="1:2" x14ac:dyDescent="0.25">
      <c r="A538" s="107">
        <v>536</v>
      </c>
      <c r="B538" t="s">
        <v>3755</v>
      </c>
    </row>
    <row r="539" spans="1:2" x14ac:dyDescent="0.25">
      <c r="A539" s="107">
        <v>537</v>
      </c>
      <c r="B539" t="s">
        <v>3756</v>
      </c>
    </row>
    <row r="540" spans="1:2" x14ac:dyDescent="0.25">
      <c r="A540" s="107">
        <v>538</v>
      </c>
      <c r="B540" t="s">
        <v>3757</v>
      </c>
    </row>
    <row r="541" spans="1:2" x14ac:dyDescent="0.25">
      <c r="A541" s="107">
        <v>539</v>
      </c>
      <c r="B541" t="s">
        <v>3758</v>
      </c>
    </row>
    <row r="542" spans="1:2" x14ac:dyDescent="0.25">
      <c r="A542" s="107">
        <v>540</v>
      </c>
      <c r="B542" t="s">
        <v>3759</v>
      </c>
    </row>
    <row r="543" spans="1:2" x14ac:dyDescent="0.25">
      <c r="A543" s="107">
        <v>541</v>
      </c>
      <c r="B543" t="s">
        <v>3760</v>
      </c>
    </row>
    <row r="544" spans="1:2" x14ac:dyDescent="0.25">
      <c r="A544" s="107">
        <v>542</v>
      </c>
      <c r="B544" t="s">
        <v>3761</v>
      </c>
    </row>
    <row r="545" spans="1:2" x14ac:dyDescent="0.25">
      <c r="A545" s="107">
        <v>543</v>
      </c>
      <c r="B545" t="s">
        <v>3762</v>
      </c>
    </row>
    <row r="546" spans="1:2" x14ac:dyDescent="0.25">
      <c r="A546" s="107">
        <v>544</v>
      </c>
      <c r="B546" t="s">
        <v>3763</v>
      </c>
    </row>
    <row r="547" spans="1:2" x14ac:dyDescent="0.25">
      <c r="A547" s="107">
        <v>545</v>
      </c>
      <c r="B547" t="s">
        <v>3764</v>
      </c>
    </row>
    <row r="548" spans="1:2" x14ac:dyDescent="0.25">
      <c r="A548" s="107">
        <v>546</v>
      </c>
      <c r="B548" t="s">
        <v>3765</v>
      </c>
    </row>
    <row r="549" spans="1:2" x14ac:dyDescent="0.25">
      <c r="A549" s="107">
        <v>547</v>
      </c>
      <c r="B549" t="s">
        <v>3766</v>
      </c>
    </row>
    <row r="550" spans="1:2" x14ac:dyDescent="0.25">
      <c r="A550" s="107">
        <v>548</v>
      </c>
      <c r="B550" t="s">
        <v>3767</v>
      </c>
    </row>
    <row r="551" spans="1:2" x14ac:dyDescent="0.25">
      <c r="A551" s="107">
        <v>549</v>
      </c>
      <c r="B551" t="s">
        <v>3768</v>
      </c>
    </row>
    <row r="552" spans="1:2" x14ac:dyDescent="0.25">
      <c r="A552" s="107">
        <v>550</v>
      </c>
    </row>
    <row r="553" spans="1:2" x14ac:dyDescent="0.25">
      <c r="A553" s="107">
        <v>551</v>
      </c>
      <c r="B553" t="s">
        <v>3769</v>
      </c>
    </row>
    <row r="554" spans="1:2" x14ac:dyDescent="0.25">
      <c r="A554" s="107">
        <v>552</v>
      </c>
      <c r="B554" t="s">
        <v>3770</v>
      </c>
    </row>
    <row r="555" spans="1:2" x14ac:dyDescent="0.25">
      <c r="A555" s="107">
        <v>553</v>
      </c>
      <c r="B555" t="s">
        <v>3771</v>
      </c>
    </row>
    <row r="556" spans="1:2" x14ac:dyDescent="0.25">
      <c r="A556" s="107">
        <v>554</v>
      </c>
      <c r="B556" t="s">
        <v>3772</v>
      </c>
    </row>
    <row r="557" spans="1:2" x14ac:dyDescent="0.25">
      <c r="A557" s="103"/>
    </row>
    <row r="558" spans="1:2" x14ac:dyDescent="0.25">
      <c r="A558" s="103"/>
    </row>
    <row r="559" spans="1:2" x14ac:dyDescent="0.25">
      <c r="A559" s="103"/>
    </row>
  </sheetData>
  <autoFilter ref="A2:B525" xr:uid="{00000000-0009-0000-0000-000009000000}">
    <sortState xmlns:xlrd2="http://schemas.microsoft.com/office/spreadsheetml/2017/richdata2" ref="A3:B556">
      <sortCondition ref="A2:A525"/>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8"/>
  <sheetViews>
    <sheetView workbookViewId="0">
      <pane ySplit="2" topLeftCell="A76" activePane="bottomLeft" state="frozen"/>
      <selection pane="bottomLeft" activeCell="J94" sqref="J94"/>
    </sheetView>
  </sheetViews>
  <sheetFormatPr baseColWidth="10" defaultColWidth="11.5703125" defaultRowHeight="15" x14ac:dyDescent="0.25"/>
  <cols>
    <col min="1" max="1" width="16.5703125" bestFit="1" customWidth="1"/>
    <col min="2" max="2" width="10.5703125" bestFit="1" customWidth="1"/>
    <col min="4" max="4" width="11.5703125" style="2"/>
    <col min="5" max="5" width="20.28515625" customWidth="1"/>
    <col min="6" max="6" width="25.28515625" bestFit="1" customWidth="1"/>
    <col min="10" max="10" width="111.42578125" style="30" customWidth="1"/>
  </cols>
  <sheetData>
    <row r="1" spans="1:10" x14ac:dyDescent="0.25">
      <c r="A1" s="116" t="s">
        <v>3807</v>
      </c>
      <c r="B1" s="116"/>
      <c r="C1" s="116"/>
      <c r="D1" s="116"/>
      <c r="E1" s="116"/>
      <c r="F1" s="116"/>
      <c r="G1" s="116"/>
      <c r="H1" s="116"/>
      <c r="I1" s="116"/>
    </row>
    <row r="2" spans="1:10" ht="75" x14ac:dyDescent="0.25">
      <c r="A2" s="1" t="s">
        <v>2296</v>
      </c>
      <c r="B2" s="1" t="s">
        <v>2297</v>
      </c>
      <c r="C2" s="1" t="s">
        <v>2298</v>
      </c>
      <c r="D2" s="105" t="s">
        <v>2394</v>
      </c>
      <c r="E2" s="1" t="s">
        <v>2303</v>
      </c>
      <c r="F2" s="1" t="s">
        <v>2304</v>
      </c>
      <c r="G2" s="1" t="s">
        <v>2331</v>
      </c>
      <c r="H2" s="1" t="s">
        <v>2381</v>
      </c>
      <c r="I2" s="1" t="s">
        <v>2382</v>
      </c>
      <c r="J2" s="72" t="s">
        <v>2384</v>
      </c>
    </row>
    <row r="3" spans="1:10" x14ac:dyDescent="0.25">
      <c r="A3">
        <v>1</v>
      </c>
      <c r="B3">
        <v>1</v>
      </c>
      <c r="C3" t="str">
        <f t="shared" ref="C3:C21" si="0">IF(A3=B3,"X","")</f>
        <v>X</v>
      </c>
      <c r="D3" s="106"/>
      <c r="E3" t="s">
        <v>2300</v>
      </c>
      <c r="F3" t="s">
        <v>2300</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s="2">
        <f>VLOOKUP(E4,'ESO zone constants'!$D$3:$H$10001,5,FALSE)</f>
        <v>381</v>
      </c>
      <c r="E4" t="s">
        <v>264</v>
      </c>
      <c r="F4" t="s">
        <v>264</v>
      </c>
      <c r="G4" t="str">
        <f t="shared" ref="G4:G71" si="1">IF(OR(A4=5,A4=6,),"X","")</f>
        <v/>
      </c>
      <c r="H4" t="str">
        <f t="shared" ref="H4:H71" si="2">IF(OR(A4=7,),"X","")</f>
        <v/>
      </c>
      <c r="I4" t="str">
        <f t="shared" ref="I4:I71" si="3">IF(OR(A4=8,),"X","")</f>
        <v/>
      </c>
      <c r="J4" s="30" t="str">
        <f t="shared" ref="J4:J71"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s="2">
        <f>VLOOKUP(E5,'ESO zone constants'!$D$3:$H$10001,5,FALSE)</f>
        <v>383</v>
      </c>
      <c r="E5" t="s">
        <v>266</v>
      </c>
      <c r="F5" t="s">
        <v>2299</v>
      </c>
      <c r="G5" t="str">
        <f t="shared" si="1"/>
        <v/>
      </c>
      <c r="H5" t="str">
        <f t="shared" si="2"/>
        <v/>
      </c>
      <c r="I5" t="str">
        <f t="shared" si="3"/>
        <v/>
      </c>
      <c r="J5" s="30" t="str">
        <f t="shared" si="4"/>
        <v>{ parentCategory=1, category=12, zoneIds={383}},--Grahtwood</v>
      </c>
    </row>
    <row r="6" spans="1:10" x14ac:dyDescent="0.25">
      <c r="A6">
        <v>1</v>
      </c>
      <c r="B6">
        <v>13</v>
      </c>
      <c r="C6" t="str">
        <f t="shared" si="0"/>
        <v/>
      </c>
      <c r="D6" s="2">
        <f>VLOOKUP(E6,'ESO zone constants'!$D$3:$H$10001,5,FALSE)</f>
        <v>108</v>
      </c>
      <c r="E6" t="s">
        <v>113</v>
      </c>
      <c r="F6" t="s">
        <v>2301</v>
      </c>
      <c r="G6" t="str">
        <f t="shared" si="1"/>
        <v/>
      </c>
      <c r="H6" t="str">
        <f t="shared" si="2"/>
        <v/>
      </c>
      <c r="I6" t="str">
        <f t="shared" si="3"/>
        <v/>
      </c>
      <c r="J6" s="30" t="str">
        <f t="shared" si="4"/>
        <v>{ parentCategory=1, category=13, zoneIds={108}},--Greenshade</v>
      </c>
    </row>
    <row r="7" spans="1:10" x14ac:dyDescent="0.25">
      <c r="A7">
        <v>1</v>
      </c>
      <c r="B7">
        <v>14</v>
      </c>
      <c r="C7" t="str">
        <f t="shared" si="0"/>
        <v/>
      </c>
      <c r="D7" s="2">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s="2">
        <f>VLOOKUP(E8,'ESO zone constants'!$D$3:$H$10001,5,FALSE)</f>
        <v>382</v>
      </c>
      <c r="E8" t="s">
        <v>265</v>
      </c>
      <c r="F8" t="s">
        <v>2302</v>
      </c>
      <c r="G8" t="str">
        <f t="shared" si="1"/>
        <v/>
      </c>
      <c r="H8" t="str">
        <f t="shared" si="2"/>
        <v/>
      </c>
      <c r="I8" t="str">
        <f t="shared" si="3"/>
        <v/>
      </c>
      <c r="J8" s="30" t="str">
        <f t="shared" si="4"/>
        <v>{ parentCategory=1, category=15, zoneIds={382}},--Reaper's March</v>
      </c>
    </row>
    <row r="9" spans="1:10" x14ac:dyDescent="0.25">
      <c r="A9">
        <v>2</v>
      </c>
      <c r="B9">
        <v>2</v>
      </c>
      <c r="C9" t="str">
        <f t="shared" si="0"/>
        <v>X</v>
      </c>
      <c r="D9" s="106" t="e">
        <f>VLOOKUP(E9,'ESO zone constants'!$D$3:$H$10001,5,FALSE)</f>
        <v>#N/A</v>
      </c>
      <c r="E9" t="s">
        <v>2385</v>
      </c>
      <c r="F9" t="s">
        <v>2305</v>
      </c>
      <c r="G9" t="str">
        <f t="shared" si="1"/>
        <v/>
      </c>
      <c r="H9" t="str">
        <f t="shared" si="2"/>
        <v/>
      </c>
      <c r="I9" t="str">
        <f t="shared" si="3"/>
        <v/>
      </c>
      <c r="J9" s="30" t="str">
        <f t="shared" si="4"/>
        <v>--Daggerfall-Convenion</v>
      </c>
    </row>
    <row r="10" spans="1:10" x14ac:dyDescent="0.25">
      <c r="A10">
        <v>2</v>
      </c>
      <c r="B10">
        <v>16</v>
      </c>
      <c r="C10" t="str">
        <f t="shared" si="0"/>
        <v/>
      </c>
      <c r="D10" s="2">
        <f>VLOOKUP(E10,'ESO zone constants'!$D$3:$H$10001,5,FALSE)</f>
        <v>104</v>
      </c>
      <c r="E10" t="s">
        <v>112</v>
      </c>
      <c r="F10" t="s">
        <v>2314</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s="2">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s="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s="2">
        <f>VLOOKUP(E13,'ESO zone constants'!$D$3:$H$10001,5,FALSE)</f>
        <v>20</v>
      </c>
      <c r="E13" t="s">
        <v>105</v>
      </c>
      <c r="F13" t="s">
        <v>2315</v>
      </c>
      <c r="G13" t="str">
        <f t="shared" si="1"/>
        <v/>
      </c>
      <c r="H13" t="str">
        <f t="shared" si="2"/>
        <v/>
      </c>
      <c r="I13" t="str">
        <f t="shared" si="3"/>
        <v/>
      </c>
      <c r="J13" s="30" t="str">
        <f t="shared" si="4"/>
        <v>{ parentCategory=2, category=19, zoneIds={20}},--Rivenspire</v>
      </c>
    </row>
    <row r="14" spans="1:10" x14ac:dyDescent="0.25">
      <c r="A14">
        <v>2</v>
      </c>
      <c r="B14">
        <v>20</v>
      </c>
      <c r="C14" t="str">
        <f t="shared" si="0"/>
        <v/>
      </c>
      <c r="D14" s="2">
        <f>VLOOKUP(E14,'ESO zone constants'!$D$3:$H$10001,5,FALSE)</f>
        <v>19</v>
      </c>
      <c r="E14" t="s">
        <v>104</v>
      </c>
      <c r="F14" t="s">
        <v>2316</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106" t="e">
        <f>VLOOKUP(E15,'ESO zone constants'!$D$3:$H$10001,5,FALSE)</f>
        <v>#N/A</v>
      </c>
      <c r="E15" t="s">
        <v>2386</v>
      </c>
      <c r="F15" t="s">
        <v>2306</v>
      </c>
      <c r="G15" t="str">
        <f t="shared" si="1"/>
        <v/>
      </c>
      <c r="H15" t="str">
        <f t="shared" si="2"/>
        <v/>
      </c>
      <c r="I15" t="str">
        <f t="shared" si="3"/>
        <v/>
      </c>
      <c r="J15" s="30" t="str">
        <f t="shared" si="4"/>
        <v>--Ebonheart Pact</v>
      </c>
    </row>
    <row r="16" spans="1:10" x14ac:dyDescent="0.25">
      <c r="A16">
        <v>3</v>
      </c>
      <c r="B16">
        <v>21</v>
      </c>
      <c r="C16" t="str">
        <f t="shared" si="0"/>
        <v/>
      </c>
      <c r="D16" s="2">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s="2">
        <f>VLOOKUP(E17,'ESO zone constants'!$D$3:$H$10001,5,FALSE)</f>
        <v>101</v>
      </c>
      <c r="E17" t="s">
        <v>110</v>
      </c>
      <c r="F17" t="s">
        <v>2317</v>
      </c>
      <c r="G17" t="str">
        <f t="shared" si="1"/>
        <v/>
      </c>
      <c r="H17" t="str">
        <f t="shared" si="2"/>
        <v/>
      </c>
      <c r="I17" t="str">
        <f t="shared" si="3"/>
        <v/>
      </c>
      <c r="J17" s="30" t="str">
        <f t="shared" si="4"/>
        <v>{ parentCategory=3, category=22, zoneIds={101}},--Eastmarch</v>
      </c>
    </row>
    <row r="18" spans="1:10" x14ac:dyDescent="0.25">
      <c r="A18">
        <v>3</v>
      </c>
      <c r="B18">
        <v>23</v>
      </c>
      <c r="C18" t="str">
        <f t="shared" si="0"/>
        <v/>
      </c>
      <c r="D18" s="2">
        <f>VLOOKUP(E18,'ESO zone constants'!$D$3:$H$10001,5,FALSE)</f>
        <v>103</v>
      </c>
      <c r="E18" t="s">
        <v>111</v>
      </c>
      <c r="F18" t="s">
        <v>2318</v>
      </c>
      <c r="G18" t="str">
        <f t="shared" si="1"/>
        <v/>
      </c>
      <c r="H18" t="str">
        <f t="shared" si="2"/>
        <v/>
      </c>
      <c r="I18" t="str">
        <f t="shared" si="3"/>
        <v/>
      </c>
      <c r="J18" s="30" t="str">
        <f t="shared" si="4"/>
        <v>{ parentCategory=3, category=23, zoneIds={103}},--The Rift</v>
      </c>
    </row>
    <row r="19" spans="1:10" x14ac:dyDescent="0.25">
      <c r="A19">
        <v>3</v>
      </c>
      <c r="B19">
        <v>24</v>
      </c>
      <c r="C19" t="str">
        <f t="shared" si="0"/>
        <v/>
      </c>
      <c r="D19" s="2">
        <f>VLOOKUP(E19,'ESO zone constants'!$D$3:$H$10001,5,FALSE)</f>
        <v>117</v>
      </c>
      <c r="E19" t="s">
        <v>114</v>
      </c>
      <c r="F19" t="s">
        <v>2319</v>
      </c>
      <c r="G19" t="str">
        <f t="shared" si="1"/>
        <v/>
      </c>
      <c r="H19" t="str">
        <f t="shared" si="2"/>
        <v/>
      </c>
      <c r="I19" t="str">
        <f t="shared" si="3"/>
        <v/>
      </c>
      <c r="J19" s="30" t="str">
        <f t="shared" si="4"/>
        <v>{ parentCategory=3, category=24, zoneIds={117}},--Shadowfen</v>
      </c>
    </row>
    <row r="20" spans="1:10" x14ac:dyDescent="0.25">
      <c r="A20">
        <v>3</v>
      </c>
      <c r="B20">
        <v>25</v>
      </c>
      <c r="C20" t="str">
        <f t="shared" si="0"/>
        <v/>
      </c>
      <c r="D20" s="2">
        <f>VLOOKUP(E20,'ESO zone constants'!$D$3:$H$10001,5,FALSE)</f>
        <v>41</v>
      </c>
      <c r="E20" t="s">
        <v>106</v>
      </c>
      <c r="F20" t="s">
        <v>2320</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106" t="e">
        <f>VLOOKUP(E21,'ESO zone constants'!$D$3:$H$10001,5,FALSE)</f>
        <v>#N/A</v>
      </c>
      <c r="E21" t="s">
        <v>2387</v>
      </c>
      <c r="F21" t="s">
        <v>2307</v>
      </c>
      <c r="G21" t="str">
        <f t="shared" si="1"/>
        <v/>
      </c>
      <c r="H21" t="str">
        <f t="shared" si="2"/>
        <v/>
      </c>
      <c r="I21" t="str">
        <f t="shared" si="3"/>
        <v/>
      </c>
      <c r="J21" s="30" t="str">
        <f t="shared" si="4"/>
        <v>--DLC-Regions</v>
      </c>
    </row>
    <row r="22" spans="1:10" x14ac:dyDescent="0.25">
      <c r="A22">
        <v>4</v>
      </c>
      <c r="B22">
        <v>29</v>
      </c>
      <c r="D22" s="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8" si="5">IF(A23=B23,"X","")</f>
        <v/>
      </c>
      <c r="D23" s="2">
        <f>VLOOKUP(E23,'ESO zone constants'!$D$3:$H$10001,5,FALSE)</f>
        <v>816</v>
      </c>
      <c r="E23" t="s">
        <v>509</v>
      </c>
      <c r="F23" t="s">
        <v>2323</v>
      </c>
      <c r="G23" t="str">
        <f t="shared" si="1"/>
        <v/>
      </c>
      <c r="H23" t="str">
        <f t="shared" si="2"/>
        <v/>
      </c>
      <c r="I23" t="str">
        <f t="shared" si="3"/>
        <v/>
      </c>
      <c r="J23" s="30" t="str">
        <f t="shared" si="4"/>
        <v>{ parentCategory=4, category=30, zoneIds={816}},--Hew's Bane</v>
      </c>
    </row>
    <row r="24" spans="1:10" x14ac:dyDescent="0.25">
      <c r="A24">
        <v>4</v>
      </c>
      <c r="B24">
        <v>31</v>
      </c>
      <c r="C24" t="str">
        <f t="shared" si="5"/>
        <v/>
      </c>
      <c r="D24" s="2">
        <f>VLOOKUP(E24,'ESO zone constants'!$D$3:$H$10001,5,FALSE)</f>
        <v>823</v>
      </c>
      <c r="E24" t="s">
        <v>515</v>
      </c>
      <c r="F24" t="s">
        <v>2322</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s="2">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s="2">
        <v>980.98099999999999</v>
      </c>
      <c r="E26" t="s">
        <v>3372</v>
      </c>
      <c r="F26" t="s">
        <v>3371</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s="2">
        <v>1011.1027</v>
      </c>
      <c r="E27" t="s">
        <v>3364</v>
      </c>
      <c r="F27" t="s">
        <v>3365</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s="2">
        <f>VLOOKUP(E28,'ESO zone constants'!$D$3:$H$10001,5,FALSE)</f>
        <v>726</v>
      </c>
      <c r="E28" t="s">
        <v>80</v>
      </c>
      <c r="F28" t="s">
        <v>2328</v>
      </c>
      <c r="G28" t="str">
        <f t="shared" si="1"/>
        <v/>
      </c>
      <c r="H28" t="str">
        <f t="shared" si="2"/>
        <v/>
      </c>
      <c r="I28" t="str">
        <f t="shared" si="3"/>
        <v/>
      </c>
      <c r="J28" s="30" t="str">
        <f t="shared" si="4"/>
        <v>{ parentCategory=4, category=35, zoneIds={726}},--Murkmire</v>
      </c>
    </row>
    <row r="29" spans="1:10" x14ac:dyDescent="0.25">
      <c r="A29">
        <v>4</v>
      </c>
      <c r="B29">
        <v>36</v>
      </c>
      <c r="C29" t="str">
        <f t="shared" si="5"/>
        <v/>
      </c>
      <c r="D29" s="2">
        <f>VLOOKUP(E29,'ESO zone constants'!$D$3:$H$10001,5,FALSE)</f>
        <v>1086</v>
      </c>
      <c r="E29" t="s">
        <v>1389</v>
      </c>
      <c r="F29" t="s">
        <v>2324</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s="2">
        <f>VLOOKUP(E30,'ESO zone constants'!$D$3:$H$10001,5,FALSE)</f>
        <v>1133</v>
      </c>
      <c r="E30" t="s">
        <v>1587</v>
      </c>
      <c r="F30" t="s">
        <v>2327</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s="2">
        <v>1160.1161</v>
      </c>
      <c r="E31" t="s">
        <v>3373</v>
      </c>
      <c r="F31" t="s">
        <v>3374</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s="2">
        <v>1207.1207999999999</v>
      </c>
      <c r="E32" t="s">
        <v>3375</v>
      </c>
      <c r="F32" t="s">
        <v>3376</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s="2">
        <f>VLOOKUP(E33,'ESO zone constants'!$D$3:$H$10001,5,FALSE)</f>
        <v>1261</v>
      </c>
      <c r="E33" t="s">
        <v>2396</v>
      </c>
      <c r="F33" t="s">
        <v>3189</v>
      </c>
      <c r="G33" t="str">
        <f t="shared" si="1"/>
        <v/>
      </c>
      <c r="H33" t="str">
        <f t="shared" si="2"/>
        <v/>
      </c>
      <c r="I33" t="str">
        <f t="shared" si="3"/>
        <v/>
      </c>
      <c r="J33" s="30" t="str">
        <f t="shared" si="4"/>
        <v>{ parentCategory=4, category=93, zoneIds={1261}},--Blackwood</v>
      </c>
    </row>
    <row r="34" spans="1:10" x14ac:dyDescent="0.25">
      <c r="A34">
        <v>4</v>
      </c>
      <c r="B34">
        <v>97</v>
      </c>
      <c r="C34" t="str">
        <f t="shared" ref="C34:C35" si="6">IF(A34=B34,"X","")</f>
        <v/>
      </c>
      <c r="D34" s="2" t="s">
        <v>3367</v>
      </c>
      <c r="E34" t="s">
        <v>3368</v>
      </c>
      <c r="F34" t="s">
        <v>3369</v>
      </c>
      <c r="G34" t="str">
        <f t="shared" ref="G34:G35" si="7">IF(OR(A34=5,A34=6,),"X","")</f>
        <v/>
      </c>
      <c r="H34" t="str">
        <f t="shared" ref="H34:H35" si="8">IF(OR(A34=7,),"X","")</f>
        <v/>
      </c>
      <c r="I34" t="str">
        <f t="shared" ref="I34:I35" si="9">IF(OR(A34=8,),"X","")</f>
        <v/>
      </c>
      <c r="J34" s="30" t="str">
        <f t="shared" ref="J34:J35"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100</v>
      </c>
      <c r="C35" t="str">
        <f t="shared" si="6"/>
        <v/>
      </c>
      <c r="D35" s="2" t="s">
        <v>3708</v>
      </c>
      <c r="E35" t="s">
        <v>3397</v>
      </c>
      <c r="F35" t="s">
        <v>3377</v>
      </c>
      <c r="G35" t="str">
        <f t="shared" si="7"/>
        <v/>
      </c>
      <c r="H35" t="str">
        <f t="shared" si="8"/>
        <v/>
      </c>
      <c r="I35" t="str">
        <f t="shared" si="9"/>
        <v/>
      </c>
      <c r="J35" s="30" t="str">
        <f t="shared" si="10"/>
        <v>{ parentCategory=4, category=100, zoneIds={1318}},--High Isle</v>
      </c>
    </row>
    <row r="36" spans="1:10" x14ac:dyDescent="0.25">
      <c r="A36">
        <v>4</v>
      </c>
      <c r="B36">
        <v>104</v>
      </c>
      <c r="C36" t="str">
        <f t="shared" ref="C36" si="11">IF(A36=B36,"X","")</f>
        <v/>
      </c>
      <c r="D36" s="2">
        <v>1383</v>
      </c>
      <c r="E36" t="s">
        <v>3544</v>
      </c>
      <c r="F36" t="s">
        <v>3544</v>
      </c>
      <c r="G36" t="str">
        <f t="shared" ref="G36" si="12">IF(OR(A36=5,A36=6,),"X","")</f>
        <v/>
      </c>
      <c r="H36" t="str">
        <f t="shared" ref="H36" si="13">IF(OR(A36=7,),"X","")</f>
        <v/>
      </c>
      <c r="I36" t="str">
        <f t="shared" ref="I36" si="14">IF(OR(A36=8,),"X","")</f>
        <v/>
      </c>
      <c r="J36" s="30" t="str">
        <f t="shared" ref="J36" si="15">IF(C36="X","","{ parentCategory="&amp;A36&amp;", category="&amp;B36&amp;IF(AND(NOT(ISNA(D36)),D36&lt;&gt;"",NOT(ISERROR(D36))),", zoneIds={"&amp;D36&amp;"}","")&amp;IF(G36&lt;&gt;"",", isDungeon=true","")&amp;IF(H36&lt;&gt;"",", isTrial=true","")&amp;IF(I36&lt;&gt;"",", isArena=true","")&amp;"},") &amp;"--"&amp;E36</f>
        <v>{ parentCategory=4, category=104, zoneIds={1383}},--Galen</v>
      </c>
    </row>
    <row r="37" spans="1:10" x14ac:dyDescent="0.25">
      <c r="A37">
        <v>5</v>
      </c>
      <c r="B37">
        <v>5</v>
      </c>
      <c r="C37" t="str">
        <f t="shared" si="5"/>
        <v>X</v>
      </c>
      <c r="D37" s="106" t="e">
        <f>VLOOKUP(E37,'ESO zone constants'!$D$3:$H$10001,5,FALSE)</f>
        <v>#N/A</v>
      </c>
      <c r="E37" t="s">
        <v>2388</v>
      </c>
      <c r="F37" t="s">
        <v>2308</v>
      </c>
      <c r="G37" t="str">
        <f t="shared" si="1"/>
        <v>X</v>
      </c>
      <c r="H37" t="str">
        <f t="shared" si="2"/>
        <v/>
      </c>
      <c r="I37" t="str">
        <f t="shared" si="3"/>
        <v/>
      </c>
      <c r="J37" s="30" t="str">
        <f t="shared" si="4"/>
        <v>--Dungeons</v>
      </c>
    </row>
    <row r="38" spans="1:10" x14ac:dyDescent="0.25">
      <c r="A38">
        <v>5</v>
      </c>
      <c r="B38">
        <v>39</v>
      </c>
      <c r="C38" t="str">
        <f t="shared" si="5"/>
        <v/>
      </c>
      <c r="D38" s="2">
        <f>VLOOKUP(E38,'ESO zone constants'!$D$3:$H$10001,5,FALSE)</f>
        <v>148</v>
      </c>
      <c r="E38" t="s">
        <v>60</v>
      </c>
      <c r="F38" t="s">
        <v>60</v>
      </c>
      <c r="G38" t="str">
        <f t="shared" si="1"/>
        <v>X</v>
      </c>
      <c r="H38" t="str">
        <f t="shared" si="2"/>
        <v/>
      </c>
      <c r="I38" t="str">
        <f t="shared" si="3"/>
        <v/>
      </c>
      <c r="J38" s="30" t="str">
        <f t="shared" si="4"/>
        <v>{ parentCategory=5, category=39, zoneIds={148}, isDungeon=true},--Arx Corinium</v>
      </c>
    </row>
    <row r="39" spans="1:10" x14ac:dyDescent="0.25">
      <c r="A39">
        <v>5</v>
      </c>
      <c r="B39">
        <v>40</v>
      </c>
      <c r="D39" s="2">
        <v>380.935</v>
      </c>
      <c r="E39" t="s">
        <v>96</v>
      </c>
      <c r="F39" t="s">
        <v>2343</v>
      </c>
      <c r="G39" t="str">
        <f t="shared" si="1"/>
        <v>X</v>
      </c>
      <c r="H39" t="str">
        <f t="shared" si="2"/>
        <v/>
      </c>
      <c r="I39" t="str">
        <f t="shared" si="3"/>
        <v/>
      </c>
      <c r="J39" s="30" t="str">
        <f t="shared" si="4"/>
        <v>{ parentCategory=5, category=40, zoneIds={380,935}, isDungeon=true},--The Banished Cells I</v>
      </c>
    </row>
    <row r="40" spans="1:10" x14ac:dyDescent="0.25">
      <c r="A40">
        <v>5</v>
      </c>
      <c r="B40">
        <v>41</v>
      </c>
      <c r="C40" t="str">
        <f t="shared" ref="C40:C51" si="16">IF(A40=B40,"X","")</f>
        <v/>
      </c>
      <c r="D40" s="2">
        <f>VLOOKUP(E40,'ESO zone constants'!$D$3:$H$10001,5,FALSE)</f>
        <v>38</v>
      </c>
      <c r="E40" t="s">
        <v>57</v>
      </c>
      <c r="F40" t="s">
        <v>2339</v>
      </c>
      <c r="G40" t="str">
        <f t="shared" si="1"/>
        <v>X</v>
      </c>
      <c r="H40" t="str">
        <f t="shared" si="2"/>
        <v/>
      </c>
      <c r="I40" t="str">
        <f t="shared" si="3"/>
        <v/>
      </c>
      <c r="J40" s="30" t="str">
        <f t="shared" si="4"/>
        <v>{ parentCategory=5, category=41, zoneIds={38}, isDungeon=true},--Blackheart Haven</v>
      </c>
    </row>
    <row r="41" spans="1:10" x14ac:dyDescent="0.25">
      <c r="A41">
        <v>5</v>
      </c>
      <c r="B41">
        <v>42</v>
      </c>
      <c r="C41" t="str">
        <f t="shared" si="16"/>
        <v/>
      </c>
      <c r="D41" s="2">
        <f>VLOOKUP(E41,'ESO zone constants'!$D$3:$H$10001,5,FALSE)</f>
        <v>64</v>
      </c>
      <c r="E41" t="s">
        <v>70</v>
      </c>
      <c r="F41" t="s">
        <v>2333</v>
      </c>
      <c r="G41" t="str">
        <f t="shared" si="1"/>
        <v>X</v>
      </c>
      <c r="H41" t="str">
        <f t="shared" si="2"/>
        <v/>
      </c>
      <c r="I41" t="str">
        <f t="shared" si="3"/>
        <v/>
      </c>
      <c r="J41" s="30" t="str">
        <f t="shared" si="4"/>
        <v>{ parentCategory=5, category=42, zoneIds={64}, isDungeon=true},--Blessed Crucible</v>
      </c>
    </row>
    <row r="42" spans="1:10" x14ac:dyDescent="0.25">
      <c r="A42">
        <v>5</v>
      </c>
      <c r="B42">
        <v>43</v>
      </c>
      <c r="C42" t="str">
        <f t="shared" si="16"/>
        <v/>
      </c>
      <c r="D42" s="2">
        <v>176.68100000000001</v>
      </c>
      <c r="E42" t="s">
        <v>50</v>
      </c>
      <c r="F42" t="s">
        <v>2342</v>
      </c>
      <c r="G42" t="str">
        <f t="shared" si="1"/>
        <v>X</v>
      </c>
      <c r="H42" t="str">
        <f t="shared" si="2"/>
        <v/>
      </c>
      <c r="I42" t="str">
        <f t="shared" si="3"/>
        <v/>
      </c>
      <c r="J42" s="30" t="str">
        <f t="shared" si="4"/>
        <v>{ parentCategory=5, category=43, zoneIds={176,681}, isDungeon=true},--City of Ash I</v>
      </c>
    </row>
    <row r="43" spans="1:10" x14ac:dyDescent="0.25">
      <c r="A43">
        <v>5</v>
      </c>
      <c r="B43">
        <v>44</v>
      </c>
      <c r="C43" t="str">
        <f t="shared" si="16"/>
        <v/>
      </c>
      <c r="D43" s="2">
        <v>130.93199999999999</v>
      </c>
      <c r="E43" t="s">
        <v>49</v>
      </c>
      <c r="F43" t="s">
        <v>2336</v>
      </c>
      <c r="G43" t="str">
        <f t="shared" si="1"/>
        <v>X</v>
      </c>
      <c r="H43" t="str">
        <f t="shared" si="2"/>
        <v/>
      </c>
      <c r="I43" t="str">
        <f t="shared" si="3"/>
        <v/>
      </c>
      <c r="J43" s="30" t="str">
        <f t="shared" si="4"/>
        <v>{ parentCategory=5, category=44, zoneIds={130,932}, isDungeon=true},--Crypt of Hearts I</v>
      </c>
    </row>
    <row r="44" spans="1:10" x14ac:dyDescent="0.25">
      <c r="A44">
        <v>5</v>
      </c>
      <c r="B44">
        <v>45</v>
      </c>
      <c r="C44" t="str">
        <f t="shared" si="16"/>
        <v/>
      </c>
      <c r="D44" s="2" t="s">
        <v>3707</v>
      </c>
      <c r="E44" t="s">
        <v>61</v>
      </c>
      <c r="F44" t="s">
        <v>2330</v>
      </c>
      <c r="G44" t="str">
        <f t="shared" si="1"/>
        <v>X</v>
      </c>
      <c r="H44" t="str">
        <f t="shared" si="2"/>
        <v/>
      </c>
      <c r="I44" t="str">
        <f t="shared" si="3"/>
        <v/>
      </c>
      <c r="J44" s="30" t="str">
        <f t="shared" si="4"/>
        <v>{ parentCategory=5, category=45, zoneIds={63,930}, isDungeon=true},--Darkshade Caverns I</v>
      </c>
    </row>
    <row r="45" spans="1:10" x14ac:dyDescent="0.25">
      <c r="A45">
        <v>5</v>
      </c>
      <c r="B45">
        <v>46</v>
      </c>
      <c r="C45" t="str">
        <f t="shared" si="16"/>
        <v/>
      </c>
      <c r="D45" s="2">
        <f>VLOOKUP(E45,'ESO zone constants'!$D$3:$H$10001,5,FALSE)</f>
        <v>449</v>
      </c>
      <c r="E45" t="s">
        <v>48</v>
      </c>
      <c r="F45" t="s">
        <v>2329</v>
      </c>
      <c r="G45" t="str">
        <f t="shared" si="1"/>
        <v>X</v>
      </c>
      <c r="H45" t="str">
        <f t="shared" si="2"/>
        <v/>
      </c>
      <c r="I45" t="str">
        <f t="shared" si="3"/>
        <v/>
      </c>
      <c r="J45" s="30" t="str">
        <f t="shared" si="4"/>
        <v>{ parentCategory=5, category=46, zoneIds={449}, isDungeon=true},--Direfrost Keep</v>
      </c>
    </row>
    <row r="46" spans="1:10" x14ac:dyDescent="0.25">
      <c r="A46">
        <v>5</v>
      </c>
      <c r="B46">
        <v>47</v>
      </c>
      <c r="C46" t="str">
        <f t="shared" si="16"/>
        <v/>
      </c>
      <c r="D46" s="2">
        <v>126.931</v>
      </c>
      <c r="E46" t="s">
        <v>43</v>
      </c>
      <c r="F46" t="s">
        <v>2332</v>
      </c>
      <c r="G46" t="str">
        <f t="shared" si="1"/>
        <v>X</v>
      </c>
      <c r="H46" t="str">
        <f t="shared" si="2"/>
        <v/>
      </c>
      <c r="I46" t="str">
        <f t="shared" si="3"/>
        <v/>
      </c>
      <c r="J46" s="30" t="str">
        <f t="shared" si="4"/>
        <v>{ parentCategory=5, category=47, zoneIds={126,931}, isDungeon=true},--Elden Hollow I</v>
      </c>
    </row>
    <row r="47" spans="1:10" x14ac:dyDescent="0.25">
      <c r="A47">
        <v>5</v>
      </c>
      <c r="B47">
        <v>48</v>
      </c>
      <c r="C47" t="str">
        <f t="shared" si="16"/>
        <v/>
      </c>
      <c r="D47" s="2">
        <v>283.93400000000003</v>
      </c>
      <c r="E47" t="s">
        <v>51</v>
      </c>
      <c r="F47" t="s">
        <v>2338</v>
      </c>
      <c r="G47" t="str">
        <f t="shared" si="1"/>
        <v>X</v>
      </c>
      <c r="H47" t="str">
        <f t="shared" si="2"/>
        <v/>
      </c>
      <c r="I47" t="str">
        <f t="shared" si="3"/>
        <v/>
      </c>
      <c r="J47" s="30" t="str">
        <f t="shared" si="4"/>
        <v>{ parentCategory=5, category=48, zoneIds={283,934}, isDungeon=true},--Fungal Grotto I</v>
      </c>
    </row>
    <row r="48" spans="1:10" x14ac:dyDescent="0.25">
      <c r="A48">
        <v>5</v>
      </c>
      <c r="B48">
        <v>49</v>
      </c>
      <c r="C48" t="str">
        <f t="shared" si="16"/>
        <v/>
      </c>
      <c r="D48" s="2">
        <f>VLOOKUP(E48,'ESO zone constants'!$D$3:$H$10001,5,FALSE)</f>
        <v>31</v>
      </c>
      <c r="E48" t="s">
        <v>59</v>
      </c>
      <c r="F48" t="s">
        <v>2340</v>
      </c>
      <c r="G48" t="str">
        <f t="shared" si="1"/>
        <v>X</v>
      </c>
      <c r="H48" t="str">
        <f t="shared" si="2"/>
        <v/>
      </c>
      <c r="I48" t="str">
        <f t="shared" si="3"/>
        <v/>
      </c>
      <c r="J48" s="30" t="str">
        <f t="shared" si="4"/>
        <v>{ parentCategory=5, category=49, zoneIds={31}, isDungeon=true},--Selene's Web</v>
      </c>
    </row>
    <row r="49" spans="1:10" x14ac:dyDescent="0.25">
      <c r="A49">
        <v>5</v>
      </c>
      <c r="B49">
        <v>50</v>
      </c>
      <c r="C49" t="str">
        <f t="shared" si="16"/>
        <v/>
      </c>
      <c r="D49" s="2">
        <v>144.93600000000001</v>
      </c>
      <c r="E49" t="s">
        <v>66</v>
      </c>
      <c r="F49" t="s">
        <v>2341</v>
      </c>
      <c r="G49" t="str">
        <f t="shared" si="1"/>
        <v>X</v>
      </c>
      <c r="H49" t="str">
        <f t="shared" si="2"/>
        <v/>
      </c>
      <c r="I49" t="str">
        <f t="shared" si="3"/>
        <v/>
      </c>
      <c r="J49" s="30" t="str">
        <f t="shared" si="4"/>
        <v>{ parentCategory=5, category=50, zoneIds={144,936}, isDungeon=true},--Spindleclutch I</v>
      </c>
    </row>
    <row r="50" spans="1:10" x14ac:dyDescent="0.25">
      <c r="A50">
        <v>5</v>
      </c>
      <c r="B50">
        <v>51</v>
      </c>
      <c r="C50" t="str">
        <f t="shared" si="16"/>
        <v/>
      </c>
      <c r="D50" s="2">
        <f>VLOOKUP(E50,'ESO zone constants'!$D$3:$H$10001,5,FALSE)</f>
        <v>131</v>
      </c>
      <c r="E50" t="s">
        <v>65</v>
      </c>
      <c r="F50" t="s">
        <v>2337</v>
      </c>
      <c r="G50" t="str">
        <f t="shared" si="1"/>
        <v>X</v>
      </c>
      <c r="H50" t="str">
        <f t="shared" si="2"/>
        <v/>
      </c>
      <c r="I50" t="str">
        <f t="shared" si="3"/>
        <v/>
      </c>
      <c r="J50" s="30" t="str">
        <f t="shared" si="4"/>
        <v>{ parentCategory=5, category=51, zoneIds={131}, isDungeon=true},--Tempest Island</v>
      </c>
    </row>
    <row r="51" spans="1:10" x14ac:dyDescent="0.25">
      <c r="A51">
        <v>5</v>
      </c>
      <c r="B51">
        <v>52</v>
      </c>
      <c r="C51" t="str">
        <f t="shared" si="16"/>
        <v/>
      </c>
      <c r="D51" s="2">
        <f>VLOOKUP(E51,'ESO zone constants'!$D$3:$H$10001,5,FALSE)</f>
        <v>11</v>
      </c>
      <c r="E51" t="s">
        <v>47</v>
      </c>
      <c r="F51" t="s">
        <v>2334</v>
      </c>
      <c r="G51" t="str">
        <f t="shared" si="1"/>
        <v>X</v>
      </c>
      <c r="H51" t="str">
        <f t="shared" si="2"/>
        <v/>
      </c>
      <c r="I51" t="str">
        <f t="shared" si="3"/>
        <v/>
      </c>
      <c r="J51" s="30" t="str">
        <f t="shared" si="4"/>
        <v>{ parentCategory=5, category=52, zoneIds={11}, isDungeon=true},--Vaults of Madness</v>
      </c>
    </row>
    <row r="52" spans="1:10" x14ac:dyDescent="0.25">
      <c r="A52">
        <v>5</v>
      </c>
      <c r="B52">
        <v>53</v>
      </c>
      <c r="D52" s="2">
        <f>VLOOKUP(E52,'ESO zone constants'!$D$3:$H$10001,5,FALSE)</f>
        <v>22</v>
      </c>
      <c r="E52" t="s">
        <v>68</v>
      </c>
      <c r="F52" t="s">
        <v>68</v>
      </c>
      <c r="G52" t="str">
        <f t="shared" si="1"/>
        <v>X</v>
      </c>
      <c r="H52" t="str">
        <f t="shared" si="2"/>
        <v/>
      </c>
      <c r="I52" t="str">
        <f t="shared" si="3"/>
        <v/>
      </c>
      <c r="J52" s="30" t="str">
        <f t="shared" si="4"/>
        <v>{ parentCategory=5, category=53, zoneIds={22}, isDungeon=true},--Volenfell</v>
      </c>
    </row>
    <row r="53" spans="1:10" x14ac:dyDescent="0.25">
      <c r="A53">
        <v>5</v>
      </c>
      <c r="B53">
        <v>54</v>
      </c>
      <c r="C53" t="str">
        <f>IF(A53=B53,"X","")</f>
        <v/>
      </c>
      <c r="D53" s="2">
        <v>146.93299999999999</v>
      </c>
      <c r="E53" t="s">
        <v>62</v>
      </c>
      <c r="F53" t="s">
        <v>2335</v>
      </c>
      <c r="G53" t="str">
        <f t="shared" si="1"/>
        <v>X</v>
      </c>
      <c r="H53" t="str">
        <f t="shared" si="2"/>
        <v/>
      </c>
      <c r="I53" t="str">
        <f t="shared" si="3"/>
        <v/>
      </c>
      <c r="J53" s="30" t="str">
        <f t="shared" si="4"/>
        <v>{ parentCategory=5, category=54, zoneIds={146,933}, isDungeon=true},--Wayrest Sewers I</v>
      </c>
    </row>
    <row r="54" spans="1:10" x14ac:dyDescent="0.25">
      <c r="A54">
        <v>6</v>
      </c>
      <c r="B54">
        <v>6</v>
      </c>
      <c r="C54" t="str">
        <f>IF(A54=B54,"X","")</f>
        <v>X</v>
      </c>
      <c r="D54" s="106" t="e">
        <f>VLOOKUP(E54,'ESO zone constants'!$D$3:$H$10001,5,FALSE)</f>
        <v>#N/A</v>
      </c>
      <c r="E54" t="s">
        <v>2389</v>
      </c>
      <c r="F54" t="s">
        <v>2309</v>
      </c>
      <c r="G54" t="str">
        <f t="shared" si="1"/>
        <v>X</v>
      </c>
      <c r="H54" t="str">
        <f t="shared" si="2"/>
        <v/>
      </c>
      <c r="I54" t="str">
        <f t="shared" si="3"/>
        <v/>
      </c>
      <c r="J54" s="30" t="str">
        <f t="shared" si="4"/>
        <v>--DLC-Dungeons</v>
      </c>
    </row>
    <row r="55" spans="1:10" x14ac:dyDescent="0.25">
      <c r="A55">
        <v>6</v>
      </c>
      <c r="B55">
        <v>55</v>
      </c>
      <c r="D55" s="2">
        <f>VLOOKUP(E55,'ESO zone constants'!$D$3:$H$10001,5,FALSE)</f>
        <v>678</v>
      </c>
      <c r="E55" t="s">
        <v>52</v>
      </c>
      <c r="F55" t="s">
        <v>2348</v>
      </c>
      <c r="G55" t="str">
        <f t="shared" si="1"/>
        <v>X</v>
      </c>
      <c r="H55" t="str">
        <f t="shared" si="2"/>
        <v/>
      </c>
      <c r="I55" t="str">
        <f t="shared" si="3"/>
        <v/>
      </c>
      <c r="J55" s="30" t="str">
        <f t="shared" si="4"/>
        <v>{ parentCategory=6, category=55, zoneIds={678}, isDungeon=true},--Imperial City Prison</v>
      </c>
    </row>
    <row r="56" spans="1:10" x14ac:dyDescent="0.25">
      <c r="A56">
        <v>6</v>
      </c>
      <c r="B56">
        <v>56</v>
      </c>
      <c r="D56" s="2">
        <f>VLOOKUP(E56,'ESO zone constants'!$D$3:$H$10001,5,FALSE)</f>
        <v>688</v>
      </c>
      <c r="E56" t="s">
        <v>54</v>
      </c>
      <c r="F56" t="s">
        <v>2360</v>
      </c>
      <c r="G56" t="str">
        <f t="shared" si="1"/>
        <v>X</v>
      </c>
      <c r="H56" t="str">
        <f t="shared" si="2"/>
        <v/>
      </c>
      <c r="I56" t="str">
        <f t="shared" si="3"/>
        <v/>
      </c>
      <c r="J56" s="30" t="str">
        <f t="shared" si="4"/>
        <v>{ parentCategory=6, category=56, zoneIds={688}, isDungeon=true},--White-Gold Tower</v>
      </c>
    </row>
    <row r="57" spans="1:10" x14ac:dyDescent="0.25">
      <c r="A57">
        <v>6</v>
      </c>
      <c r="B57">
        <v>57</v>
      </c>
      <c r="D57" s="2">
        <f>VLOOKUP(E57,'ESO zone constants'!$D$3:$H$10001,5,FALSE)</f>
        <v>848</v>
      </c>
      <c r="E57" t="s">
        <v>72</v>
      </c>
      <c r="F57" t="s">
        <v>2361</v>
      </c>
      <c r="G57" t="str">
        <f t="shared" si="1"/>
        <v>X</v>
      </c>
      <c r="H57" t="str">
        <f t="shared" si="2"/>
        <v/>
      </c>
      <c r="I57" t="str">
        <f t="shared" si="3"/>
        <v/>
      </c>
      <c r="J57" s="30" t="str">
        <f t="shared" si="4"/>
        <v>{ parentCategory=6, category=57, zoneIds={848}, isDungeon=true},--Cradle of Shadows</v>
      </c>
    </row>
    <row r="58" spans="1:10" x14ac:dyDescent="0.25">
      <c r="A58">
        <v>6</v>
      </c>
      <c r="B58">
        <v>58</v>
      </c>
      <c r="D58" s="2">
        <f>VLOOKUP(E58,'ESO zone constants'!$D$3:$H$10001,5,FALSE)</f>
        <v>843</v>
      </c>
      <c r="E58" t="s">
        <v>53</v>
      </c>
      <c r="F58" t="s">
        <v>2356</v>
      </c>
      <c r="G58" t="str">
        <f t="shared" si="1"/>
        <v>X</v>
      </c>
      <c r="H58" t="str">
        <f t="shared" si="2"/>
        <v/>
      </c>
      <c r="I58" t="str">
        <f t="shared" si="3"/>
        <v/>
      </c>
      <c r="J58" s="30" t="str">
        <f t="shared" si="4"/>
        <v>{ parentCategory=6, category=58, zoneIds={843}, isDungeon=true},--Ruins of Mazzatun</v>
      </c>
    </row>
    <row r="59" spans="1:10" x14ac:dyDescent="0.25">
      <c r="A59">
        <v>6</v>
      </c>
      <c r="B59">
        <v>59</v>
      </c>
      <c r="D59" s="2">
        <f>VLOOKUP(E59,'ESO zone constants'!$D$3:$H$10001,5,FALSE)</f>
        <v>973</v>
      </c>
      <c r="E59" t="s">
        <v>45</v>
      </c>
      <c r="F59" t="s">
        <v>2344</v>
      </c>
      <c r="G59" t="str">
        <f t="shared" si="1"/>
        <v>X</v>
      </c>
      <c r="H59" t="str">
        <f t="shared" si="2"/>
        <v/>
      </c>
      <c r="I59" t="str">
        <f t="shared" si="3"/>
        <v/>
      </c>
      <c r="J59" s="30" t="str">
        <f t="shared" si="4"/>
        <v>{ parentCategory=6, category=59, zoneIds={973}, isDungeon=true},--Bloodroot Forge</v>
      </c>
    </row>
    <row r="60" spans="1:10" x14ac:dyDescent="0.25">
      <c r="A60">
        <v>6</v>
      </c>
      <c r="B60">
        <v>60</v>
      </c>
      <c r="D60" s="2">
        <f>VLOOKUP(E60,'ESO zone constants'!$D$3:$H$10001,5,FALSE)</f>
        <v>974</v>
      </c>
      <c r="E60" t="s">
        <v>44</v>
      </c>
      <c r="F60" t="s">
        <v>2346</v>
      </c>
      <c r="G60" t="str">
        <f t="shared" si="1"/>
        <v>X</v>
      </c>
      <c r="H60" t="str">
        <f t="shared" si="2"/>
        <v/>
      </c>
      <c r="I60" t="str">
        <f t="shared" si="3"/>
        <v/>
      </c>
      <c r="J60" s="30" t="str">
        <f t="shared" si="4"/>
        <v>{ parentCategory=6, category=60, zoneIds={974}, isDungeon=true},--Falkreath Hold</v>
      </c>
    </row>
    <row r="61" spans="1:10" x14ac:dyDescent="0.25">
      <c r="A61">
        <v>6</v>
      </c>
      <c r="B61">
        <v>61</v>
      </c>
      <c r="D61" s="2">
        <f>VLOOKUP(E61,'ESO zone constants'!$D$3:$H$10001,5,FALSE)</f>
        <v>1009</v>
      </c>
      <c r="E61" t="s">
        <v>69</v>
      </c>
      <c r="F61" t="s">
        <v>2352</v>
      </c>
      <c r="G61" t="str">
        <f t="shared" si="1"/>
        <v>X</v>
      </c>
      <c r="H61" t="str">
        <f t="shared" si="2"/>
        <v/>
      </c>
      <c r="I61" t="str">
        <f t="shared" si="3"/>
        <v/>
      </c>
      <c r="J61" s="30" t="str">
        <f t="shared" si="4"/>
        <v>{ parentCategory=6, category=61, zoneIds={1009}, isDungeon=true},--Fang Lair</v>
      </c>
    </row>
    <row r="62" spans="1:10" x14ac:dyDescent="0.25">
      <c r="A62">
        <v>6</v>
      </c>
      <c r="B62">
        <v>62</v>
      </c>
      <c r="D62" s="2">
        <f>VLOOKUP(E62,'ESO zone constants'!$D$3:$H$10001,5,FALSE)</f>
        <v>1010</v>
      </c>
      <c r="E62" t="s">
        <v>74</v>
      </c>
      <c r="F62" t="s">
        <v>2349</v>
      </c>
      <c r="G62" t="str">
        <f t="shared" si="1"/>
        <v>X</v>
      </c>
      <c r="H62" t="str">
        <f t="shared" si="2"/>
        <v/>
      </c>
      <c r="I62" t="str">
        <f t="shared" si="3"/>
        <v/>
      </c>
      <c r="J62" s="30" t="str">
        <f t="shared" si="4"/>
        <v>{ parentCategory=6, category=62, zoneIds={1010}, isDungeon=true},--Scalecaller Peak</v>
      </c>
    </row>
    <row r="63" spans="1:10" x14ac:dyDescent="0.25">
      <c r="A63">
        <v>6</v>
      </c>
      <c r="B63">
        <v>63</v>
      </c>
      <c r="D63" s="2">
        <f>VLOOKUP(E63,'ESO zone constants'!$D$3:$H$10001,5,FALSE)</f>
        <v>1055</v>
      </c>
      <c r="E63" t="s">
        <v>41</v>
      </c>
      <c r="F63" t="s">
        <v>2353</v>
      </c>
      <c r="G63" t="str">
        <f t="shared" si="1"/>
        <v>X</v>
      </c>
      <c r="H63" t="str">
        <f t="shared" si="2"/>
        <v/>
      </c>
      <c r="I63" t="str">
        <f t="shared" si="3"/>
        <v/>
      </c>
      <c r="J63" s="30" t="str">
        <f t="shared" si="4"/>
        <v>{ parentCategory=6, category=63, zoneIds={1055}, isDungeon=true},--March of Sacrifices</v>
      </c>
    </row>
    <row r="64" spans="1:10" x14ac:dyDescent="0.25">
      <c r="A64">
        <v>6</v>
      </c>
      <c r="B64">
        <v>64</v>
      </c>
      <c r="D64" s="2">
        <f>VLOOKUP(E64,'ESO zone constants'!$D$3:$H$10001,5,FALSE)</f>
        <v>1052</v>
      </c>
      <c r="E64" t="s">
        <v>73</v>
      </c>
      <c r="F64" t="s">
        <v>2355</v>
      </c>
      <c r="G64" t="str">
        <f t="shared" si="1"/>
        <v>X</v>
      </c>
      <c r="H64" t="str">
        <f t="shared" si="2"/>
        <v/>
      </c>
      <c r="I64" t="str">
        <f t="shared" si="3"/>
        <v/>
      </c>
      <c r="J64" s="30" t="str">
        <f t="shared" si="4"/>
        <v>{ parentCategory=6, category=64, zoneIds={1052}, isDungeon=true},--Moon Hunter Keep</v>
      </c>
    </row>
    <row r="65" spans="1:10" x14ac:dyDescent="0.25">
      <c r="A65">
        <v>6</v>
      </c>
      <c r="B65">
        <v>65</v>
      </c>
      <c r="D65" s="2">
        <f>VLOOKUP(E65,'ESO zone constants'!$D$3:$H$10001,5,FALSE)</f>
        <v>1081</v>
      </c>
      <c r="E65" t="s">
        <v>67</v>
      </c>
      <c r="F65" t="s">
        <v>2358</v>
      </c>
      <c r="G65" t="str">
        <f t="shared" si="1"/>
        <v>X</v>
      </c>
      <c r="H65" t="str">
        <f t="shared" si="2"/>
        <v/>
      </c>
      <c r="I65" t="str">
        <f t="shared" si="3"/>
        <v/>
      </c>
      <c r="J65" s="30" t="str">
        <f t="shared" si="4"/>
        <v>{ parentCategory=6, category=65, zoneIds={1081}, isDungeon=true},--Depths of Malatar</v>
      </c>
    </row>
    <row r="66" spans="1:10" x14ac:dyDescent="0.25">
      <c r="A66">
        <v>6</v>
      </c>
      <c r="B66">
        <v>66</v>
      </c>
      <c r="D66" s="2">
        <f>VLOOKUP(E66,'ESO zone constants'!$D$3:$H$10001,5,FALSE)</f>
        <v>1080</v>
      </c>
      <c r="E66" t="s">
        <v>64</v>
      </c>
      <c r="F66" t="s">
        <v>2347</v>
      </c>
      <c r="G66" t="str">
        <f t="shared" si="1"/>
        <v>X</v>
      </c>
      <c r="H66" t="str">
        <f t="shared" si="2"/>
        <v/>
      </c>
      <c r="I66" t="str">
        <f t="shared" si="3"/>
        <v/>
      </c>
      <c r="J66" s="30" t="str">
        <f t="shared" si="4"/>
        <v>{ parentCategory=6, category=66, zoneIds={1080}, isDungeon=true},--Frostvault</v>
      </c>
    </row>
    <row r="67" spans="1:10" x14ac:dyDescent="0.25">
      <c r="A67">
        <v>6</v>
      </c>
      <c r="B67">
        <v>67</v>
      </c>
      <c r="D67" s="2">
        <f>VLOOKUP(E67,'ESO zone constants'!$D$3:$H$10001,5,FALSE)</f>
        <v>1123</v>
      </c>
      <c r="E67" t="s">
        <v>1487</v>
      </c>
      <c r="F67" t="s">
        <v>2350</v>
      </c>
      <c r="G67" t="str">
        <f t="shared" si="1"/>
        <v>X</v>
      </c>
      <c r="H67" t="str">
        <f t="shared" si="2"/>
        <v/>
      </c>
      <c r="I67" t="str">
        <f t="shared" si="3"/>
        <v/>
      </c>
      <c r="J67" s="30" t="str">
        <f t="shared" si="4"/>
        <v>{ parentCategory=6, category=67, zoneIds={1123}, isDungeon=true},--Lair of Maarselok</v>
      </c>
    </row>
    <row r="68" spans="1:10" x14ac:dyDescent="0.25">
      <c r="A68">
        <v>6</v>
      </c>
      <c r="B68">
        <v>68</v>
      </c>
      <c r="D68" s="2">
        <f>VLOOKUP(E68,'ESO zone constants'!$D$3:$H$10001,5,FALSE)</f>
        <v>1122</v>
      </c>
      <c r="E68" t="s">
        <v>1486</v>
      </c>
      <c r="F68" t="s">
        <v>2354</v>
      </c>
      <c r="G68" t="str">
        <f t="shared" si="1"/>
        <v>X</v>
      </c>
      <c r="H68" t="str">
        <f t="shared" si="2"/>
        <v/>
      </c>
      <c r="I68" t="str">
        <f t="shared" si="3"/>
        <v/>
      </c>
      <c r="J68" s="30" t="str">
        <f t="shared" si="4"/>
        <v>{ parentCategory=6, category=68, zoneIds={1122}, isDungeon=true},--Moongrave Fane</v>
      </c>
    </row>
    <row r="69" spans="1:10" x14ac:dyDescent="0.25">
      <c r="A69">
        <v>6</v>
      </c>
      <c r="B69">
        <v>69</v>
      </c>
      <c r="D69" s="2">
        <f>VLOOKUP(E69,'ESO zone constants'!$D$3:$H$10001,5,FALSE)</f>
        <v>1152</v>
      </c>
      <c r="E69" t="s">
        <v>1651</v>
      </c>
      <c r="F69" t="s">
        <v>2345</v>
      </c>
      <c r="G69" t="str">
        <f t="shared" si="1"/>
        <v>X</v>
      </c>
      <c r="H69" t="str">
        <f t="shared" si="2"/>
        <v/>
      </c>
      <c r="I69" t="str">
        <f t="shared" si="3"/>
        <v/>
      </c>
      <c r="J69" s="30" t="str">
        <f t="shared" si="4"/>
        <v>{ parentCategory=6, category=69, zoneIds={1152}, isDungeon=true},--Icereach</v>
      </c>
    </row>
    <row r="70" spans="1:10" x14ac:dyDescent="0.25">
      <c r="A70">
        <v>6</v>
      </c>
      <c r="B70">
        <v>70</v>
      </c>
      <c r="D70" s="2">
        <f>VLOOKUP(E70,'ESO zone constants'!$D$3:$H$10001,5,FALSE)</f>
        <v>1153</v>
      </c>
      <c r="E70" t="s">
        <v>1650</v>
      </c>
      <c r="F70" t="s">
        <v>2359</v>
      </c>
      <c r="G70" t="str">
        <f t="shared" si="1"/>
        <v>X</v>
      </c>
      <c r="H70" t="str">
        <f t="shared" si="2"/>
        <v/>
      </c>
      <c r="I70" t="str">
        <f t="shared" si="3"/>
        <v/>
      </c>
      <c r="J70" s="30" t="str">
        <f t="shared" si="4"/>
        <v>{ parentCategory=6, category=70, zoneIds={1153}, isDungeon=true},--Unhallowed Grave</v>
      </c>
    </row>
    <row r="71" spans="1:10" x14ac:dyDescent="0.25">
      <c r="A71">
        <v>6</v>
      </c>
      <c r="B71">
        <v>87</v>
      </c>
      <c r="D71" s="2">
        <f>VLOOKUP(E71,'ESO zone constants'!$D$3:$H$10001,5,FALSE)</f>
        <v>1201</v>
      </c>
      <c r="E71" t="s">
        <v>1808</v>
      </c>
      <c r="F71" t="s">
        <v>2351</v>
      </c>
      <c r="G71" t="str">
        <f t="shared" si="1"/>
        <v>X</v>
      </c>
      <c r="H71" t="str">
        <f t="shared" si="2"/>
        <v/>
      </c>
      <c r="I71" t="str">
        <f t="shared" si="3"/>
        <v/>
      </c>
      <c r="J71" s="30" t="str">
        <f t="shared" si="4"/>
        <v>{ parentCategory=6, category=87, zoneIds={1201}, isDungeon=true},--Castle Thorn</v>
      </c>
    </row>
    <row r="72" spans="1:10" x14ac:dyDescent="0.25">
      <c r="A72">
        <v>6</v>
      </c>
      <c r="B72">
        <v>88</v>
      </c>
      <c r="D72" s="2">
        <f>VLOOKUP(E72,'ESO zone constants'!$D$3:$H$10001,5,FALSE)</f>
        <v>1197</v>
      </c>
      <c r="E72" t="s">
        <v>1813</v>
      </c>
      <c r="F72" t="s">
        <v>2357</v>
      </c>
      <c r="G72" t="str">
        <f t="shared" ref="G72:G108" si="17">IF(OR(A72=5,A72=6,),"X","")</f>
        <v>X</v>
      </c>
      <c r="H72" t="str">
        <f t="shared" ref="H72:H108" si="18">IF(OR(A72=7,),"X","")</f>
        <v/>
      </c>
      <c r="I72" t="str">
        <f t="shared" ref="I72:I108" si="19">IF(OR(A72=8,),"X","")</f>
        <v/>
      </c>
      <c r="J72" s="30" t="str">
        <f t="shared" ref="J72:J108" si="20">IF(C72="X","","{ parentCategory="&amp;A72&amp;", category="&amp;B72&amp;IF(AND(NOT(ISNA(D72)),D72&lt;&gt;"",NOT(ISERROR(D72))),", zoneIds={"&amp;D72&amp;"}","")&amp;IF(G72&lt;&gt;"",", isDungeon=true","")&amp;IF(H72&lt;&gt;"",", isTrial=true","")&amp;IF(I72&lt;&gt;"",", isArena=true","")&amp;"},") &amp;"--"&amp;E72</f>
        <v>{ parentCategory=6, category=88, zoneIds={1197}, isDungeon=true},--Stone Garden</v>
      </c>
    </row>
    <row r="73" spans="1:10" x14ac:dyDescent="0.25">
      <c r="A73">
        <v>6</v>
      </c>
      <c r="B73">
        <v>91</v>
      </c>
      <c r="D73" s="2">
        <f>VLOOKUP(E73,'ESO zone constants'!$D$3:$H$10001,5,FALSE)</f>
        <v>1228</v>
      </c>
      <c r="E73" t="s">
        <v>2402</v>
      </c>
      <c r="F73" t="s">
        <v>2421</v>
      </c>
      <c r="G73" t="str">
        <f t="shared" si="17"/>
        <v>X</v>
      </c>
      <c r="H73" t="str">
        <f t="shared" si="18"/>
        <v/>
      </c>
      <c r="I73" t="str">
        <f t="shared" si="19"/>
        <v/>
      </c>
      <c r="J73" s="30" t="str">
        <f t="shared" si="20"/>
        <v>{ parentCategory=6, category=91, zoneIds={1228}, isDungeon=true},--Black Drake Villa</v>
      </c>
    </row>
    <row r="74" spans="1:10" x14ac:dyDescent="0.25">
      <c r="A74">
        <v>6</v>
      </c>
      <c r="B74">
        <v>92</v>
      </c>
      <c r="D74" s="2">
        <f>VLOOKUP(E74,'ESO zone constants'!$D$3:$H$10001,5,FALSE)</f>
        <v>1229</v>
      </c>
      <c r="E74" t="s">
        <v>2403</v>
      </c>
      <c r="F74" t="s">
        <v>2422</v>
      </c>
      <c r="G74" t="str">
        <f t="shared" si="17"/>
        <v>X</v>
      </c>
      <c r="H74" t="str">
        <f t="shared" si="18"/>
        <v/>
      </c>
      <c r="I74" t="str">
        <f t="shared" si="19"/>
        <v/>
      </c>
      <c r="J74" s="30" t="str">
        <f t="shared" si="20"/>
        <v>{ parentCategory=6, category=92, zoneIds={1229}, isDungeon=true},--The Cauldron</v>
      </c>
    </row>
    <row r="75" spans="1:10" x14ac:dyDescent="0.25">
      <c r="A75">
        <v>6</v>
      </c>
      <c r="B75">
        <v>95</v>
      </c>
      <c r="D75" s="2">
        <v>1268</v>
      </c>
      <c r="E75" t="s">
        <v>2503</v>
      </c>
      <c r="F75" t="s">
        <v>2503</v>
      </c>
      <c r="G75" t="str">
        <f t="shared" ref="G75" si="21">IF(OR(A75=5,A75=6,),"X","")</f>
        <v>X</v>
      </c>
      <c r="H75" t="str">
        <f t="shared" ref="H75" si="22">IF(OR(A75=7,),"X","")</f>
        <v/>
      </c>
      <c r="I75" t="str">
        <f t="shared" ref="I75" si="23">IF(OR(A75=8,),"X","")</f>
        <v/>
      </c>
      <c r="J75" s="30" t="str">
        <f t="shared" ref="J75" si="24">IF(C75="X","","{ parentCategory="&amp;A75&amp;", category="&amp;B75&amp;IF(AND(NOT(ISNA(D75)),D75&lt;&gt;"",NOT(ISERROR(D75))),", zoneIds={"&amp;D75&amp;"}","")&amp;IF(G75&lt;&gt;"",", isDungeon=true","")&amp;IF(H75&lt;&gt;"",", isTrial=true","")&amp;IF(I75&lt;&gt;"",", isArena=true","")&amp;"},") &amp;"--"&amp;E75</f>
        <v>{ parentCategory=6, category=95, zoneIds={1268}, isDungeon=true},--Dread Cellar</v>
      </c>
    </row>
    <row r="76" spans="1:10" x14ac:dyDescent="0.25">
      <c r="A76">
        <v>6</v>
      </c>
      <c r="B76">
        <v>96</v>
      </c>
      <c r="D76" s="2">
        <v>1267</v>
      </c>
      <c r="E76" t="s">
        <v>2506</v>
      </c>
      <c r="F76" t="s">
        <v>3370</v>
      </c>
      <c r="G76" t="str">
        <f t="shared" si="17"/>
        <v>X</v>
      </c>
      <c r="H76" t="str">
        <f t="shared" si="18"/>
        <v/>
      </c>
      <c r="I76" t="str">
        <f t="shared" si="19"/>
        <v/>
      </c>
      <c r="J76" s="30" t="str">
        <f t="shared" si="20"/>
        <v>{ parentCategory=6, category=96, zoneIds={1267}, isDungeon=true},--Red Petal Bastion</v>
      </c>
    </row>
    <row r="77" spans="1:10" x14ac:dyDescent="0.25">
      <c r="A77">
        <v>6</v>
      </c>
      <c r="B77">
        <v>98</v>
      </c>
      <c r="D77" s="2">
        <f>VLOOKUP(E77,'ESO zone constants'!$D$3:$H$10001,5,FALSE)</f>
        <v>1301</v>
      </c>
      <c r="E77" t="s">
        <v>2726</v>
      </c>
      <c r="F77" t="s">
        <v>2726</v>
      </c>
      <c r="G77" t="str">
        <f t="shared" si="17"/>
        <v>X</v>
      </c>
      <c r="H77" t="str">
        <f t="shared" si="18"/>
        <v/>
      </c>
      <c r="I77" t="str">
        <f t="shared" si="19"/>
        <v/>
      </c>
      <c r="J77" s="30" t="str">
        <f t="shared" si="20"/>
        <v>{ parentCategory=6, category=98, zoneIds={1301}, isDungeon=true},--Coral Aerie</v>
      </c>
    </row>
    <row r="78" spans="1:10" x14ac:dyDescent="0.25">
      <c r="A78">
        <v>6</v>
      </c>
      <c r="B78">
        <v>99</v>
      </c>
      <c r="D78" s="2">
        <f>VLOOKUP(E78,'ESO zone constants'!$D$3:$H$10001,5,FALSE)</f>
        <v>1302</v>
      </c>
      <c r="E78" t="s">
        <v>2738</v>
      </c>
      <c r="G78" t="str">
        <f t="shared" ref="G78:G82" si="25">IF(OR(A78=5,A78=6,),"X","")</f>
        <v>X</v>
      </c>
      <c r="H78" t="str">
        <f t="shared" ref="H78" si="26">IF(OR(A78=7,),"X","")</f>
        <v/>
      </c>
      <c r="I78" t="str">
        <f t="shared" ref="I78" si="27">IF(OR(A78=8,),"X","")</f>
        <v/>
      </c>
      <c r="J78" s="30" t="str">
        <f t="shared" si="20"/>
        <v>{ parentCategory=6, category=99, zoneIds={1302}, isDungeon=true},--Shipwright's Regret</v>
      </c>
    </row>
    <row r="79" spans="1:10" x14ac:dyDescent="0.25">
      <c r="A79" s="36">
        <v>6</v>
      </c>
      <c r="B79" s="36">
        <v>102</v>
      </c>
      <c r="C79" s="36"/>
      <c r="D79" s="86">
        <f>VLOOKUP(E79,'ESO zone constants'!$D$3:$H$10001,5,FALSE)</f>
        <v>1360</v>
      </c>
      <c r="E79" s="36" t="s">
        <v>3458</v>
      </c>
      <c r="F79" s="36"/>
      <c r="G79" t="str">
        <f t="shared" si="25"/>
        <v>X</v>
      </c>
      <c r="H79" t="str">
        <f t="shared" ref="H79:H82" si="28">IF(OR(A79=7,),"X","")</f>
        <v/>
      </c>
      <c r="I79" t="str">
        <f t="shared" ref="I79:I82" si="29">IF(OR(A79=8,),"X","")</f>
        <v/>
      </c>
      <c r="J79" s="30" t="str">
        <f t="shared" si="20"/>
        <v>{ parentCategory=6, category=102, zoneIds={1360}, isDungeon=true},--Earthen Root Enclave</v>
      </c>
    </row>
    <row r="80" spans="1:10" x14ac:dyDescent="0.25">
      <c r="A80" s="36">
        <v>6</v>
      </c>
      <c r="B80" s="36">
        <v>103</v>
      </c>
      <c r="C80" s="36"/>
      <c r="D80" s="86">
        <f>VLOOKUP(E80,'ESO zone constants'!$D$3:$H$10001,5,FALSE)</f>
        <v>1361</v>
      </c>
      <c r="E80" s="36" t="s">
        <v>3459</v>
      </c>
      <c r="F80" s="36"/>
      <c r="G80" t="str">
        <f t="shared" si="25"/>
        <v>X</v>
      </c>
      <c r="H80" t="str">
        <f t="shared" si="28"/>
        <v/>
      </c>
      <c r="I80" t="str">
        <f t="shared" si="29"/>
        <v/>
      </c>
      <c r="J80" s="30" t="str">
        <f t="shared" si="20"/>
        <v>{ parentCategory=6, category=103, zoneIds={1361}, isDungeon=true},--Graven Deep</v>
      </c>
    </row>
    <row r="81" spans="1:10" x14ac:dyDescent="0.25">
      <c r="A81" s="36">
        <v>6</v>
      </c>
      <c r="B81" s="36">
        <v>105</v>
      </c>
      <c r="C81" s="36"/>
      <c r="D81" s="86">
        <f>VLOOKUP(E81,'ESO zone constants'!$D$3:$H$10001,5,FALSE)</f>
        <v>1389</v>
      </c>
      <c r="E81" s="56" t="s">
        <v>3633</v>
      </c>
      <c r="F81" s="36" t="s">
        <v>3633</v>
      </c>
      <c r="G81" t="str">
        <f t="shared" si="25"/>
        <v>X</v>
      </c>
      <c r="H81" t="str">
        <f t="shared" si="28"/>
        <v/>
      </c>
      <c r="I81" t="str">
        <f t="shared" si="29"/>
        <v/>
      </c>
      <c r="J81" s="30" t="str">
        <f t="shared" si="20"/>
        <v>{ parentCategory=6, category=105, zoneIds={1389}, isDungeon=true},--Bal Sunnar</v>
      </c>
    </row>
    <row r="82" spans="1:10" x14ac:dyDescent="0.25">
      <c r="A82" s="36">
        <v>6</v>
      </c>
      <c r="B82" s="36">
        <v>106</v>
      </c>
      <c r="C82" s="36"/>
      <c r="D82" s="86">
        <f>VLOOKUP(E82,'ESO zone constants'!$D$3:$H$10001,5,FALSE)</f>
        <v>1390</v>
      </c>
      <c r="E82" s="56" t="s">
        <v>3663</v>
      </c>
      <c r="F82" s="36" t="s">
        <v>3666</v>
      </c>
      <c r="G82" t="str">
        <f t="shared" si="25"/>
        <v>X</v>
      </c>
      <c r="H82" t="str">
        <f t="shared" si="28"/>
        <v/>
      </c>
      <c r="I82" t="str">
        <f t="shared" si="29"/>
        <v/>
      </c>
      <c r="J82" s="30" t="str">
        <f t="shared" si="20"/>
        <v>{ parentCategory=6, category=106, zoneIds={1390}, isDungeon=true},--Scrivener's Hall</v>
      </c>
    </row>
    <row r="83" spans="1:10" x14ac:dyDescent="0.25">
      <c r="A83">
        <v>7</v>
      </c>
      <c r="B83">
        <v>7</v>
      </c>
      <c r="C83" t="str">
        <f>IF(A83=B83,"X","")</f>
        <v>X</v>
      </c>
      <c r="D83" s="106" t="e">
        <f>VLOOKUP(E83,'ESO zone constants'!$D$3:$H$10001,5,FALSE)</f>
        <v>#N/A</v>
      </c>
      <c r="E83" t="s">
        <v>2390</v>
      </c>
      <c r="F83" t="s">
        <v>2310</v>
      </c>
      <c r="G83" t="str">
        <f t="shared" si="17"/>
        <v/>
      </c>
      <c r="H83" t="str">
        <f t="shared" si="18"/>
        <v>X</v>
      </c>
      <c r="I83" t="str">
        <f t="shared" si="19"/>
        <v/>
      </c>
      <c r="J83" s="30" t="str">
        <f t="shared" si="20"/>
        <v>--Trials</v>
      </c>
    </row>
    <row r="84" spans="1:10" x14ac:dyDescent="0.25">
      <c r="A84">
        <v>7</v>
      </c>
      <c r="B84">
        <v>71</v>
      </c>
      <c r="D84" s="2">
        <f>VLOOKUP(E84,'ESO zone constants'!$D$3:$H$10001,5,FALSE)</f>
        <v>638</v>
      </c>
      <c r="E84" t="s">
        <v>444</v>
      </c>
      <c r="F84" t="s">
        <v>2363</v>
      </c>
      <c r="G84" t="str">
        <f t="shared" si="17"/>
        <v/>
      </c>
      <c r="H84" t="str">
        <f t="shared" si="18"/>
        <v>X</v>
      </c>
      <c r="I84" t="str">
        <f t="shared" si="19"/>
        <v/>
      </c>
      <c r="J84" s="30" t="str">
        <f t="shared" si="20"/>
        <v>{ parentCategory=7, category=71, zoneIds={638}, isTrial=true},--Aetherian Archive</v>
      </c>
    </row>
    <row r="85" spans="1:10" x14ac:dyDescent="0.25">
      <c r="A85">
        <v>7</v>
      </c>
      <c r="B85">
        <v>72</v>
      </c>
      <c r="D85" s="2">
        <f>VLOOKUP(E85,'ESO zone constants'!$D$3:$H$10001,5,FALSE)</f>
        <v>636</v>
      </c>
      <c r="E85" t="s">
        <v>442</v>
      </c>
      <c r="F85" t="s">
        <v>2369</v>
      </c>
      <c r="G85" t="str">
        <f t="shared" si="17"/>
        <v/>
      </c>
      <c r="H85" t="str">
        <f t="shared" si="18"/>
        <v>X</v>
      </c>
      <c r="I85" t="str">
        <f t="shared" si="19"/>
        <v/>
      </c>
      <c r="J85" s="30" t="str">
        <f t="shared" si="20"/>
        <v>{ parentCategory=7, category=72, zoneIds={636}, isTrial=true},--Hel Ra Citadel</v>
      </c>
    </row>
    <row r="86" spans="1:10" x14ac:dyDescent="0.25">
      <c r="A86">
        <v>7</v>
      </c>
      <c r="B86">
        <v>73</v>
      </c>
      <c r="D86" s="2">
        <f>VLOOKUP(E86,'ESO zone constants'!$D$3:$H$10001,5,FALSE)</f>
        <v>639</v>
      </c>
      <c r="E86" t="s">
        <v>445</v>
      </c>
      <c r="F86" t="s">
        <v>445</v>
      </c>
      <c r="G86" t="str">
        <f t="shared" si="17"/>
        <v/>
      </c>
      <c r="H86" t="str">
        <f t="shared" si="18"/>
        <v>X</v>
      </c>
      <c r="I86" t="str">
        <f t="shared" si="19"/>
        <v/>
      </c>
      <c r="J86" s="30" t="str">
        <f t="shared" si="20"/>
        <v>{ parentCategory=7, category=73, zoneIds={639}, isTrial=true},--Sanctum Ophidia</v>
      </c>
    </row>
    <row r="87" spans="1:10" x14ac:dyDescent="0.25">
      <c r="A87">
        <v>7</v>
      </c>
      <c r="B87">
        <v>74</v>
      </c>
      <c r="D87" s="2">
        <f>VLOOKUP(E87,'ESO zone constants'!$D$3:$H$10001,5,FALSE)</f>
        <v>725</v>
      </c>
      <c r="E87" t="s">
        <v>477</v>
      </c>
      <c r="F87" t="s">
        <v>2366</v>
      </c>
      <c r="G87" t="str">
        <f t="shared" si="17"/>
        <v/>
      </c>
      <c r="H87" t="str">
        <f t="shared" si="18"/>
        <v>X</v>
      </c>
      <c r="I87" t="str">
        <f t="shared" si="19"/>
        <v/>
      </c>
      <c r="J87" s="30" t="str">
        <f t="shared" si="20"/>
        <v>{ parentCategory=7, category=74, zoneIds={725}, isTrial=true},--Maw of Lorkhaj</v>
      </c>
    </row>
    <row r="88" spans="1:10" x14ac:dyDescent="0.25">
      <c r="A88">
        <v>7</v>
      </c>
      <c r="B88">
        <v>75</v>
      </c>
      <c r="D88" s="2">
        <f>VLOOKUP(E88,'ESO zone constants'!$D$3:$H$10001,5,FALSE)</f>
        <v>975</v>
      </c>
      <c r="E88" t="s">
        <v>640</v>
      </c>
      <c r="F88" t="s">
        <v>2364</v>
      </c>
      <c r="G88" t="str">
        <f t="shared" si="17"/>
        <v/>
      </c>
      <c r="H88" t="str">
        <f t="shared" si="18"/>
        <v>X</v>
      </c>
      <c r="I88" t="str">
        <f t="shared" si="19"/>
        <v/>
      </c>
      <c r="J88" s="30" t="str">
        <f t="shared" si="20"/>
        <v>{ parentCategory=7, category=75, zoneIds={975}, isTrial=true},--Halls of Fabrication</v>
      </c>
    </row>
    <row r="89" spans="1:10" x14ac:dyDescent="0.25">
      <c r="A89">
        <v>7</v>
      </c>
      <c r="B89">
        <v>76</v>
      </c>
      <c r="D89" s="2">
        <f>VLOOKUP(E89,'ESO zone constants'!$D$3:$H$10001,5,FALSE)</f>
        <v>1000</v>
      </c>
      <c r="E89" t="s">
        <v>660</v>
      </c>
      <c r="F89" t="s">
        <v>2362</v>
      </c>
      <c r="G89" t="str">
        <f t="shared" si="17"/>
        <v/>
      </c>
      <c r="H89" t="str">
        <f t="shared" si="18"/>
        <v>X</v>
      </c>
      <c r="I89" t="str">
        <f t="shared" si="19"/>
        <v/>
      </c>
      <c r="J89" s="30" t="str">
        <f t="shared" si="20"/>
        <v>{ parentCategory=7, category=76, zoneIds={1000}, isTrial=true},--Asylum Sanctorium</v>
      </c>
    </row>
    <row r="90" spans="1:10" x14ac:dyDescent="0.25">
      <c r="A90">
        <v>7</v>
      </c>
      <c r="B90">
        <v>77</v>
      </c>
      <c r="D90" s="2">
        <f>VLOOKUP(E90,'ESO zone constants'!$D$3:$H$10001,5,FALSE)</f>
        <v>1051</v>
      </c>
      <c r="E90" t="s">
        <v>700</v>
      </c>
      <c r="F90" t="s">
        <v>2368</v>
      </c>
      <c r="G90" t="str">
        <f t="shared" si="17"/>
        <v/>
      </c>
      <c r="H90" t="str">
        <f t="shared" si="18"/>
        <v>X</v>
      </c>
      <c r="I90" t="str">
        <f t="shared" si="19"/>
        <v/>
      </c>
      <c r="J90" s="30" t="str">
        <f t="shared" si="20"/>
        <v>{ parentCategory=7, category=77, zoneIds={1051}, isTrial=true},--Cloudrest</v>
      </c>
    </row>
    <row r="91" spans="1:10" x14ac:dyDescent="0.25">
      <c r="A91">
        <v>7</v>
      </c>
      <c r="B91">
        <v>78</v>
      </c>
      <c r="D91" s="2">
        <f>VLOOKUP(E91,'ESO zone constants'!$D$3:$H$10001,5,FALSE)</f>
        <v>1121</v>
      </c>
      <c r="E91" t="s">
        <v>1345</v>
      </c>
      <c r="F91" t="s">
        <v>2367</v>
      </c>
      <c r="G91" t="str">
        <f t="shared" si="17"/>
        <v/>
      </c>
      <c r="H91" t="str">
        <f t="shared" si="18"/>
        <v>X</v>
      </c>
      <c r="I91" t="str">
        <f t="shared" si="19"/>
        <v/>
      </c>
      <c r="J91" s="30" t="str">
        <f t="shared" si="20"/>
        <v>{ parentCategory=7, category=78, zoneIds={1121}, isTrial=true},--Sunspire</v>
      </c>
    </row>
    <row r="92" spans="1:10" x14ac:dyDescent="0.25">
      <c r="A92">
        <v>7</v>
      </c>
      <c r="B92">
        <v>79</v>
      </c>
      <c r="D92" s="2">
        <f>VLOOKUP(E92,'ESO zone constants'!$D$3:$H$10001,5,FALSE)</f>
        <v>1196</v>
      </c>
      <c r="E92" t="s">
        <v>1711</v>
      </c>
      <c r="F92" t="s">
        <v>2365</v>
      </c>
      <c r="G92" t="str">
        <f t="shared" si="17"/>
        <v/>
      </c>
      <c r="H92" t="str">
        <f t="shared" si="18"/>
        <v>X</v>
      </c>
      <c r="I92" t="str">
        <f t="shared" si="19"/>
        <v/>
      </c>
      <c r="J92" s="30" t="str">
        <f t="shared" si="20"/>
        <v>{ parentCategory=7, category=79, zoneIds={1196}, isTrial=true},--Kyne's Aegis</v>
      </c>
    </row>
    <row r="93" spans="1:10" x14ac:dyDescent="0.25">
      <c r="A93">
        <v>7</v>
      </c>
      <c r="B93">
        <v>101</v>
      </c>
      <c r="D93" s="2">
        <f>VLOOKUP(E93,'ESO zone constants'!$D$3:$H$10001,5,FALSE)</f>
        <v>1344</v>
      </c>
      <c r="E93" t="s">
        <v>3419</v>
      </c>
      <c r="F93" t="s">
        <v>3399</v>
      </c>
      <c r="H93" t="str">
        <f t="shared" si="18"/>
        <v>X</v>
      </c>
      <c r="J93" s="30" t="str">
        <f t="shared" si="20"/>
        <v>{ parentCategory=7, category=101, zoneIds={1344}, isTrial=true},--Dreadsail Reef</v>
      </c>
    </row>
    <row r="94" spans="1:10" x14ac:dyDescent="0.25">
      <c r="A94">
        <v>7</v>
      </c>
      <c r="B94">
        <v>108</v>
      </c>
      <c r="D94" s="2">
        <f>VLOOKUP(E94,'ESO zone constants'!$D$3:$H$10001,5,FALSE)</f>
        <v>1427</v>
      </c>
      <c r="E94" t="s">
        <v>3777</v>
      </c>
      <c r="H94" t="str">
        <f t="shared" si="18"/>
        <v>X</v>
      </c>
      <c r="J94" s="30" t="str">
        <f t="shared" si="20"/>
        <v>{ parentCategory=7, category=108, zoneIds={1427}, isTrial=true},--Sanity's Edge</v>
      </c>
    </row>
    <row r="95" spans="1:10" x14ac:dyDescent="0.25">
      <c r="A95">
        <v>8</v>
      </c>
      <c r="B95">
        <v>8</v>
      </c>
      <c r="C95" t="str">
        <f>IF(A95=B95,"X","")</f>
        <v>X</v>
      </c>
      <c r="D95" s="106" t="e">
        <f>VLOOKUP(E95,'ESO zone constants'!$D$3:$H$10001,5,FALSE)</f>
        <v>#N/A</v>
      </c>
      <c r="E95" t="s">
        <v>2391</v>
      </c>
      <c r="F95" t="s">
        <v>2311</v>
      </c>
      <c r="G95" t="str">
        <f t="shared" si="17"/>
        <v/>
      </c>
      <c r="H95" t="str">
        <f t="shared" si="18"/>
        <v/>
      </c>
      <c r="I95" t="str">
        <f t="shared" si="19"/>
        <v>X</v>
      </c>
      <c r="J95" s="30" t="str">
        <f t="shared" si="20"/>
        <v>--Arenas</v>
      </c>
    </row>
    <row r="96" spans="1:10" x14ac:dyDescent="0.25">
      <c r="A96">
        <v>8</v>
      </c>
      <c r="B96">
        <v>80</v>
      </c>
      <c r="D96" s="2">
        <f>VLOOKUP(E96,'ESO zone constants'!$D$3:$H$10001,5,FALSE)</f>
        <v>635</v>
      </c>
      <c r="E96" t="s">
        <v>441</v>
      </c>
      <c r="F96" t="s">
        <v>2370</v>
      </c>
      <c r="G96" t="str">
        <f t="shared" si="17"/>
        <v/>
      </c>
      <c r="H96" t="str">
        <f t="shared" si="18"/>
        <v/>
      </c>
      <c r="I96" t="str">
        <f t="shared" si="19"/>
        <v>X</v>
      </c>
      <c r="J96" s="30" t="str">
        <f t="shared" si="20"/>
        <v>{ parentCategory=8, category=80, zoneIds={635}, isArena=true},--Dragonstar Arena</v>
      </c>
    </row>
    <row r="97" spans="1:10" x14ac:dyDescent="0.25">
      <c r="A97">
        <v>8</v>
      </c>
      <c r="B97">
        <v>81</v>
      </c>
      <c r="D97" s="2">
        <f>VLOOKUP(E97,'ESO zone constants'!$D$3:$H$10001,5,FALSE)</f>
        <v>677</v>
      </c>
      <c r="E97" t="s">
        <v>451</v>
      </c>
      <c r="F97" t="s">
        <v>2372</v>
      </c>
      <c r="G97" t="str">
        <f t="shared" si="17"/>
        <v/>
      </c>
      <c r="H97" t="str">
        <f t="shared" si="18"/>
        <v/>
      </c>
      <c r="I97" t="str">
        <f t="shared" si="19"/>
        <v>X</v>
      </c>
      <c r="J97" s="30" t="str">
        <f t="shared" si="20"/>
        <v>{ parentCategory=8, category=81, zoneIds={677}, isArena=true},--Maelstrom Arena</v>
      </c>
    </row>
    <row r="98" spans="1:10" x14ac:dyDescent="0.25">
      <c r="A98">
        <v>8</v>
      </c>
      <c r="B98">
        <v>82</v>
      </c>
      <c r="D98" s="2">
        <f>VLOOKUP(E98,'ESO zone constants'!$D$3:$H$10001,5,FALSE)</f>
        <v>1082</v>
      </c>
      <c r="E98" t="s">
        <v>721</v>
      </c>
      <c r="F98" t="s">
        <v>2373</v>
      </c>
      <c r="G98" t="str">
        <f t="shared" si="17"/>
        <v/>
      </c>
      <c r="H98" t="str">
        <f t="shared" si="18"/>
        <v/>
      </c>
      <c r="I98" t="str">
        <f t="shared" si="19"/>
        <v>X</v>
      </c>
      <c r="J98" s="30" t="str">
        <f t="shared" si="20"/>
        <v>{ parentCategory=8, category=82, zoneIds={1082}, isArena=true},--Blackrose Prison</v>
      </c>
    </row>
    <row r="99" spans="1:10" x14ac:dyDescent="0.25">
      <c r="A99">
        <v>8</v>
      </c>
      <c r="B99">
        <v>90</v>
      </c>
      <c r="D99" s="2">
        <f>VLOOKUP(E99,'ESO zone constants'!$D$3:$H$10001,5,FALSE)</f>
        <v>1227</v>
      </c>
      <c r="E99" t="s">
        <v>2219</v>
      </c>
      <c r="F99" t="s">
        <v>2371</v>
      </c>
      <c r="G99" t="str">
        <f t="shared" si="17"/>
        <v/>
      </c>
      <c r="H99" t="str">
        <f t="shared" si="18"/>
        <v/>
      </c>
      <c r="I99" t="str">
        <f t="shared" si="19"/>
        <v>X</v>
      </c>
      <c r="J99" s="30" t="str">
        <f t="shared" si="20"/>
        <v>{ parentCategory=8, category=90, zoneIds={1227}, isArena=true},--Vateshran Hollows</v>
      </c>
    </row>
    <row r="100" spans="1:10" x14ac:dyDescent="0.25">
      <c r="A100">
        <v>9</v>
      </c>
      <c r="B100">
        <v>9</v>
      </c>
      <c r="C100" t="str">
        <f>IF(A100=B100,"X","")</f>
        <v>X</v>
      </c>
      <c r="D100" s="106" t="e">
        <f>VLOOKUP(E100,'ESO zone constants'!$D$3:$H$10001,5,FALSE)</f>
        <v>#N/A</v>
      </c>
      <c r="E100" t="s">
        <v>2312</v>
      </c>
      <c r="F100" t="s">
        <v>2312</v>
      </c>
      <c r="G100" t="str">
        <f t="shared" si="17"/>
        <v/>
      </c>
      <c r="H100" t="str">
        <f t="shared" si="18"/>
        <v/>
      </c>
      <c r="I100" t="str">
        <f t="shared" si="19"/>
        <v/>
      </c>
      <c r="J100" s="30" t="str">
        <f t="shared" si="20"/>
        <v>--PVP</v>
      </c>
    </row>
    <row r="101" spans="1:10" x14ac:dyDescent="0.25">
      <c r="A101">
        <v>9</v>
      </c>
      <c r="B101">
        <v>83</v>
      </c>
      <c r="D101" s="2">
        <f>VLOOKUP(E101,'ESO zone constants'!$D$3:$H$10001,5,FALSE)</f>
        <v>181</v>
      </c>
      <c r="E101" t="s">
        <v>125</v>
      </c>
      <c r="F101" t="s">
        <v>125</v>
      </c>
      <c r="G101" t="str">
        <f t="shared" si="17"/>
        <v/>
      </c>
      <c r="H101" t="str">
        <f t="shared" si="18"/>
        <v/>
      </c>
      <c r="I101" t="str">
        <f t="shared" si="19"/>
        <v/>
      </c>
      <c r="J101" s="30" t="str">
        <f t="shared" si="20"/>
        <v>{ parentCategory=9, category=83, zoneIds={181}},--Cyrodiil</v>
      </c>
    </row>
    <row r="102" spans="1:10" x14ac:dyDescent="0.25">
      <c r="A102">
        <v>9</v>
      </c>
      <c r="B102">
        <v>84</v>
      </c>
      <c r="D102" s="2">
        <f>VLOOKUP(E102,'ESO zone constants'!$D$3:$H$10001,5,FALSE)</f>
        <v>584</v>
      </c>
      <c r="E102" t="s">
        <v>39</v>
      </c>
      <c r="F102" t="s">
        <v>2374</v>
      </c>
      <c r="G102" t="str">
        <f t="shared" si="17"/>
        <v/>
      </c>
      <c r="H102" t="str">
        <f t="shared" si="18"/>
        <v/>
      </c>
      <c r="I102" t="str">
        <f t="shared" si="19"/>
        <v/>
      </c>
      <c r="J102" s="30" t="str">
        <f t="shared" si="20"/>
        <v>{ parentCategory=9, category=84, zoneIds={584}},--Imperial City</v>
      </c>
    </row>
    <row r="103" spans="1:10" x14ac:dyDescent="0.25">
      <c r="A103">
        <v>9</v>
      </c>
      <c r="B103">
        <v>85</v>
      </c>
      <c r="E103" t="s">
        <v>2383</v>
      </c>
      <c r="F103" t="s">
        <v>2375</v>
      </c>
      <c r="G103" t="str">
        <f t="shared" si="17"/>
        <v/>
      </c>
      <c r="H103" t="str">
        <f t="shared" si="18"/>
        <v/>
      </c>
      <c r="I103" t="str">
        <f t="shared" si="19"/>
        <v/>
      </c>
      <c r="J103" s="30" t="str">
        <f t="shared" si="20"/>
        <v>{ parentCategory=9, category=85},--Battlegrounds</v>
      </c>
    </row>
    <row r="104" spans="1:10" x14ac:dyDescent="0.25">
      <c r="A104">
        <v>10</v>
      </c>
      <c r="B104">
        <v>10</v>
      </c>
      <c r="C104" t="str">
        <f>IF(A104=B104,"X","")</f>
        <v>X</v>
      </c>
      <c r="D104" s="106" t="e">
        <f>VLOOKUP(E104,'ESO zone constants'!$D$3:$H$10001,5,FALSE)</f>
        <v>#N/A</v>
      </c>
      <c r="E104" t="s">
        <v>2392</v>
      </c>
      <c r="F104" t="s">
        <v>2313</v>
      </c>
      <c r="G104" t="str">
        <f t="shared" si="17"/>
        <v/>
      </c>
      <c r="H104" t="str">
        <f t="shared" si="18"/>
        <v/>
      </c>
      <c r="I104" t="str">
        <f t="shared" si="19"/>
        <v/>
      </c>
      <c r="J104" s="30" t="str">
        <f t="shared" si="20"/>
        <v>--Miscellaneous</v>
      </c>
    </row>
    <row r="105" spans="1:10" x14ac:dyDescent="0.25">
      <c r="A105">
        <v>10</v>
      </c>
      <c r="B105">
        <v>26</v>
      </c>
      <c r="D105" s="2" t="s">
        <v>3709</v>
      </c>
      <c r="E105" t="s">
        <v>2393</v>
      </c>
      <c r="F105" t="s">
        <v>2379</v>
      </c>
      <c r="G105" t="str">
        <f t="shared" si="17"/>
        <v/>
      </c>
      <c r="H105" t="str">
        <f t="shared" si="18"/>
        <v/>
      </c>
      <c r="I105" t="str">
        <f t="shared" si="19"/>
        <v/>
      </c>
      <c r="J105" s="30" t="str">
        <f t="shared" si="20"/>
        <v>{ parentCategory=10, category=26, zoneIds={280,281,534,535,537}},--Beginner zones</v>
      </c>
    </row>
    <row r="106" spans="1:10" x14ac:dyDescent="0.25">
      <c r="A106">
        <v>10</v>
      </c>
      <c r="B106">
        <v>27</v>
      </c>
      <c r="D106" s="2">
        <f>VLOOKUP(E106,'ESO zone constants'!$D$3:$H$10001,5,FALSE)</f>
        <v>347</v>
      </c>
      <c r="E106" t="s">
        <v>241</v>
      </c>
      <c r="F106" t="s">
        <v>2377</v>
      </c>
      <c r="G106" t="str">
        <f t="shared" si="17"/>
        <v/>
      </c>
      <c r="H106" t="str">
        <f t="shared" si="18"/>
        <v/>
      </c>
      <c r="I106" t="str">
        <f t="shared" si="19"/>
        <v/>
      </c>
      <c r="J106" s="30" t="str">
        <f t="shared" si="20"/>
        <v>{ parentCategory=10, category=27, zoneIds={347}},--Coldharbour</v>
      </c>
    </row>
    <row r="107" spans="1:10" x14ac:dyDescent="0.25">
      <c r="A107">
        <v>10</v>
      </c>
      <c r="B107">
        <v>28</v>
      </c>
      <c r="D107" s="2">
        <f>VLOOKUP(E107,'ESO zone constants'!$D$3:$H$10001,5,FALSE)</f>
        <v>888</v>
      </c>
      <c r="E107" t="s">
        <v>565</v>
      </c>
      <c r="F107" t="s">
        <v>2378</v>
      </c>
      <c r="G107" t="str">
        <f t="shared" si="17"/>
        <v/>
      </c>
      <c r="H107" t="str">
        <f t="shared" si="18"/>
        <v/>
      </c>
      <c r="I107" t="str">
        <f t="shared" si="19"/>
        <v/>
      </c>
      <c r="J107" s="30" t="str">
        <f t="shared" si="20"/>
        <v>{ parentCategory=10, category=28, zoneIds={888}},--Craglorn</v>
      </c>
    </row>
    <row r="108" spans="1:10" x14ac:dyDescent="0.25">
      <c r="A108">
        <v>10</v>
      </c>
      <c r="B108">
        <v>86</v>
      </c>
      <c r="E108" t="s">
        <v>1801</v>
      </c>
      <c r="F108" t="s">
        <v>2376</v>
      </c>
      <c r="G108" t="str">
        <f t="shared" si="17"/>
        <v/>
      </c>
      <c r="H108" t="str">
        <f t="shared" si="18"/>
        <v/>
      </c>
      <c r="I108" t="str">
        <f t="shared" si="19"/>
        <v/>
      </c>
      <c r="J108" s="30" t="str">
        <f t="shared" si="20"/>
        <v>{ parentCategory=10, category=86},--Antiquities</v>
      </c>
    </row>
  </sheetData>
  <autoFilter ref="A2:F2" xr:uid="{F87FCCB0-B4BF-449A-9B99-12262D434E94}"/>
  <sortState xmlns:xlrd2="http://schemas.microsoft.com/office/spreadsheetml/2017/richdata2" ref="A3:H108">
    <sortCondition ref="A3:A108"/>
    <sortCondition ref="B3:B108"/>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501"/>
  <sheetViews>
    <sheetView workbookViewId="0">
      <pane ySplit="2" topLeftCell="A488" activePane="bottomLeft" state="frozen"/>
      <selection pane="bottomLeft" activeCell="A501" sqref="A501"/>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11" customFormat="1" ht="35.25" customHeight="1" x14ac:dyDescent="0.25">
      <c r="A1" s="117" t="s">
        <v>2745</v>
      </c>
    </row>
    <row r="2" spans="1:10" s="84" customFormat="1" ht="21" customHeight="1" x14ac:dyDescent="0.25">
      <c r="A2" s="85" t="s">
        <v>3226</v>
      </c>
      <c r="B2" s="85" t="s">
        <v>3227</v>
      </c>
      <c r="C2" s="85" t="s">
        <v>3228</v>
      </c>
      <c r="D2" s="85" t="s">
        <v>3229</v>
      </c>
      <c r="E2" s="85" t="s">
        <v>3230</v>
      </c>
      <c r="F2" s="85" t="s">
        <v>3231</v>
      </c>
      <c r="G2" s="85" t="s">
        <v>3232</v>
      </c>
      <c r="H2" s="85" t="s">
        <v>3233</v>
      </c>
      <c r="I2" s="85" t="s">
        <v>3234</v>
      </c>
      <c r="J2" s="85"/>
    </row>
    <row r="3" spans="1:10" x14ac:dyDescent="0.25">
      <c r="A3" s="75">
        <v>1</v>
      </c>
      <c r="B3">
        <v>2</v>
      </c>
      <c r="C3">
        <v>1</v>
      </c>
      <c r="D3" t="s">
        <v>103</v>
      </c>
      <c r="E3">
        <v>2</v>
      </c>
      <c r="F3">
        <v>3</v>
      </c>
      <c r="G3" t="s">
        <v>103</v>
      </c>
      <c r="H3">
        <v>1</v>
      </c>
      <c r="I3" t="s">
        <v>2808</v>
      </c>
    </row>
    <row r="4" spans="1:10" x14ac:dyDescent="0.25">
      <c r="A4" s="75">
        <v>2</v>
      </c>
      <c r="B4">
        <v>2</v>
      </c>
      <c r="C4">
        <v>1</v>
      </c>
      <c r="D4" t="s">
        <v>103</v>
      </c>
      <c r="E4">
        <v>2</v>
      </c>
      <c r="F4">
        <v>3</v>
      </c>
      <c r="G4" t="s">
        <v>103</v>
      </c>
      <c r="H4">
        <v>1</v>
      </c>
      <c r="I4" t="s">
        <v>2809</v>
      </c>
    </row>
    <row r="5" spans="1:10" x14ac:dyDescent="0.25">
      <c r="A5" s="75">
        <v>3</v>
      </c>
      <c r="B5">
        <v>2</v>
      </c>
      <c r="C5">
        <v>1</v>
      </c>
      <c r="D5" t="s">
        <v>103</v>
      </c>
      <c r="E5">
        <v>2</v>
      </c>
      <c r="F5">
        <v>3</v>
      </c>
      <c r="G5" t="s">
        <v>103</v>
      </c>
      <c r="H5">
        <v>1</v>
      </c>
      <c r="I5" t="s">
        <v>2810</v>
      </c>
    </row>
    <row r="6" spans="1:10" x14ac:dyDescent="0.25">
      <c r="A6" s="75">
        <v>4</v>
      </c>
      <c r="B6">
        <v>2</v>
      </c>
      <c r="C6">
        <v>1</v>
      </c>
      <c r="D6" t="s">
        <v>103</v>
      </c>
      <c r="E6">
        <v>2</v>
      </c>
      <c r="F6">
        <v>3</v>
      </c>
      <c r="G6" t="s">
        <v>103</v>
      </c>
      <c r="H6">
        <v>1</v>
      </c>
      <c r="I6" t="s">
        <v>2811</v>
      </c>
    </row>
    <row r="7" spans="1:10" x14ac:dyDescent="0.25">
      <c r="A7" s="75">
        <v>5</v>
      </c>
      <c r="B7">
        <v>2</v>
      </c>
      <c r="C7">
        <v>1</v>
      </c>
      <c r="D7" t="s">
        <v>103</v>
      </c>
      <c r="E7">
        <v>2</v>
      </c>
      <c r="F7">
        <v>3</v>
      </c>
      <c r="G7" t="s">
        <v>103</v>
      </c>
      <c r="H7">
        <v>1</v>
      </c>
      <c r="I7" t="s">
        <v>2812</v>
      </c>
    </row>
    <row r="8" spans="1:10" x14ac:dyDescent="0.25">
      <c r="A8" s="75">
        <v>6</v>
      </c>
      <c r="B8">
        <v>2</v>
      </c>
      <c r="C8">
        <v>1</v>
      </c>
      <c r="D8" t="s">
        <v>103</v>
      </c>
      <c r="E8">
        <v>2</v>
      </c>
      <c r="F8">
        <v>3</v>
      </c>
      <c r="G8" t="s">
        <v>103</v>
      </c>
      <c r="H8">
        <v>1</v>
      </c>
      <c r="I8" t="s">
        <v>2813</v>
      </c>
    </row>
    <row r="9" spans="1:10" x14ac:dyDescent="0.25">
      <c r="A9" s="75">
        <v>7</v>
      </c>
      <c r="B9">
        <v>2</v>
      </c>
      <c r="C9">
        <v>1</v>
      </c>
      <c r="D9" t="s">
        <v>103</v>
      </c>
      <c r="E9">
        <v>2</v>
      </c>
      <c r="F9">
        <v>3</v>
      </c>
      <c r="G9" t="s">
        <v>103</v>
      </c>
      <c r="H9">
        <v>1</v>
      </c>
      <c r="I9" t="s">
        <v>2814</v>
      </c>
    </row>
    <row r="10" spans="1:10" x14ac:dyDescent="0.25">
      <c r="A10" s="75">
        <v>8</v>
      </c>
      <c r="B10">
        <v>2</v>
      </c>
      <c r="C10">
        <v>1</v>
      </c>
      <c r="D10" t="s">
        <v>103</v>
      </c>
      <c r="E10">
        <v>2</v>
      </c>
      <c r="F10">
        <v>3</v>
      </c>
      <c r="G10" t="s">
        <v>103</v>
      </c>
      <c r="H10">
        <v>1</v>
      </c>
      <c r="I10" t="s">
        <v>2815</v>
      </c>
    </row>
    <row r="11" spans="1:10" x14ac:dyDescent="0.25">
      <c r="A11" s="75">
        <v>9</v>
      </c>
      <c r="B11">
        <v>3</v>
      </c>
      <c r="C11">
        <v>10</v>
      </c>
      <c r="D11" t="s">
        <v>2315</v>
      </c>
      <c r="E11">
        <v>5</v>
      </c>
      <c r="F11">
        <v>20</v>
      </c>
      <c r="G11" t="s">
        <v>2315</v>
      </c>
      <c r="H11">
        <v>1</v>
      </c>
      <c r="I11" t="s">
        <v>2816</v>
      </c>
    </row>
    <row r="12" spans="1:10" x14ac:dyDescent="0.25">
      <c r="A12" s="75">
        <v>10</v>
      </c>
      <c r="B12">
        <v>3</v>
      </c>
      <c r="C12">
        <v>10</v>
      </c>
      <c r="D12" t="s">
        <v>2315</v>
      </c>
      <c r="E12">
        <v>5</v>
      </c>
      <c r="F12">
        <v>20</v>
      </c>
      <c r="G12" t="s">
        <v>2315</v>
      </c>
      <c r="H12">
        <v>1</v>
      </c>
      <c r="I12" t="s">
        <v>2817</v>
      </c>
    </row>
    <row r="13" spans="1:10" x14ac:dyDescent="0.25">
      <c r="A13" s="75">
        <v>11</v>
      </c>
      <c r="B13">
        <v>3</v>
      </c>
      <c r="C13">
        <v>10</v>
      </c>
      <c r="D13" t="s">
        <v>2315</v>
      </c>
      <c r="E13">
        <v>5</v>
      </c>
      <c r="F13">
        <v>20</v>
      </c>
      <c r="G13" t="s">
        <v>2315</v>
      </c>
      <c r="H13">
        <v>1</v>
      </c>
      <c r="I13" t="s">
        <v>2818</v>
      </c>
    </row>
    <row r="14" spans="1:10" x14ac:dyDescent="0.25">
      <c r="A14" s="75">
        <v>12</v>
      </c>
      <c r="B14">
        <v>3</v>
      </c>
      <c r="C14">
        <v>10</v>
      </c>
      <c r="D14" t="s">
        <v>2315</v>
      </c>
      <c r="E14">
        <v>5</v>
      </c>
      <c r="F14">
        <v>20</v>
      </c>
      <c r="G14" t="s">
        <v>2315</v>
      </c>
      <c r="H14">
        <v>1</v>
      </c>
      <c r="I14" t="s">
        <v>2819</v>
      </c>
    </row>
    <row r="15" spans="1:10" x14ac:dyDescent="0.25">
      <c r="A15" s="75">
        <v>13</v>
      </c>
      <c r="B15">
        <v>3</v>
      </c>
      <c r="C15">
        <v>10</v>
      </c>
      <c r="D15" t="s">
        <v>2315</v>
      </c>
      <c r="E15">
        <v>5</v>
      </c>
      <c r="F15">
        <v>20</v>
      </c>
      <c r="G15" t="s">
        <v>2315</v>
      </c>
      <c r="H15">
        <v>1</v>
      </c>
      <c r="I15" t="s">
        <v>2820</v>
      </c>
    </row>
    <row r="16" spans="1:10" x14ac:dyDescent="0.25">
      <c r="A16" s="75">
        <v>14</v>
      </c>
      <c r="B16">
        <v>4</v>
      </c>
      <c r="C16">
        <v>12</v>
      </c>
      <c r="D16" t="s">
        <v>104</v>
      </c>
      <c r="E16">
        <v>4</v>
      </c>
      <c r="F16">
        <v>19</v>
      </c>
      <c r="G16" t="s">
        <v>104</v>
      </c>
      <c r="H16">
        <v>1</v>
      </c>
      <c r="I16" t="s">
        <v>1828</v>
      </c>
    </row>
    <row r="17" spans="1:9" x14ac:dyDescent="0.25">
      <c r="A17" s="75">
        <v>15</v>
      </c>
      <c r="B17">
        <v>4</v>
      </c>
      <c r="C17">
        <v>12</v>
      </c>
      <c r="D17" t="s">
        <v>104</v>
      </c>
      <c r="E17">
        <v>4</v>
      </c>
      <c r="F17">
        <v>19</v>
      </c>
      <c r="G17" t="s">
        <v>104</v>
      </c>
      <c r="H17">
        <v>1</v>
      </c>
      <c r="I17" t="s">
        <v>1829</v>
      </c>
    </row>
    <row r="18" spans="1:9" x14ac:dyDescent="0.25">
      <c r="A18" s="75">
        <v>16</v>
      </c>
      <c r="B18">
        <v>4</v>
      </c>
      <c r="C18">
        <v>12</v>
      </c>
      <c r="D18" t="s">
        <v>104</v>
      </c>
      <c r="E18">
        <v>4</v>
      </c>
      <c r="F18">
        <v>19</v>
      </c>
      <c r="G18" t="s">
        <v>104</v>
      </c>
      <c r="H18">
        <v>1</v>
      </c>
      <c r="I18" t="s">
        <v>1830</v>
      </c>
    </row>
    <row r="19" spans="1:9" x14ac:dyDescent="0.25">
      <c r="A19" s="75">
        <v>17</v>
      </c>
      <c r="B19">
        <v>4</v>
      </c>
      <c r="C19">
        <v>12</v>
      </c>
      <c r="D19" t="s">
        <v>104</v>
      </c>
      <c r="E19">
        <v>4</v>
      </c>
      <c r="F19">
        <v>19</v>
      </c>
      <c r="G19" t="s">
        <v>104</v>
      </c>
      <c r="H19">
        <v>1</v>
      </c>
      <c r="I19" t="s">
        <v>1831</v>
      </c>
    </row>
    <row r="20" spans="1:9" x14ac:dyDescent="0.25">
      <c r="A20" s="75">
        <v>18</v>
      </c>
      <c r="B20">
        <v>4</v>
      </c>
      <c r="C20">
        <v>12</v>
      </c>
      <c r="D20" t="s">
        <v>104</v>
      </c>
      <c r="E20">
        <v>4</v>
      </c>
      <c r="F20">
        <v>19</v>
      </c>
      <c r="G20" t="s">
        <v>104</v>
      </c>
      <c r="H20">
        <v>1</v>
      </c>
      <c r="I20" t="s">
        <v>1832</v>
      </c>
    </row>
    <row r="21" spans="1:9" x14ac:dyDescent="0.25">
      <c r="A21" s="75">
        <v>19</v>
      </c>
      <c r="B21">
        <v>4</v>
      </c>
      <c r="C21">
        <v>12</v>
      </c>
      <c r="D21" t="s">
        <v>104</v>
      </c>
      <c r="E21">
        <v>4</v>
      </c>
      <c r="F21">
        <v>19</v>
      </c>
      <c r="G21" t="s">
        <v>104</v>
      </c>
      <c r="H21">
        <v>1</v>
      </c>
      <c r="I21" t="s">
        <v>1833</v>
      </c>
    </row>
    <row r="22" spans="1:9" x14ac:dyDescent="0.25">
      <c r="A22" s="75">
        <v>20</v>
      </c>
      <c r="B22">
        <v>2</v>
      </c>
      <c r="C22">
        <v>1</v>
      </c>
      <c r="D22" t="s">
        <v>103</v>
      </c>
      <c r="E22">
        <v>2</v>
      </c>
      <c r="F22">
        <v>3</v>
      </c>
      <c r="G22" t="s">
        <v>103</v>
      </c>
      <c r="H22">
        <v>1</v>
      </c>
      <c r="I22" t="s">
        <v>2821</v>
      </c>
    </row>
    <row r="23" spans="1:9" x14ac:dyDescent="0.25">
      <c r="A23" s="75">
        <v>21</v>
      </c>
      <c r="B23">
        <v>7</v>
      </c>
      <c r="C23">
        <v>9</v>
      </c>
      <c r="D23" t="s">
        <v>2299</v>
      </c>
      <c r="E23">
        <v>180</v>
      </c>
      <c r="F23">
        <v>383</v>
      </c>
      <c r="G23" t="s">
        <v>2299</v>
      </c>
      <c r="H23">
        <v>1</v>
      </c>
      <c r="I23" t="s">
        <v>2822</v>
      </c>
    </row>
    <row r="24" spans="1:9" x14ac:dyDescent="0.25">
      <c r="A24" s="75">
        <v>22</v>
      </c>
      <c r="B24">
        <v>4</v>
      </c>
      <c r="C24">
        <v>12</v>
      </c>
      <c r="D24" t="s">
        <v>104</v>
      </c>
      <c r="E24">
        <v>4</v>
      </c>
      <c r="F24">
        <v>19</v>
      </c>
      <c r="G24" t="s">
        <v>104</v>
      </c>
      <c r="H24">
        <v>1</v>
      </c>
      <c r="I24" t="s">
        <v>1836</v>
      </c>
    </row>
    <row r="25" spans="1:9" x14ac:dyDescent="0.25">
      <c r="A25" s="75">
        <v>23</v>
      </c>
      <c r="B25">
        <v>4</v>
      </c>
      <c r="C25">
        <v>12</v>
      </c>
      <c r="D25" t="s">
        <v>104</v>
      </c>
      <c r="E25">
        <v>4</v>
      </c>
      <c r="F25">
        <v>19</v>
      </c>
      <c r="G25" t="s">
        <v>104</v>
      </c>
      <c r="H25">
        <v>1</v>
      </c>
      <c r="I25" t="s">
        <v>1837</v>
      </c>
    </row>
    <row r="26" spans="1:9" x14ac:dyDescent="0.25">
      <c r="A26" s="75">
        <v>24</v>
      </c>
      <c r="B26">
        <v>10</v>
      </c>
      <c r="C26">
        <v>13</v>
      </c>
      <c r="D26" t="s">
        <v>107</v>
      </c>
      <c r="E26">
        <v>10</v>
      </c>
      <c r="F26">
        <v>57</v>
      </c>
      <c r="G26" t="s">
        <v>107</v>
      </c>
      <c r="H26">
        <v>1</v>
      </c>
      <c r="I26" t="s">
        <v>2823</v>
      </c>
    </row>
    <row r="27" spans="1:9" x14ac:dyDescent="0.25">
      <c r="A27" s="75">
        <v>25</v>
      </c>
      <c r="B27">
        <v>10</v>
      </c>
      <c r="C27">
        <v>13</v>
      </c>
      <c r="D27" t="s">
        <v>107</v>
      </c>
      <c r="E27">
        <v>10</v>
      </c>
      <c r="F27">
        <v>57</v>
      </c>
      <c r="G27" t="s">
        <v>107</v>
      </c>
      <c r="H27">
        <v>1</v>
      </c>
      <c r="I27" t="s">
        <v>2824</v>
      </c>
    </row>
    <row r="28" spans="1:9" x14ac:dyDescent="0.25">
      <c r="A28" s="75">
        <v>26</v>
      </c>
      <c r="B28">
        <v>10</v>
      </c>
      <c r="C28">
        <v>13</v>
      </c>
      <c r="D28" t="s">
        <v>107</v>
      </c>
      <c r="E28">
        <v>10</v>
      </c>
      <c r="F28">
        <v>57</v>
      </c>
      <c r="G28" t="s">
        <v>107</v>
      </c>
      <c r="H28">
        <v>1</v>
      </c>
      <c r="I28" t="s">
        <v>2825</v>
      </c>
    </row>
    <row r="29" spans="1:9" x14ac:dyDescent="0.25">
      <c r="A29" s="75">
        <v>27</v>
      </c>
      <c r="B29">
        <v>10</v>
      </c>
      <c r="C29">
        <v>13</v>
      </c>
      <c r="D29" t="s">
        <v>107</v>
      </c>
      <c r="E29">
        <v>10</v>
      </c>
      <c r="F29">
        <v>57</v>
      </c>
      <c r="G29" t="s">
        <v>107</v>
      </c>
      <c r="H29">
        <v>1</v>
      </c>
      <c r="I29" t="s">
        <v>2826</v>
      </c>
    </row>
    <row r="30" spans="1:9" x14ac:dyDescent="0.25">
      <c r="A30" s="75">
        <v>28</v>
      </c>
      <c r="B30">
        <v>10</v>
      </c>
      <c r="C30">
        <v>13</v>
      </c>
      <c r="D30" t="s">
        <v>107</v>
      </c>
      <c r="E30">
        <v>10</v>
      </c>
      <c r="F30">
        <v>57</v>
      </c>
      <c r="G30" t="s">
        <v>107</v>
      </c>
      <c r="H30">
        <v>1</v>
      </c>
      <c r="I30" t="s">
        <v>2827</v>
      </c>
    </row>
    <row r="31" spans="1:9" x14ac:dyDescent="0.25">
      <c r="A31" s="75">
        <v>29</v>
      </c>
      <c r="B31">
        <v>10</v>
      </c>
      <c r="C31">
        <v>13</v>
      </c>
      <c r="D31" t="s">
        <v>107</v>
      </c>
      <c r="E31">
        <v>10</v>
      </c>
      <c r="F31">
        <v>57</v>
      </c>
      <c r="G31" t="s">
        <v>107</v>
      </c>
      <c r="H31">
        <v>1</v>
      </c>
      <c r="I31" t="s">
        <v>3250</v>
      </c>
    </row>
    <row r="32" spans="1:9" x14ac:dyDescent="0.25">
      <c r="A32" s="76">
        <v>30</v>
      </c>
      <c r="B32">
        <v>10</v>
      </c>
      <c r="C32">
        <v>13</v>
      </c>
      <c r="D32" t="s">
        <v>107</v>
      </c>
      <c r="E32">
        <v>10</v>
      </c>
      <c r="F32">
        <v>57</v>
      </c>
      <c r="G32" t="s">
        <v>107</v>
      </c>
      <c r="H32">
        <v>1</v>
      </c>
      <c r="I32" t="s">
        <v>2828</v>
      </c>
    </row>
    <row r="33" spans="1:9" x14ac:dyDescent="0.25">
      <c r="A33" s="75">
        <v>31</v>
      </c>
      <c r="B33">
        <v>4</v>
      </c>
      <c r="C33">
        <v>12</v>
      </c>
      <c r="D33" t="s">
        <v>104</v>
      </c>
      <c r="E33">
        <v>4</v>
      </c>
      <c r="F33">
        <v>19</v>
      </c>
      <c r="G33" t="s">
        <v>104</v>
      </c>
      <c r="H33">
        <v>1</v>
      </c>
      <c r="I33" t="s">
        <v>1845</v>
      </c>
    </row>
    <row r="34" spans="1:9" x14ac:dyDescent="0.25">
      <c r="A34" s="76">
        <v>32</v>
      </c>
      <c r="B34">
        <v>10</v>
      </c>
      <c r="C34">
        <v>13</v>
      </c>
      <c r="D34" t="s">
        <v>107</v>
      </c>
      <c r="E34">
        <v>10</v>
      </c>
      <c r="F34">
        <v>57</v>
      </c>
      <c r="G34" t="s">
        <v>107</v>
      </c>
      <c r="H34">
        <v>1</v>
      </c>
      <c r="I34" t="s">
        <v>2829</v>
      </c>
    </row>
    <row r="35" spans="1:9" x14ac:dyDescent="0.25">
      <c r="A35" s="76">
        <v>33</v>
      </c>
      <c r="B35">
        <v>6</v>
      </c>
      <c r="C35">
        <v>20</v>
      </c>
      <c r="D35" t="s">
        <v>109</v>
      </c>
      <c r="E35">
        <v>14</v>
      </c>
      <c r="F35">
        <v>92</v>
      </c>
      <c r="G35" t="s">
        <v>109</v>
      </c>
      <c r="H35">
        <v>1</v>
      </c>
      <c r="I35" t="s">
        <v>2830</v>
      </c>
    </row>
    <row r="36" spans="1:9" x14ac:dyDescent="0.25">
      <c r="A36" s="76">
        <v>34</v>
      </c>
      <c r="B36">
        <v>6</v>
      </c>
      <c r="C36">
        <v>20</v>
      </c>
      <c r="D36" t="s">
        <v>109</v>
      </c>
      <c r="E36">
        <v>14</v>
      </c>
      <c r="F36">
        <v>92</v>
      </c>
      <c r="G36" t="s">
        <v>109</v>
      </c>
      <c r="H36">
        <v>1</v>
      </c>
      <c r="I36" t="s">
        <v>2831</v>
      </c>
    </row>
    <row r="37" spans="1:9" x14ac:dyDescent="0.25">
      <c r="A37" s="76">
        <v>35</v>
      </c>
      <c r="B37">
        <v>6</v>
      </c>
      <c r="C37">
        <v>20</v>
      </c>
      <c r="D37" t="s">
        <v>109</v>
      </c>
      <c r="E37">
        <v>14</v>
      </c>
      <c r="F37">
        <v>92</v>
      </c>
      <c r="G37" t="s">
        <v>109</v>
      </c>
      <c r="H37">
        <v>1</v>
      </c>
      <c r="I37" t="s">
        <v>2832</v>
      </c>
    </row>
    <row r="38" spans="1:9" x14ac:dyDescent="0.25">
      <c r="A38" s="76">
        <v>36</v>
      </c>
      <c r="B38">
        <v>6</v>
      </c>
      <c r="C38">
        <v>20</v>
      </c>
      <c r="D38" t="s">
        <v>109</v>
      </c>
      <c r="E38">
        <v>14</v>
      </c>
      <c r="F38">
        <v>92</v>
      </c>
      <c r="G38" t="s">
        <v>109</v>
      </c>
      <c r="H38">
        <v>1</v>
      </c>
      <c r="I38" t="s">
        <v>2833</v>
      </c>
    </row>
    <row r="39" spans="1:9" x14ac:dyDescent="0.25">
      <c r="A39" s="76">
        <v>37</v>
      </c>
      <c r="B39">
        <v>6</v>
      </c>
      <c r="C39">
        <v>20</v>
      </c>
      <c r="D39" t="s">
        <v>109</v>
      </c>
      <c r="E39">
        <v>14</v>
      </c>
      <c r="F39">
        <v>92</v>
      </c>
      <c r="G39" t="s">
        <v>109</v>
      </c>
      <c r="H39">
        <v>1</v>
      </c>
      <c r="I39" t="s">
        <v>2834</v>
      </c>
    </row>
    <row r="40" spans="1:9" x14ac:dyDescent="0.25">
      <c r="A40" s="76">
        <v>38</v>
      </c>
      <c r="B40">
        <v>6</v>
      </c>
      <c r="C40">
        <v>20</v>
      </c>
      <c r="D40" t="s">
        <v>109</v>
      </c>
      <c r="E40">
        <v>14</v>
      </c>
      <c r="F40">
        <v>92</v>
      </c>
      <c r="G40" t="s">
        <v>109</v>
      </c>
      <c r="H40">
        <v>1</v>
      </c>
      <c r="I40" t="s">
        <v>2835</v>
      </c>
    </row>
    <row r="41" spans="1:9" x14ac:dyDescent="0.25">
      <c r="A41" s="76">
        <v>39</v>
      </c>
      <c r="B41">
        <v>6</v>
      </c>
      <c r="C41">
        <v>20</v>
      </c>
      <c r="D41" t="s">
        <v>109</v>
      </c>
      <c r="E41">
        <v>14</v>
      </c>
      <c r="F41">
        <v>92</v>
      </c>
      <c r="G41" t="s">
        <v>109</v>
      </c>
      <c r="H41">
        <v>1</v>
      </c>
      <c r="I41" t="s">
        <v>2836</v>
      </c>
    </row>
    <row r="42" spans="1:9" x14ac:dyDescent="0.25">
      <c r="A42" s="76">
        <v>40</v>
      </c>
      <c r="B42">
        <v>6</v>
      </c>
      <c r="C42">
        <v>20</v>
      </c>
      <c r="D42" t="s">
        <v>109</v>
      </c>
      <c r="E42">
        <v>14</v>
      </c>
      <c r="F42">
        <v>92</v>
      </c>
      <c r="G42" t="s">
        <v>109</v>
      </c>
      <c r="H42">
        <v>1</v>
      </c>
      <c r="I42" t="s">
        <v>2837</v>
      </c>
    </row>
    <row r="43" spans="1:9" x14ac:dyDescent="0.25">
      <c r="A43" s="76">
        <v>41</v>
      </c>
      <c r="B43">
        <v>11</v>
      </c>
      <c r="C43">
        <v>7</v>
      </c>
      <c r="D43" t="s">
        <v>2320</v>
      </c>
      <c r="E43">
        <v>9</v>
      </c>
      <c r="F43">
        <v>41</v>
      </c>
      <c r="G43" t="s">
        <v>2320</v>
      </c>
      <c r="H43">
        <v>1</v>
      </c>
      <c r="I43" t="s">
        <v>2838</v>
      </c>
    </row>
    <row r="44" spans="1:9" x14ac:dyDescent="0.25">
      <c r="A44" s="76">
        <v>42</v>
      </c>
      <c r="B44">
        <v>5</v>
      </c>
      <c r="C44">
        <v>30</v>
      </c>
      <c r="D44" t="s">
        <v>3251</v>
      </c>
      <c r="E44">
        <v>17</v>
      </c>
      <c r="F44">
        <v>104</v>
      </c>
      <c r="G44" t="s">
        <v>2314</v>
      </c>
      <c r="H44">
        <v>1</v>
      </c>
      <c r="I44" t="s">
        <v>2839</v>
      </c>
    </row>
    <row r="45" spans="1:9" x14ac:dyDescent="0.25">
      <c r="A45" s="76">
        <v>43</v>
      </c>
      <c r="B45">
        <v>5</v>
      </c>
      <c r="C45">
        <v>30</v>
      </c>
      <c r="D45" t="s">
        <v>3251</v>
      </c>
      <c r="E45">
        <v>17</v>
      </c>
      <c r="F45">
        <v>104</v>
      </c>
      <c r="G45" t="s">
        <v>2314</v>
      </c>
      <c r="H45">
        <v>1</v>
      </c>
      <c r="I45" t="s">
        <v>2840</v>
      </c>
    </row>
    <row r="46" spans="1:9" x14ac:dyDescent="0.25">
      <c r="A46" s="76">
        <v>44</v>
      </c>
      <c r="B46">
        <v>5</v>
      </c>
      <c r="C46">
        <v>30</v>
      </c>
      <c r="D46" t="s">
        <v>3251</v>
      </c>
      <c r="E46">
        <v>17</v>
      </c>
      <c r="F46">
        <v>104</v>
      </c>
      <c r="G46" t="s">
        <v>2314</v>
      </c>
      <c r="H46">
        <v>1</v>
      </c>
      <c r="I46" t="s">
        <v>2841</v>
      </c>
    </row>
    <row r="47" spans="1:9" x14ac:dyDescent="0.25">
      <c r="A47" s="76">
        <v>45</v>
      </c>
      <c r="B47">
        <v>5</v>
      </c>
      <c r="C47">
        <v>30</v>
      </c>
      <c r="D47" t="s">
        <v>3251</v>
      </c>
      <c r="E47">
        <v>17</v>
      </c>
      <c r="F47">
        <v>104</v>
      </c>
      <c r="G47" t="s">
        <v>2314</v>
      </c>
      <c r="H47">
        <v>1</v>
      </c>
      <c r="I47" t="s">
        <v>2842</v>
      </c>
    </row>
    <row r="48" spans="1:9" x14ac:dyDescent="0.25">
      <c r="A48" s="76">
        <v>46</v>
      </c>
      <c r="B48">
        <v>5</v>
      </c>
      <c r="C48">
        <v>30</v>
      </c>
      <c r="D48" t="s">
        <v>3251</v>
      </c>
      <c r="E48">
        <v>17</v>
      </c>
      <c r="F48">
        <v>104</v>
      </c>
      <c r="G48" t="s">
        <v>2314</v>
      </c>
      <c r="H48">
        <v>1</v>
      </c>
      <c r="I48" t="s">
        <v>2843</v>
      </c>
    </row>
    <row r="49" spans="1:9" x14ac:dyDescent="0.25">
      <c r="A49" s="76">
        <v>47</v>
      </c>
      <c r="B49">
        <v>9</v>
      </c>
      <c r="C49">
        <v>26</v>
      </c>
      <c r="D49" t="s">
        <v>2319</v>
      </c>
      <c r="E49">
        <v>19</v>
      </c>
      <c r="F49">
        <v>117</v>
      </c>
      <c r="G49" t="s">
        <v>2319</v>
      </c>
      <c r="H49">
        <v>1</v>
      </c>
      <c r="I49" t="s">
        <v>2844</v>
      </c>
    </row>
    <row r="50" spans="1:9" x14ac:dyDescent="0.25">
      <c r="A50" s="76">
        <v>48</v>
      </c>
      <c r="B50">
        <v>9</v>
      </c>
      <c r="C50">
        <v>26</v>
      </c>
      <c r="D50" t="s">
        <v>2319</v>
      </c>
      <c r="E50">
        <v>19</v>
      </c>
      <c r="F50">
        <v>117</v>
      </c>
      <c r="G50" t="s">
        <v>2319</v>
      </c>
      <c r="H50">
        <v>1</v>
      </c>
      <c r="I50" t="s">
        <v>2845</v>
      </c>
    </row>
    <row r="51" spans="1:9" x14ac:dyDescent="0.25">
      <c r="A51" s="76">
        <v>49</v>
      </c>
      <c r="B51">
        <v>9</v>
      </c>
      <c r="C51">
        <v>26</v>
      </c>
      <c r="D51" t="s">
        <v>2319</v>
      </c>
      <c r="E51">
        <v>19</v>
      </c>
      <c r="F51">
        <v>117</v>
      </c>
      <c r="G51" t="s">
        <v>2319</v>
      </c>
      <c r="H51">
        <v>1</v>
      </c>
      <c r="I51" t="s">
        <v>2846</v>
      </c>
    </row>
    <row r="52" spans="1:9" x14ac:dyDescent="0.25">
      <c r="A52" s="76">
        <v>50</v>
      </c>
      <c r="B52">
        <v>9</v>
      </c>
      <c r="C52">
        <v>26</v>
      </c>
      <c r="D52" t="s">
        <v>2319</v>
      </c>
      <c r="E52">
        <v>19</v>
      </c>
      <c r="F52">
        <v>117</v>
      </c>
      <c r="G52" t="s">
        <v>2319</v>
      </c>
      <c r="H52">
        <v>1</v>
      </c>
      <c r="I52" t="s">
        <v>2847</v>
      </c>
    </row>
    <row r="53" spans="1:9" x14ac:dyDescent="0.25">
      <c r="A53" s="76">
        <v>51</v>
      </c>
      <c r="B53">
        <v>9</v>
      </c>
      <c r="C53">
        <v>26</v>
      </c>
      <c r="D53" t="s">
        <v>2319</v>
      </c>
      <c r="E53">
        <v>19</v>
      </c>
      <c r="F53">
        <v>117</v>
      </c>
      <c r="G53" t="s">
        <v>2319</v>
      </c>
      <c r="H53">
        <v>1</v>
      </c>
      <c r="I53" t="s">
        <v>2848</v>
      </c>
    </row>
    <row r="54" spans="1:9" x14ac:dyDescent="0.25">
      <c r="A54" s="76">
        <v>52</v>
      </c>
      <c r="B54">
        <v>9</v>
      </c>
      <c r="C54">
        <v>26</v>
      </c>
      <c r="D54" t="s">
        <v>2319</v>
      </c>
      <c r="E54">
        <v>19</v>
      </c>
      <c r="F54">
        <v>117</v>
      </c>
      <c r="G54" t="s">
        <v>2319</v>
      </c>
      <c r="H54">
        <v>1</v>
      </c>
      <c r="I54" t="s">
        <v>2849</v>
      </c>
    </row>
    <row r="55" spans="1:9" x14ac:dyDescent="0.25">
      <c r="A55" s="76">
        <v>53</v>
      </c>
      <c r="B55">
        <v>9</v>
      </c>
      <c r="C55">
        <v>26</v>
      </c>
      <c r="D55" t="s">
        <v>2319</v>
      </c>
      <c r="E55">
        <v>19</v>
      </c>
      <c r="F55">
        <v>117</v>
      </c>
      <c r="G55" t="s">
        <v>2319</v>
      </c>
      <c r="H55">
        <v>1</v>
      </c>
      <c r="I55" t="s">
        <v>2850</v>
      </c>
    </row>
    <row r="56" spans="1:9" x14ac:dyDescent="0.25">
      <c r="A56" s="76">
        <v>55</v>
      </c>
      <c r="B56">
        <v>3</v>
      </c>
      <c r="C56">
        <v>10</v>
      </c>
      <c r="D56" t="s">
        <v>2315</v>
      </c>
      <c r="E56">
        <v>5</v>
      </c>
      <c r="F56">
        <v>20</v>
      </c>
      <c r="G56" t="s">
        <v>2315</v>
      </c>
      <c r="H56">
        <v>1</v>
      </c>
      <c r="I56" t="s">
        <v>2851</v>
      </c>
    </row>
    <row r="57" spans="1:9" x14ac:dyDescent="0.25">
      <c r="A57" s="76">
        <v>57</v>
      </c>
      <c r="B57">
        <v>5</v>
      </c>
      <c r="C57">
        <v>30</v>
      </c>
      <c r="D57" t="s">
        <v>3251</v>
      </c>
      <c r="E57">
        <v>17</v>
      </c>
      <c r="F57">
        <v>104</v>
      </c>
      <c r="G57" t="s">
        <v>2314</v>
      </c>
      <c r="H57">
        <v>1</v>
      </c>
      <c r="I57" t="s">
        <v>2852</v>
      </c>
    </row>
    <row r="58" spans="1:9" x14ac:dyDescent="0.25">
      <c r="A58" s="76">
        <v>58</v>
      </c>
      <c r="B58">
        <v>5</v>
      </c>
      <c r="C58">
        <v>30</v>
      </c>
      <c r="D58" t="s">
        <v>3251</v>
      </c>
      <c r="E58">
        <v>17</v>
      </c>
      <c r="F58">
        <v>104</v>
      </c>
      <c r="G58" t="s">
        <v>2314</v>
      </c>
      <c r="H58">
        <v>1</v>
      </c>
      <c r="I58" t="s">
        <v>2853</v>
      </c>
    </row>
    <row r="59" spans="1:9" x14ac:dyDescent="0.25">
      <c r="A59" s="76">
        <v>59</v>
      </c>
      <c r="B59">
        <v>5</v>
      </c>
      <c r="C59">
        <v>30</v>
      </c>
      <c r="D59" t="s">
        <v>3251</v>
      </c>
      <c r="E59">
        <v>17</v>
      </c>
      <c r="F59">
        <v>104</v>
      </c>
      <c r="G59" t="s">
        <v>2314</v>
      </c>
      <c r="H59">
        <v>1</v>
      </c>
      <c r="I59" t="s">
        <v>2854</v>
      </c>
    </row>
    <row r="60" spans="1:9" x14ac:dyDescent="0.25">
      <c r="A60" s="76">
        <v>60</v>
      </c>
      <c r="B60">
        <v>5</v>
      </c>
      <c r="C60">
        <v>30</v>
      </c>
      <c r="D60" t="s">
        <v>3251</v>
      </c>
      <c r="E60">
        <v>17</v>
      </c>
      <c r="F60">
        <v>104</v>
      </c>
      <c r="G60" t="s">
        <v>2314</v>
      </c>
      <c r="H60">
        <v>1</v>
      </c>
      <c r="I60" t="s">
        <v>2855</v>
      </c>
    </row>
    <row r="61" spans="1:9" x14ac:dyDescent="0.25">
      <c r="A61" s="76">
        <v>61</v>
      </c>
      <c r="B61">
        <v>5</v>
      </c>
      <c r="C61">
        <v>30</v>
      </c>
      <c r="D61" t="s">
        <v>3251</v>
      </c>
      <c r="E61">
        <v>17</v>
      </c>
      <c r="F61">
        <v>104</v>
      </c>
      <c r="G61" t="s">
        <v>2314</v>
      </c>
      <c r="H61">
        <v>1</v>
      </c>
      <c r="I61" t="s">
        <v>2856</v>
      </c>
    </row>
    <row r="62" spans="1:9" x14ac:dyDescent="0.25">
      <c r="A62" s="76">
        <v>62</v>
      </c>
      <c r="B62">
        <v>2</v>
      </c>
      <c r="C62">
        <v>1</v>
      </c>
      <c r="D62" t="s">
        <v>103</v>
      </c>
      <c r="E62">
        <v>2</v>
      </c>
      <c r="F62">
        <v>3</v>
      </c>
      <c r="G62" t="s">
        <v>103</v>
      </c>
      <c r="H62">
        <v>1</v>
      </c>
      <c r="I62" t="s">
        <v>2857</v>
      </c>
    </row>
    <row r="63" spans="1:9" x14ac:dyDescent="0.25">
      <c r="A63" s="76">
        <v>63</v>
      </c>
      <c r="B63">
        <v>6</v>
      </c>
      <c r="C63">
        <v>20</v>
      </c>
      <c r="D63" t="s">
        <v>109</v>
      </c>
      <c r="E63">
        <v>14</v>
      </c>
      <c r="F63">
        <v>92</v>
      </c>
      <c r="G63" t="s">
        <v>109</v>
      </c>
      <c r="H63">
        <v>1</v>
      </c>
      <c r="I63" t="s">
        <v>2858</v>
      </c>
    </row>
    <row r="64" spans="1:9" x14ac:dyDescent="0.25">
      <c r="A64" s="76">
        <v>64</v>
      </c>
      <c r="B64">
        <v>2</v>
      </c>
      <c r="C64">
        <v>1</v>
      </c>
      <c r="D64" t="s">
        <v>103</v>
      </c>
      <c r="E64">
        <v>2</v>
      </c>
      <c r="F64">
        <v>3</v>
      </c>
      <c r="G64" t="s">
        <v>103</v>
      </c>
      <c r="H64">
        <v>1</v>
      </c>
      <c r="I64" t="s">
        <v>2859</v>
      </c>
    </row>
    <row r="65" spans="1:9" x14ac:dyDescent="0.25">
      <c r="A65" s="76">
        <v>65</v>
      </c>
      <c r="B65">
        <v>11</v>
      </c>
      <c r="C65">
        <v>7</v>
      </c>
      <c r="D65" t="s">
        <v>2320</v>
      </c>
      <c r="E65">
        <v>9</v>
      </c>
      <c r="F65">
        <v>41</v>
      </c>
      <c r="G65" t="s">
        <v>2320</v>
      </c>
      <c r="H65">
        <v>1</v>
      </c>
      <c r="I65" t="s">
        <v>2860</v>
      </c>
    </row>
    <row r="66" spans="1:9" x14ac:dyDescent="0.25">
      <c r="A66" s="76">
        <v>66</v>
      </c>
      <c r="B66">
        <v>11</v>
      </c>
      <c r="C66">
        <v>7</v>
      </c>
      <c r="D66" t="s">
        <v>2320</v>
      </c>
      <c r="E66">
        <v>9</v>
      </c>
      <c r="F66">
        <v>41</v>
      </c>
      <c r="G66" t="s">
        <v>2320</v>
      </c>
      <c r="H66">
        <v>1</v>
      </c>
      <c r="I66" t="s">
        <v>2861</v>
      </c>
    </row>
    <row r="67" spans="1:9" x14ac:dyDescent="0.25">
      <c r="A67" s="76">
        <v>67</v>
      </c>
      <c r="B67">
        <v>11</v>
      </c>
      <c r="C67">
        <v>7</v>
      </c>
      <c r="D67" t="s">
        <v>2320</v>
      </c>
      <c r="E67">
        <v>9</v>
      </c>
      <c r="F67">
        <v>41</v>
      </c>
      <c r="G67" t="s">
        <v>2320</v>
      </c>
      <c r="H67">
        <v>1</v>
      </c>
      <c r="I67" t="s">
        <v>2862</v>
      </c>
    </row>
    <row r="68" spans="1:9" x14ac:dyDescent="0.25">
      <c r="A68" s="76">
        <v>68</v>
      </c>
      <c r="B68">
        <v>11</v>
      </c>
      <c r="C68">
        <v>7</v>
      </c>
      <c r="D68" t="s">
        <v>2320</v>
      </c>
      <c r="E68">
        <v>9</v>
      </c>
      <c r="F68">
        <v>41</v>
      </c>
      <c r="G68" t="s">
        <v>2320</v>
      </c>
      <c r="H68">
        <v>1</v>
      </c>
      <c r="I68" t="s">
        <v>2863</v>
      </c>
    </row>
    <row r="69" spans="1:9" x14ac:dyDescent="0.25">
      <c r="A69" s="76">
        <v>69</v>
      </c>
      <c r="B69">
        <v>11</v>
      </c>
      <c r="C69">
        <v>7</v>
      </c>
      <c r="D69" t="s">
        <v>2320</v>
      </c>
      <c r="E69">
        <v>9</v>
      </c>
      <c r="F69">
        <v>41</v>
      </c>
      <c r="G69" t="s">
        <v>2320</v>
      </c>
      <c r="H69">
        <v>1</v>
      </c>
      <c r="I69" t="s">
        <v>2864</v>
      </c>
    </row>
    <row r="70" spans="1:9" x14ac:dyDescent="0.25">
      <c r="A70" s="76">
        <v>71</v>
      </c>
      <c r="B70">
        <v>11</v>
      </c>
      <c r="C70">
        <v>7</v>
      </c>
      <c r="D70" t="s">
        <v>2320</v>
      </c>
      <c r="E70">
        <v>9</v>
      </c>
      <c r="F70">
        <v>41</v>
      </c>
      <c r="G70" t="s">
        <v>2320</v>
      </c>
      <c r="H70">
        <v>1</v>
      </c>
      <c r="I70" t="s">
        <v>2865</v>
      </c>
    </row>
    <row r="71" spans="1:9" x14ac:dyDescent="0.25">
      <c r="A71" s="76">
        <v>72</v>
      </c>
      <c r="B71">
        <v>11</v>
      </c>
      <c r="C71">
        <v>7</v>
      </c>
      <c r="D71" t="s">
        <v>2320</v>
      </c>
      <c r="E71">
        <v>9</v>
      </c>
      <c r="F71">
        <v>41</v>
      </c>
      <c r="G71" t="s">
        <v>2320</v>
      </c>
      <c r="H71">
        <v>1</v>
      </c>
      <c r="I71" t="s">
        <v>2866</v>
      </c>
    </row>
    <row r="72" spans="1:9" x14ac:dyDescent="0.25">
      <c r="A72" s="76">
        <v>73</v>
      </c>
      <c r="B72">
        <v>11</v>
      </c>
      <c r="C72">
        <v>7</v>
      </c>
      <c r="D72" t="s">
        <v>2320</v>
      </c>
      <c r="E72">
        <v>9</v>
      </c>
      <c r="F72">
        <v>41</v>
      </c>
      <c r="G72" t="s">
        <v>2320</v>
      </c>
      <c r="H72">
        <v>1</v>
      </c>
      <c r="I72" t="s">
        <v>2867</v>
      </c>
    </row>
    <row r="73" spans="1:9" x14ac:dyDescent="0.25">
      <c r="A73" s="76">
        <v>74</v>
      </c>
      <c r="B73">
        <v>11</v>
      </c>
      <c r="C73">
        <v>7</v>
      </c>
      <c r="D73" t="s">
        <v>2320</v>
      </c>
      <c r="E73">
        <v>9</v>
      </c>
      <c r="F73">
        <v>41</v>
      </c>
      <c r="G73" t="s">
        <v>2320</v>
      </c>
      <c r="H73">
        <v>1</v>
      </c>
      <c r="I73" t="s">
        <v>2868</v>
      </c>
    </row>
    <row r="74" spans="1:9" x14ac:dyDescent="0.25">
      <c r="A74" s="76">
        <v>75</v>
      </c>
      <c r="B74">
        <v>11</v>
      </c>
      <c r="C74">
        <v>7</v>
      </c>
      <c r="D74" t="s">
        <v>2320</v>
      </c>
      <c r="E74">
        <v>9</v>
      </c>
      <c r="F74">
        <v>41</v>
      </c>
      <c r="G74" t="s">
        <v>2320</v>
      </c>
      <c r="H74">
        <v>1</v>
      </c>
      <c r="I74" t="s">
        <v>2869</v>
      </c>
    </row>
    <row r="75" spans="1:9" x14ac:dyDescent="0.25">
      <c r="A75" s="76">
        <v>76</v>
      </c>
      <c r="B75">
        <v>11</v>
      </c>
      <c r="C75">
        <v>7</v>
      </c>
      <c r="D75" t="s">
        <v>2320</v>
      </c>
      <c r="E75">
        <v>9</v>
      </c>
      <c r="F75">
        <v>41</v>
      </c>
      <c r="G75" t="s">
        <v>2320</v>
      </c>
      <c r="H75">
        <v>1</v>
      </c>
      <c r="I75" t="s">
        <v>2870</v>
      </c>
    </row>
    <row r="76" spans="1:9" x14ac:dyDescent="0.25">
      <c r="A76" s="76">
        <v>77</v>
      </c>
      <c r="B76">
        <v>11</v>
      </c>
      <c r="C76">
        <v>7</v>
      </c>
      <c r="D76" t="s">
        <v>2320</v>
      </c>
      <c r="E76">
        <v>9</v>
      </c>
      <c r="F76">
        <v>41</v>
      </c>
      <c r="G76" t="s">
        <v>2320</v>
      </c>
      <c r="H76">
        <v>1</v>
      </c>
      <c r="I76" t="s">
        <v>2871</v>
      </c>
    </row>
    <row r="77" spans="1:9" x14ac:dyDescent="0.25">
      <c r="A77" s="76">
        <v>78</v>
      </c>
      <c r="B77">
        <v>9</v>
      </c>
      <c r="C77">
        <v>26</v>
      </c>
      <c r="D77" t="s">
        <v>2319</v>
      </c>
      <c r="E77">
        <v>19</v>
      </c>
      <c r="F77">
        <v>117</v>
      </c>
      <c r="G77" t="s">
        <v>2319</v>
      </c>
      <c r="H77">
        <v>1</v>
      </c>
      <c r="I77" t="s">
        <v>2872</v>
      </c>
    </row>
    <row r="78" spans="1:9" x14ac:dyDescent="0.25">
      <c r="A78" s="76">
        <v>79</v>
      </c>
      <c r="B78">
        <v>10</v>
      </c>
      <c r="C78">
        <v>13</v>
      </c>
      <c r="D78" t="s">
        <v>107</v>
      </c>
      <c r="E78">
        <v>10</v>
      </c>
      <c r="F78">
        <v>57</v>
      </c>
      <c r="G78" t="s">
        <v>107</v>
      </c>
      <c r="H78">
        <v>1</v>
      </c>
      <c r="I78" t="s">
        <v>2873</v>
      </c>
    </row>
    <row r="79" spans="1:9" x14ac:dyDescent="0.25">
      <c r="A79" s="76">
        <v>80</v>
      </c>
      <c r="B79">
        <v>10</v>
      </c>
      <c r="C79">
        <v>13</v>
      </c>
      <c r="D79" t="s">
        <v>107</v>
      </c>
      <c r="E79">
        <v>10</v>
      </c>
      <c r="F79">
        <v>57</v>
      </c>
      <c r="G79" t="s">
        <v>107</v>
      </c>
      <c r="H79">
        <v>1</v>
      </c>
      <c r="I79" t="s">
        <v>2874</v>
      </c>
    </row>
    <row r="80" spans="1:9" x14ac:dyDescent="0.25">
      <c r="A80" s="76">
        <v>81</v>
      </c>
      <c r="B80">
        <v>10</v>
      </c>
      <c r="C80">
        <v>13</v>
      </c>
      <c r="D80" t="s">
        <v>107</v>
      </c>
      <c r="E80">
        <v>10</v>
      </c>
      <c r="F80">
        <v>57</v>
      </c>
      <c r="G80" t="s">
        <v>107</v>
      </c>
      <c r="H80">
        <v>1</v>
      </c>
      <c r="I80" t="s">
        <v>2875</v>
      </c>
    </row>
    <row r="81" spans="1:9" x14ac:dyDescent="0.25">
      <c r="A81" s="76">
        <v>82</v>
      </c>
      <c r="B81">
        <v>3</v>
      </c>
      <c r="C81">
        <v>10</v>
      </c>
      <c r="D81" t="s">
        <v>2315</v>
      </c>
      <c r="E81">
        <v>5</v>
      </c>
      <c r="F81">
        <v>20</v>
      </c>
      <c r="G81" t="s">
        <v>2315</v>
      </c>
      <c r="H81">
        <v>1</v>
      </c>
      <c r="I81" t="s">
        <v>2876</v>
      </c>
    </row>
    <row r="82" spans="1:9" x14ac:dyDescent="0.25">
      <c r="A82" s="76">
        <v>83</v>
      </c>
      <c r="B82">
        <v>3</v>
      </c>
      <c r="C82">
        <v>10</v>
      </c>
      <c r="D82" t="s">
        <v>2315</v>
      </c>
      <c r="E82">
        <v>5</v>
      </c>
      <c r="F82">
        <v>20</v>
      </c>
      <c r="G82" t="s">
        <v>2315</v>
      </c>
      <c r="H82">
        <v>1</v>
      </c>
      <c r="I82" t="s">
        <v>2877</v>
      </c>
    </row>
    <row r="83" spans="1:9" x14ac:dyDescent="0.25">
      <c r="A83" s="76">
        <v>84</v>
      </c>
      <c r="B83">
        <v>3</v>
      </c>
      <c r="C83">
        <v>10</v>
      </c>
      <c r="D83" t="s">
        <v>2315</v>
      </c>
      <c r="E83">
        <v>5</v>
      </c>
      <c r="F83">
        <v>20</v>
      </c>
      <c r="G83" t="s">
        <v>2315</v>
      </c>
      <c r="H83">
        <v>1</v>
      </c>
      <c r="I83" t="s">
        <v>2878</v>
      </c>
    </row>
    <row r="84" spans="1:9" x14ac:dyDescent="0.25">
      <c r="A84" s="76">
        <v>85</v>
      </c>
      <c r="B84">
        <v>9</v>
      </c>
      <c r="C84">
        <v>26</v>
      </c>
      <c r="D84" t="s">
        <v>2319</v>
      </c>
      <c r="E84">
        <v>19</v>
      </c>
      <c r="F84">
        <v>117</v>
      </c>
      <c r="G84" t="s">
        <v>2319</v>
      </c>
      <c r="H84">
        <v>1</v>
      </c>
      <c r="I84" t="s">
        <v>2879</v>
      </c>
    </row>
    <row r="85" spans="1:9" x14ac:dyDescent="0.25">
      <c r="A85" s="76">
        <v>86</v>
      </c>
      <c r="B85">
        <v>3</v>
      </c>
      <c r="C85">
        <v>10</v>
      </c>
      <c r="D85" t="s">
        <v>2315</v>
      </c>
      <c r="E85">
        <v>5</v>
      </c>
      <c r="F85">
        <v>20</v>
      </c>
      <c r="G85" t="s">
        <v>2315</v>
      </c>
      <c r="H85">
        <v>1</v>
      </c>
      <c r="I85" t="s">
        <v>2880</v>
      </c>
    </row>
    <row r="86" spans="1:9" x14ac:dyDescent="0.25">
      <c r="A86" s="76">
        <v>87</v>
      </c>
      <c r="B86">
        <v>13</v>
      </c>
      <c r="C86">
        <v>61</v>
      </c>
      <c r="D86" t="s">
        <v>2317</v>
      </c>
      <c r="E86">
        <v>15</v>
      </c>
      <c r="F86">
        <v>101</v>
      </c>
      <c r="G86" t="s">
        <v>2317</v>
      </c>
      <c r="H86">
        <v>1</v>
      </c>
      <c r="I86" t="s">
        <v>3326</v>
      </c>
    </row>
    <row r="87" spans="1:9" x14ac:dyDescent="0.25">
      <c r="A87" s="76">
        <v>88</v>
      </c>
      <c r="B87">
        <v>13</v>
      </c>
      <c r="C87">
        <v>61</v>
      </c>
      <c r="D87" t="s">
        <v>2317</v>
      </c>
      <c r="E87">
        <v>15</v>
      </c>
      <c r="F87">
        <v>101</v>
      </c>
      <c r="G87" t="s">
        <v>2317</v>
      </c>
      <c r="H87">
        <v>1</v>
      </c>
      <c r="I87" t="s">
        <v>3323</v>
      </c>
    </row>
    <row r="88" spans="1:9" x14ac:dyDescent="0.25">
      <c r="A88" s="76">
        <v>89</v>
      </c>
      <c r="B88">
        <v>13</v>
      </c>
      <c r="C88">
        <v>61</v>
      </c>
      <c r="D88" t="s">
        <v>2317</v>
      </c>
      <c r="E88">
        <v>15</v>
      </c>
      <c r="F88">
        <v>101</v>
      </c>
      <c r="G88" t="s">
        <v>2317</v>
      </c>
      <c r="H88">
        <v>1</v>
      </c>
      <c r="I88" t="s">
        <v>3328</v>
      </c>
    </row>
    <row r="89" spans="1:9" x14ac:dyDescent="0.25">
      <c r="A89" s="76">
        <v>90</v>
      </c>
      <c r="B89">
        <v>13</v>
      </c>
      <c r="C89">
        <v>61</v>
      </c>
      <c r="D89" t="s">
        <v>2317</v>
      </c>
      <c r="E89">
        <v>15</v>
      </c>
      <c r="F89">
        <v>101</v>
      </c>
      <c r="G89" t="s">
        <v>2317</v>
      </c>
      <c r="H89">
        <v>1</v>
      </c>
      <c r="I89" t="s">
        <v>3329</v>
      </c>
    </row>
    <row r="90" spans="1:9" x14ac:dyDescent="0.25">
      <c r="A90" s="76">
        <v>91</v>
      </c>
      <c r="B90">
        <v>13</v>
      </c>
      <c r="C90">
        <v>61</v>
      </c>
      <c r="D90" t="s">
        <v>2317</v>
      </c>
      <c r="E90">
        <v>15</v>
      </c>
      <c r="F90">
        <v>101</v>
      </c>
      <c r="G90" t="s">
        <v>2317</v>
      </c>
      <c r="H90">
        <v>1</v>
      </c>
      <c r="I90" t="s">
        <v>3330</v>
      </c>
    </row>
    <row r="91" spans="1:9" x14ac:dyDescent="0.25">
      <c r="A91" s="76">
        <v>92</v>
      </c>
      <c r="B91">
        <v>13</v>
      </c>
      <c r="C91">
        <v>61</v>
      </c>
      <c r="D91" t="s">
        <v>2317</v>
      </c>
      <c r="E91">
        <v>15</v>
      </c>
      <c r="F91">
        <v>101</v>
      </c>
      <c r="G91" t="s">
        <v>2317</v>
      </c>
      <c r="H91">
        <v>1</v>
      </c>
      <c r="I91" t="s">
        <v>3325</v>
      </c>
    </row>
    <row r="92" spans="1:9" x14ac:dyDescent="0.25">
      <c r="A92" s="76">
        <v>93</v>
      </c>
      <c r="B92">
        <v>13</v>
      </c>
      <c r="C92">
        <v>61</v>
      </c>
      <c r="D92" t="s">
        <v>2317</v>
      </c>
      <c r="E92">
        <v>15</v>
      </c>
      <c r="F92">
        <v>101</v>
      </c>
      <c r="G92" t="s">
        <v>2317</v>
      </c>
      <c r="H92">
        <v>1</v>
      </c>
      <c r="I92" t="s">
        <v>3332</v>
      </c>
    </row>
    <row r="93" spans="1:9" x14ac:dyDescent="0.25">
      <c r="A93" s="76">
        <v>94</v>
      </c>
      <c r="B93">
        <v>13</v>
      </c>
      <c r="C93">
        <v>61</v>
      </c>
      <c r="D93" t="s">
        <v>2317</v>
      </c>
      <c r="E93">
        <v>15</v>
      </c>
      <c r="F93">
        <v>101</v>
      </c>
      <c r="G93" t="s">
        <v>2317</v>
      </c>
      <c r="H93">
        <v>1</v>
      </c>
      <c r="I93" t="s">
        <v>3333</v>
      </c>
    </row>
    <row r="94" spans="1:9" x14ac:dyDescent="0.25">
      <c r="A94" s="76">
        <v>95</v>
      </c>
      <c r="B94">
        <v>13</v>
      </c>
      <c r="C94">
        <v>61</v>
      </c>
      <c r="D94" t="s">
        <v>2317</v>
      </c>
      <c r="E94">
        <v>15</v>
      </c>
      <c r="F94">
        <v>101</v>
      </c>
      <c r="G94" t="s">
        <v>2317</v>
      </c>
      <c r="H94">
        <v>1</v>
      </c>
      <c r="I94" t="s">
        <v>3334</v>
      </c>
    </row>
    <row r="95" spans="1:9" x14ac:dyDescent="0.25">
      <c r="A95" s="93">
        <v>96</v>
      </c>
      <c r="B95">
        <v>13</v>
      </c>
      <c r="C95">
        <v>61</v>
      </c>
      <c r="D95" t="s">
        <v>2317</v>
      </c>
      <c r="E95">
        <v>15</v>
      </c>
      <c r="F95">
        <v>101</v>
      </c>
      <c r="G95" t="s">
        <v>2317</v>
      </c>
      <c r="H95">
        <v>1</v>
      </c>
      <c r="I95" t="s">
        <v>3319</v>
      </c>
    </row>
    <row r="96" spans="1:9" x14ac:dyDescent="0.25">
      <c r="A96" s="76">
        <v>97</v>
      </c>
      <c r="B96">
        <v>13</v>
      </c>
      <c r="C96">
        <v>61</v>
      </c>
      <c r="D96" t="s">
        <v>2317</v>
      </c>
      <c r="E96">
        <v>15</v>
      </c>
      <c r="F96">
        <v>101</v>
      </c>
      <c r="G96" t="s">
        <v>2317</v>
      </c>
      <c r="H96">
        <v>1</v>
      </c>
      <c r="I96" t="s">
        <v>3320</v>
      </c>
    </row>
    <row r="97" spans="1:9" x14ac:dyDescent="0.25">
      <c r="A97" s="76">
        <v>98</v>
      </c>
      <c r="B97">
        <v>11</v>
      </c>
      <c r="C97">
        <v>7</v>
      </c>
      <c r="D97" t="s">
        <v>2320</v>
      </c>
      <c r="E97">
        <v>9</v>
      </c>
      <c r="F97">
        <v>41</v>
      </c>
      <c r="G97" t="s">
        <v>2320</v>
      </c>
      <c r="H97">
        <v>6</v>
      </c>
      <c r="I97" t="s">
        <v>2881</v>
      </c>
    </row>
    <row r="98" spans="1:9" x14ac:dyDescent="0.25">
      <c r="A98" s="76">
        <v>99</v>
      </c>
      <c r="B98">
        <v>8</v>
      </c>
      <c r="C98">
        <v>22</v>
      </c>
      <c r="D98" t="s">
        <v>108</v>
      </c>
      <c r="E98">
        <v>11</v>
      </c>
      <c r="F98">
        <v>58</v>
      </c>
      <c r="G98" t="s">
        <v>108</v>
      </c>
      <c r="H98">
        <v>1</v>
      </c>
      <c r="I98" t="s">
        <v>2882</v>
      </c>
    </row>
    <row r="99" spans="1:9" x14ac:dyDescent="0.25">
      <c r="A99" s="76">
        <v>100</v>
      </c>
      <c r="B99">
        <v>8</v>
      </c>
      <c r="C99">
        <v>22</v>
      </c>
      <c r="D99" t="s">
        <v>108</v>
      </c>
      <c r="E99">
        <v>11</v>
      </c>
      <c r="F99">
        <v>58</v>
      </c>
      <c r="G99" t="s">
        <v>108</v>
      </c>
      <c r="H99">
        <v>1</v>
      </c>
      <c r="I99" t="s">
        <v>2883</v>
      </c>
    </row>
    <row r="100" spans="1:9" x14ac:dyDescent="0.25">
      <c r="A100" s="76">
        <v>101</v>
      </c>
      <c r="B100">
        <v>8</v>
      </c>
      <c r="C100">
        <v>22</v>
      </c>
      <c r="D100" t="s">
        <v>108</v>
      </c>
      <c r="E100">
        <v>11</v>
      </c>
      <c r="F100">
        <v>58</v>
      </c>
      <c r="G100" t="s">
        <v>108</v>
      </c>
      <c r="H100">
        <v>1</v>
      </c>
      <c r="I100" t="s">
        <v>3252</v>
      </c>
    </row>
    <row r="101" spans="1:9" x14ac:dyDescent="0.25">
      <c r="A101" s="77">
        <v>102</v>
      </c>
      <c r="B101">
        <v>8</v>
      </c>
      <c r="C101">
        <v>22</v>
      </c>
      <c r="D101" t="s">
        <v>108</v>
      </c>
      <c r="E101">
        <v>11</v>
      </c>
      <c r="F101">
        <v>58</v>
      </c>
      <c r="G101" t="s">
        <v>108</v>
      </c>
      <c r="H101">
        <v>1</v>
      </c>
      <c r="I101" t="s">
        <v>2884</v>
      </c>
    </row>
    <row r="102" spans="1:9" x14ac:dyDescent="0.25">
      <c r="A102" s="77">
        <v>103</v>
      </c>
      <c r="B102">
        <v>8</v>
      </c>
      <c r="C102">
        <v>22</v>
      </c>
      <c r="D102" t="s">
        <v>108</v>
      </c>
      <c r="E102">
        <v>11</v>
      </c>
      <c r="F102">
        <v>58</v>
      </c>
      <c r="G102" t="s">
        <v>108</v>
      </c>
      <c r="H102">
        <v>1</v>
      </c>
      <c r="I102" t="s">
        <v>2885</v>
      </c>
    </row>
    <row r="103" spans="1:9" x14ac:dyDescent="0.25">
      <c r="A103" s="77">
        <v>104</v>
      </c>
      <c r="B103">
        <v>8</v>
      </c>
      <c r="C103">
        <v>22</v>
      </c>
      <c r="D103" t="s">
        <v>108</v>
      </c>
      <c r="E103">
        <v>11</v>
      </c>
      <c r="F103">
        <v>58</v>
      </c>
      <c r="G103" t="s">
        <v>108</v>
      </c>
      <c r="H103">
        <v>1</v>
      </c>
      <c r="I103" t="s">
        <v>2886</v>
      </c>
    </row>
    <row r="104" spans="1:9" x14ac:dyDescent="0.25">
      <c r="A104" s="77">
        <v>105</v>
      </c>
      <c r="B104">
        <v>8</v>
      </c>
      <c r="C104">
        <v>22</v>
      </c>
      <c r="D104" t="s">
        <v>108</v>
      </c>
      <c r="E104">
        <v>11</v>
      </c>
      <c r="F104">
        <v>58</v>
      </c>
      <c r="G104" t="s">
        <v>108</v>
      </c>
      <c r="H104">
        <v>1</v>
      </c>
      <c r="I104" t="s">
        <v>2887</v>
      </c>
    </row>
    <row r="105" spans="1:9" x14ac:dyDescent="0.25">
      <c r="A105" s="77">
        <v>106</v>
      </c>
      <c r="B105">
        <v>8</v>
      </c>
      <c r="C105">
        <v>22</v>
      </c>
      <c r="D105" t="s">
        <v>108</v>
      </c>
      <c r="E105">
        <v>11</v>
      </c>
      <c r="F105">
        <v>58</v>
      </c>
      <c r="G105" t="s">
        <v>108</v>
      </c>
      <c r="H105">
        <v>1</v>
      </c>
      <c r="I105" t="s">
        <v>2888</v>
      </c>
    </row>
    <row r="106" spans="1:9" x14ac:dyDescent="0.25">
      <c r="A106" s="77">
        <v>107</v>
      </c>
      <c r="B106">
        <v>8</v>
      </c>
      <c r="C106">
        <v>22</v>
      </c>
      <c r="D106" t="s">
        <v>108</v>
      </c>
      <c r="E106">
        <v>11</v>
      </c>
      <c r="F106">
        <v>58</v>
      </c>
      <c r="G106" t="s">
        <v>108</v>
      </c>
      <c r="H106">
        <v>1</v>
      </c>
      <c r="I106" t="s">
        <v>2889</v>
      </c>
    </row>
    <row r="107" spans="1:9" x14ac:dyDescent="0.25">
      <c r="A107" s="77">
        <v>108</v>
      </c>
      <c r="B107">
        <v>11</v>
      </c>
      <c r="C107">
        <v>7</v>
      </c>
      <c r="D107" t="s">
        <v>2320</v>
      </c>
      <c r="E107">
        <v>9</v>
      </c>
      <c r="F107">
        <v>41</v>
      </c>
      <c r="G107" t="s">
        <v>2320</v>
      </c>
      <c r="H107">
        <v>1</v>
      </c>
      <c r="I107" t="s">
        <v>2890</v>
      </c>
    </row>
    <row r="108" spans="1:9" x14ac:dyDescent="0.25">
      <c r="A108" s="77">
        <v>109</v>
      </c>
      <c r="B108">
        <v>12</v>
      </c>
      <c r="C108">
        <v>125</v>
      </c>
      <c r="D108" t="s">
        <v>2318</v>
      </c>
      <c r="E108">
        <v>16</v>
      </c>
      <c r="F108">
        <v>103</v>
      </c>
      <c r="G108" t="s">
        <v>2318</v>
      </c>
      <c r="H108">
        <v>1</v>
      </c>
      <c r="I108" t="s">
        <v>2891</v>
      </c>
    </row>
    <row r="109" spans="1:9" x14ac:dyDescent="0.25">
      <c r="A109" s="77">
        <v>110</v>
      </c>
      <c r="B109">
        <v>12</v>
      </c>
      <c r="C109">
        <v>125</v>
      </c>
      <c r="D109" t="s">
        <v>2318</v>
      </c>
      <c r="E109">
        <v>16</v>
      </c>
      <c r="F109">
        <v>103</v>
      </c>
      <c r="G109" t="s">
        <v>2318</v>
      </c>
      <c r="H109">
        <v>1</v>
      </c>
      <c r="I109" t="s">
        <v>2892</v>
      </c>
    </row>
    <row r="110" spans="1:9" x14ac:dyDescent="0.25">
      <c r="A110" s="77">
        <v>111</v>
      </c>
      <c r="B110">
        <v>12</v>
      </c>
      <c r="C110">
        <v>125</v>
      </c>
      <c r="D110" t="s">
        <v>2318</v>
      </c>
      <c r="E110">
        <v>16</v>
      </c>
      <c r="F110">
        <v>103</v>
      </c>
      <c r="G110" t="s">
        <v>2318</v>
      </c>
      <c r="H110">
        <v>1</v>
      </c>
      <c r="I110" t="s">
        <v>2893</v>
      </c>
    </row>
    <row r="111" spans="1:9" x14ac:dyDescent="0.25">
      <c r="A111" s="77">
        <v>112</v>
      </c>
      <c r="B111">
        <v>12</v>
      </c>
      <c r="C111">
        <v>125</v>
      </c>
      <c r="D111" t="s">
        <v>2318</v>
      </c>
      <c r="E111">
        <v>16</v>
      </c>
      <c r="F111">
        <v>103</v>
      </c>
      <c r="G111" t="s">
        <v>2318</v>
      </c>
      <c r="H111">
        <v>1</v>
      </c>
      <c r="I111" t="s">
        <v>2894</v>
      </c>
    </row>
    <row r="112" spans="1:9" x14ac:dyDescent="0.25">
      <c r="A112" s="77">
        <v>113</v>
      </c>
      <c r="B112">
        <v>12</v>
      </c>
      <c r="C112">
        <v>125</v>
      </c>
      <c r="D112" t="s">
        <v>2318</v>
      </c>
      <c r="E112">
        <v>16</v>
      </c>
      <c r="F112">
        <v>103</v>
      </c>
      <c r="G112" t="s">
        <v>2318</v>
      </c>
      <c r="H112">
        <v>1</v>
      </c>
      <c r="I112" t="s">
        <v>2895</v>
      </c>
    </row>
    <row r="113" spans="1:9" x14ac:dyDescent="0.25">
      <c r="A113" s="77">
        <v>114</v>
      </c>
      <c r="B113">
        <v>12</v>
      </c>
      <c r="C113">
        <v>125</v>
      </c>
      <c r="D113" t="s">
        <v>2318</v>
      </c>
      <c r="E113">
        <v>16</v>
      </c>
      <c r="F113">
        <v>103</v>
      </c>
      <c r="G113" t="s">
        <v>2318</v>
      </c>
      <c r="H113">
        <v>1</v>
      </c>
      <c r="I113" t="s">
        <v>2896</v>
      </c>
    </row>
    <row r="114" spans="1:9" x14ac:dyDescent="0.25">
      <c r="A114" s="77">
        <v>115</v>
      </c>
      <c r="B114">
        <v>12</v>
      </c>
      <c r="C114">
        <v>125</v>
      </c>
      <c r="D114" t="s">
        <v>2318</v>
      </c>
      <c r="E114">
        <v>16</v>
      </c>
      <c r="F114">
        <v>103</v>
      </c>
      <c r="G114" t="s">
        <v>2318</v>
      </c>
      <c r="H114">
        <v>1</v>
      </c>
      <c r="I114" t="s">
        <v>2897</v>
      </c>
    </row>
    <row r="115" spans="1:9" x14ac:dyDescent="0.25">
      <c r="A115" s="77">
        <v>116</v>
      </c>
      <c r="B115">
        <v>12</v>
      </c>
      <c r="C115">
        <v>125</v>
      </c>
      <c r="D115" t="s">
        <v>2318</v>
      </c>
      <c r="E115">
        <v>16</v>
      </c>
      <c r="F115">
        <v>103</v>
      </c>
      <c r="G115" t="s">
        <v>2318</v>
      </c>
      <c r="H115">
        <v>1</v>
      </c>
      <c r="I115" t="s">
        <v>2898</v>
      </c>
    </row>
    <row r="116" spans="1:9" x14ac:dyDescent="0.25">
      <c r="A116" s="77">
        <v>117</v>
      </c>
      <c r="B116">
        <v>12</v>
      </c>
      <c r="C116">
        <v>125</v>
      </c>
      <c r="D116" t="s">
        <v>2318</v>
      </c>
      <c r="E116">
        <v>16</v>
      </c>
      <c r="F116">
        <v>103</v>
      </c>
      <c r="G116" t="s">
        <v>2318</v>
      </c>
      <c r="H116">
        <v>1</v>
      </c>
      <c r="I116" t="s">
        <v>2899</v>
      </c>
    </row>
    <row r="117" spans="1:9" x14ac:dyDescent="0.25">
      <c r="A117" s="77">
        <v>118</v>
      </c>
      <c r="B117">
        <v>12</v>
      </c>
      <c r="C117">
        <v>125</v>
      </c>
      <c r="D117" t="s">
        <v>2318</v>
      </c>
      <c r="E117">
        <v>16</v>
      </c>
      <c r="F117">
        <v>103</v>
      </c>
      <c r="G117" t="s">
        <v>2318</v>
      </c>
      <c r="H117">
        <v>1</v>
      </c>
      <c r="I117" t="s">
        <v>2900</v>
      </c>
    </row>
    <row r="118" spans="1:9" x14ac:dyDescent="0.25">
      <c r="A118" s="77">
        <v>119</v>
      </c>
      <c r="B118">
        <v>12</v>
      </c>
      <c r="C118">
        <v>125</v>
      </c>
      <c r="D118" t="s">
        <v>2318</v>
      </c>
      <c r="E118">
        <v>16</v>
      </c>
      <c r="F118">
        <v>103</v>
      </c>
      <c r="G118" t="s">
        <v>2318</v>
      </c>
      <c r="H118">
        <v>1</v>
      </c>
      <c r="I118" t="s">
        <v>2901</v>
      </c>
    </row>
    <row r="119" spans="1:9" x14ac:dyDescent="0.25">
      <c r="A119" s="77">
        <v>120</v>
      </c>
      <c r="B119">
        <v>12</v>
      </c>
      <c r="C119">
        <v>125</v>
      </c>
      <c r="D119" t="s">
        <v>2318</v>
      </c>
      <c r="E119">
        <v>16</v>
      </c>
      <c r="F119">
        <v>103</v>
      </c>
      <c r="G119" t="s">
        <v>2318</v>
      </c>
      <c r="H119">
        <v>1</v>
      </c>
      <c r="I119" t="s">
        <v>2902</v>
      </c>
    </row>
    <row r="120" spans="1:9" x14ac:dyDescent="0.25">
      <c r="A120" s="77">
        <v>121</v>
      </c>
      <c r="B120">
        <v>15</v>
      </c>
      <c r="C120">
        <v>143</v>
      </c>
      <c r="D120" t="s">
        <v>264</v>
      </c>
      <c r="E120">
        <v>178</v>
      </c>
      <c r="F120">
        <v>381</v>
      </c>
      <c r="G120" t="s">
        <v>264</v>
      </c>
      <c r="H120">
        <v>1</v>
      </c>
      <c r="I120" t="s">
        <v>2903</v>
      </c>
    </row>
    <row r="121" spans="1:9" x14ac:dyDescent="0.25">
      <c r="A121" s="77">
        <v>122</v>
      </c>
      <c r="B121">
        <v>15</v>
      </c>
      <c r="C121">
        <v>143</v>
      </c>
      <c r="D121" t="s">
        <v>264</v>
      </c>
      <c r="E121">
        <v>178</v>
      </c>
      <c r="F121">
        <v>381</v>
      </c>
      <c r="G121" t="s">
        <v>264</v>
      </c>
      <c r="H121">
        <v>1</v>
      </c>
      <c r="I121" t="s">
        <v>2904</v>
      </c>
    </row>
    <row r="122" spans="1:9" x14ac:dyDescent="0.25">
      <c r="A122" s="77">
        <v>123</v>
      </c>
      <c r="B122">
        <v>15</v>
      </c>
      <c r="C122">
        <v>143</v>
      </c>
      <c r="D122" t="s">
        <v>264</v>
      </c>
      <c r="E122">
        <v>178</v>
      </c>
      <c r="F122">
        <v>381</v>
      </c>
      <c r="G122" t="s">
        <v>264</v>
      </c>
      <c r="H122">
        <v>1</v>
      </c>
      <c r="I122" t="s">
        <v>2905</v>
      </c>
    </row>
    <row r="123" spans="1:9" x14ac:dyDescent="0.25">
      <c r="A123" s="77">
        <v>124</v>
      </c>
      <c r="B123">
        <v>15</v>
      </c>
      <c r="C123">
        <v>143</v>
      </c>
      <c r="D123" t="s">
        <v>264</v>
      </c>
      <c r="E123">
        <v>178</v>
      </c>
      <c r="F123">
        <v>381</v>
      </c>
      <c r="G123" t="s">
        <v>264</v>
      </c>
      <c r="H123">
        <v>1</v>
      </c>
      <c r="I123" t="s">
        <v>2906</v>
      </c>
    </row>
    <row r="124" spans="1:9" x14ac:dyDescent="0.25">
      <c r="A124" s="77">
        <v>125</v>
      </c>
      <c r="B124">
        <v>18</v>
      </c>
      <c r="C124">
        <v>75</v>
      </c>
      <c r="D124" t="s">
        <v>198</v>
      </c>
      <c r="E124">
        <v>110</v>
      </c>
      <c r="F124">
        <v>281</v>
      </c>
      <c r="G124" t="s">
        <v>198</v>
      </c>
      <c r="H124">
        <v>1</v>
      </c>
      <c r="I124" t="s">
        <v>2907</v>
      </c>
    </row>
    <row r="125" spans="1:9" x14ac:dyDescent="0.25">
      <c r="A125" s="77">
        <v>126</v>
      </c>
      <c r="B125">
        <v>18</v>
      </c>
      <c r="C125">
        <v>75</v>
      </c>
      <c r="D125" t="s">
        <v>198</v>
      </c>
      <c r="E125">
        <v>110</v>
      </c>
      <c r="F125">
        <v>281</v>
      </c>
      <c r="G125" t="s">
        <v>198</v>
      </c>
      <c r="H125">
        <v>1</v>
      </c>
      <c r="I125" t="s">
        <v>2908</v>
      </c>
    </row>
    <row r="126" spans="1:9" x14ac:dyDescent="0.25">
      <c r="A126" s="77">
        <v>127</v>
      </c>
      <c r="B126">
        <v>15</v>
      </c>
      <c r="C126">
        <v>143</v>
      </c>
      <c r="D126" t="s">
        <v>264</v>
      </c>
      <c r="E126">
        <v>178</v>
      </c>
      <c r="F126">
        <v>381</v>
      </c>
      <c r="G126" t="s">
        <v>264</v>
      </c>
      <c r="H126">
        <v>1</v>
      </c>
      <c r="I126" t="s">
        <v>2909</v>
      </c>
    </row>
    <row r="127" spans="1:9" x14ac:dyDescent="0.25">
      <c r="A127" s="77">
        <v>128</v>
      </c>
      <c r="B127">
        <v>23</v>
      </c>
      <c r="C127">
        <v>255</v>
      </c>
      <c r="D127" t="s">
        <v>2377</v>
      </c>
      <c r="E127">
        <v>154</v>
      </c>
      <c r="F127">
        <v>347</v>
      </c>
      <c r="G127" t="s">
        <v>2377</v>
      </c>
      <c r="H127">
        <v>1</v>
      </c>
      <c r="I127" t="s">
        <v>2910</v>
      </c>
    </row>
    <row r="128" spans="1:9" x14ac:dyDescent="0.25">
      <c r="A128" s="77">
        <v>129</v>
      </c>
      <c r="B128">
        <v>23</v>
      </c>
      <c r="C128">
        <v>255</v>
      </c>
      <c r="D128" t="s">
        <v>2377</v>
      </c>
      <c r="E128">
        <v>154</v>
      </c>
      <c r="F128">
        <v>347</v>
      </c>
      <c r="G128" t="s">
        <v>2377</v>
      </c>
      <c r="H128">
        <v>1</v>
      </c>
      <c r="I128" t="s">
        <v>2911</v>
      </c>
    </row>
    <row r="129" spans="1:9" x14ac:dyDescent="0.25">
      <c r="A129" s="77">
        <v>130</v>
      </c>
      <c r="B129">
        <v>23</v>
      </c>
      <c r="C129">
        <v>255</v>
      </c>
      <c r="D129" t="s">
        <v>2377</v>
      </c>
      <c r="E129">
        <v>154</v>
      </c>
      <c r="F129">
        <v>347</v>
      </c>
      <c r="G129" t="s">
        <v>2377</v>
      </c>
      <c r="H129">
        <v>1</v>
      </c>
      <c r="I129" t="s">
        <v>2912</v>
      </c>
    </row>
    <row r="130" spans="1:9" x14ac:dyDescent="0.25">
      <c r="A130" s="77">
        <v>131</v>
      </c>
      <c r="B130">
        <v>23</v>
      </c>
      <c r="C130">
        <v>255</v>
      </c>
      <c r="D130" t="s">
        <v>2377</v>
      </c>
      <c r="E130">
        <v>154</v>
      </c>
      <c r="F130">
        <v>347</v>
      </c>
      <c r="G130" t="s">
        <v>2377</v>
      </c>
      <c r="H130">
        <v>1</v>
      </c>
      <c r="I130" t="s">
        <v>2913</v>
      </c>
    </row>
    <row r="131" spans="1:9" x14ac:dyDescent="0.25">
      <c r="A131" s="77">
        <v>132</v>
      </c>
      <c r="B131">
        <v>23</v>
      </c>
      <c r="C131">
        <v>255</v>
      </c>
      <c r="D131" t="s">
        <v>2377</v>
      </c>
      <c r="E131">
        <v>154</v>
      </c>
      <c r="F131">
        <v>347</v>
      </c>
      <c r="G131" t="s">
        <v>2377</v>
      </c>
      <c r="H131">
        <v>1</v>
      </c>
      <c r="I131" t="s">
        <v>2914</v>
      </c>
    </row>
    <row r="132" spans="1:9" x14ac:dyDescent="0.25">
      <c r="A132" s="77">
        <v>133</v>
      </c>
      <c r="B132">
        <v>23</v>
      </c>
      <c r="C132">
        <v>255</v>
      </c>
      <c r="D132" t="s">
        <v>2377</v>
      </c>
      <c r="E132">
        <v>154</v>
      </c>
      <c r="F132">
        <v>347</v>
      </c>
      <c r="G132" t="s">
        <v>2377</v>
      </c>
      <c r="H132">
        <v>1</v>
      </c>
      <c r="I132" t="s">
        <v>2915</v>
      </c>
    </row>
    <row r="133" spans="1:9" x14ac:dyDescent="0.25">
      <c r="A133" s="77">
        <v>134</v>
      </c>
      <c r="B133">
        <v>23</v>
      </c>
      <c r="C133">
        <v>255</v>
      </c>
      <c r="D133" t="s">
        <v>2377</v>
      </c>
      <c r="E133">
        <v>154</v>
      </c>
      <c r="F133">
        <v>347</v>
      </c>
      <c r="G133" t="s">
        <v>2377</v>
      </c>
      <c r="H133">
        <v>1</v>
      </c>
      <c r="I133" t="s">
        <v>2916</v>
      </c>
    </row>
    <row r="134" spans="1:9" x14ac:dyDescent="0.25">
      <c r="A134" s="77">
        <v>135</v>
      </c>
      <c r="B134">
        <v>23</v>
      </c>
      <c r="C134">
        <v>255</v>
      </c>
      <c r="D134" t="s">
        <v>2377</v>
      </c>
      <c r="E134">
        <v>154</v>
      </c>
      <c r="F134">
        <v>347</v>
      </c>
      <c r="G134" t="s">
        <v>2377</v>
      </c>
      <c r="H134">
        <v>1</v>
      </c>
      <c r="I134" t="s">
        <v>2917</v>
      </c>
    </row>
    <row r="135" spans="1:9" x14ac:dyDescent="0.25">
      <c r="A135" s="77">
        <v>136</v>
      </c>
      <c r="B135">
        <v>23</v>
      </c>
      <c r="C135">
        <v>255</v>
      </c>
      <c r="D135" t="s">
        <v>2377</v>
      </c>
      <c r="E135">
        <v>154</v>
      </c>
      <c r="F135">
        <v>347</v>
      </c>
      <c r="G135" t="s">
        <v>2377</v>
      </c>
      <c r="H135">
        <v>1</v>
      </c>
      <c r="I135" t="s">
        <v>2918</v>
      </c>
    </row>
    <row r="136" spans="1:9" x14ac:dyDescent="0.25">
      <c r="A136" s="77">
        <v>137</v>
      </c>
      <c r="B136">
        <v>5</v>
      </c>
      <c r="C136">
        <v>30</v>
      </c>
      <c r="D136" t="s">
        <v>3251</v>
      </c>
      <c r="E136">
        <v>17</v>
      </c>
      <c r="F136">
        <v>104</v>
      </c>
      <c r="G136" t="s">
        <v>2314</v>
      </c>
      <c r="H136">
        <v>1</v>
      </c>
      <c r="I136" t="s">
        <v>2919</v>
      </c>
    </row>
    <row r="137" spans="1:9" x14ac:dyDescent="0.25">
      <c r="A137" s="77">
        <v>138</v>
      </c>
      <c r="B137">
        <v>19</v>
      </c>
      <c r="C137">
        <v>201</v>
      </c>
      <c r="D137" t="s">
        <v>385</v>
      </c>
      <c r="E137">
        <v>304</v>
      </c>
      <c r="F137">
        <v>534</v>
      </c>
      <c r="G137" t="s">
        <v>385</v>
      </c>
      <c r="H137">
        <v>1</v>
      </c>
      <c r="I137" t="s">
        <v>2920</v>
      </c>
    </row>
    <row r="138" spans="1:9" x14ac:dyDescent="0.25">
      <c r="A138" s="77">
        <v>139</v>
      </c>
      <c r="B138">
        <v>23</v>
      </c>
      <c r="C138">
        <v>255</v>
      </c>
      <c r="D138" t="s">
        <v>2377</v>
      </c>
      <c r="E138">
        <v>154</v>
      </c>
      <c r="F138">
        <v>347</v>
      </c>
      <c r="G138" t="s">
        <v>2377</v>
      </c>
      <c r="H138">
        <v>1</v>
      </c>
      <c r="I138" t="s">
        <v>2921</v>
      </c>
    </row>
    <row r="139" spans="1:9" x14ac:dyDescent="0.25">
      <c r="A139" s="77">
        <v>140</v>
      </c>
      <c r="B139">
        <v>23</v>
      </c>
      <c r="C139">
        <v>255</v>
      </c>
      <c r="D139" t="s">
        <v>2377</v>
      </c>
      <c r="E139">
        <v>154</v>
      </c>
      <c r="F139">
        <v>347</v>
      </c>
      <c r="G139" t="s">
        <v>2377</v>
      </c>
      <c r="H139">
        <v>1</v>
      </c>
      <c r="I139" t="s">
        <v>2922</v>
      </c>
    </row>
    <row r="140" spans="1:9" x14ac:dyDescent="0.25">
      <c r="A140" s="77">
        <v>141</v>
      </c>
      <c r="B140">
        <v>21</v>
      </c>
      <c r="C140">
        <v>258</v>
      </c>
      <c r="D140" t="s">
        <v>2923</v>
      </c>
      <c r="E140">
        <v>306</v>
      </c>
      <c r="F140">
        <v>537</v>
      </c>
      <c r="G140" t="s">
        <v>2923</v>
      </c>
      <c r="H140">
        <v>1</v>
      </c>
      <c r="I140" t="s">
        <v>2924</v>
      </c>
    </row>
    <row r="141" spans="1:9" x14ac:dyDescent="0.25">
      <c r="A141" s="77">
        <v>142</v>
      </c>
      <c r="B141">
        <v>21</v>
      </c>
      <c r="C141">
        <v>258</v>
      </c>
      <c r="D141" t="s">
        <v>2923</v>
      </c>
      <c r="E141">
        <v>306</v>
      </c>
      <c r="F141">
        <v>537</v>
      </c>
      <c r="G141" t="s">
        <v>2923</v>
      </c>
      <c r="H141">
        <v>1</v>
      </c>
      <c r="I141" t="s">
        <v>2925</v>
      </c>
    </row>
    <row r="142" spans="1:9" x14ac:dyDescent="0.25">
      <c r="A142" s="77">
        <v>143</v>
      </c>
      <c r="B142">
        <v>16</v>
      </c>
      <c r="C142">
        <v>300</v>
      </c>
      <c r="D142" t="s">
        <v>2301</v>
      </c>
      <c r="E142">
        <v>18</v>
      </c>
      <c r="F142">
        <v>108</v>
      </c>
      <c r="G142" t="s">
        <v>2301</v>
      </c>
      <c r="H142">
        <v>1</v>
      </c>
      <c r="I142" t="s">
        <v>2926</v>
      </c>
    </row>
    <row r="143" spans="1:9" x14ac:dyDescent="0.25">
      <c r="A143" s="77">
        <v>144</v>
      </c>
      <c r="B143">
        <v>17</v>
      </c>
      <c r="C143">
        <v>256</v>
      </c>
      <c r="D143" t="s">
        <v>2302</v>
      </c>
      <c r="E143">
        <v>179</v>
      </c>
      <c r="F143">
        <v>382</v>
      </c>
      <c r="G143" t="s">
        <v>2302</v>
      </c>
      <c r="H143">
        <v>1</v>
      </c>
      <c r="I143" t="s">
        <v>2927</v>
      </c>
    </row>
    <row r="144" spans="1:9" x14ac:dyDescent="0.25">
      <c r="A144" s="77">
        <v>145</v>
      </c>
      <c r="B144">
        <v>23</v>
      </c>
      <c r="C144">
        <v>255</v>
      </c>
      <c r="D144" t="s">
        <v>2377</v>
      </c>
      <c r="E144">
        <v>154</v>
      </c>
      <c r="F144">
        <v>347</v>
      </c>
      <c r="G144" t="s">
        <v>2377</v>
      </c>
      <c r="H144">
        <v>1</v>
      </c>
      <c r="I144" t="s">
        <v>2928</v>
      </c>
    </row>
    <row r="145" spans="1:9" x14ac:dyDescent="0.25">
      <c r="A145" s="77">
        <v>146</v>
      </c>
      <c r="B145">
        <v>23</v>
      </c>
      <c r="C145">
        <v>255</v>
      </c>
      <c r="D145" t="s">
        <v>2377</v>
      </c>
      <c r="E145">
        <v>154</v>
      </c>
      <c r="F145">
        <v>347</v>
      </c>
      <c r="G145" t="s">
        <v>2377</v>
      </c>
      <c r="H145">
        <v>1</v>
      </c>
      <c r="I145" t="s">
        <v>2929</v>
      </c>
    </row>
    <row r="146" spans="1:9" x14ac:dyDescent="0.25">
      <c r="A146" s="77">
        <v>147</v>
      </c>
      <c r="B146">
        <v>16</v>
      </c>
      <c r="C146">
        <v>300</v>
      </c>
      <c r="D146" t="s">
        <v>2301</v>
      </c>
      <c r="E146">
        <v>18</v>
      </c>
      <c r="F146">
        <v>108</v>
      </c>
      <c r="G146" t="s">
        <v>2301</v>
      </c>
      <c r="H146">
        <v>1</v>
      </c>
      <c r="I146" t="s">
        <v>2930</v>
      </c>
    </row>
    <row r="147" spans="1:9" x14ac:dyDescent="0.25">
      <c r="A147" s="77">
        <v>148</v>
      </c>
      <c r="B147">
        <v>16</v>
      </c>
      <c r="C147">
        <v>300</v>
      </c>
      <c r="D147" t="s">
        <v>2301</v>
      </c>
      <c r="E147">
        <v>18</v>
      </c>
      <c r="F147">
        <v>108</v>
      </c>
      <c r="G147" t="s">
        <v>2301</v>
      </c>
      <c r="H147">
        <v>1</v>
      </c>
      <c r="I147" t="s">
        <v>2931</v>
      </c>
    </row>
    <row r="148" spans="1:9" x14ac:dyDescent="0.25">
      <c r="A148" s="77">
        <v>149</v>
      </c>
      <c r="B148">
        <v>16</v>
      </c>
      <c r="C148">
        <v>300</v>
      </c>
      <c r="D148" t="s">
        <v>2301</v>
      </c>
      <c r="E148">
        <v>18</v>
      </c>
      <c r="F148">
        <v>108</v>
      </c>
      <c r="G148" t="s">
        <v>2301</v>
      </c>
      <c r="H148">
        <v>1</v>
      </c>
      <c r="I148" t="s">
        <v>2932</v>
      </c>
    </row>
    <row r="149" spans="1:9" x14ac:dyDescent="0.25">
      <c r="A149" s="77">
        <v>150</v>
      </c>
      <c r="B149">
        <v>16</v>
      </c>
      <c r="C149">
        <v>300</v>
      </c>
      <c r="D149" t="s">
        <v>2301</v>
      </c>
      <c r="E149">
        <v>18</v>
      </c>
      <c r="F149">
        <v>108</v>
      </c>
      <c r="G149" t="s">
        <v>2301</v>
      </c>
      <c r="H149">
        <v>1</v>
      </c>
      <c r="I149" t="s">
        <v>2933</v>
      </c>
    </row>
    <row r="150" spans="1:9" x14ac:dyDescent="0.25">
      <c r="A150" s="77">
        <v>151</v>
      </c>
      <c r="B150">
        <v>16</v>
      </c>
      <c r="C150">
        <v>300</v>
      </c>
      <c r="D150" t="s">
        <v>2301</v>
      </c>
      <c r="E150">
        <v>18</v>
      </c>
      <c r="F150">
        <v>108</v>
      </c>
      <c r="G150" t="s">
        <v>2301</v>
      </c>
      <c r="H150">
        <v>1</v>
      </c>
      <c r="I150" t="s">
        <v>2934</v>
      </c>
    </row>
    <row r="151" spans="1:9" x14ac:dyDescent="0.25">
      <c r="A151" s="77">
        <v>152</v>
      </c>
      <c r="B151">
        <v>16</v>
      </c>
      <c r="C151">
        <v>300</v>
      </c>
      <c r="D151" t="s">
        <v>2301</v>
      </c>
      <c r="E151">
        <v>18</v>
      </c>
      <c r="F151">
        <v>108</v>
      </c>
      <c r="G151" t="s">
        <v>2301</v>
      </c>
      <c r="H151">
        <v>1</v>
      </c>
      <c r="I151" t="s">
        <v>2935</v>
      </c>
    </row>
    <row r="152" spans="1:9" x14ac:dyDescent="0.25">
      <c r="A152" s="77">
        <v>153</v>
      </c>
      <c r="B152">
        <v>16</v>
      </c>
      <c r="C152">
        <v>300</v>
      </c>
      <c r="D152" t="s">
        <v>2301</v>
      </c>
      <c r="E152">
        <v>18</v>
      </c>
      <c r="F152">
        <v>108</v>
      </c>
      <c r="G152" t="s">
        <v>2301</v>
      </c>
      <c r="H152">
        <v>1</v>
      </c>
      <c r="I152" t="s">
        <v>2936</v>
      </c>
    </row>
    <row r="153" spans="1:9" x14ac:dyDescent="0.25">
      <c r="A153" s="77">
        <v>154</v>
      </c>
      <c r="B153">
        <v>16</v>
      </c>
      <c r="C153">
        <v>300</v>
      </c>
      <c r="D153" t="s">
        <v>2301</v>
      </c>
      <c r="E153">
        <v>18</v>
      </c>
      <c r="F153">
        <v>108</v>
      </c>
      <c r="G153" t="s">
        <v>2301</v>
      </c>
      <c r="H153">
        <v>1</v>
      </c>
      <c r="I153" t="s">
        <v>2937</v>
      </c>
    </row>
    <row r="154" spans="1:9" x14ac:dyDescent="0.25">
      <c r="A154" s="77">
        <v>155</v>
      </c>
      <c r="B154">
        <v>5</v>
      </c>
      <c r="C154">
        <v>30</v>
      </c>
      <c r="D154" t="s">
        <v>3251</v>
      </c>
      <c r="E154">
        <v>17</v>
      </c>
      <c r="F154">
        <v>104</v>
      </c>
      <c r="G154" t="s">
        <v>2314</v>
      </c>
      <c r="H154">
        <v>1</v>
      </c>
      <c r="I154" t="s">
        <v>2938</v>
      </c>
    </row>
    <row r="155" spans="1:9" x14ac:dyDescent="0.25">
      <c r="A155" s="77">
        <v>156</v>
      </c>
      <c r="B155">
        <v>17</v>
      </c>
      <c r="C155">
        <v>256</v>
      </c>
      <c r="D155" t="s">
        <v>2302</v>
      </c>
      <c r="E155">
        <v>179</v>
      </c>
      <c r="F155">
        <v>382</v>
      </c>
      <c r="G155" t="s">
        <v>2302</v>
      </c>
      <c r="H155">
        <v>1</v>
      </c>
      <c r="I155" t="s">
        <v>2939</v>
      </c>
    </row>
    <row r="156" spans="1:9" x14ac:dyDescent="0.25">
      <c r="A156" s="77">
        <v>157</v>
      </c>
      <c r="B156">
        <v>17</v>
      </c>
      <c r="C156">
        <v>256</v>
      </c>
      <c r="D156" t="s">
        <v>2302</v>
      </c>
      <c r="E156">
        <v>179</v>
      </c>
      <c r="F156">
        <v>382</v>
      </c>
      <c r="G156" t="s">
        <v>2302</v>
      </c>
      <c r="H156">
        <v>1</v>
      </c>
      <c r="I156" t="s">
        <v>2940</v>
      </c>
    </row>
    <row r="157" spans="1:9" x14ac:dyDescent="0.25">
      <c r="A157" s="77">
        <v>158</v>
      </c>
      <c r="B157">
        <v>17</v>
      </c>
      <c r="C157">
        <v>256</v>
      </c>
      <c r="D157" t="s">
        <v>2302</v>
      </c>
      <c r="E157">
        <v>179</v>
      </c>
      <c r="F157">
        <v>382</v>
      </c>
      <c r="G157" t="s">
        <v>2302</v>
      </c>
      <c r="H157">
        <v>1</v>
      </c>
      <c r="I157" t="s">
        <v>2941</v>
      </c>
    </row>
    <row r="158" spans="1:9" x14ac:dyDescent="0.25">
      <c r="A158" s="77">
        <v>159</v>
      </c>
      <c r="B158">
        <v>17</v>
      </c>
      <c r="C158">
        <v>256</v>
      </c>
      <c r="D158" t="s">
        <v>2302</v>
      </c>
      <c r="E158">
        <v>179</v>
      </c>
      <c r="F158">
        <v>382</v>
      </c>
      <c r="G158" t="s">
        <v>2302</v>
      </c>
      <c r="H158">
        <v>1</v>
      </c>
      <c r="I158" t="s">
        <v>2942</v>
      </c>
    </row>
    <row r="159" spans="1:9" x14ac:dyDescent="0.25">
      <c r="A159" s="77">
        <v>160</v>
      </c>
      <c r="B159">
        <v>17</v>
      </c>
      <c r="C159">
        <v>256</v>
      </c>
      <c r="D159" t="s">
        <v>2302</v>
      </c>
      <c r="E159">
        <v>179</v>
      </c>
      <c r="F159">
        <v>382</v>
      </c>
      <c r="G159" t="s">
        <v>2302</v>
      </c>
      <c r="H159">
        <v>1</v>
      </c>
      <c r="I159" t="s">
        <v>2943</v>
      </c>
    </row>
    <row r="160" spans="1:9" x14ac:dyDescent="0.25">
      <c r="A160" s="77">
        <v>161</v>
      </c>
      <c r="B160">
        <v>17</v>
      </c>
      <c r="C160">
        <v>256</v>
      </c>
      <c r="D160" t="s">
        <v>2302</v>
      </c>
      <c r="E160">
        <v>179</v>
      </c>
      <c r="F160">
        <v>382</v>
      </c>
      <c r="G160" t="s">
        <v>2302</v>
      </c>
      <c r="H160">
        <v>1</v>
      </c>
      <c r="I160" t="s">
        <v>2944</v>
      </c>
    </row>
    <row r="161" spans="1:9" x14ac:dyDescent="0.25">
      <c r="A161" s="77">
        <v>162</v>
      </c>
      <c r="B161">
        <v>17</v>
      </c>
      <c r="C161">
        <v>256</v>
      </c>
      <c r="D161" t="s">
        <v>2302</v>
      </c>
      <c r="E161">
        <v>179</v>
      </c>
      <c r="F161">
        <v>382</v>
      </c>
      <c r="G161" t="s">
        <v>2302</v>
      </c>
      <c r="H161">
        <v>1</v>
      </c>
      <c r="I161" t="s">
        <v>3253</v>
      </c>
    </row>
    <row r="162" spans="1:9" x14ac:dyDescent="0.25">
      <c r="A162" s="76">
        <v>163</v>
      </c>
      <c r="B162">
        <v>17</v>
      </c>
      <c r="C162">
        <v>256</v>
      </c>
      <c r="D162" t="s">
        <v>2302</v>
      </c>
      <c r="E162">
        <v>179</v>
      </c>
      <c r="F162">
        <v>382</v>
      </c>
      <c r="G162" t="s">
        <v>2302</v>
      </c>
      <c r="H162">
        <v>1</v>
      </c>
      <c r="I162" t="s">
        <v>3254</v>
      </c>
    </row>
    <row r="163" spans="1:9" x14ac:dyDescent="0.25">
      <c r="A163" s="77">
        <v>164</v>
      </c>
      <c r="B163">
        <v>7</v>
      </c>
      <c r="C163">
        <v>9</v>
      </c>
      <c r="D163" t="s">
        <v>2299</v>
      </c>
      <c r="E163">
        <v>180</v>
      </c>
      <c r="F163">
        <v>383</v>
      </c>
      <c r="G163" t="s">
        <v>2299</v>
      </c>
      <c r="H163">
        <v>1</v>
      </c>
      <c r="I163" t="s">
        <v>2945</v>
      </c>
    </row>
    <row r="164" spans="1:9" x14ac:dyDescent="0.25">
      <c r="A164" s="77">
        <v>165</v>
      </c>
      <c r="B164">
        <v>7</v>
      </c>
      <c r="C164">
        <v>9</v>
      </c>
      <c r="D164" t="s">
        <v>2299</v>
      </c>
      <c r="E164">
        <v>180</v>
      </c>
      <c r="F164">
        <v>383</v>
      </c>
      <c r="G164" t="s">
        <v>2299</v>
      </c>
      <c r="H164">
        <v>1</v>
      </c>
      <c r="I164" t="s">
        <v>2946</v>
      </c>
    </row>
    <row r="165" spans="1:9" x14ac:dyDescent="0.25">
      <c r="A165" s="77">
        <v>166</v>
      </c>
      <c r="B165">
        <v>7</v>
      </c>
      <c r="C165">
        <v>9</v>
      </c>
      <c r="D165" t="s">
        <v>2299</v>
      </c>
      <c r="E165">
        <v>180</v>
      </c>
      <c r="F165">
        <v>383</v>
      </c>
      <c r="G165" t="s">
        <v>2299</v>
      </c>
      <c r="H165">
        <v>1</v>
      </c>
      <c r="I165" t="s">
        <v>2947</v>
      </c>
    </row>
    <row r="166" spans="1:9" x14ac:dyDescent="0.25">
      <c r="A166" s="77">
        <v>167</v>
      </c>
      <c r="B166">
        <v>7</v>
      </c>
      <c r="C166">
        <v>9</v>
      </c>
      <c r="D166" t="s">
        <v>2299</v>
      </c>
      <c r="E166">
        <v>180</v>
      </c>
      <c r="F166">
        <v>383</v>
      </c>
      <c r="G166" t="s">
        <v>2299</v>
      </c>
      <c r="H166">
        <v>1</v>
      </c>
      <c r="I166" t="s">
        <v>2948</v>
      </c>
    </row>
    <row r="167" spans="1:9" x14ac:dyDescent="0.25">
      <c r="A167" s="77">
        <v>168</v>
      </c>
      <c r="B167">
        <v>7</v>
      </c>
      <c r="C167">
        <v>9</v>
      </c>
      <c r="D167" t="s">
        <v>2299</v>
      </c>
      <c r="E167">
        <v>180</v>
      </c>
      <c r="F167">
        <v>383</v>
      </c>
      <c r="G167" t="s">
        <v>2299</v>
      </c>
      <c r="H167">
        <v>1</v>
      </c>
      <c r="I167" t="s">
        <v>2949</v>
      </c>
    </row>
    <row r="168" spans="1:9" x14ac:dyDescent="0.25">
      <c r="A168" s="77">
        <v>169</v>
      </c>
      <c r="B168">
        <v>7</v>
      </c>
      <c r="C168">
        <v>9</v>
      </c>
      <c r="D168" t="s">
        <v>2299</v>
      </c>
      <c r="E168">
        <v>180</v>
      </c>
      <c r="F168">
        <v>383</v>
      </c>
      <c r="G168" t="s">
        <v>2299</v>
      </c>
      <c r="H168">
        <v>1</v>
      </c>
      <c r="I168" t="s">
        <v>2950</v>
      </c>
    </row>
    <row r="169" spans="1:9" x14ac:dyDescent="0.25">
      <c r="A169" s="77">
        <v>170</v>
      </c>
      <c r="B169">
        <v>14</v>
      </c>
      <c r="C169">
        <v>16</v>
      </c>
      <c r="D169" t="s">
        <v>125</v>
      </c>
      <c r="E169">
        <v>37</v>
      </c>
      <c r="F169">
        <v>181</v>
      </c>
      <c r="G169" t="s">
        <v>125</v>
      </c>
      <c r="H169">
        <v>1</v>
      </c>
      <c r="I169" t="s">
        <v>2951</v>
      </c>
    </row>
    <row r="170" spans="1:9" x14ac:dyDescent="0.25">
      <c r="A170" s="77">
        <v>171</v>
      </c>
      <c r="B170">
        <v>9</v>
      </c>
      <c r="C170">
        <v>26</v>
      </c>
      <c r="D170" t="s">
        <v>2319</v>
      </c>
      <c r="E170">
        <v>19</v>
      </c>
      <c r="F170">
        <v>117</v>
      </c>
      <c r="G170" t="s">
        <v>2319</v>
      </c>
      <c r="H170">
        <v>1</v>
      </c>
      <c r="I170" t="s">
        <v>2952</v>
      </c>
    </row>
    <row r="171" spans="1:9" x14ac:dyDescent="0.25">
      <c r="A171" s="76">
        <v>172</v>
      </c>
      <c r="B171">
        <v>22</v>
      </c>
      <c r="C171">
        <v>74</v>
      </c>
      <c r="D171" t="s">
        <v>3249</v>
      </c>
      <c r="E171">
        <v>109</v>
      </c>
      <c r="F171">
        <v>280</v>
      </c>
      <c r="G171" t="s">
        <v>3249</v>
      </c>
      <c r="H171">
        <v>1</v>
      </c>
      <c r="I171" t="s">
        <v>3249</v>
      </c>
    </row>
    <row r="172" spans="1:9" x14ac:dyDescent="0.25">
      <c r="A172" s="77">
        <v>173</v>
      </c>
      <c r="B172">
        <v>18</v>
      </c>
      <c r="C172">
        <v>75</v>
      </c>
      <c r="D172" t="s">
        <v>198</v>
      </c>
      <c r="E172">
        <v>110</v>
      </c>
      <c r="F172">
        <v>281</v>
      </c>
      <c r="G172" t="s">
        <v>198</v>
      </c>
      <c r="H172">
        <v>1</v>
      </c>
      <c r="I172" t="s">
        <v>2953</v>
      </c>
    </row>
    <row r="173" spans="1:9" x14ac:dyDescent="0.25">
      <c r="A173" s="77">
        <v>174</v>
      </c>
      <c r="B173">
        <v>15</v>
      </c>
      <c r="C173">
        <v>143</v>
      </c>
      <c r="D173" t="s">
        <v>264</v>
      </c>
      <c r="E173">
        <v>178</v>
      </c>
      <c r="F173">
        <v>381</v>
      </c>
      <c r="G173" t="s">
        <v>264</v>
      </c>
      <c r="H173">
        <v>1</v>
      </c>
      <c r="I173" t="s">
        <v>2954</v>
      </c>
    </row>
    <row r="174" spans="1:9" x14ac:dyDescent="0.25">
      <c r="A174" s="77">
        <v>175</v>
      </c>
      <c r="B174">
        <v>15</v>
      </c>
      <c r="C174">
        <v>143</v>
      </c>
      <c r="D174" t="s">
        <v>264</v>
      </c>
      <c r="E174">
        <v>178</v>
      </c>
      <c r="F174">
        <v>381</v>
      </c>
      <c r="G174" t="s">
        <v>264</v>
      </c>
      <c r="H174">
        <v>1</v>
      </c>
      <c r="I174" t="s">
        <v>2955</v>
      </c>
    </row>
    <row r="175" spans="1:9" x14ac:dyDescent="0.25">
      <c r="A175" s="77">
        <v>176</v>
      </c>
      <c r="B175">
        <v>15</v>
      </c>
      <c r="C175">
        <v>143</v>
      </c>
      <c r="D175" t="s">
        <v>264</v>
      </c>
      <c r="E175">
        <v>178</v>
      </c>
      <c r="F175">
        <v>381</v>
      </c>
      <c r="G175" t="s">
        <v>264</v>
      </c>
      <c r="H175">
        <v>1</v>
      </c>
      <c r="I175" t="s">
        <v>2956</v>
      </c>
    </row>
    <row r="176" spans="1:9" x14ac:dyDescent="0.25">
      <c r="A176" s="77">
        <v>177</v>
      </c>
      <c r="B176">
        <v>15</v>
      </c>
      <c r="C176">
        <v>143</v>
      </c>
      <c r="D176" t="s">
        <v>264</v>
      </c>
      <c r="E176">
        <v>178</v>
      </c>
      <c r="F176">
        <v>381</v>
      </c>
      <c r="G176" t="s">
        <v>264</v>
      </c>
      <c r="H176">
        <v>1</v>
      </c>
      <c r="I176" t="s">
        <v>2957</v>
      </c>
    </row>
    <row r="177" spans="1:9" x14ac:dyDescent="0.25">
      <c r="A177" s="77">
        <v>178</v>
      </c>
      <c r="B177">
        <v>15</v>
      </c>
      <c r="C177">
        <v>143</v>
      </c>
      <c r="D177" t="s">
        <v>264</v>
      </c>
      <c r="E177">
        <v>178</v>
      </c>
      <c r="F177">
        <v>381</v>
      </c>
      <c r="G177" t="s">
        <v>264</v>
      </c>
      <c r="H177">
        <v>1</v>
      </c>
      <c r="I177" t="s">
        <v>2958</v>
      </c>
    </row>
    <row r="178" spans="1:9" x14ac:dyDescent="0.25">
      <c r="A178" s="77">
        <v>179</v>
      </c>
      <c r="B178">
        <v>19</v>
      </c>
      <c r="C178">
        <v>201</v>
      </c>
      <c r="D178" t="s">
        <v>385</v>
      </c>
      <c r="E178">
        <v>304</v>
      </c>
      <c r="F178">
        <v>534</v>
      </c>
      <c r="G178" t="s">
        <v>385</v>
      </c>
      <c r="H178">
        <v>1</v>
      </c>
      <c r="I178" t="s">
        <v>2959</v>
      </c>
    </row>
    <row r="179" spans="1:9" x14ac:dyDescent="0.25">
      <c r="A179" s="77">
        <v>180</v>
      </c>
      <c r="B179">
        <v>19</v>
      </c>
      <c r="C179">
        <v>201</v>
      </c>
      <c r="D179" t="s">
        <v>385</v>
      </c>
      <c r="E179">
        <v>304</v>
      </c>
      <c r="F179">
        <v>534</v>
      </c>
      <c r="G179" t="s">
        <v>385</v>
      </c>
      <c r="H179">
        <v>1</v>
      </c>
      <c r="I179" t="s">
        <v>2960</v>
      </c>
    </row>
    <row r="180" spans="1:9" x14ac:dyDescent="0.25">
      <c r="A180" s="77">
        <v>181</v>
      </c>
      <c r="B180">
        <v>20</v>
      </c>
      <c r="C180">
        <v>227</v>
      </c>
      <c r="D180" t="s">
        <v>386</v>
      </c>
      <c r="E180">
        <v>305</v>
      </c>
      <c r="F180">
        <v>535</v>
      </c>
      <c r="G180" t="s">
        <v>386</v>
      </c>
      <c r="H180">
        <v>1</v>
      </c>
      <c r="I180" t="s">
        <v>2961</v>
      </c>
    </row>
    <row r="181" spans="1:9" x14ac:dyDescent="0.25">
      <c r="A181" s="77">
        <v>182</v>
      </c>
      <c r="B181">
        <v>20</v>
      </c>
      <c r="C181">
        <v>227</v>
      </c>
      <c r="D181" t="s">
        <v>386</v>
      </c>
      <c r="E181">
        <v>305</v>
      </c>
      <c r="F181">
        <v>535</v>
      </c>
      <c r="G181" t="s">
        <v>386</v>
      </c>
      <c r="H181">
        <v>1</v>
      </c>
      <c r="I181" t="s">
        <v>2962</v>
      </c>
    </row>
    <row r="182" spans="1:9" x14ac:dyDescent="0.25">
      <c r="A182" s="77">
        <v>183</v>
      </c>
      <c r="B182">
        <v>20</v>
      </c>
      <c r="C182">
        <v>227</v>
      </c>
      <c r="D182" t="s">
        <v>386</v>
      </c>
      <c r="E182">
        <v>305</v>
      </c>
      <c r="F182">
        <v>535</v>
      </c>
      <c r="G182" t="s">
        <v>386</v>
      </c>
      <c r="H182">
        <v>1</v>
      </c>
      <c r="I182" t="s">
        <v>2963</v>
      </c>
    </row>
    <row r="183" spans="1:9" x14ac:dyDescent="0.25">
      <c r="A183" s="77">
        <v>184</v>
      </c>
      <c r="B183">
        <v>23</v>
      </c>
      <c r="C183">
        <v>255</v>
      </c>
      <c r="D183" t="s">
        <v>2377</v>
      </c>
      <c r="E183">
        <v>154</v>
      </c>
      <c r="F183">
        <v>347</v>
      </c>
      <c r="G183" t="s">
        <v>2377</v>
      </c>
      <c r="H183">
        <v>6</v>
      </c>
      <c r="I183" t="s">
        <v>2964</v>
      </c>
    </row>
    <row r="184" spans="1:9" x14ac:dyDescent="0.25">
      <c r="A184" s="77">
        <v>185</v>
      </c>
      <c r="B184">
        <v>17</v>
      </c>
      <c r="C184">
        <v>256</v>
      </c>
      <c r="D184" t="s">
        <v>2302</v>
      </c>
      <c r="E184">
        <v>179</v>
      </c>
      <c r="F184">
        <v>382</v>
      </c>
      <c r="G184" t="s">
        <v>2302</v>
      </c>
      <c r="H184">
        <v>6</v>
      </c>
      <c r="I184" t="s">
        <v>2965</v>
      </c>
    </row>
    <row r="185" spans="1:9" x14ac:dyDescent="0.25">
      <c r="A185" s="77">
        <v>186</v>
      </c>
      <c r="B185">
        <v>6</v>
      </c>
      <c r="C185">
        <v>20</v>
      </c>
      <c r="D185" t="s">
        <v>109</v>
      </c>
      <c r="E185">
        <v>14</v>
      </c>
      <c r="F185">
        <v>92</v>
      </c>
      <c r="G185" t="s">
        <v>109</v>
      </c>
      <c r="H185">
        <v>6</v>
      </c>
      <c r="I185" t="s">
        <v>2966</v>
      </c>
    </row>
    <row r="186" spans="1:9" x14ac:dyDescent="0.25">
      <c r="A186" s="77">
        <v>187</v>
      </c>
      <c r="B186">
        <v>12</v>
      </c>
      <c r="C186">
        <v>125</v>
      </c>
      <c r="D186" t="s">
        <v>2318</v>
      </c>
      <c r="E186">
        <v>16</v>
      </c>
      <c r="F186">
        <v>103</v>
      </c>
      <c r="G186" t="s">
        <v>2318</v>
      </c>
      <c r="H186">
        <v>6</v>
      </c>
      <c r="I186" t="s">
        <v>2967</v>
      </c>
    </row>
    <row r="187" spans="1:9" x14ac:dyDescent="0.25">
      <c r="A187" s="77">
        <v>188</v>
      </c>
      <c r="B187">
        <v>8</v>
      </c>
      <c r="C187">
        <v>22</v>
      </c>
      <c r="D187" t="s">
        <v>108</v>
      </c>
      <c r="E187">
        <v>11</v>
      </c>
      <c r="F187">
        <v>58</v>
      </c>
      <c r="G187" t="s">
        <v>108</v>
      </c>
      <c r="H187">
        <v>6</v>
      </c>
      <c r="I187" t="s">
        <v>2968</v>
      </c>
    </row>
    <row r="188" spans="1:9" x14ac:dyDescent="0.25">
      <c r="A188" s="77">
        <v>190</v>
      </c>
      <c r="B188">
        <v>3</v>
      </c>
      <c r="C188">
        <v>10</v>
      </c>
      <c r="D188" t="s">
        <v>2315</v>
      </c>
      <c r="E188">
        <v>5</v>
      </c>
      <c r="F188">
        <v>20</v>
      </c>
      <c r="G188" t="s">
        <v>2315</v>
      </c>
      <c r="H188">
        <v>6</v>
      </c>
      <c r="I188" t="s">
        <v>2969</v>
      </c>
    </row>
    <row r="189" spans="1:9" x14ac:dyDescent="0.25">
      <c r="A189" s="77">
        <v>191</v>
      </c>
      <c r="B189">
        <v>7</v>
      </c>
      <c r="C189">
        <v>9</v>
      </c>
      <c r="D189" t="s">
        <v>2299</v>
      </c>
      <c r="E189">
        <v>180</v>
      </c>
      <c r="F189">
        <v>383</v>
      </c>
      <c r="G189" t="s">
        <v>2299</v>
      </c>
      <c r="H189">
        <v>6</v>
      </c>
      <c r="I189" t="s">
        <v>2970</v>
      </c>
    </row>
    <row r="190" spans="1:9" x14ac:dyDescent="0.25">
      <c r="A190" s="77">
        <v>192</v>
      </c>
      <c r="B190">
        <v>9</v>
      </c>
      <c r="C190">
        <v>26</v>
      </c>
      <c r="D190" t="s">
        <v>2319</v>
      </c>
      <c r="E190">
        <v>19</v>
      </c>
      <c r="F190">
        <v>117</v>
      </c>
      <c r="G190" t="s">
        <v>2319</v>
      </c>
      <c r="H190">
        <v>6</v>
      </c>
      <c r="I190" t="s">
        <v>2971</v>
      </c>
    </row>
    <row r="191" spans="1:9" x14ac:dyDescent="0.25">
      <c r="A191" s="77">
        <v>193</v>
      </c>
      <c r="B191">
        <v>2</v>
      </c>
      <c r="C191">
        <v>1</v>
      </c>
      <c r="D191" t="s">
        <v>103</v>
      </c>
      <c r="E191">
        <v>2</v>
      </c>
      <c r="F191">
        <v>3</v>
      </c>
      <c r="G191" t="s">
        <v>103</v>
      </c>
      <c r="H191">
        <v>6</v>
      </c>
      <c r="I191" t="s">
        <v>2972</v>
      </c>
    </row>
    <row r="192" spans="1:9" x14ac:dyDescent="0.25">
      <c r="A192" s="77">
        <v>194</v>
      </c>
      <c r="B192">
        <v>15</v>
      </c>
      <c r="C192">
        <v>143</v>
      </c>
      <c r="D192" t="s">
        <v>264</v>
      </c>
      <c r="E192">
        <v>178</v>
      </c>
      <c r="F192">
        <v>381</v>
      </c>
      <c r="G192" t="s">
        <v>264</v>
      </c>
      <c r="H192">
        <v>6</v>
      </c>
      <c r="I192" t="s">
        <v>2973</v>
      </c>
    </row>
    <row r="193" spans="1:9" x14ac:dyDescent="0.25">
      <c r="A193" s="76">
        <v>195</v>
      </c>
      <c r="B193">
        <v>13</v>
      </c>
      <c r="C193">
        <v>61</v>
      </c>
      <c r="D193" t="s">
        <v>2317</v>
      </c>
      <c r="E193">
        <v>15</v>
      </c>
      <c r="F193">
        <v>101</v>
      </c>
      <c r="G193" t="s">
        <v>2317</v>
      </c>
      <c r="H193">
        <v>6</v>
      </c>
      <c r="I193" t="s">
        <v>3322</v>
      </c>
    </row>
    <row r="194" spans="1:9" x14ac:dyDescent="0.25">
      <c r="A194" s="77">
        <v>196</v>
      </c>
      <c r="B194">
        <v>5</v>
      </c>
      <c r="C194">
        <v>30</v>
      </c>
      <c r="D194" t="s">
        <v>3251</v>
      </c>
      <c r="E194">
        <v>17</v>
      </c>
      <c r="F194">
        <v>104</v>
      </c>
      <c r="G194" t="s">
        <v>2314</v>
      </c>
      <c r="H194">
        <v>6</v>
      </c>
      <c r="I194" t="s">
        <v>2974</v>
      </c>
    </row>
    <row r="195" spans="1:9" x14ac:dyDescent="0.25">
      <c r="A195" s="77">
        <v>197</v>
      </c>
      <c r="B195">
        <v>16</v>
      </c>
      <c r="C195">
        <v>300</v>
      </c>
      <c r="D195" t="s">
        <v>2301</v>
      </c>
      <c r="E195">
        <v>18</v>
      </c>
      <c r="F195">
        <v>108</v>
      </c>
      <c r="G195" t="s">
        <v>2301</v>
      </c>
      <c r="H195">
        <v>6</v>
      </c>
      <c r="I195" t="s">
        <v>2975</v>
      </c>
    </row>
    <row r="196" spans="1:9" x14ac:dyDescent="0.25">
      <c r="A196" s="77">
        <v>198</v>
      </c>
      <c r="B196">
        <v>10</v>
      </c>
      <c r="C196">
        <v>13</v>
      </c>
      <c r="D196" t="s">
        <v>107</v>
      </c>
      <c r="E196">
        <v>10</v>
      </c>
      <c r="F196">
        <v>57</v>
      </c>
      <c r="G196" t="s">
        <v>107</v>
      </c>
      <c r="H196">
        <v>6</v>
      </c>
      <c r="I196" t="s">
        <v>2976</v>
      </c>
    </row>
    <row r="197" spans="1:9" x14ac:dyDescent="0.25">
      <c r="A197" s="77">
        <v>199</v>
      </c>
      <c r="B197">
        <v>14</v>
      </c>
      <c r="C197">
        <v>16</v>
      </c>
      <c r="D197" t="s">
        <v>125</v>
      </c>
      <c r="E197">
        <v>37</v>
      </c>
      <c r="F197">
        <v>181</v>
      </c>
      <c r="G197" t="s">
        <v>125</v>
      </c>
      <c r="H197">
        <v>1</v>
      </c>
      <c r="I197" t="s">
        <v>2977</v>
      </c>
    </row>
    <row r="198" spans="1:9" x14ac:dyDescent="0.25">
      <c r="A198" s="77">
        <v>200</v>
      </c>
      <c r="B198">
        <v>14</v>
      </c>
      <c r="C198">
        <v>16</v>
      </c>
      <c r="D198" t="s">
        <v>125</v>
      </c>
      <c r="E198">
        <v>37</v>
      </c>
      <c r="F198">
        <v>181</v>
      </c>
      <c r="G198" t="s">
        <v>125</v>
      </c>
      <c r="H198">
        <v>1</v>
      </c>
      <c r="I198" t="s">
        <v>2978</v>
      </c>
    </row>
    <row r="199" spans="1:9" x14ac:dyDescent="0.25">
      <c r="A199" s="77">
        <v>201</v>
      </c>
      <c r="B199">
        <v>14</v>
      </c>
      <c r="C199">
        <v>16</v>
      </c>
      <c r="D199" t="s">
        <v>125</v>
      </c>
      <c r="E199">
        <v>37</v>
      </c>
      <c r="F199">
        <v>181</v>
      </c>
      <c r="G199" t="s">
        <v>125</v>
      </c>
      <c r="H199">
        <v>1</v>
      </c>
      <c r="I199" t="s">
        <v>2979</v>
      </c>
    </row>
    <row r="200" spans="1:9" x14ac:dyDescent="0.25">
      <c r="A200" s="77">
        <v>202</v>
      </c>
      <c r="B200">
        <v>14</v>
      </c>
      <c r="C200">
        <v>16</v>
      </c>
      <c r="D200" t="s">
        <v>125</v>
      </c>
      <c r="E200">
        <v>37</v>
      </c>
      <c r="F200">
        <v>181</v>
      </c>
      <c r="G200" t="s">
        <v>125</v>
      </c>
      <c r="H200">
        <v>1</v>
      </c>
      <c r="I200" t="s">
        <v>2980</v>
      </c>
    </row>
    <row r="201" spans="1:9" x14ac:dyDescent="0.25">
      <c r="A201" s="77">
        <v>203</v>
      </c>
      <c r="B201">
        <v>14</v>
      </c>
      <c r="C201">
        <v>16</v>
      </c>
      <c r="D201" t="s">
        <v>125</v>
      </c>
      <c r="E201">
        <v>37</v>
      </c>
      <c r="F201">
        <v>181</v>
      </c>
      <c r="G201" t="s">
        <v>125</v>
      </c>
      <c r="H201">
        <v>1</v>
      </c>
      <c r="I201" t="s">
        <v>2981</v>
      </c>
    </row>
    <row r="202" spans="1:9" x14ac:dyDescent="0.25">
      <c r="A202" s="77">
        <v>204</v>
      </c>
      <c r="B202">
        <v>6</v>
      </c>
      <c r="C202">
        <v>20</v>
      </c>
      <c r="D202" t="s">
        <v>109</v>
      </c>
      <c r="E202">
        <v>14</v>
      </c>
      <c r="F202">
        <v>92</v>
      </c>
      <c r="G202" t="s">
        <v>109</v>
      </c>
      <c r="H202">
        <v>1</v>
      </c>
      <c r="I202" t="s">
        <v>2982</v>
      </c>
    </row>
    <row r="203" spans="1:9" x14ac:dyDescent="0.25">
      <c r="A203" s="77">
        <v>205</v>
      </c>
      <c r="B203">
        <v>10</v>
      </c>
      <c r="C203">
        <v>13</v>
      </c>
      <c r="D203" t="s">
        <v>107</v>
      </c>
      <c r="E203">
        <v>10</v>
      </c>
      <c r="F203">
        <v>57</v>
      </c>
      <c r="G203" t="s">
        <v>107</v>
      </c>
      <c r="H203">
        <v>1</v>
      </c>
      <c r="I203" t="s">
        <v>2983</v>
      </c>
    </row>
    <row r="204" spans="1:9" x14ac:dyDescent="0.25">
      <c r="A204" s="77">
        <v>206</v>
      </c>
      <c r="B204">
        <v>6</v>
      </c>
      <c r="C204">
        <v>20</v>
      </c>
      <c r="D204" t="s">
        <v>109</v>
      </c>
      <c r="E204">
        <v>14</v>
      </c>
      <c r="F204">
        <v>92</v>
      </c>
      <c r="G204" t="s">
        <v>109</v>
      </c>
      <c r="H204">
        <v>1</v>
      </c>
      <c r="I204" t="s">
        <v>2984</v>
      </c>
    </row>
    <row r="205" spans="1:9" x14ac:dyDescent="0.25">
      <c r="A205" s="77">
        <v>207</v>
      </c>
      <c r="B205">
        <v>7</v>
      </c>
      <c r="C205">
        <v>9</v>
      </c>
      <c r="D205" t="s">
        <v>2299</v>
      </c>
      <c r="E205">
        <v>180</v>
      </c>
      <c r="F205">
        <v>383</v>
      </c>
      <c r="G205" t="s">
        <v>2299</v>
      </c>
      <c r="H205">
        <v>1</v>
      </c>
      <c r="I205" t="s">
        <v>2985</v>
      </c>
    </row>
    <row r="206" spans="1:9" x14ac:dyDescent="0.25">
      <c r="A206" s="77">
        <v>208</v>
      </c>
      <c r="B206">
        <v>3</v>
      </c>
      <c r="C206">
        <v>10</v>
      </c>
      <c r="D206" t="s">
        <v>2315</v>
      </c>
      <c r="E206">
        <v>5</v>
      </c>
      <c r="F206">
        <v>20</v>
      </c>
      <c r="G206" t="s">
        <v>2315</v>
      </c>
      <c r="H206">
        <v>1</v>
      </c>
      <c r="I206" t="s">
        <v>2986</v>
      </c>
    </row>
    <row r="207" spans="1:9" x14ac:dyDescent="0.25">
      <c r="A207" s="77">
        <v>210</v>
      </c>
      <c r="B207">
        <v>2</v>
      </c>
      <c r="C207">
        <v>1</v>
      </c>
      <c r="D207" t="s">
        <v>103</v>
      </c>
      <c r="E207">
        <v>2</v>
      </c>
      <c r="F207">
        <v>3</v>
      </c>
      <c r="G207" t="s">
        <v>103</v>
      </c>
      <c r="H207">
        <v>1</v>
      </c>
      <c r="I207" t="s">
        <v>2987</v>
      </c>
    </row>
    <row r="208" spans="1:9" x14ac:dyDescent="0.25">
      <c r="A208" s="77">
        <v>211</v>
      </c>
      <c r="B208">
        <v>15</v>
      </c>
      <c r="C208">
        <v>143</v>
      </c>
      <c r="D208" t="s">
        <v>264</v>
      </c>
      <c r="E208">
        <v>178</v>
      </c>
      <c r="F208">
        <v>381</v>
      </c>
      <c r="G208" t="s">
        <v>264</v>
      </c>
      <c r="H208">
        <v>1</v>
      </c>
      <c r="I208" t="s">
        <v>2987</v>
      </c>
    </row>
    <row r="209" spans="1:9" x14ac:dyDescent="0.25">
      <c r="A209" s="77">
        <v>212</v>
      </c>
      <c r="B209">
        <v>11</v>
      </c>
      <c r="C209">
        <v>7</v>
      </c>
      <c r="D209" t="s">
        <v>2320</v>
      </c>
      <c r="E209">
        <v>9</v>
      </c>
      <c r="F209">
        <v>41</v>
      </c>
      <c r="G209" t="s">
        <v>2320</v>
      </c>
      <c r="H209">
        <v>1</v>
      </c>
      <c r="I209" t="s">
        <v>2987</v>
      </c>
    </row>
    <row r="210" spans="1:9" x14ac:dyDescent="0.25">
      <c r="A210" s="77">
        <v>213</v>
      </c>
      <c r="B210">
        <v>7</v>
      </c>
      <c r="C210">
        <v>9</v>
      </c>
      <c r="D210" t="s">
        <v>2299</v>
      </c>
      <c r="E210">
        <v>180</v>
      </c>
      <c r="F210">
        <v>383</v>
      </c>
      <c r="G210" t="s">
        <v>2299</v>
      </c>
      <c r="H210">
        <v>1</v>
      </c>
      <c r="I210" t="s">
        <v>2988</v>
      </c>
    </row>
    <row r="211" spans="1:9" x14ac:dyDescent="0.25">
      <c r="A211" s="77">
        <v>214</v>
      </c>
      <c r="B211">
        <v>7</v>
      </c>
      <c r="C211">
        <v>9</v>
      </c>
      <c r="D211" t="s">
        <v>2299</v>
      </c>
      <c r="E211">
        <v>180</v>
      </c>
      <c r="F211">
        <v>383</v>
      </c>
      <c r="G211" t="s">
        <v>2299</v>
      </c>
      <c r="H211">
        <v>1</v>
      </c>
      <c r="I211" t="s">
        <v>2989</v>
      </c>
    </row>
    <row r="212" spans="1:9" x14ac:dyDescent="0.25">
      <c r="A212" s="77">
        <v>216</v>
      </c>
      <c r="B212">
        <v>2</v>
      </c>
      <c r="C212">
        <v>1</v>
      </c>
      <c r="D212" t="s">
        <v>103</v>
      </c>
      <c r="E212">
        <v>2</v>
      </c>
      <c r="F212">
        <v>3</v>
      </c>
      <c r="G212" t="s">
        <v>103</v>
      </c>
      <c r="H212">
        <v>1</v>
      </c>
      <c r="I212" t="s">
        <v>2990</v>
      </c>
    </row>
    <row r="213" spans="1:9" x14ac:dyDescent="0.25">
      <c r="A213" s="77">
        <v>217</v>
      </c>
      <c r="B213">
        <v>25</v>
      </c>
      <c r="C213">
        <v>1126</v>
      </c>
      <c r="D213" t="s">
        <v>565</v>
      </c>
      <c r="E213">
        <v>500</v>
      </c>
      <c r="F213">
        <v>888</v>
      </c>
      <c r="G213" t="s">
        <v>565</v>
      </c>
      <c r="H213">
        <v>1</v>
      </c>
      <c r="I213" t="s">
        <v>2024</v>
      </c>
    </row>
    <row r="214" spans="1:9" x14ac:dyDescent="0.25">
      <c r="A214" s="76">
        <v>218</v>
      </c>
      <c r="B214">
        <v>25</v>
      </c>
      <c r="C214">
        <v>1126</v>
      </c>
      <c r="D214" t="s">
        <v>565</v>
      </c>
      <c r="E214">
        <v>500</v>
      </c>
      <c r="F214">
        <v>888</v>
      </c>
      <c r="G214" t="s">
        <v>565</v>
      </c>
      <c r="H214">
        <v>1</v>
      </c>
      <c r="I214" t="s">
        <v>2025</v>
      </c>
    </row>
    <row r="215" spans="1:9" x14ac:dyDescent="0.25">
      <c r="A215" s="77">
        <v>219</v>
      </c>
      <c r="B215">
        <v>25</v>
      </c>
      <c r="C215">
        <v>1126</v>
      </c>
      <c r="D215" t="s">
        <v>565</v>
      </c>
      <c r="E215">
        <v>500</v>
      </c>
      <c r="F215">
        <v>888</v>
      </c>
      <c r="G215" t="s">
        <v>565</v>
      </c>
      <c r="H215">
        <v>1</v>
      </c>
      <c r="I215" t="s">
        <v>2026</v>
      </c>
    </row>
    <row r="216" spans="1:9" x14ac:dyDescent="0.25">
      <c r="A216" s="77">
        <v>220</v>
      </c>
      <c r="B216">
        <v>25</v>
      </c>
      <c r="C216">
        <v>1126</v>
      </c>
      <c r="D216" t="s">
        <v>565</v>
      </c>
      <c r="E216">
        <v>500</v>
      </c>
      <c r="F216">
        <v>888</v>
      </c>
      <c r="G216" t="s">
        <v>565</v>
      </c>
      <c r="H216">
        <v>1</v>
      </c>
      <c r="I216" t="s">
        <v>2027</v>
      </c>
    </row>
    <row r="217" spans="1:9" x14ac:dyDescent="0.25">
      <c r="A217" s="77">
        <v>225</v>
      </c>
      <c r="B217">
        <v>25</v>
      </c>
      <c r="C217">
        <v>1126</v>
      </c>
      <c r="D217" t="s">
        <v>565</v>
      </c>
      <c r="E217">
        <v>500</v>
      </c>
      <c r="F217">
        <v>888</v>
      </c>
      <c r="G217" t="s">
        <v>565</v>
      </c>
      <c r="H217">
        <v>1</v>
      </c>
      <c r="I217" t="s">
        <v>2028</v>
      </c>
    </row>
    <row r="218" spans="1:9" x14ac:dyDescent="0.25">
      <c r="A218" s="77">
        <v>226</v>
      </c>
      <c r="B218">
        <v>25</v>
      </c>
      <c r="C218">
        <v>1126</v>
      </c>
      <c r="D218" t="s">
        <v>565</v>
      </c>
      <c r="E218">
        <v>500</v>
      </c>
      <c r="F218">
        <v>888</v>
      </c>
      <c r="G218" t="s">
        <v>565</v>
      </c>
      <c r="H218">
        <v>1</v>
      </c>
      <c r="I218" t="s">
        <v>2029</v>
      </c>
    </row>
    <row r="219" spans="1:9" x14ac:dyDescent="0.25">
      <c r="A219" s="77">
        <v>227</v>
      </c>
      <c r="B219">
        <v>25</v>
      </c>
      <c r="C219">
        <v>1126</v>
      </c>
      <c r="D219" t="s">
        <v>565</v>
      </c>
      <c r="E219">
        <v>500</v>
      </c>
      <c r="F219">
        <v>888</v>
      </c>
      <c r="G219" t="s">
        <v>565</v>
      </c>
      <c r="H219">
        <v>1</v>
      </c>
      <c r="I219" t="s">
        <v>2030</v>
      </c>
    </row>
    <row r="220" spans="1:9" x14ac:dyDescent="0.25">
      <c r="A220" s="76">
        <v>229</v>
      </c>
      <c r="B220">
        <v>25</v>
      </c>
      <c r="C220">
        <v>1126</v>
      </c>
      <c r="D220" t="s">
        <v>565</v>
      </c>
      <c r="E220">
        <v>500</v>
      </c>
      <c r="F220">
        <v>888</v>
      </c>
      <c r="G220" t="s">
        <v>565</v>
      </c>
      <c r="H220">
        <v>1</v>
      </c>
      <c r="I220" t="s">
        <v>2031</v>
      </c>
    </row>
    <row r="221" spans="1:9" x14ac:dyDescent="0.25">
      <c r="A221" s="76">
        <v>230</v>
      </c>
      <c r="B221">
        <v>25</v>
      </c>
      <c r="C221">
        <v>1126</v>
      </c>
      <c r="D221" t="s">
        <v>565</v>
      </c>
      <c r="E221">
        <v>500</v>
      </c>
      <c r="F221">
        <v>888</v>
      </c>
      <c r="G221" t="s">
        <v>565</v>
      </c>
      <c r="H221">
        <v>3</v>
      </c>
      <c r="I221" t="s">
        <v>2032</v>
      </c>
    </row>
    <row r="222" spans="1:9" x14ac:dyDescent="0.25">
      <c r="A222" s="76">
        <v>231</v>
      </c>
      <c r="B222">
        <v>25</v>
      </c>
      <c r="C222">
        <v>1126</v>
      </c>
      <c r="D222" t="s">
        <v>565</v>
      </c>
      <c r="E222">
        <v>500</v>
      </c>
      <c r="F222">
        <v>888</v>
      </c>
      <c r="G222" t="s">
        <v>565</v>
      </c>
      <c r="H222">
        <v>3</v>
      </c>
      <c r="I222" t="s">
        <v>2033</v>
      </c>
    </row>
    <row r="223" spans="1:9" x14ac:dyDescent="0.25">
      <c r="A223" s="76">
        <v>232</v>
      </c>
      <c r="B223">
        <v>25</v>
      </c>
      <c r="C223">
        <v>1126</v>
      </c>
      <c r="D223" t="s">
        <v>565</v>
      </c>
      <c r="E223">
        <v>500</v>
      </c>
      <c r="F223">
        <v>888</v>
      </c>
      <c r="G223" t="s">
        <v>565</v>
      </c>
      <c r="H223">
        <v>3</v>
      </c>
      <c r="I223" t="s">
        <v>2034</v>
      </c>
    </row>
    <row r="224" spans="1:9" x14ac:dyDescent="0.25">
      <c r="A224" s="76">
        <v>233</v>
      </c>
      <c r="B224">
        <v>25</v>
      </c>
      <c r="C224">
        <v>1126</v>
      </c>
      <c r="D224" t="s">
        <v>565</v>
      </c>
      <c r="E224">
        <v>500</v>
      </c>
      <c r="F224">
        <v>888</v>
      </c>
      <c r="G224" t="s">
        <v>565</v>
      </c>
      <c r="H224">
        <v>1</v>
      </c>
      <c r="I224" t="s">
        <v>2035</v>
      </c>
    </row>
    <row r="225" spans="1:9" x14ac:dyDescent="0.25">
      <c r="A225" s="76">
        <v>234</v>
      </c>
      <c r="B225">
        <v>25</v>
      </c>
      <c r="C225">
        <v>1126</v>
      </c>
      <c r="D225" t="s">
        <v>565</v>
      </c>
      <c r="E225">
        <v>500</v>
      </c>
      <c r="F225">
        <v>888</v>
      </c>
      <c r="G225" t="s">
        <v>565</v>
      </c>
      <c r="H225">
        <v>1</v>
      </c>
      <c r="I225" t="s">
        <v>2036</v>
      </c>
    </row>
    <row r="226" spans="1:9" x14ac:dyDescent="0.25">
      <c r="A226" s="76">
        <v>235</v>
      </c>
      <c r="B226">
        <v>25</v>
      </c>
      <c r="C226">
        <v>1126</v>
      </c>
      <c r="D226" t="s">
        <v>565</v>
      </c>
      <c r="E226">
        <v>500</v>
      </c>
      <c r="F226">
        <v>888</v>
      </c>
      <c r="G226" t="s">
        <v>565</v>
      </c>
      <c r="H226">
        <v>1</v>
      </c>
      <c r="I226" t="s">
        <v>2037</v>
      </c>
    </row>
    <row r="227" spans="1:9" x14ac:dyDescent="0.25">
      <c r="A227" s="76">
        <v>236</v>
      </c>
      <c r="B227">
        <v>14</v>
      </c>
      <c r="C227">
        <v>16</v>
      </c>
      <c r="D227" t="s">
        <v>125</v>
      </c>
      <c r="E227">
        <v>37</v>
      </c>
      <c r="F227">
        <v>181</v>
      </c>
      <c r="G227" t="s">
        <v>125</v>
      </c>
      <c r="H227">
        <v>6</v>
      </c>
      <c r="I227" t="s">
        <v>2991</v>
      </c>
    </row>
    <row r="228" spans="1:9" x14ac:dyDescent="0.25">
      <c r="A228" s="76">
        <v>237</v>
      </c>
      <c r="B228">
        <v>27</v>
      </c>
      <c r="C228">
        <v>667</v>
      </c>
      <c r="D228" t="s">
        <v>452</v>
      </c>
      <c r="E228">
        <v>379</v>
      </c>
      <c r="F228">
        <v>684</v>
      </c>
      <c r="G228" t="s">
        <v>452</v>
      </c>
      <c r="H228">
        <v>1</v>
      </c>
      <c r="I228" t="s">
        <v>2992</v>
      </c>
    </row>
    <row r="229" spans="1:9" x14ac:dyDescent="0.25">
      <c r="A229" s="76">
        <v>238</v>
      </c>
      <c r="B229">
        <v>27</v>
      </c>
      <c r="C229">
        <v>667</v>
      </c>
      <c r="D229" t="s">
        <v>452</v>
      </c>
      <c r="E229">
        <v>379</v>
      </c>
      <c r="F229">
        <v>684</v>
      </c>
      <c r="G229" t="s">
        <v>452</v>
      </c>
      <c r="H229">
        <v>1</v>
      </c>
      <c r="I229" t="s">
        <v>2993</v>
      </c>
    </row>
    <row r="230" spans="1:9" x14ac:dyDescent="0.25">
      <c r="A230" s="76">
        <v>239</v>
      </c>
      <c r="B230">
        <v>27</v>
      </c>
      <c r="C230">
        <v>667</v>
      </c>
      <c r="D230" t="s">
        <v>452</v>
      </c>
      <c r="E230">
        <v>379</v>
      </c>
      <c r="F230">
        <v>684</v>
      </c>
      <c r="G230" t="s">
        <v>452</v>
      </c>
      <c r="H230">
        <v>1</v>
      </c>
      <c r="I230" t="s">
        <v>2994</v>
      </c>
    </row>
    <row r="231" spans="1:9" x14ac:dyDescent="0.25">
      <c r="A231" s="76">
        <v>240</v>
      </c>
      <c r="B231">
        <v>27</v>
      </c>
      <c r="C231">
        <v>667</v>
      </c>
      <c r="D231" t="s">
        <v>452</v>
      </c>
      <c r="E231">
        <v>379</v>
      </c>
      <c r="F231">
        <v>684</v>
      </c>
      <c r="G231" t="s">
        <v>452</v>
      </c>
      <c r="H231">
        <v>1</v>
      </c>
      <c r="I231" t="s">
        <v>2995</v>
      </c>
    </row>
    <row r="232" spans="1:9" x14ac:dyDescent="0.25">
      <c r="A232" s="76">
        <v>241</v>
      </c>
      <c r="B232">
        <v>27</v>
      </c>
      <c r="C232">
        <v>667</v>
      </c>
      <c r="D232" t="s">
        <v>452</v>
      </c>
      <c r="E232">
        <v>379</v>
      </c>
      <c r="F232">
        <v>684</v>
      </c>
      <c r="G232" t="s">
        <v>452</v>
      </c>
      <c r="H232">
        <v>1</v>
      </c>
      <c r="I232" t="s">
        <v>2996</v>
      </c>
    </row>
    <row r="233" spans="1:9" x14ac:dyDescent="0.25">
      <c r="A233" s="76">
        <v>242</v>
      </c>
      <c r="B233">
        <v>27</v>
      </c>
      <c r="C233">
        <v>667</v>
      </c>
      <c r="D233" t="s">
        <v>452</v>
      </c>
      <c r="E233">
        <v>379</v>
      </c>
      <c r="F233">
        <v>684</v>
      </c>
      <c r="G233" t="s">
        <v>452</v>
      </c>
      <c r="H233">
        <v>1</v>
      </c>
      <c r="I233" t="s">
        <v>2997</v>
      </c>
    </row>
    <row r="234" spans="1:9" x14ac:dyDescent="0.25">
      <c r="A234" s="76">
        <v>243</v>
      </c>
      <c r="B234">
        <v>27</v>
      </c>
      <c r="C234">
        <v>667</v>
      </c>
      <c r="D234" t="s">
        <v>452</v>
      </c>
      <c r="E234">
        <v>379</v>
      </c>
      <c r="F234">
        <v>684</v>
      </c>
      <c r="G234" t="s">
        <v>452</v>
      </c>
      <c r="H234">
        <v>1</v>
      </c>
      <c r="I234" t="s">
        <v>2998</v>
      </c>
    </row>
    <row r="235" spans="1:9" x14ac:dyDescent="0.25">
      <c r="A235" s="76">
        <v>244</v>
      </c>
      <c r="B235">
        <v>27</v>
      </c>
      <c r="C235">
        <v>667</v>
      </c>
      <c r="D235" t="s">
        <v>452</v>
      </c>
      <c r="E235">
        <v>379</v>
      </c>
      <c r="F235">
        <v>684</v>
      </c>
      <c r="G235" t="s">
        <v>452</v>
      </c>
      <c r="H235">
        <v>1</v>
      </c>
      <c r="I235" t="s">
        <v>2999</v>
      </c>
    </row>
    <row r="236" spans="1:9" x14ac:dyDescent="0.25">
      <c r="A236" s="76">
        <v>245</v>
      </c>
      <c r="B236">
        <v>27</v>
      </c>
      <c r="C236">
        <v>667</v>
      </c>
      <c r="D236" t="s">
        <v>452</v>
      </c>
      <c r="E236">
        <v>379</v>
      </c>
      <c r="F236">
        <v>684</v>
      </c>
      <c r="G236" t="s">
        <v>452</v>
      </c>
      <c r="H236">
        <v>1</v>
      </c>
      <c r="I236" t="s">
        <v>3000</v>
      </c>
    </row>
    <row r="237" spans="1:9" x14ac:dyDescent="0.25">
      <c r="A237" s="76">
        <v>246</v>
      </c>
      <c r="B237">
        <v>27</v>
      </c>
      <c r="C237">
        <v>667</v>
      </c>
      <c r="D237" t="s">
        <v>452</v>
      </c>
      <c r="E237">
        <v>379</v>
      </c>
      <c r="F237">
        <v>684</v>
      </c>
      <c r="G237" t="s">
        <v>452</v>
      </c>
      <c r="H237">
        <v>1</v>
      </c>
      <c r="I237" t="s">
        <v>3001</v>
      </c>
    </row>
    <row r="238" spans="1:9" x14ac:dyDescent="0.25">
      <c r="A238" s="76">
        <v>247</v>
      </c>
      <c r="B238">
        <v>14</v>
      </c>
      <c r="C238">
        <v>16</v>
      </c>
      <c r="D238" t="s">
        <v>125</v>
      </c>
      <c r="E238">
        <v>37</v>
      </c>
      <c r="F238">
        <v>181</v>
      </c>
      <c r="G238" t="s">
        <v>125</v>
      </c>
      <c r="H238">
        <v>6</v>
      </c>
      <c r="I238" t="s">
        <v>3002</v>
      </c>
    </row>
    <row r="239" spans="1:9" x14ac:dyDescent="0.25">
      <c r="A239" s="76">
        <v>249</v>
      </c>
      <c r="B239">
        <v>27</v>
      </c>
      <c r="C239">
        <v>667</v>
      </c>
      <c r="D239" t="s">
        <v>452</v>
      </c>
      <c r="E239">
        <v>379</v>
      </c>
      <c r="F239">
        <v>684</v>
      </c>
      <c r="G239" t="s">
        <v>452</v>
      </c>
      <c r="H239">
        <v>0</v>
      </c>
      <c r="I239" t="s">
        <v>3003</v>
      </c>
    </row>
    <row r="240" spans="1:9" x14ac:dyDescent="0.25">
      <c r="A240" s="76">
        <v>250</v>
      </c>
      <c r="B240">
        <v>27</v>
      </c>
      <c r="C240">
        <v>667</v>
      </c>
      <c r="D240" t="s">
        <v>452</v>
      </c>
      <c r="E240">
        <v>379</v>
      </c>
      <c r="F240">
        <v>684</v>
      </c>
      <c r="G240" t="s">
        <v>452</v>
      </c>
      <c r="H240">
        <v>0</v>
      </c>
      <c r="I240" t="s">
        <v>3003</v>
      </c>
    </row>
    <row r="241" spans="1:9" x14ac:dyDescent="0.25">
      <c r="A241" s="76">
        <v>251</v>
      </c>
      <c r="B241">
        <v>29</v>
      </c>
      <c r="C241">
        <v>1006</v>
      </c>
      <c r="D241" t="s">
        <v>2322</v>
      </c>
      <c r="E241">
        <v>448</v>
      </c>
      <c r="F241">
        <v>823</v>
      </c>
      <c r="G241" t="s">
        <v>3004</v>
      </c>
      <c r="H241">
        <v>1</v>
      </c>
      <c r="I241" t="s">
        <v>3005</v>
      </c>
    </row>
    <row r="242" spans="1:9" x14ac:dyDescent="0.25">
      <c r="A242" s="76">
        <v>252</v>
      </c>
      <c r="B242">
        <v>29</v>
      </c>
      <c r="C242">
        <v>1006</v>
      </c>
      <c r="D242" t="s">
        <v>2322</v>
      </c>
      <c r="E242">
        <v>448</v>
      </c>
      <c r="F242">
        <v>823</v>
      </c>
      <c r="G242" t="s">
        <v>3004</v>
      </c>
      <c r="H242">
        <v>1</v>
      </c>
      <c r="I242" t="s">
        <v>3006</v>
      </c>
    </row>
    <row r="243" spans="1:9" x14ac:dyDescent="0.25">
      <c r="A243" s="76">
        <v>253</v>
      </c>
      <c r="B243">
        <v>29</v>
      </c>
      <c r="C243">
        <v>1006</v>
      </c>
      <c r="D243" t="s">
        <v>2322</v>
      </c>
      <c r="E243">
        <v>448</v>
      </c>
      <c r="F243">
        <v>823</v>
      </c>
      <c r="G243" t="s">
        <v>3004</v>
      </c>
      <c r="H243">
        <v>1</v>
      </c>
      <c r="I243" t="s">
        <v>3007</v>
      </c>
    </row>
    <row r="244" spans="1:9" x14ac:dyDescent="0.25">
      <c r="A244" s="76">
        <v>254</v>
      </c>
      <c r="B244">
        <v>29</v>
      </c>
      <c r="C244">
        <v>1006</v>
      </c>
      <c r="D244" t="s">
        <v>2322</v>
      </c>
      <c r="E244">
        <v>448</v>
      </c>
      <c r="F244">
        <v>823</v>
      </c>
      <c r="G244" t="s">
        <v>3004</v>
      </c>
      <c r="H244">
        <v>1</v>
      </c>
      <c r="I244" t="s">
        <v>3008</v>
      </c>
    </row>
    <row r="245" spans="1:9" x14ac:dyDescent="0.25">
      <c r="A245" s="76">
        <v>255</v>
      </c>
      <c r="B245">
        <v>28</v>
      </c>
      <c r="C245">
        <v>994</v>
      </c>
      <c r="D245" t="s">
        <v>2323</v>
      </c>
      <c r="E245">
        <v>442</v>
      </c>
      <c r="F245">
        <v>816</v>
      </c>
      <c r="G245" t="s">
        <v>2323</v>
      </c>
      <c r="H245">
        <v>1</v>
      </c>
      <c r="I245" t="s">
        <v>3009</v>
      </c>
    </row>
    <row r="246" spans="1:9" x14ac:dyDescent="0.25">
      <c r="A246" s="76">
        <v>256</v>
      </c>
      <c r="B246">
        <v>28</v>
      </c>
      <c r="C246">
        <v>994</v>
      </c>
      <c r="D246" t="s">
        <v>2323</v>
      </c>
      <c r="E246">
        <v>442</v>
      </c>
      <c r="F246">
        <v>816</v>
      </c>
      <c r="G246" t="s">
        <v>2323</v>
      </c>
      <c r="H246">
        <v>1</v>
      </c>
      <c r="I246" t="s">
        <v>3010</v>
      </c>
    </row>
    <row r="247" spans="1:9" x14ac:dyDescent="0.25">
      <c r="A247" s="76">
        <v>257</v>
      </c>
      <c r="B247">
        <v>28</v>
      </c>
      <c r="C247">
        <v>994</v>
      </c>
      <c r="D247" t="s">
        <v>2323</v>
      </c>
      <c r="E247">
        <v>442</v>
      </c>
      <c r="F247">
        <v>816</v>
      </c>
      <c r="G247" t="s">
        <v>2323</v>
      </c>
      <c r="H247">
        <v>1</v>
      </c>
      <c r="I247" t="s">
        <v>3011</v>
      </c>
    </row>
    <row r="248" spans="1:9" x14ac:dyDescent="0.25">
      <c r="A248" s="76">
        <v>258</v>
      </c>
      <c r="B248">
        <v>17</v>
      </c>
      <c r="C248">
        <v>256</v>
      </c>
      <c r="D248" t="s">
        <v>2302</v>
      </c>
      <c r="E248">
        <v>179</v>
      </c>
      <c r="F248">
        <v>382</v>
      </c>
      <c r="G248" t="s">
        <v>2302</v>
      </c>
      <c r="H248">
        <v>3</v>
      </c>
      <c r="I248" t="s">
        <v>3012</v>
      </c>
    </row>
    <row r="249" spans="1:9" x14ac:dyDescent="0.25">
      <c r="A249" s="76">
        <v>260</v>
      </c>
      <c r="B249">
        <v>9</v>
      </c>
      <c r="C249">
        <v>26</v>
      </c>
      <c r="D249" t="s">
        <v>2319</v>
      </c>
      <c r="E249">
        <v>19</v>
      </c>
      <c r="F249">
        <v>117</v>
      </c>
      <c r="G249" t="s">
        <v>2319</v>
      </c>
      <c r="H249">
        <v>6</v>
      </c>
      <c r="I249" t="s">
        <v>3013</v>
      </c>
    </row>
    <row r="250" spans="1:9" x14ac:dyDescent="0.25">
      <c r="A250" s="76">
        <v>261</v>
      </c>
      <c r="B250">
        <v>9</v>
      </c>
      <c r="C250">
        <v>26</v>
      </c>
      <c r="D250" t="s">
        <v>2319</v>
      </c>
      <c r="E250">
        <v>19</v>
      </c>
      <c r="F250">
        <v>117</v>
      </c>
      <c r="G250" t="s">
        <v>2319</v>
      </c>
      <c r="H250">
        <v>6</v>
      </c>
      <c r="I250" t="s">
        <v>3014</v>
      </c>
    </row>
    <row r="251" spans="1:9" x14ac:dyDescent="0.25">
      <c r="A251" s="76">
        <v>262</v>
      </c>
      <c r="B251">
        <v>15</v>
      </c>
      <c r="C251">
        <v>143</v>
      </c>
      <c r="D251" t="s">
        <v>264</v>
      </c>
      <c r="E251">
        <v>178</v>
      </c>
      <c r="F251">
        <v>381</v>
      </c>
      <c r="G251" t="s">
        <v>264</v>
      </c>
      <c r="H251">
        <v>6</v>
      </c>
      <c r="I251" t="s">
        <v>3015</v>
      </c>
    </row>
    <row r="252" spans="1:9" x14ac:dyDescent="0.25">
      <c r="A252" s="76">
        <v>264</v>
      </c>
      <c r="B252">
        <v>10</v>
      </c>
      <c r="C252">
        <v>13</v>
      </c>
      <c r="D252" t="s">
        <v>107</v>
      </c>
      <c r="E252">
        <v>10</v>
      </c>
      <c r="F252">
        <v>57</v>
      </c>
      <c r="G252" t="s">
        <v>107</v>
      </c>
      <c r="H252">
        <v>6</v>
      </c>
      <c r="I252" t="s">
        <v>3016</v>
      </c>
    </row>
    <row r="253" spans="1:9" x14ac:dyDescent="0.25">
      <c r="A253" s="76">
        <v>265</v>
      </c>
      <c r="B253">
        <v>7</v>
      </c>
      <c r="C253">
        <v>9</v>
      </c>
      <c r="D253" t="s">
        <v>2299</v>
      </c>
      <c r="E253">
        <v>180</v>
      </c>
      <c r="F253">
        <v>383</v>
      </c>
      <c r="G253" t="s">
        <v>2299</v>
      </c>
      <c r="H253">
        <v>6</v>
      </c>
      <c r="I253" t="s">
        <v>3017</v>
      </c>
    </row>
    <row r="254" spans="1:9" x14ac:dyDescent="0.25">
      <c r="A254" s="76">
        <v>266</v>
      </c>
      <c r="B254">
        <v>11</v>
      </c>
      <c r="C254">
        <v>7</v>
      </c>
      <c r="D254" t="s">
        <v>2320</v>
      </c>
      <c r="E254">
        <v>9</v>
      </c>
      <c r="F254">
        <v>41</v>
      </c>
      <c r="G254" t="s">
        <v>2320</v>
      </c>
      <c r="H254">
        <v>6</v>
      </c>
      <c r="I254" t="s">
        <v>3018</v>
      </c>
    </row>
    <row r="255" spans="1:9" x14ac:dyDescent="0.25">
      <c r="A255" s="76">
        <v>267</v>
      </c>
      <c r="B255">
        <v>2</v>
      </c>
      <c r="C255">
        <v>1</v>
      </c>
      <c r="D255" t="s">
        <v>103</v>
      </c>
      <c r="E255">
        <v>2</v>
      </c>
      <c r="F255">
        <v>3</v>
      </c>
      <c r="G255" t="s">
        <v>103</v>
      </c>
      <c r="H255">
        <v>6</v>
      </c>
      <c r="I255" t="s">
        <v>3019</v>
      </c>
    </row>
    <row r="256" spans="1:9" x14ac:dyDescent="0.25">
      <c r="A256" s="76">
        <v>268</v>
      </c>
      <c r="B256">
        <v>16</v>
      </c>
      <c r="C256">
        <v>300</v>
      </c>
      <c r="D256" t="s">
        <v>2301</v>
      </c>
      <c r="E256">
        <v>18</v>
      </c>
      <c r="F256">
        <v>108</v>
      </c>
      <c r="G256" t="s">
        <v>2301</v>
      </c>
      <c r="H256">
        <v>6</v>
      </c>
      <c r="I256" t="s">
        <v>3020</v>
      </c>
    </row>
    <row r="257" spans="1:9" x14ac:dyDescent="0.25">
      <c r="A257" s="76">
        <v>269</v>
      </c>
      <c r="B257">
        <v>3</v>
      </c>
      <c r="C257">
        <v>10</v>
      </c>
      <c r="D257" t="s">
        <v>2315</v>
      </c>
      <c r="E257">
        <v>5</v>
      </c>
      <c r="F257">
        <v>20</v>
      </c>
      <c r="G257" t="s">
        <v>2315</v>
      </c>
      <c r="H257">
        <v>6</v>
      </c>
      <c r="I257" t="s">
        <v>3021</v>
      </c>
    </row>
    <row r="258" spans="1:9" x14ac:dyDescent="0.25">
      <c r="A258" s="76">
        <v>270</v>
      </c>
      <c r="B258">
        <v>25</v>
      </c>
      <c r="C258">
        <v>1126</v>
      </c>
      <c r="D258" t="s">
        <v>565</v>
      </c>
      <c r="E258">
        <v>500</v>
      </c>
      <c r="F258">
        <v>888</v>
      </c>
      <c r="G258" t="s">
        <v>565</v>
      </c>
      <c r="H258">
        <v>2</v>
      </c>
      <c r="I258" t="s">
        <v>441</v>
      </c>
    </row>
    <row r="259" spans="1:9" x14ac:dyDescent="0.25">
      <c r="A259" s="76">
        <v>272</v>
      </c>
      <c r="B259">
        <v>30</v>
      </c>
      <c r="C259">
        <v>1060</v>
      </c>
      <c r="D259" t="s">
        <v>532</v>
      </c>
      <c r="E259">
        <v>467</v>
      </c>
      <c r="F259">
        <v>849</v>
      </c>
      <c r="G259" t="s">
        <v>532</v>
      </c>
      <c r="H259">
        <v>1</v>
      </c>
      <c r="I259" t="s">
        <v>3022</v>
      </c>
    </row>
    <row r="260" spans="1:9" x14ac:dyDescent="0.25">
      <c r="A260" s="76">
        <v>273</v>
      </c>
      <c r="B260">
        <v>30</v>
      </c>
      <c r="C260">
        <v>1060</v>
      </c>
      <c r="D260" t="s">
        <v>532</v>
      </c>
      <c r="E260">
        <v>467</v>
      </c>
      <c r="F260">
        <v>849</v>
      </c>
      <c r="G260" t="s">
        <v>532</v>
      </c>
      <c r="H260">
        <v>1</v>
      </c>
      <c r="I260" t="s">
        <v>3023</v>
      </c>
    </row>
    <row r="261" spans="1:9" x14ac:dyDescent="0.25">
      <c r="A261" s="76">
        <v>274</v>
      </c>
      <c r="B261">
        <v>30</v>
      </c>
      <c r="C261">
        <v>1060</v>
      </c>
      <c r="D261" t="s">
        <v>532</v>
      </c>
      <c r="E261">
        <v>467</v>
      </c>
      <c r="F261">
        <v>849</v>
      </c>
      <c r="G261" t="s">
        <v>532</v>
      </c>
      <c r="H261">
        <v>1</v>
      </c>
      <c r="I261" t="s">
        <v>3255</v>
      </c>
    </row>
    <row r="262" spans="1:9" x14ac:dyDescent="0.25">
      <c r="A262" s="77">
        <v>275</v>
      </c>
      <c r="B262">
        <v>30</v>
      </c>
      <c r="C262">
        <v>1060</v>
      </c>
      <c r="D262" t="s">
        <v>532</v>
      </c>
      <c r="E262">
        <v>467</v>
      </c>
      <c r="F262">
        <v>849</v>
      </c>
      <c r="G262" t="s">
        <v>532</v>
      </c>
      <c r="H262">
        <v>1</v>
      </c>
      <c r="I262" t="s">
        <v>3024</v>
      </c>
    </row>
    <row r="263" spans="1:9" x14ac:dyDescent="0.25">
      <c r="A263" s="77">
        <v>276</v>
      </c>
      <c r="B263">
        <v>30</v>
      </c>
      <c r="C263">
        <v>1060</v>
      </c>
      <c r="D263" t="s">
        <v>532</v>
      </c>
      <c r="E263">
        <v>467</v>
      </c>
      <c r="F263">
        <v>849</v>
      </c>
      <c r="G263" t="s">
        <v>532</v>
      </c>
      <c r="H263">
        <v>1</v>
      </c>
      <c r="I263" t="s">
        <v>3025</v>
      </c>
    </row>
    <row r="264" spans="1:9" x14ac:dyDescent="0.25">
      <c r="A264" s="77">
        <v>277</v>
      </c>
      <c r="B264">
        <v>30</v>
      </c>
      <c r="C264">
        <v>1060</v>
      </c>
      <c r="D264" t="s">
        <v>532</v>
      </c>
      <c r="E264">
        <v>467</v>
      </c>
      <c r="F264">
        <v>849</v>
      </c>
      <c r="G264" t="s">
        <v>532</v>
      </c>
      <c r="H264">
        <v>1</v>
      </c>
      <c r="I264" t="s">
        <v>3026</v>
      </c>
    </row>
    <row r="265" spans="1:9" x14ac:dyDescent="0.25">
      <c r="A265" s="77">
        <v>278</v>
      </c>
      <c r="B265">
        <v>30</v>
      </c>
      <c r="C265">
        <v>1060</v>
      </c>
      <c r="D265" t="s">
        <v>532</v>
      </c>
      <c r="E265">
        <v>467</v>
      </c>
      <c r="F265">
        <v>849</v>
      </c>
      <c r="G265" t="s">
        <v>532</v>
      </c>
      <c r="H265">
        <v>1</v>
      </c>
      <c r="I265" t="s">
        <v>3027</v>
      </c>
    </row>
    <row r="266" spans="1:9" x14ac:dyDescent="0.25">
      <c r="A266" s="77">
        <v>279</v>
      </c>
      <c r="B266">
        <v>30</v>
      </c>
      <c r="C266">
        <v>1060</v>
      </c>
      <c r="D266" t="s">
        <v>532</v>
      </c>
      <c r="E266">
        <v>467</v>
      </c>
      <c r="F266">
        <v>849</v>
      </c>
      <c r="G266" t="s">
        <v>532</v>
      </c>
      <c r="H266">
        <v>1</v>
      </c>
      <c r="I266" t="s">
        <v>3028</v>
      </c>
    </row>
    <row r="267" spans="1:9" x14ac:dyDescent="0.25">
      <c r="A267" s="77">
        <v>280</v>
      </c>
      <c r="B267">
        <v>30</v>
      </c>
      <c r="C267">
        <v>1060</v>
      </c>
      <c r="D267" t="s">
        <v>532</v>
      </c>
      <c r="E267">
        <v>467</v>
      </c>
      <c r="F267">
        <v>849</v>
      </c>
      <c r="G267" t="s">
        <v>532</v>
      </c>
      <c r="H267">
        <v>1</v>
      </c>
      <c r="I267" t="s">
        <v>3029</v>
      </c>
    </row>
    <row r="268" spans="1:9" x14ac:dyDescent="0.25">
      <c r="A268" s="77">
        <v>281</v>
      </c>
      <c r="B268">
        <v>30</v>
      </c>
      <c r="C268">
        <v>1060</v>
      </c>
      <c r="D268" t="s">
        <v>532</v>
      </c>
      <c r="E268">
        <v>467</v>
      </c>
      <c r="F268">
        <v>849</v>
      </c>
      <c r="G268" t="s">
        <v>532</v>
      </c>
      <c r="H268">
        <v>1</v>
      </c>
      <c r="I268" t="s">
        <v>3030</v>
      </c>
    </row>
    <row r="269" spans="1:9" x14ac:dyDescent="0.25">
      <c r="A269" s="77">
        <v>282</v>
      </c>
      <c r="B269">
        <v>30</v>
      </c>
      <c r="C269">
        <v>1060</v>
      </c>
      <c r="D269" t="s">
        <v>532</v>
      </c>
      <c r="E269">
        <v>467</v>
      </c>
      <c r="F269">
        <v>849</v>
      </c>
      <c r="G269" t="s">
        <v>532</v>
      </c>
      <c r="H269">
        <v>1</v>
      </c>
      <c r="I269" t="s">
        <v>3031</v>
      </c>
    </row>
    <row r="270" spans="1:9" x14ac:dyDescent="0.25">
      <c r="A270" s="77">
        <v>284</v>
      </c>
      <c r="B270">
        <v>30</v>
      </c>
      <c r="C270">
        <v>1060</v>
      </c>
      <c r="D270" t="s">
        <v>532</v>
      </c>
      <c r="E270">
        <v>467</v>
      </c>
      <c r="F270">
        <v>849</v>
      </c>
      <c r="G270" t="s">
        <v>532</v>
      </c>
      <c r="H270">
        <v>1</v>
      </c>
      <c r="I270" t="s">
        <v>3032</v>
      </c>
    </row>
    <row r="271" spans="1:9" x14ac:dyDescent="0.25">
      <c r="A271" s="77">
        <v>285</v>
      </c>
      <c r="B271">
        <v>15</v>
      </c>
      <c r="C271">
        <v>143</v>
      </c>
      <c r="D271" t="s">
        <v>264</v>
      </c>
      <c r="E271">
        <v>178</v>
      </c>
      <c r="F271">
        <v>381</v>
      </c>
      <c r="G271" t="s">
        <v>264</v>
      </c>
      <c r="H271">
        <v>7</v>
      </c>
      <c r="I271" t="s">
        <v>3033</v>
      </c>
    </row>
    <row r="272" spans="1:9" x14ac:dyDescent="0.25">
      <c r="A272" s="77">
        <v>286</v>
      </c>
      <c r="B272">
        <v>5</v>
      </c>
      <c r="C272">
        <v>30</v>
      </c>
      <c r="D272" t="s">
        <v>3251</v>
      </c>
      <c r="E272">
        <v>17</v>
      </c>
      <c r="F272">
        <v>104</v>
      </c>
      <c r="G272" t="s">
        <v>2314</v>
      </c>
      <c r="H272">
        <v>7</v>
      </c>
      <c r="I272" t="s">
        <v>3034</v>
      </c>
    </row>
    <row r="273" spans="1:9" x14ac:dyDescent="0.25">
      <c r="A273" s="77">
        <v>287</v>
      </c>
      <c r="B273">
        <v>10</v>
      </c>
      <c r="C273">
        <v>13</v>
      </c>
      <c r="D273" t="s">
        <v>107</v>
      </c>
      <c r="E273">
        <v>10</v>
      </c>
      <c r="F273">
        <v>57</v>
      </c>
      <c r="G273" t="s">
        <v>107</v>
      </c>
      <c r="H273">
        <v>7</v>
      </c>
      <c r="I273" t="s">
        <v>3035</v>
      </c>
    </row>
    <row r="274" spans="1:9" x14ac:dyDescent="0.25">
      <c r="A274" s="77">
        <v>288</v>
      </c>
      <c r="B274">
        <v>15</v>
      </c>
      <c r="C274">
        <v>143</v>
      </c>
      <c r="D274" t="s">
        <v>264</v>
      </c>
      <c r="E274">
        <v>178</v>
      </c>
      <c r="F274">
        <v>381</v>
      </c>
      <c r="G274" t="s">
        <v>264</v>
      </c>
      <c r="H274">
        <v>7</v>
      </c>
      <c r="I274" t="s">
        <v>3036</v>
      </c>
    </row>
    <row r="275" spans="1:9" x14ac:dyDescent="0.25">
      <c r="A275" s="77">
        <v>289</v>
      </c>
      <c r="B275">
        <v>2</v>
      </c>
      <c r="C275">
        <v>1</v>
      </c>
      <c r="D275" t="s">
        <v>103</v>
      </c>
      <c r="E275">
        <v>2</v>
      </c>
      <c r="F275">
        <v>3</v>
      </c>
      <c r="G275" t="s">
        <v>103</v>
      </c>
      <c r="H275">
        <v>7</v>
      </c>
      <c r="I275" t="s">
        <v>3037</v>
      </c>
    </row>
    <row r="276" spans="1:9" x14ac:dyDescent="0.25">
      <c r="A276" s="77">
        <v>290</v>
      </c>
      <c r="B276">
        <v>11</v>
      </c>
      <c r="C276">
        <v>7</v>
      </c>
      <c r="D276" t="s">
        <v>2320</v>
      </c>
      <c r="E276">
        <v>9</v>
      </c>
      <c r="F276">
        <v>41</v>
      </c>
      <c r="G276" t="s">
        <v>2320</v>
      </c>
      <c r="H276">
        <v>7</v>
      </c>
      <c r="I276" t="s">
        <v>3038</v>
      </c>
    </row>
    <row r="277" spans="1:9" x14ac:dyDescent="0.25">
      <c r="A277" s="77">
        <v>291</v>
      </c>
      <c r="B277">
        <v>17</v>
      </c>
      <c r="C277">
        <v>256</v>
      </c>
      <c r="D277" t="s">
        <v>2302</v>
      </c>
      <c r="E277">
        <v>179</v>
      </c>
      <c r="F277">
        <v>382</v>
      </c>
      <c r="G277" t="s">
        <v>2302</v>
      </c>
      <c r="H277">
        <v>7</v>
      </c>
      <c r="I277" t="s">
        <v>3039</v>
      </c>
    </row>
    <row r="278" spans="1:9" x14ac:dyDescent="0.25">
      <c r="A278" s="77">
        <v>292</v>
      </c>
      <c r="B278">
        <v>2</v>
      </c>
      <c r="C278">
        <v>1</v>
      </c>
      <c r="D278" t="s">
        <v>103</v>
      </c>
      <c r="E278">
        <v>2</v>
      </c>
      <c r="F278">
        <v>3</v>
      </c>
      <c r="G278" t="s">
        <v>103</v>
      </c>
      <c r="H278">
        <v>7</v>
      </c>
      <c r="I278" t="s">
        <v>3040</v>
      </c>
    </row>
    <row r="279" spans="1:9" x14ac:dyDescent="0.25">
      <c r="A279" s="77">
        <v>293</v>
      </c>
      <c r="B279">
        <v>11</v>
      </c>
      <c r="C279">
        <v>7</v>
      </c>
      <c r="D279" t="s">
        <v>2320</v>
      </c>
      <c r="E279">
        <v>9</v>
      </c>
      <c r="F279">
        <v>41</v>
      </c>
      <c r="G279" t="s">
        <v>2320</v>
      </c>
      <c r="H279">
        <v>7</v>
      </c>
      <c r="I279" t="s">
        <v>3041</v>
      </c>
    </row>
    <row r="280" spans="1:9" x14ac:dyDescent="0.25">
      <c r="A280" s="77">
        <v>294</v>
      </c>
      <c r="B280">
        <v>8</v>
      </c>
      <c r="C280">
        <v>22</v>
      </c>
      <c r="D280" t="s">
        <v>108</v>
      </c>
      <c r="E280">
        <v>11</v>
      </c>
      <c r="F280">
        <v>58</v>
      </c>
      <c r="G280" t="s">
        <v>108</v>
      </c>
      <c r="H280">
        <v>7</v>
      </c>
      <c r="I280" t="s">
        <v>3042</v>
      </c>
    </row>
    <row r="281" spans="1:9" x14ac:dyDescent="0.25">
      <c r="A281" s="77">
        <v>295</v>
      </c>
      <c r="B281">
        <v>18</v>
      </c>
      <c r="C281">
        <v>75</v>
      </c>
      <c r="D281" t="s">
        <v>198</v>
      </c>
      <c r="E281">
        <v>110</v>
      </c>
      <c r="F281">
        <v>281</v>
      </c>
      <c r="G281" t="s">
        <v>198</v>
      </c>
      <c r="H281">
        <v>7</v>
      </c>
      <c r="I281" t="s">
        <v>3043</v>
      </c>
    </row>
    <row r="282" spans="1:9" x14ac:dyDescent="0.25">
      <c r="A282" s="77">
        <v>296</v>
      </c>
      <c r="B282">
        <v>7</v>
      </c>
      <c r="C282">
        <v>9</v>
      </c>
      <c r="D282" t="s">
        <v>2299</v>
      </c>
      <c r="E282">
        <v>180</v>
      </c>
      <c r="F282">
        <v>383</v>
      </c>
      <c r="G282" t="s">
        <v>2299</v>
      </c>
      <c r="H282">
        <v>7</v>
      </c>
      <c r="I282" t="s">
        <v>3044</v>
      </c>
    </row>
    <row r="283" spans="1:9" x14ac:dyDescent="0.25">
      <c r="A283" s="77">
        <v>297</v>
      </c>
      <c r="B283">
        <v>2</v>
      </c>
      <c r="C283">
        <v>1</v>
      </c>
      <c r="D283" t="s">
        <v>103</v>
      </c>
      <c r="E283">
        <v>2</v>
      </c>
      <c r="F283">
        <v>3</v>
      </c>
      <c r="G283" t="s">
        <v>103</v>
      </c>
      <c r="H283">
        <v>7</v>
      </c>
      <c r="I283" t="s">
        <v>3256</v>
      </c>
    </row>
    <row r="284" spans="1:9" x14ac:dyDescent="0.25">
      <c r="A284" s="76">
        <v>298</v>
      </c>
      <c r="B284">
        <v>11</v>
      </c>
      <c r="C284">
        <v>7</v>
      </c>
      <c r="D284" t="s">
        <v>2320</v>
      </c>
      <c r="E284">
        <v>9</v>
      </c>
      <c r="F284">
        <v>41</v>
      </c>
      <c r="G284" t="s">
        <v>2320</v>
      </c>
      <c r="H284">
        <v>7</v>
      </c>
      <c r="I284" t="s">
        <v>3045</v>
      </c>
    </row>
    <row r="285" spans="1:9" x14ac:dyDescent="0.25">
      <c r="A285" s="76">
        <v>299</v>
      </c>
      <c r="B285">
        <v>8</v>
      </c>
      <c r="C285">
        <v>22</v>
      </c>
      <c r="D285" t="s">
        <v>108</v>
      </c>
      <c r="E285">
        <v>11</v>
      </c>
      <c r="F285">
        <v>58</v>
      </c>
      <c r="G285" t="s">
        <v>108</v>
      </c>
      <c r="H285">
        <v>7</v>
      </c>
      <c r="I285" t="s">
        <v>3046</v>
      </c>
    </row>
    <row r="286" spans="1:9" x14ac:dyDescent="0.25">
      <c r="A286" s="76">
        <v>300</v>
      </c>
      <c r="B286">
        <v>21</v>
      </c>
      <c r="C286">
        <v>258</v>
      </c>
      <c r="D286" t="s">
        <v>2923</v>
      </c>
      <c r="E286">
        <v>306</v>
      </c>
      <c r="F286">
        <v>537</v>
      </c>
      <c r="G286" t="s">
        <v>2923</v>
      </c>
      <c r="H286">
        <v>7</v>
      </c>
      <c r="I286" t="s">
        <v>3047</v>
      </c>
    </row>
    <row r="287" spans="1:9" x14ac:dyDescent="0.25">
      <c r="A287" s="76">
        <v>301</v>
      </c>
      <c r="B287">
        <v>12</v>
      </c>
      <c r="C287">
        <v>125</v>
      </c>
      <c r="D287" t="s">
        <v>2318</v>
      </c>
      <c r="E287">
        <v>16</v>
      </c>
      <c r="F287">
        <v>103</v>
      </c>
      <c r="G287" t="s">
        <v>2318</v>
      </c>
      <c r="H287">
        <v>7</v>
      </c>
      <c r="I287" t="s">
        <v>3048</v>
      </c>
    </row>
    <row r="288" spans="1:9" x14ac:dyDescent="0.25">
      <c r="A288" s="76">
        <v>303</v>
      </c>
      <c r="B288">
        <v>6</v>
      </c>
      <c r="C288">
        <v>20</v>
      </c>
      <c r="D288" t="s">
        <v>109</v>
      </c>
      <c r="E288">
        <v>14</v>
      </c>
      <c r="F288">
        <v>92</v>
      </c>
      <c r="G288" t="s">
        <v>109</v>
      </c>
      <c r="H288">
        <v>7</v>
      </c>
      <c r="I288" t="s">
        <v>3049</v>
      </c>
    </row>
    <row r="289" spans="1:9" x14ac:dyDescent="0.25">
      <c r="A289" s="76">
        <v>304</v>
      </c>
      <c r="B289">
        <v>16</v>
      </c>
      <c r="C289">
        <v>300</v>
      </c>
      <c r="D289" t="s">
        <v>2301</v>
      </c>
      <c r="E289">
        <v>18</v>
      </c>
      <c r="F289">
        <v>108</v>
      </c>
      <c r="G289" t="s">
        <v>2301</v>
      </c>
      <c r="H289">
        <v>7</v>
      </c>
      <c r="I289" t="s">
        <v>3050</v>
      </c>
    </row>
    <row r="290" spans="1:9" x14ac:dyDescent="0.25">
      <c r="A290" s="76">
        <v>305</v>
      </c>
      <c r="B290">
        <v>9</v>
      </c>
      <c r="C290">
        <v>26</v>
      </c>
      <c r="D290" t="s">
        <v>2319</v>
      </c>
      <c r="E290">
        <v>19</v>
      </c>
      <c r="F290">
        <v>117</v>
      </c>
      <c r="G290" t="s">
        <v>2319</v>
      </c>
      <c r="H290">
        <v>7</v>
      </c>
      <c r="I290" t="s">
        <v>3051</v>
      </c>
    </row>
    <row r="291" spans="1:9" x14ac:dyDescent="0.25">
      <c r="A291" s="76">
        <v>306</v>
      </c>
      <c r="B291">
        <v>16</v>
      </c>
      <c r="C291">
        <v>300</v>
      </c>
      <c r="D291" t="s">
        <v>2301</v>
      </c>
      <c r="E291">
        <v>18</v>
      </c>
      <c r="F291">
        <v>108</v>
      </c>
      <c r="G291" t="s">
        <v>2301</v>
      </c>
      <c r="H291">
        <v>7</v>
      </c>
      <c r="I291" t="s">
        <v>3052</v>
      </c>
    </row>
    <row r="292" spans="1:9" x14ac:dyDescent="0.25">
      <c r="A292" s="76">
        <v>307</v>
      </c>
      <c r="B292">
        <v>3</v>
      </c>
      <c r="C292">
        <v>10</v>
      </c>
      <c r="D292" t="s">
        <v>2315</v>
      </c>
      <c r="E292">
        <v>5</v>
      </c>
      <c r="F292">
        <v>20</v>
      </c>
      <c r="G292" t="s">
        <v>2315</v>
      </c>
      <c r="H292">
        <v>7</v>
      </c>
      <c r="I292" t="s">
        <v>3053</v>
      </c>
    </row>
    <row r="293" spans="1:9" x14ac:dyDescent="0.25">
      <c r="A293" s="76">
        <v>309</v>
      </c>
      <c r="B293">
        <v>10</v>
      </c>
      <c r="C293">
        <v>13</v>
      </c>
      <c r="D293" t="s">
        <v>107</v>
      </c>
      <c r="E293">
        <v>10</v>
      </c>
      <c r="F293">
        <v>57</v>
      </c>
      <c r="G293" t="s">
        <v>107</v>
      </c>
      <c r="H293">
        <v>7</v>
      </c>
      <c r="I293" t="s">
        <v>3054</v>
      </c>
    </row>
    <row r="294" spans="1:9" x14ac:dyDescent="0.25">
      <c r="A294" s="76">
        <v>310</v>
      </c>
      <c r="B294">
        <v>25</v>
      </c>
      <c r="C294">
        <v>1126</v>
      </c>
      <c r="D294" t="s">
        <v>565</v>
      </c>
      <c r="E294">
        <v>500</v>
      </c>
      <c r="F294">
        <v>888</v>
      </c>
      <c r="G294" t="s">
        <v>565</v>
      </c>
      <c r="H294">
        <v>7</v>
      </c>
      <c r="I294" t="s">
        <v>551</v>
      </c>
    </row>
    <row r="295" spans="1:9" x14ac:dyDescent="0.25">
      <c r="A295" s="76">
        <v>311</v>
      </c>
      <c r="B295">
        <v>17</v>
      </c>
      <c r="C295">
        <v>256</v>
      </c>
      <c r="D295" t="s">
        <v>2302</v>
      </c>
      <c r="E295">
        <v>179</v>
      </c>
      <c r="F295">
        <v>382</v>
      </c>
      <c r="G295" t="s">
        <v>2302</v>
      </c>
      <c r="H295">
        <v>7</v>
      </c>
      <c r="I295" t="s">
        <v>3055</v>
      </c>
    </row>
    <row r="296" spans="1:9" x14ac:dyDescent="0.25">
      <c r="A296" s="76">
        <v>312</v>
      </c>
      <c r="B296">
        <v>13</v>
      </c>
      <c r="C296">
        <v>61</v>
      </c>
      <c r="D296" t="s">
        <v>2317</v>
      </c>
      <c r="E296">
        <v>15</v>
      </c>
      <c r="F296">
        <v>101</v>
      </c>
      <c r="G296" t="s">
        <v>2317</v>
      </c>
      <c r="H296">
        <v>7</v>
      </c>
      <c r="I296" t="s">
        <v>3327</v>
      </c>
    </row>
    <row r="297" spans="1:9" x14ac:dyDescent="0.25">
      <c r="A297" s="76">
        <v>313</v>
      </c>
      <c r="B297">
        <v>6</v>
      </c>
      <c r="C297">
        <v>20</v>
      </c>
      <c r="D297" t="s">
        <v>109</v>
      </c>
      <c r="E297">
        <v>14</v>
      </c>
      <c r="F297">
        <v>92</v>
      </c>
      <c r="G297" t="s">
        <v>109</v>
      </c>
      <c r="H297">
        <v>7</v>
      </c>
      <c r="I297" t="s">
        <v>3056</v>
      </c>
    </row>
    <row r="298" spans="1:9" x14ac:dyDescent="0.25">
      <c r="A298" s="76">
        <v>314</v>
      </c>
      <c r="B298">
        <v>5</v>
      </c>
      <c r="C298">
        <v>30</v>
      </c>
      <c r="D298" t="s">
        <v>3251</v>
      </c>
      <c r="E298">
        <v>17</v>
      </c>
      <c r="F298">
        <v>104</v>
      </c>
      <c r="G298" t="s">
        <v>2314</v>
      </c>
      <c r="H298">
        <v>7</v>
      </c>
      <c r="I298" t="s">
        <v>3057</v>
      </c>
    </row>
    <row r="299" spans="1:9" x14ac:dyDescent="0.25">
      <c r="A299" s="76">
        <v>315</v>
      </c>
      <c r="B299">
        <v>15</v>
      </c>
      <c r="C299">
        <v>143</v>
      </c>
      <c r="D299" t="s">
        <v>264</v>
      </c>
      <c r="E299">
        <v>178</v>
      </c>
      <c r="F299">
        <v>381</v>
      </c>
      <c r="G299" t="s">
        <v>264</v>
      </c>
      <c r="H299">
        <v>7</v>
      </c>
      <c r="I299" t="s">
        <v>3058</v>
      </c>
    </row>
    <row r="300" spans="1:9" x14ac:dyDescent="0.25">
      <c r="A300" s="76">
        <v>316</v>
      </c>
      <c r="B300">
        <v>9</v>
      </c>
      <c r="C300">
        <v>26</v>
      </c>
      <c r="D300" t="s">
        <v>2319</v>
      </c>
      <c r="E300">
        <v>19</v>
      </c>
      <c r="F300">
        <v>117</v>
      </c>
      <c r="G300" t="s">
        <v>2319</v>
      </c>
      <c r="H300">
        <v>7</v>
      </c>
      <c r="I300" t="s">
        <v>3059</v>
      </c>
    </row>
    <row r="301" spans="1:9" x14ac:dyDescent="0.25">
      <c r="A301" s="76">
        <v>317</v>
      </c>
      <c r="B301">
        <v>7</v>
      </c>
      <c r="C301">
        <v>9</v>
      </c>
      <c r="D301" t="s">
        <v>2299</v>
      </c>
      <c r="E301">
        <v>180</v>
      </c>
      <c r="F301">
        <v>383</v>
      </c>
      <c r="G301" t="s">
        <v>2299</v>
      </c>
      <c r="H301">
        <v>7</v>
      </c>
      <c r="I301" t="s">
        <v>3060</v>
      </c>
    </row>
    <row r="302" spans="1:9" x14ac:dyDescent="0.25">
      <c r="A302" s="76">
        <v>319</v>
      </c>
      <c r="B302">
        <v>10</v>
      </c>
      <c r="C302">
        <v>13</v>
      </c>
      <c r="D302" t="s">
        <v>107</v>
      </c>
      <c r="E302">
        <v>10</v>
      </c>
      <c r="F302">
        <v>57</v>
      </c>
      <c r="G302" t="s">
        <v>107</v>
      </c>
      <c r="H302">
        <v>7</v>
      </c>
      <c r="I302" t="s">
        <v>555</v>
      </c>
    </row>
    <row r="303" spans="1:9" x14ac:dyDescent="0.25">
      <c r="A303" s="76">
        <v>320</v>
      </c>
      <c r="B303">
        <v>17</v>
      </c>
      <c r="C303">
        <v>256</v>
      </c>
      <c r="D303" t="s">
        <v>2302</v>
      </c>
      <c r="E303">
        <v>179</v>
      </c>
      <c r="F303">
        <v>382</v>
      </c>
      <c r="G303" t="s">
        <v>2302</v>
      </c>
      <c r="H303">
        <v>7</v>
      </c>
      <c r="I303" t="s">
        <v>3061</v>
      </c>
    </row>
    <row r="304" spans="1:9" x14ac:dyDescent="0.25">
      <c r="A304" s="76">
        <v>321</v>
      </c>
      <c r="B304">
        <v>17</v>
      </c>
      <c r="C304">
        <v>256</v>
      </c>
      <c r="D304" t="s">
        <v>2302</v>
      </c>
      <c r="E304">
        <v>179</v>
      </c>
      <c r="F304">
        <v>382</v>
      </c>
      <c r="G304" t="s">
        <v>2302</v>
      </c>
      <c r="H304">
        <v>7</v>
      </c>
      <c r="I304" t="s">
        <v>3062</v>
      </c>
    </row>
    <row r="305" spans="1:9" x14ac:dyDescent="0.25">
      <c r="A305" s="76">
        <v>322</v>
      </c>
      <c r="B305">
        <v>12</v>
      </c>
      <c r="C305">
        <v>125</v>
      </c>
      <c r="D305" t="s">
        <v>2318</v>
      </c>
      <c r="E305">
        <v>16</v>
      </c>
      <c r="F305">
        <v>103</v>
      </c>
      <c r="G305" t="s">
        <v>2318</v>
      </c>
      <c r="H305">
        <v>7</v>
      </c>
      <c r="I305" t="s">
        <v>3063</v>
      </c>
    </row>
    <row r="306" spans="1:9" x14ac:dyDescent="0.25">
      <c r="A306" s="76">
        <v>323</v>
      </c>
      <c r="B306">
        <v>6</v>
      </c>
      <c r="C306">
        <v>20</v>
      </c>
      <c r="D306" t="s">
        <v>109</v>
      </c>
      <c r="E306">
        <v>14</v>
      </c>
      <c r="F306">
        <v>92</v>
      </c>
      <c r="G306" t="s">
        <v>109</v>
      </c>
      <c r="H306">
        <v>7</v>
      </c>
      <c r="I306" t="s">
        <v>3064</v>
      </c>
    </row>
    <row r="307" spans="1:9" x14ac:dyDescent="0.25">
      <c r="A307" s="76">
        <v>324</v>
      </c>
      <c r="B307">
        <v>19</v>
      </c>
      <c r="C307">
        <v>201</v>
      </c>
      <c r="D307" t="s">
        <v>385</v>
      </c>
      <c r="E307">
        <v>304</v>
      </c>
      <c r="F307">
        <v>534</v>
      </c>
      <c r="G307" t="s">
        <v>385</v>
      </c>
      <c r="H307">
        <v>7</v>
      </c>
      <c r="I307" t="s">
        <v>3065</v>
      </c>
    </row>
    <row r="308" spans="1:9" x14ac:dyDescent="0.25">
      <c r="A308" s="76">
        <v>325</v>
      </c>
      <c r="B308">
        <v>7</v>
      </c>
      <c r="C308">
        <v>9</v>
      </c>
      <c r="D308" t="s">
        <v>2299</v>
      </c>
      <c r="E308">
        <v>180</v>
      </c>
      <c r="F308">
        <v>383</v>
      </c>
      <c r="G308" t="s">
        <v>2299</v>
      </c>
      <c r="H308">
        <v>7</v>
      </c>
      <c r="I308" t="s">
        <v>3066</v>
      </c>
    </row>
    <row r="309" spans="1:9" x14ac:dyDescent="0.25">
      <c r="A309" s="76">
        <v>326</v>
      </c>
      <c r="B309">
        <v>25</v>
      </c>
      <c r="C309">
        <v>1126</v>
      </c>
      <c r="D309" t="s">
        <v>565</v>
      </c>
      <c r="E309">
        <v>500</v>
      </c>
      <c r="F309">
        <v>888</v>
      </c>
      <c r="G309" t="s">
        <v>565</v>
      </c>
      <c r="H309">
        <v>6</v>
      </c>
      <c r="I309" t="s">
        <v>2080</v>
      </c>
    </row>
    <row r="310" spans="1:9" x14ac:dyDescent="0.25">
      <c r="A310" s="76">
        <v>327</v>
      </c>
      <c r="B310">
        <v>25</v>
      </c>
      <c r="C310">
        <v>1126</v>
      </c>
      <c r="D310" t="s">
        <v>565</v>
      </c>
      <c r="E310">
        <v>500</v>
      </c>
      <c r="F310">
        <v>888</v>
      </c>
      <c r="G310" t="s">
        <v>565</v>
      </c>
      <c r="H310">
        <v>7</v>
      </c>
      <c r="I310" t="s">
        <v>564</v>
      </c>
    </row>
    <row r="311" spans="1:9" x14ac:dyDescent="0.25">
      <c r="A311" s="76">
        <v>328</v>
      </c>
      <c r="B311">
        <v>30</v>
      </c>
      <c r="C311">
        <v>1060</v>
      </c>
      <c r="D311" t="s">
        <v>532</v>
      </c>
      <c r="E311">
        <v>467</v>
      </c>
      <c r="F311">
        <v>849</v>
      </c>
      <c r="G311" t="s">
        <v>532</v>
      </c>
      <c r="H311">
        <v>1</v>
      </c>
      <c r="I311" t="s">
        <v>3067</v>
      </c>
    </row>
    <row r="312" spans="1:9" x14ac:dyDescent="0.25">
      <c r="A312" s="76">
        <v>329</v>
      </c>
      <c r="B312">
        <v>30</v>
      </c>
      <c r="C312">
        <v>1060</v>
      </c>
      <c r="D312" t="s">
        <v>532</v>
      </c>
      <c r="E312">
        <v>467</v>
      </c>
      <c r="F312">
        <v>849</v>
      </c>
      <c r="G312" t="s">
        <v>532</v>
      </c>
      <c r="H312">
        <v>1</v>
      </c>
      <c r="I312" t="s">
        <v>3068</v>
      </c>
    </row>
    <row r="313" spans="1:9" x14ac:dyDescent="0.25">
      <c r="A313" s="76">
        <v>330</v>
      </c>
      <c r="B313">
        <v>30</v>
      </c>
      <c r="C313">
        <v>1060</v>
      </c>
      <c r="D313" t="s">
        <v>532</v>
      </c>
      <c r="E313">
        <v>467</v>
      </c>
      <c r="F313">
        <v>849</v>
      </c>
      <c r="G313" t="s">
        <v>532</v>
      </c>
      <c r="H313">
        <v>1</v>
      </c>
      <c r="I313" t="s">
        <v>3069</v>
      </c>
    </row>
    <row r="314" spans="1:9" x14ac:dyDescent="0.25">
      <c r="A314" s="76">
        <v>331</v>
      </c>
      <c r="B314">
        <v>30</v>
      </c>
      <c r="C314">
        <v>1060</v>
      </c>
      <c r="D314" t="s">
        <v>532</v>
      </c>
      <c r="E314">
        <v>467</v>
      </c>
      <c r="F314">
        <v>849</v>
      </c>
      <c r="G314" t="s">
        <v>532</v>
      </c>
      <c r="H314">
        <v>3</v>
      </c>
      <c r="I314" t="s">
        <v>3070</v>
      </c>
    </row>
    <row r="315" spans="1:9" x14ac:dyDescent="0.25">
      <c r="A315" s="76">
        <v>332</v>
      </c>
      <c r="B315">
        <v>25</v>
      </c>
      <c r="C315">
        <v>1126</v>
      </c>
      <c r="D315" t="s">
        <v>565</v>
      </c>
      <c r="E315">
        <v>500</v>
      </c>
      <c r="F315">
        <v>888</v>
      </c>
      <c r="G315" t="s">
        <v>565</v>
      </c>
      <c r="H315">
        <v>6</v>
      </c>
      <c r="I315" t="s">
        <v>2085</v>
      </c>
    </row>
    <row r="316" spans="1:9" x14ac:dyDescent="0.25">
      <c r="A316" s="76">
        <v>333</v>
      </c>
      <c r="B316">
        <v>30</v>
      </c>
      <c r="C316">
        <v>1060</v>
      </c>
      <c r="D316" t="s">
        <v>532</v>
      </c>
      <c r="E316">
        <v>467</v>
      </c>
      <c r="F316">
        <v>849</v>
      </c>
      <c r="G316" t="s">
        <v>532</v>
      </c>
      <c r="H316">
        <v>7</v>
      </c>
      <c r="I316" t="s">
        <v>3071</v>
      </c>
    </row>
    <row r="317" spans="1:9" x14ac:dyDescent="0.25">
      <c r="A317" s="76">
        <v>334</v>
      </c>
      <c r="B317">
        <v>30</v>
      </c>
      <c r="C317">
        <v>1060</v>
      </c>
      <c r="D317" t="s">
        <v>532</v>
      </c>
      <c r="E317">
        <v>467</v>
      </c>
      <c r="F317">
        <v>849</v>
      </c>
      <c r="G317" t="s">
        <v>532</v>
      </c>
      <c r="H317">
        <v>7</v>
      </c>
      <c r="I317" t="s">
        <v>3072</v>
      </c>
    </row>
    <row r="318" spans="1:9" x14ac:dyDescent="0.25">
      <c r="A318" s="76">
        <v>335</v>
      </c>
      <c r="B318">
        <v>30</v>
      </c>
      <c r="C318">
        <v>1060</v>
      </c>
      <c r="D318" t="s">
        <v>532</v>
      </c>
      <c r="E318">
        <v>467</v>
      </c>
      <c r="F318">
        <v>849</v>
      </c>
      <c r="G318" t="s">
        <v>532</v>
      </c>
      <c r="H318">
        <v>7</v>
      </c>
      <c r="I318" t="s">
        <v>3073</v>
      </c>
    </row>
    <row r="319" spans="1:9" x14ac:dyDescent="0.25">
      <c r="A319" s="76">
        <v>336</v>
      </c>
      <c r="B319">
        <v>30</v>
      </c>
      <c r="C319">
        <v>1060</v>
      </c>
      <c r="D319" t="s">
        <v>532</v>
      </c>
      <c r="E319">
        <v>467</v>
      </c>
      <c r="F319">
        <v>849</v>
      </c>
      <c r="G319" t="s">
        <v>532</v>
      </c>
      <c r="H319">
        <v>7</v>
      </c>
      <c r="I319" t="s">
        <v>656</v>
      </c>
    </row>
    <row r="320" spans="1:9" x14ac:dyDescent="0.25">
      <c r="A320" s="76">
        <v>337</v>
      </c>
      <c r="B320">
        <v>31</v>
      </c>
      <c r="C320">
        <v>1313</v>
      </c>
      <c r="D320" t="s">
        <v>2326</v>
      </c>
      <c r="E320">
        <v>589</v>
      </c>
      <c r="F320">
        <v>980</v>
      </c>
      <c r="G320" t="s">
        <v>3074</v>
      </c>
      <c r="H320">
        <v>1</v>
      </c>
      <c r="I320" t="s">
        <v>3075</v>
      </c>
    </row>
    <row r="321" spans="1:9" x14ac:dyDescent="0.25">
      <c r="A321" s="76">
        <v>338</v>
      </c>
      <c r="B321">
        <v>31</v>
      </c>
      <c r="C321">
        <v>1313</v>
      </c>
      <c r="D321" t="s">
        <v>2326</v>
      </c>
      <c r="E321">
        <v>589</v>
      </c>
      <c r="F321">
        <v>980</v>
      </c>
      <c r="G321" t="s">
        <v>3074</v>
      </c>
      <c r="H321">
        <v>1</v>
      </c>
      <c r="I321" t="s">
        <v>3076</v>
      </c>
    </row>
    <row r="322" spans="1:9" x14ac:dyDescent="0.25">
      <c r="A322" s="76">
        <v>339</v>
      </c>
      <c r="B322">
        <v>31</v>
      </c>
      <c r="C322">
        <v>1313</v>
      </c>
      <c r="D322" t="s">
        <v>2326</v>
      </c>
      <c r="E322">
        <v>589</v>
      </c>
      <c r="F322">
        <v>980</v>
      </c>
      <c r="G322" t="s">
        <v>3074</v>
      </c>
      <c r="H322">
        <v>1</v>
      </c>
      <c r="I322" t="s">
        <v>3077</v>
      </c>
    </row>
    <row r="323" spans="1:9" x14ac:dyDescent="0.25">
      <c r="A323" s="76">
        <v>340</v>
      </c>
      <c r="B323">
        <v>31</v>
      </c>
      <c r="C323">
        <v>1313</v>
      </c>
      <c r="D323" t="s">
        <v>2326</v>
      </c>
      <c r="E323">
        <v>589</v>
      </c>
      <c r="F323">
        <v>980</v>
      </c>
      <c r="G323" t="s">
        <v>3074</v>
      </c>
      <c r="H323">
        <v>1</v>
      </c>
      <c r="I323" t="s">
        <v>3078</v>
      </c>
    </row>
    <row r="324" spans="1:9" x14ac:dyDescent="0.25">
      <c r="A324" s="76">
        <v>341</v>
      </c>
      <c r="B324">
        <v>6</v>
      </c>
      <c r="C324">
        <v>20</v>
      </c>
      <c r="D324" t="s">
        <v>109</v>
      </c>
      <c r="E324">
        <v>14</v>
      </c>
      <c r="F324">
        <v>92</v>
      </c>
      <c r="G324" t="s">
        <v>109</v>
      </c>
      <c r="H324">
        <v>6</v>
      </c>
      <c r="I324" t="s">
        <v>3079</v>
      </c>
    </row>
    <row r="325" spans="1:9" x14ac:dyDescent="0.25">
      <c r="A325" s="76">
        <v>342</v>
      </c>
      <c r="B325">
        <v>2</v>
      </c>
      <c r="C325">
        <v>1</v>
      </c>
      <c r="D325" t="s">
        <v>103</v>
      </c>
      <c r="E325">
        <v>2</v>
      </c>
      <c r="F325">
        <v>3</v>
      </c>
      <c r="G325" t="s">
        <v>103</v>
      </c>
      <c r="H325">
        <v>7</v>
      </c>
      <c r="I325" t="s">
        <v>3080</v>
      </c>
    </row>
    <row r="326" spans="1:9" x14ac:dyDescent="0.25">
      <c r="A326" s="76">
        <v>343</v>
      </c>
      <c r="B326">
        <v>29</v>
      </c>
      <c r="C326">
        <v>1006</v>
      </c>
      <c r="D326" t="s">
        <v>2322</v>
      </c>
      <c r="E326">
        <v>448</v>
      </c>
      <c r="F326">
        <v>823</v>
      </c>
      <c r="G326" t="s">
        <v>3004</v>
      </c>
      <c r="H326">
        <v>7</v>
      </c>
      <c r="I326" t="s">
        <v>3081</v>
      </c>
    </row>
    <row r="327" spans="1:9" x14ac:dyDescent="0.25">
      <c r="A327" s="76">
        <v>344</v>
      </c>
      <c r="B327">
        <v>23</v>
      </c>
      <c r="C327">
        <v>255</v>
      </c>
      <c r="D327" t="s">
        <v>2377</v>
      </c>
      <c r="E327">
        <v>154</v>
      </c>
      <c r="F327">
        <v>347</v>
      </c>
      <c r="G327" t="s">
        <v>2377</v>
      </c>
      <c r="H327">
        <v>7</v>
      </c>
      <c r="I327" t="s">
        <v>3082</v>
      </c>
    </row>
    <row r="328" spans="1:9" x14ac:dyDescent="0.25">
      <c r="A328" s="76">
        <v>345</v>
      </c>
      <c r="B328">
        <v>25</v>
      </c>
      <c r="C328">
        <v>1126</v>
      </c>
      <c r="D328" t="s">
        <v>565</v>
      </c>
      <c r="E328">
        <v>500</v>
      </c>
      <c r="F328">
        <v>888</v>
      </c>
      <c r="G328" t="s">
        <v>565</v>
      </c>
      <c r="H328">
        <v>7</v>
      </c>
      <c r="I328" t="s">
        <v>664</v>
      </c>
    </row>
    <row r="329" spans="1:9" x14ac:dyDescent="0.25">
      <c r="A329" s="77">
        <v>346</v>
      </c>
      <c r="B329">
        <v>31</v>
      </c>
      <c r="C329">
        <v>1313</v>
      </c>
      <c r="D329" t="s">
        <v>2326</v>
      </c>
      <c r="E329">
        <v>589</v>
      </c>
      <c r="F329">
        <v>980</v>
      </c>
      <c r="G329" t="s">
        <v>3074</v>
      </c>
      <c r="H329">
        <v>3</v>
      </c>
      <c r="I329" t="s">
        <v>3083</v>
      </c>
    </row>
    <row r="330" spans="1:9" x14ac:dyDescent="0.25">
      <c r="A330" s="77">
        <v>347</v>
      </c>
      <c r="B330">
        <v>31</v>
      </c>
      <c r="C330">
        <v>1313</v>
      </c>
      <c r="D330" t="s">
        <v>2326</v>
      </c>
      <c r="E330">
        <v>589</v>
      </c>
      <c r="F330">
        <v>980</v>
      </c>
      <c r="G330" t="s">
        <v>3074</v>
      </c>
      <c r="H330">
        <v>7</v>
      </c>
      <c r="I330" t="s">
        <v>3084</v>
      </c>
    </row>
    <row r="331" spans="1:9" x14ac:dyDescent="0.25">
      <c r="A331" s="77">
        <v>348</v>
      </c>
      <c r="B331">
        <v>27</v>
      </c>
      <c r="C331">
        <v>667</v>
      </c>
      <c r="D331" t="s">
        <v>452</v>
      </c>
      <c r="E331">
        <v>379</v>
      </c>
      <c r="F331">
        <v>684</v>
      </c>
      <c r="G331" t="s">
        <v>452</v>
      </c>
      <c r="H331">
        <v>7</v>
      </c>
      <c r="I331" t="s">
        <v>3085</v>
      </c>
    </row>
    <row r="332" spans="1:9" x14ac:dyDescent="0.25">
      <c r="A332" s="77">
        <v>349</v>
      </c>
      <c r="B332">
        <v>32</v>
      </c>
      <c r="C332">
        <v>1349</v>
      </c>
      <c r="D332" t="s">
        <v>2325</v>
      </c>
      <c r="E332">
        <v>616</v>
      </c>
      <c r="F332">
        <v>1011</v>
      </c>
      <c r="G332" t="s">
        <v>2325</v>
      </c>
      <c r="H332">
        <v>1</v>
      </c>
      <c r="I332" t="s">
        <v>3086</v>
      </c>
    </row>
    <row r="333" spans="1:9" x14ac:dyDescent="0.25">
      <c r="A333" s="77">
        <v>350</v>
      </c>
      <c r="B333">
        <v>32</v>
      </c>
      <c r="C333">
        <v>1349</v>
      </c>
      <c r="D333" t="s">
        <v>2325</v>
      </c>
      <c r="E333">
        <v>616</v>
      </c>
      <c r="F333">
        <v>1011</v>
      </c>
      <c r="G333" t="s">
        <v>2325</v>
      </c>
      <c r="H333">
        <v>1</v>
      </c>
      <c r="I333" t="s">
        <v>3087</v>
      </c>
    </row>
    <row r="334" spans="1:9" x14ac:dyDescent="0.25">
      <c r="A334" s="77">
        <v>351</v>
      </c>
      <c r="B334">
        <v>32</v>
      </c>
      <c r="C334">
        <v>1349</v>
      </c>
      <c r="D334" t="s">
        <v>2325</v>
      </c>
      <c r="E334">
        <v>616</v>
      </c>
      <c r="F334">
        <v>1011</v>
      </c>
      <c r="G334" t="s">
        <v>2325</v>
      </c>
      <c r="H334">
        <v>1</v>
      </c>
      <c r="I334" t="s">
        <v>3088</v>
      </c>
    </row>
    <row r="335" spans="1:9" x14ac:dyDescent="0.25">
      <c r="A335" s="77">
        <v>352</v>
      </c>
      <c r="B335">
        <v>32</v>
      </c>
      <c r="C335">
        <v>1349</v>
      </c>
      <c r="D335" t="s">
        <v>2325</v>
      </c>
      <c r="E335">
        <v>616</v>
      </c>
      <c r="F335">
        <v>1011</v>
      </c>
      <c r="G335" t="s">
        <v>2325</v>
      </c>
      <c r="H335">
        <v>1</v>
      </c>
      <c r="I335" t="s">
        <v>3089</v>
      </c>
    </row>
    <row r="336" spans="1:9" x14ac:dyDescent="0.25">
      <c r="A336" s="77">
        <v>353</v>
      </c>
      <c r="B336">
        <v>32</v>
      </c>
      <c r="C336">
        <v>1349</v>
      </c>
      <c r="D336" t="s">
        <v>2325</v>
      </c>
      <c r="E336">
        <v>616</v>
      </c>
      <c r="F336">
        <v>1011</v>
      </c>
      <c r="G336" t="s">
        <v>2325</v>
      </c>
      <c r="H336">
        <v>1</v>
      </c>
      <c r="I336" t="s">
        <v>3090</v>
      </c>
    </row>
    <row r="337" spans="1:9" x14ac:dyDescent="0.25">
      <c r="A337" s="77">
        <v>354</v>
      </c>
      <c r="B337">
        <v>32</v>
      </c>
      <c r="C337">
        <v>1349</v>
      </c>
      <c r="D337" t="s">
        <v>2325</v>
      </c>
      <c r="E337">
        <v>616</v>
      </c>
      <c r="F337">
        <v>1011</v>
      </c>
      <c r="G337" t="s">
        <v>2325</v>
      </c>
      <c r="H337">
        <v>1</v>
      </c>
      <c r="I337" t="s">
        <v>3091</v>
      </c>
    </row>
    <row r="338" spans="1:9" x14ac:dyDescent="0.25">
      <c r="A338" s="77">
        <v>355</v>
      </c>
      <c r="B338">
        <v>32</v>
      </c>
      <c r="C338">
        <v>1349</v>
      </c>
      <c r="D338" t="s">
        <v>2325</v>
      </c>
      <c r="E338">
        <v>616</v>
      </c>
      <c r="F338">
        <v>1011</v>
      </c>
      <c r="G338" t="s">
        <v>2325</v>
      </c>
      <c r="H338">
        <v>1</v>
      </c>
      <c r="I338" t="s">
        <v>3092</v>
      </c>
    </row>
    <row r="339" spans="1:9" x14ac:dyDescent="0.25">
      <c r="A339" s="77">
        <v>356</v>
      </c>
      <c r="B339">
        <v>32</v>
      </c>
      <c r="C339">
        <v>1349</v>
      </c>
      <c r="D339" t="s">
        <v>2325</v>
      </c>
      <c r="E339">
        <v>616</v>
      </c>
      <c r="F339">
        <v>1011</v>
      </c>
      <c r="G339" t="s">
        <v>2325</v>
      </c>
      <c r="H339">
        <v>1</v>
      </c>
      <c r="I339" t="s">
        <v>3093</v>
      </c>
    </row>
    <row r="340" spans="1:9" x14ac:dyDescent="0.25">
      <c r="A340" s="77">
        <v>357</v>
      </c>
      <c r="B340">
        <v>32</v>
      </c>
      <c r="C340">
        <v>1349</v>
      </c>
      <c r="D340" t="s">
        <v>2325</v>
      </c>
      <c r="E340">
        <v>616</v>
      </c>
      <c r="F340">
        <v>1011</v>
      </c>
      <c r="G340" t="s">
        <v>2325</v>
      </c>
      <c r="H340">
        <v>1</v>
      </c>
      <c r="I340" t="s">
        <v>3094</v>
      </c>
    </row>
    <row r="341" spans="1:9" x14ac:dyDescent="0.25">
      <c r="A341" s="77">
        <v>358</v>
      </c>
      <c r="B341">
        <v>32</v>
      </c>
      <c r="C341">
        <v>1349</v>
      </c>
      <c r="D341" t="s">
        <v>2325</v>
      </c>
      <c r="E341">
        <v>616</v>
      </c>
      <c r="F341">
        <v>1011</v>
      </c>
      <c r="G341" t="s">
        <v>2325</v>
      </c>
      <c r="H341">
        <v>1</v>
      </c>
      <c r="I341" t="s">
        <v>3095</v>
      </c>
    </row>
    <row r="342" spans="1:9" x14ac:dyDescent="0.25">
      <c r="A342" s="77">
        <v>359</v>
      </c>
      <c r="B342">
        <v>32</v>
      </c>
      <c r="C342">
        <v>1349</v>
      </c>
      <c r="D342" t="s">
        <v>2325</v>
      </c>
      <c r="E342">
        <v>616</v>
      </c>
      <c r="F342">
        <v>1011</v>
      </c>
      <c r="G342" t="s">
        <v>2325</v>
      </c>
      <c r="H342">
        <v>1</v>
      </c>
      <c r="I342" t="s">
        <v>3096</v>
      </c>
    </row>
    <row r="343" spans="1:9" x14ac:dyDescent="0.25">
      <c r="A343" s="77">
        <v>360</v>
      </c>
      <c r="B343">
        <v>33</v>
      </c>
      <c r="C343">
        <v>1429</v>
      </c>
      <c r="D343" t="s">
        <v>681</v>
      </c>
      <c r="E343">
        <v>632</v>
      </c>
      <c r="F343">
        <v>1027</v>
      </c>
      <c r="G343" t="s">
        <v>681</v>
      </c>
      <c r="H343">
        <v>1</v>
      </c>
      <c r="I343" t="s">
        <v>3097</v>
      </c>
    </row>
    <row r="344" spans="1:9" x14ac:dyDescent="0.25">
      <c r="A344" s="77">
        <v>361</v>
      </c>
      <c r="B344">
        <v>28</v>
      </c>
      <c r="C344">
        <v>994</v>
      </c>
      <c r="D344" t="s">
        <v>2323</v>
      </c>
      <c r="E344">
        <v>442</v>
      </c>
      <c r="F344">
        <v>816</v>
      </c>
      <c r="G344" t="s">
        <v>2323</v>
      </c>
      <c r="H344">
        <v>7</v>
      </c>
      <c r="I344" t="s">
        <v>3098</v>
      </c>
    </row>
    <row r="345" spans="1:9" x14ac:dyDescent="0.25">
      <c r="A345" s="77">
        <v>362</v>
      </c>
      <c r="B345">
        <v>29</v>
      </c>
      <c r="C345">
        <v>1006</v>
      </c>
      <c r="D345" t="s">
        <v>2322</v>
      </c>
      <c r="E345">
        <v>448</v>
      </c>
      <c r="F345">
        <v>823</v>
      </c>
      <c r="G345" t="s">
        <v>3004</v>
      </c>
      <c r="H345">
        <v>7</v>
      </c>
      <c r="I345" t="s">
        <v>3099</v>
      </c>
    </row>
    <row r="346" spans="1:9" x14ac:dyDescent="0.25">
      <c r="A346" s="77">
        <v>364</v>
      </c>
      <c r="B346">
        <v>32</v>
      </c>
      <c r="C346">
        <v>1349</v>
      </c>
      <c r="D346" t="s">
        <v>2325</v>
      </c>
      <c r="E346">
        <v>616</v>
      </c>
      <c r="F346">
        <v>1011</v>
      </c>
      <c r="G346" t="s">
        <v>2325</v>
      </c>
      <c r="H346">
        <v>3</v>
      </c>
      <c r="I346" t="s">
        <v>3100</v>
      </c>
    </row>
    <row r="347" spans="1:9" x14ac:dyDescent="0.25">
      <c r="A347" s="77">
        <v>365</v>
      </c>
      <c r="B347">
        <v>32</v>
      </c>
      <c r="C347">
        <v>1349</v>
      </c>
      <c r="D347" t="s">
        <v>2325</v>
      </c>
      <c r="E347">
        <v>616</v>
      </c>
      <c r="F347">
        <v>1011</v>
      </c>
      <c r="G347" t="s">
        <v>2325</v>
      </c>
      <c r="H347">
        <v>1</v>
      </c>
      <c r="I347" t="s">
        <v>3101</v>
      </c>
    </row>
    <row r="348" spans="1:9" x14ac:dyDescent="0.25">
      <c r="A348" s="77">
        <v>366</v>
      </c>
      <c r="B348">
        <v>32</v>
      </c>
      <c r="C348">
        <v>1349</v>
      </c>
      <c r="D348" t="s">
        <v>2325</v>
      </c>
      <c r="E348">
        <v>616</v>
      </c>
      <c r="F348">
        <v>1011</v>
      </c>
      <c r="G348" t="s">
        <v>2325</v>
      </c>
      <c r="H348">
        <v>7</v>
      </c>
      <c r="I348" t="s">
        <v>3102</v>
      </c>
    </row>
    <row r="349" spans="1:9" x14ac:dyDescent="0.25">
      <c r="A349" s="77">
        <v>367</v>
      </c>
      <c r="B349">
        <v>32</v>
      </c>
      <c r="C349">
        <v>1349</v>
      </c>
      <c r="D349" t="s">
        <v>2325</v>
      </c>
      <c r="E349">
        <v>616</v>
      </c>
      <c r="F349">
        <v>1011</v>
      </c>
      <c r="G349" t="s">
        <v>2325</v>
      </c>
      <c r="H349">
        <v>7</v>
      </c>
      <c r="I349" t="s">
        <v>3103</v>
      </c>
    </row>
    <row r="350" spans="1:9" x14ac:dyDescent="0.25">
      <c r="A350" s="77">
        <v>368</v>
      </c>
      <c r="B350">
        <v>32</v>
      </c>
      <c r="C350">
        <v>1349</v>
      </c>
      <c r="D350" t="s">
        <v>2325</v>
      </c>
      <c r="E350">
        <v>616</v>
      </c>
      <c r="F350">
        <v>1011</v>
      </c>
      <c r="G350" t="s">
        <v>2325</v>
      </c>
      <c r="H350">
        <v>7</v>
      </c>
      <c r="I350" t="s">
        <v>3104</v>
      </c>
    </row>
    <row r="351" spans="1:9" x14ac:dyDescent="0.25">
      <c r="A351" s="77">
        <v>369</v>
      </c>
      <c r="B351">
        <v>32</v>
      </c>
      <c r="C351">
        <v>1349</v>
      </c>
      <c r="D351" t="s">
        <v>2325</v>
      </c>
      <c r="E351">
        <v>616</v>
      </c>
      <c r="F351">
        <v>1011</v>
      </c>
      <c r="G351" t="s">
        <v>2325</v>
      </c>
      <c r="H351">
        <v>1</v>
      </c>
      <c r="I351" t="s">
        <v>3105</v>
      </c>
    </row>
    <row r="352" spans="1:9" x14ac:dyDescent="0.25">
      <c r="A352" s="77">
        <v>370</v>
      </c>
      <c r="B352">
        <v>16</v>
      </c>
      <c r="C352">
        <v>300</v>
      </c>
      <c r="D352" t="s">
        <v>2301</v>
      </c>
      <c r="E352">
        <v>18</v>
      </c>
      <c r="F352">
        <v>108</v>
      </c>
      <c r="G352" t="s">
        <v>2301</v>
      </c>
      <c r="H352">
        <v>6</v>
      </c>
      <c r="I352" t="s">
        <v>3106</v>
      </c>
    </row>
    <row r="353" spans="1:9" x14ac:dyDescent="0.25">
      <c r="A353" s="77">
        <v>371</v>
      </c>
      <c r="B353">
        <v>17</v>
      </c>
      <c r="C353">
        <v>256</v>
      </c>
      <c r="D353" t="s">
        <v>2302</v>
      </c>
      <c r="E353">
        <v>179</v>
      </c>
      <c r="F353">
        <v>382</v>
      </c>
      <c r="G353" t="s">
        <v>2302</v>
      </c>
      <c r="H353">
        <v>6</v>
      </c>
      <c r="I353" t="s">
        <v>3107</v>
      </c>
    </row>
    <row r="354" spans="1:9" x14ac:dyDescent="0.25">
      <c r="A354" s="77">
        <v>372</v>
      </c>
      <c r="B354">
        <v>12</v>
      </c>
      <c r="C354">
        <v>125</v>
      </c>
      <c r="D354" t="s">
        <v>2318</v>
      </c>
      <c r="E354">
        <v>16</v>
      </c>
      <c r="F354">
        <v>103</v>
      </c>
      <c r="G354" t="s">
        <v>2318</v>
      </c>
      <c r="H354">
        <v>7</v>
      </c>
      <c r="I354" t="s">
        <v>3108</v>
      </c>
    </row>
    <row r="355" spans="1:9" x14ac:dyDescent="0.25">
      <c r="A355" s="77">
        <v>373</v>
      </c>
      <c r="B355">
        <v>33</v>
      </c>
      <c r="C355">
        <v>1429</v>
      </c>
      <c r="D355" t="s">
        <v>681</v>
      </c>
      <c r="E355">
        <v>632</v>
      </c>
      <c r="F355">
        <v>1027</v>
      </c>
      <c r="G355" t="s">
        <v>681</v>
      </c>
      <c r="H355">
        <v>7</v>
      </c>
      <c r="I355" t="s">
        <v>3109</v>
      </c>
    </row>
    <row r="356" spans="1:9" x14ac:dyDescent="0.25">
      <c r="A356" s="77">
        <v>374</v>
      </c>
      <c r="B356">
        <v>34</v>
      </c>
      <c r="C356">
        <v>1484</v>
      </c>
      <c r="D356" t="s">
        <v>2328</v>
      </c>
      <c r="E356">
        <v>407</v>
      </c>
      <c r="F356">
        <v>726</v>
      </c>
      <c r="G356" t="s">
        <v>2328</v>
      </c>
      <c r="H356">
        <v>1</v>
      </c>
      <c r="I356" t="s">
        <v>3110</v>
      </c>
    </row>
    <row r="357" spans="1:9" x14ac:dyDescent="0.25">
      <c r="A357" s="77">
        <v>375</v>
      </c>
      <c r="B357">
        <v>34</v>
      </c>
      <c r="C357">
        <v>1484</v>
      </c>
      <c r="D357" t="s">
        <v>2328</v>
      </c>
      <c r="E357">
        <v>407</v>
      </c>
      <c r="F357">
        <v>726</v>
      </c>
      <c r="G357" t="s">
        <v>2328</v>
      </c>
      <c r="H357">
        <v>1</v>
      </c>
      <c r="I357" t="s">
        <v>3111</v>
      </c>
    </row>
    <row r="358" spans="1:9" x14ac:dyDescent="0.25">
      <c r="A358" s="77">
        <v>376</v>
      </c>
      <c r="B358">
        <v>34</v>
      </c>
      <c r="C358">
        <v>1484</v>
      </c>
      <c r="D358" t="s">
        <v>2328</v>
      </c>
      <c r="E358">
        <v>407</v>
      </c>
      <c r="F358">
        <v>726</v>
      </c>
      <c r="G358" t="s">
        <v>2328</v>
      </c>
      <c r="H358">
        <v>1</v>
      </c>
      <c r="I358" t="s">
        <v>3112</v>
      </c>
    </row>
    <row r="359" spans="1:9" x14ac:dyDescent="0.25">
      <c r="A359" s="77">
        <v>377</v>
      </c>
      <c r="B359">
        <v>34</v>
      </c>
      <c r="C359">
        <v>1484</v>
      </c>
      <c r="D359" t="s">
        <v>2328</v>
      </c>
      <c r="E359">
        <v>407</v>
      </c>
      <c r="F359">
        <v>726</v>
      </c>
      <c r="G359" t="s">
        <v>2328</v>
      </c>
      <c r="H359">
        <v>1</v>
      </c>
      <c r="I359" t="s">
        <v>3113</v>
      </c>
    </row>
    <row r="360" spans="1:9" x14ac:dyDescent="0.25">
      <c r="A360" s="77">
        <v>378</v>
      </c>
      <c r="B360">
        <v>34</v>
      </c>
      <c r="C360">
        <v>1484</v>
      </c>
      <c r="D360" t="s">
        <v>2328</v>
      </c>
      <c r="E360">
        <v>407</v>
      </c>
      <c r="F360">
        <v>726</v>
      </c>
      <c r="G360" t="s">
        <v>2328</v>
      </c>
      <c r="H360">
        <v>6</v>
      </c>
      <c r="I360" t="s">
        <v>3114</v>
      </c>
    </row>
    <row r="361" spans="1:9" x14ac:dyDescent="0.25">
      <c r="A361" s="77">
        <v>379</v>
      </c>
      <c r="B361">
        <v>34</v>
      </c>
      <c r="C361">
        <v>1484</v>
      </c>
      <c r="D361" t="s">
        <v>2328</v>
      </c>
      <c r="E361">
        <v>407</v>
      </c>
      <c r="F361">
        <v>726</v>
      </c>
      <c r="G361" t="s">
        <v>2328</v>
      </c>
      <c r="H361">
        <v>1</v>
      </c>
      <c r="I361" t="s">
        <v>3115</v>
      </c>
    </row>
    <row r="362" spans="1:9" x14ac:dyDescent="0.25">
      <c r="A362" s="76">
        <v>380</v>
      </c>
      <c r="B362">
        <v>13</v>
      </c>
      <c r="C362">
        <v>61</v>
      </c>
      <c r="D362" t="s">
        <v>2317</v>
      </c>
      <c r="E362">
        <v>15</v>
      </c>
      <c r="F362">
        <v>101</v>
      </c>
      <c r="G362" t="s">
        <v>2317</v>
      </c>
      <c r="H362">
        <v>7</v>
      </c>
      <c r="I362" t="s">
        <v>3331</v>
      </c>
    </row>
    <row r="363" spans="1:9" x14ac:dyDescent="0.25">
      <c r="A363" s="77">
        <v>381</v>
      </c>
      <c r="B363">
        <v>36</v>
      </c>
      <c r="C363">
        <v>1555</v>
      </c>
      <c r="D363" t="s">
        <v>3116</v>
      </c>
      <c r="E363">
        <v>681</v>
      </c>
      <c r="F363">
        <v>1086</v>
      </c>
      <c r="G363" t="s">
        <v>3116</v>
      </c>
      <c r="H363">
        <v>1</v>
      </c>
      <c r="I363" t="s">
        <v>3117</v>
      </c>
    </row>
    <row r="364" spans="1:9" x14ac:dyDescent="0.25">
      <c r="A364" s="77">
        <v>382</v>
      </c>
      <c r="B364">
        <v>36</v>
      </c>
      <c r="C364">
        <v>1555</v>
      </c>
      <c r="D364" t="s">
        <v>3116</v>
      </c>
      <c r="E364">
        <v>681</v>
      </c>
      <c r="F364">
        <v>1086</v>
      </c>
      <c r="G364" t="s">
        <v>3116</v>
      </c>
      <c r="H364">
        <v>1</v>
      </c>
      <c r="I364" t="s">
        <v>3118</v>
      </c>
    </row>
    <row r="365" spans="1:9" x14ac:dyDescent="0.25">
      <c r="A365" s="77">
        <v>383</v>
      </c>
      <c r="B365">
        <v>36</v>
      </c>
      <c r="C365">
        <v>1555</v>
      </c>
      <c r="D365" t="s">
        <v>3116</v>
      </c>
      <c r="E365">
        <v>681</v>
      </c>
      <c r="F365">
        <v>1086</v>
      </c>
      <c r="G365" t="s">
        <v>3116</v>
      </c>
      <c r="H365">
        <v>1</v>
      </c>
      <c r="I365" t="s">
        <v>3119</v>
      </c>
    </row>
    <row r="366" spans="1:9" x14ac:dyDescent="0.25">
      <c r="A366" s="77">
        <v>384</v>
      </c>
      <c r="B366">
        <v>36</v>
      </c>
      <c r="C366">
        <v>1555</v>
      </c>
      <c r="D366" t="s">
        <v>3116</v>
      </c>
      <c r="E366">
        <v>681</v>
      </c>
      <c r="F366">
        <v>1086</v>
      </c>
      <c r="G366" t="s">
        <v>3116</v>
      </c>
      <c r="H366">
        <v>1</v>
      </c>
      <c r="I366" t="s">
        <v>3120</v>
      </c>
    </row>
    <row r="367" spans="1:9" x14ac:dyDescent="0.25">
      <c r="A367" s="77">
        <v>386</v>
      </c>
      <c r="B367">
        <v>36</v>
      </c>
      <c r="C367">
        <v>1555</v>
      </c>
      <c r="D367" t="s">
        <v>3116</v>
      </c>
      <c r="E367">
        <v>681</v>
      </c>
      <c r="F367">
        <v>1086</v>
      </c>
      <c r="G367" t="s">
        <v>3116</v>
      </c>
      <c r="H367">
        <v>1</v>
      </c>
      <c r="I367" t="s">
        <v>3121</v>
      </c>
    </row>
    <row r="368" spans="1:9" x14ac:dyDescent="0.25">
      <c r="A368" s="77">
        <v>387</v>
      </c>
      <c r="B368">
        <v>36</v>
      </c>
      <c r="C368">
        <v>1555</v>
      </c>
      <c r="D368" t="s">
        <v>3116</v>
      </c>
      <c r="E368">
        <v>681</v>
      </c>
      <c r="F368">
        <v>1086</v>
      </c>
      <c r="G368" t="s">
        <v>3116</v>
      </c>
      <c r="H368">
        <v>1</v>
      </c>
      <c r="I368" t="s">
        <v>3122</v>
      </c>
    </row>
    <row r="369" spans="1:9" x14ac:dyDescent="0.25">
      <c r="A369" s="77">
        <v>388</v>
      </c>
      <c r="B369">
        <v>34</v>
      </c>
      <c r="C369">
        <v>1484</v>
      </c>
      <c r="D369" t="s">
        <v>2328</v>
      </c>
      <c r="E369">
        <v>407</v>
      </c>
      <c r="F369">
        <v>726</v>
      </c>
      <c r="G369" t="s">
        <v>2328</v>
      </c>
      <c r="H369">
        <v>7</v>
      </c>
      <c r="I369" t="s">
        <v>3123</v>
      </c>
    </row>
    <row r="370" spans="1:9" x14ac:dyDescent="0.25">
      <c r="A370" s="76">
        <v>389</v>
      </c>
      <c r="B370">
        <v>13</v>
      </c>
      <c r="C370">
        <v>61</v>
      </c>
      <c r="D370" t="s">
        <v>2317</v>
      </c>
      <c r="E370">
        <v>15</v>
      </c>
      <c r="F370">
        <v>101</v>
      </c>
      <c r="G370" t="s">
        <v>2317</v>
      </c>
      <c r="H370">
        <v>6</v>
      </c>
      <c r="I370" t="s">
        <v>3324</v>
      </c>
    </row>
    <row r="371" spans="1:9" x14ac:dyDescent="0.25">
      <c r="A371" s="77">
        <v>390</v>
      </c>
      <c r="B371">
        <v>29</v>
      </c>
      <c r="C371">
        <v>1006</v>
      </c>
      <c r="D371" t="s">
        <v>2322</v>
      </c>
      <c r="E371">
        <v>448</v>
      </c>
      <c r="F371">
        <v>823</v>
      </c>
      <c r="G371" t="s">
        <v>3004</v>
      </c>
      <c r="H371">
        <v>6</v>
      </c>
      <c r="I371" t="s">
        <v>3124</v>
      </c>
    </row>
    <row r="372" spans="1:9" x14ac:dyDescent="0.25">
      <c r="A372" s="77">
        <v>391</v>
      </c>
      <c r="B372">
        <v>36</v>
      </c>
      <c r="C372">
        <v>1555</v>
      </c>
      <c r="D372" t="s">
        <v>3116</v>
      </c>
      <c r="E372">
        <v>681</v>
      </c>
      <c r="F372">
        <v>1086</v>
      </c>
      <c r="G372" t="s">
        <v>3116</v>
      </c>
      <c r="H372">
        <v>6</v>
      </c>
      <c r="I372" t="s">
        <v>3125</v>
      </c>
    </row>
    <row r="373" spans="1:9" x14ac:dyDescent="0.25">
      <c r="A373" s="76">
        <v>392</v>
      </c>
      <c r="B373">
        <v>13</v>
      </c>
      <c r="C373">
        <v>61</v>
      </c>
      <c r="D373" t="s">
        <v>2317</v>
      </c>
      <c r="E373">
        <v>15</v>
      </c>
      <c r="F373">
        <v>101</v>
      </c>
      <c r="G373" t="s">
        <v>2317</v>
      </c>
      <c r="H373">
        <v>7</v>
      </c>
      <c r="I373" t="s">
        <v>3321</v>
      </c>
    </row>
    <row r="374" spans="1:9" x14ac:dyDescent="0.25">
      <c r="A374" s="77">
        <v>395</v>
      </c>
      <c r="B374">
        <v>25</v>
      </c>
      <c r="C374">
        <v>1126</v>
      </c>
      <c r="D374" t="s">
        <v>565</v>
      </c>
      <c r="E374">
        <v>500</v>
      </c>
      <c r="F374">
        <v>888</v>
      </c>
      <c r="G374" t="s">
        <v>565</v>
      </c>
      <c r="H374">
        <v>7</v>
      </c>
      <c r="I374" t="s">
        <v>705</v>
      </c>
    </row>
    <row r="375" spans="1:9" x14ac:dyDescent="0.25">
      <c r="A375" s="77">
        <v>396</v>
      </c>
      <c r="B375">
        <v>36</v>
      </c>
      <c r="C375">
        <v>1555</v>
      </c>
      <c r="D375" t="s">
        <v>3116</v>
      </c>
      <c r="E375">
        <v>681</v>
      </c>
      <c r="F375">
        <v>1086</v>
      </c>
      <c r="G375" t="s">
        <v>3116</v>
      </c>
      <c r="H375">
        <v>7</v>
      </c>
      <c r="I375" t="s">
        <v>3126</v>
      </c>
    </row>
    <row r="376" spans="1:9" x14ac:dyDescent="0.25">
      <c r="A376" s="77">
        <v>397</v>
      </c>
      <c r="B376">
        <v>36</v>
      </c>
      <c r="C376">
        <v>1555</v>
      </c>
      <c r="D376" t="s">
        <v>3116</v>
      </c>
      <c r="E376">
        <v>681</v>
      </c>
      <c r="F376">
        <v>1086</v>
      </c>
      <c r="G376" t="s">
        <v>3116</v>
      </c>
      <c r="H376">
        <v>1</v>
      </c>
      <c r="I376" t="s">
        <v>3127</v>
      </c>
    </row>
    <row r="377" spans="1:9" x14ac:dyDescent="0.25">
      <c r="A377" s="77">
        <v>398</v>
      </c>
      <c r="B377">
        <v>7</v>
      </c>
      <c r="C377">
        <v>9</v>
      </c>
      <c r="D377" t="s">
        <v>2299</v>
      </c>
      <c r="E377">
        <v>180</v>
      </c>
      <c r="F377">
        <v>383</v>
      </c>
      <c r="G377" t="s">
        <v>2299</v>
      </c>
      <c r="H377">
        <v>6</v>
      </c>
      <c r="I377" t="s">
        <v>3128</v>
      </c>
    </row>
    <row r="378" spans="1:9" x14ac:dyDescent="0.25">
      <c r="A378" s="77">
        <v>399</v>
      </c>
      <c r="B378">
        <v>36</v>
      </c>
      <c r="C378">
        <v>1555</v>
      </c>
      <c r="D378" t="s">
        <v>3116</v>
      </c>
      <c r="E378">
        <v>681</v>
      </c>
      <c r="F378">
        <v>1086</v>
      </c>
      <c r="G378" t="s">
        <v>3116</v>
      </c>
      <c r="H378">
        <v>3</v>
      </c>
      <c r="I378" t="s">
        <v>3129</v>
      </c>
    </row>
    <row r="379" spans="1:9" x14ac:dyDescent="0.25">
      <c r="A379" s="77">
        <v>400</v>
      </c>
      <c r="B379">
        <v>36</v>
      </c>
      <c r="C379">
        <v>1555</v>
      </c>
      <c r="D379" t="s">
        <v>3116</v>
      </c>
      <c r="E379">
        <v>681</v>
      </c>
      <c r="F379">
        <v>1086</v>
      </c>
      <c r="G379" t="s">
        <v>3116</v>
      </c>
      <c r="H379">
        <v>7</v>
      </c>
      <c r="I379" t="s">
        <v>3130</v>
      </c>
    </row>
    <row r="380" spans="1:9" x14ac:dyDescent="0.25">
      <c r="A380" s="77">
        <v>401</v>
      </c>
      <c r="B380">
        <v>36</v>
      </c>
      <c r="C380">
        <v>1555</v>
      </c>
      <c r="D380" t="s">
        <v>3116</v>
      </c>
      <c r="E380">
        <v>681</v>
      </c>
      <c r="F380">
        <v>1086</v>
      </c>
      <c r="G380" t="s">
        <v>3116</v>
      </c>
      <c r="H380">
        <v>7</v>
      </c>
      <c r="I380" t="s">
        <v>3131</v>
      </c>
    </row>
    <row r="381" spans="1:9" x14ac:dyDescent="0.25">
      <c r="A381" s="77">
        <v>402</v>
      </c>
      <c r="B381">
        <v>37</v>
      </c>
      <c r="C381">
        <v>1654</v>
      </c>
      <c r="D381" t="s">
        <v>3132</v>
      </c>
      <c r="E381">
        <v>720</v>
      </c>
      <c r="F381">
        <v>1133</v>
      </c>
      <c r="G381" t="s">
        <v>3132</v>
      </c>
      <c r="H381">
        <v>1</v>
      </c>
      <c r="I381" t="s">
        <v>3133</v>
      </c>
    </row>
    <row r="382" spans="1:9" x14ac:dyDescent="0.25">
      <c r="A382" s="77">
        <v>403</v>
      </c>
      <c r="B382">
        <v>37</v>
      </c>
      <c r="C382">
        <v>1654</v>
      </c>
      <c r="D382" t="s">
        <v>3132</v>
      </c>
      <c r="E382">
        <v>720</v>
      </c>
      <c r="F382">
        <v>1133</v>
      </c>
      <c r="G382" t="s">
        <v>3132</v>
      </c>
      <c r="H382">
        <v>1</v>
      </c>
      <c r="I382" t="s">
        <v>3134</v>
      </c>
    </row>
    <row r="383" spans="1:9" x14ac:dyDescent="0.25">
      <c r="A383" s="77">
        <v>404</v>
      </c>
      <c r="B383">
        <v>37</v>
      </c>
      <c r="C383">
        <v>1654</v>
      </c>
      <c r="D383" t="s">
        <v>3132</v>
      </c>
      <c r="E383">
        <v>720</v>
      </c>
      <c r="F383">
        <v>1133</v>
      </c>
      <c r="G383" t="s">
        <v>3132</v>
      </c>
      <c r="H383">
        <v>1</v>
      </c>
      <c r="I383" t="s">
        <v>3135</v>
      </c>
    </row>
    <row r="384" spans="1:9" x14ac:dyDescent="0.25">
      <c r="A384" s="77">
        <v>405</v>
      </c>
      <c r="B384">
        <v>37</v>
      </c>
      <c r="C384">
        <v>1654</v>
      </c>
      <c r="D384" t="s">
        <v>3132</v>
      </c>
      <c r="E384">
        <v>720</v>
      </c>
      <c r="F384">
        <v>1133</v>
      </c>
      <c r="G384" t="s">
        <v>3132</v>
      </c>
      <c r="H384">
        <v>1</v>
      </c>
      <c r="I384" t="s">
        <v>3136</v>
      </c>
    </row>
    <row r="385" spans="1:9" x14ac:dyDescent="0.25">
      <c r="A385" s="77">
        <v>406</v>
      </c>
      <c r="B385">
        <v>37</v>
      </c>
      <c r="C385">
        <v>1654</v>
      </c>
      <c r="D385" t="s">
        <v>3132</v>
      </c>
      <c r="E385">
        <v>720</v>
      </c>
      <c r="F385">
        <v>1133</v>
      </c>
      <c r="G385" t="s">
        <v>3132</v>
      </c>
      <c r="H385">
        <v>1</v>
      </c>
      <c r="I385" t="s">
        <v>3137</v>
      </c>
    </row>
    <row r="386" spans="1:9" x14ac:dyDescent="0.25">
      <c r="A386" s="77">
        <v>409</v>
      </c>
      <c r="B386">
        <v>3</v>
      </c>
      <c r="C386">
        <v>10</v>
      </c>
      <c r="D386" t="s">
        <v>2315</v>
      </c>
      <c r="E386">
        <v>5</v>
      </c>
      <c r="F386">
        <v>20</v>
      </c>
      <c r="G386" t="s">
        <v>2315</v>
      </c>
      <c r="H386">
        <v>7</v>
      </c>
      <c r="I386" t="s">
        <v>3138</v>
      </c>
    </row>
    <row r="387" spans="1:9" x14ac:dyDescent="0.25">
      <c r="A387" s="77">
        <v>410</v>
      </c>
      <c r="B387">
        <v>36</v>
      </c>
      <c r="C387">
        <v>1555</v>
      </c>
      <c r="D387" t="s">
        <v>3116</v>
      </c>
      <c r="E387">
        <v>681</v>
      </c>
      <c r="F387">
        <v>1086</v>
      </c>
      <c r="G387" t="s">
        <v>3116</v>
      </c>
      <c r="H387">
        <v>7</v>
      </c>
      <c r="I387" t="s">
        <v>3139</v>
      </c>
    </row>
    <row r="388" spans="1:9" x14ac:dyDescent="0.25">
      <c r="A388" s="77">
        <v>411</v>
      </c>
      <c r="B388">
        <v>40</v>
      </c>
      <c r="C388">
        <v>1782</v>
      </c>
      <c r="D388" t="s">
        <v>3140</v>
      </c>
      <c r="E388">
        <v>4294967296</v>
      </c>
      <c r="F388">
        <v>0</v>
      </c>
      <c r="H388">
        <v>1</v>
      </c>
      <c r="I388" t="s">
        <v>3141</v>
      </c>
    </row>
    <row r="389" spans="1:9" x14ac:dyDescent="0.25">
      <c r="A389" s="77">
        <v>412</v>
      </c>
      <c r="B389">
        <v>40</v>
      </c>
      <c r="C389">
        <v>1782</v>
      </c>
      <c r="D389" t="s">
        <v>3140</v>
      </c>
      <c r="E389">
        <v>4294967296</v>
      </c>
      <c r="F389">
        <v>0</v>
      </c>
      <c r="H389">
        <v>1</v>
      </c>
      <c r="I389" t="s">
        <v>3142</v>
      </c>
    </row>
    <row r="390" spans="1:9" x14ac:dyDescent="0.25">
      <c r="A390" s="77">
        <v>413</v>
      </c>
      <c r="B390">
        <v>40</v>
      </c>
      <c r="C390">
        <v>1782</v>
      </c>
      <c r="D390" t="s">
        <v>3140</v>
      </c>
      <c r="E390">
        <v>4294967296</v>
      </c>
      <c r="F390">
        <v>0</v>
      </c>
      <c r="H390">
        <v>1</v>
      </c>
      <c r="I390" t="s">
        <v>3143</v>
      </c>
    </row>
    <row r="391" spans="1:9" x14ac:dyDescent="0.25">
      <c r="A391" s="77">
        <v>414</v>
      </c>
      <c r="B391">
        <v>40</v>
      </c>
      <c r="C391">
        <v>1782</v>
      </c>
      <c r="D391" t="s">
        <v>3140</v>
      </c>
      <c r="E391">
        <v>4294967296</v>
      </c>
      <c r="F391">
        <v>0</v>
      </c>
      <c r="H391">
        <v>1</v>
      </c>
      <c r="I391" t="s">
        <v>3144</v>
      </c>
    </row>
    <row r="392" spans="1:9" x14ac:dyDescent="0.25">
      <c r="A392" s="77">
        <v>415</v>
      </c>
      <c r="B392">
        <v>38</v>
      </c>
      <c r="C392">
        <v>1719</v>
      </c>
      <c r="D392" t="s">
        <v>3145</v>
      </c>
      <c r="E392">
        <v>743</v>
      </c>
      <c r="F392">
        <v>1160</v>
      </c>
      <c r="G392" t="s">
        <v>3145</v>
      </c>
      <c r="H392">
        <v>1</v>
      </c>
      <c r="I392" t="s">
        <v>3146</v>
      </c>
    </row>
    <row r="393" spans="1:9" x14ac:dyDescent="0.25">
      <c r="A393" s="77">
        <v>416</v>
      </c>
      <c r="B393">
        <v>38</v>
      </c>
      <c r="C393">
        <v>1719</v>
      </c>
      <c r="D393" t="s">
        <v>3145</v>
      </c>
      <c r="E393">
        <v>743</v>
      </c>
      <c r="F393">
        <v>1160</v>
      </c>
      <c r="G393" t="s">
        <v>3145</v>
      </c>
      <c r="H393">
        <v>1</v>
      </c>
      <c r="I393" t="s">
        <v>3147</v>
      </c>
    </row>
    <row r="394" spans="1:9" x14ac:dyDescent="0.25">
      <c r="A394" s="77">
        <v>417</v>
      </c>
      <c r="B394">
        <v>38</v>
      </c>
      <c r="C394">
        <v>1719</v>
      </c>
      <c r="D394" t="s">
        <v>3145</v>
      </c>
      <c r="E394">
        <v>743</v>
      </c>
      <c r="F394">
        <v>1160</v>
      </c>
      <c r="G394" t="s">
        <v>3145</v>
      </c>
      <c r="H394">
        <v>1</v>
      </c>
      <c r="I394" t="s">
        <v>3148</v>
      </c>
    </row>
    <row r="395" spans="1:9" x14ac:dyDescent="0.25">
      <c r="A395" s="77">
        <v>418</v>
      </c>
      <c r="B395">
        <v>38</v>
      </c>
      <c r="C395">
        <v>1719</v>
      </c>
      <c r="D395" t="s">
        <v>3145</v>
      </c>
      <c r="E395">
        <v>743</v>
      </c>
      <c r="F395">
        <v>1160</v>
      </c>
      <c r="G395" t="s">
        <v>3145</v>
      </c>
      <c r="H395">
        <v>1</v>
      </c>
      <c r="I395" t="s">
        <v>3149</v>
      </c>
    </row>
    <row r="396" spans="1:9" x14ac:dyDescent="0.25">
      <c r="A396" s="77">
        <v>419</v>
      </c>
      <c r="B396">
        <v>38</v>
      </c>
      <c r="C396">
        <v>1719</v>
      </c>
      <c r="D396" t="s">
        <v>3145</v>
      </c>
      <c r="E396">
        <v>743</v>
      </c>
      <c r="F396">
        <v>1160</v>
      </c>
      <c r="G396" t="s">
        <v>3145</v>
      </c>
      <c r="H396">
        <v>1</v>
      </c>
      <c r="I396" t="s">
        <v>3150</v>
      </c>
    </row>
    <row r="397" spans="1:9" x14ac:dyDescent="0.25">
      <c r="A397" s="77">
        <v>420</v>
      </c>
      <c r="B397">
        <v>38</v>
      </c>
      <c r="C397">
        <v>1719</v>
      </c>
      <c r="D397" t="s">
        <v>3145</v>
      </c>
      <c r="E397">
        <v>743</v>
      </c>
      <c r="F397">
        <v>1160</v>
      </c>
      <c r="G397" t="s">
        <v>3145</v>
      </c>
      <c r="H397">
        <v>1</v>
      </c>
      <c r="I397" t="s">
        <v>3151</v>
      </c>
    </row>
    <row r="398" spans="1:9" x14ac:dyDescent="0.25">
      <c r="A398" s="77">
        <v>421</v>
      </c>
      <c r="B398">
        <v>38</v>
      </c>
      <c r="C398">
        <v>1719</v>
      </c>
      <c r="D398" t="s">
        <v>3145</v>
      </c>
      <c r="E398">
        <v>743</v>
      </c>
      <c r="F398">
        <v>1160</v>
      </c>
      <c r="G398" t="s">
        <v>3145</v>
      </c>
      <c r="H398">
        <v>1</v>
      </c>
      <c r="I398" t="s">
        <v>3152</v>
      </c>
    </row>
    <row r="399" spans="1:9" x14ac:dyDescent="0.25">
      <c r="A399" s="77">
        <v>422</v>
      </c>
      <c r="B399">
        <v>37</v>
      </c>
      <c r="C399">
        <v>1654</v>
      </c>
      <c r="D399" t="s">
        <v>3132</v>
      </c>
      <c r="E399">
        <v>720</v>
      </c>
      <c r="F399">
        <v>1133</v>
      </c>
      <c r="G399" t="s">
        <v>3132</v>
      </c>
      <c r="H399">
        <v>7</v>
      </c>
      <c r="I399" t="s">
        <v>3153</v>
      </c>
    </row>
    <row r="400" spans="1:9" x14ac:dyDescent="0.25">
      <c r="A400" s="77">
        <v>423</v>
      </c>
      <c r="B400">
        <v>37</v>
      </c>
      <c r="C400">
        <v>1654</v>
      </c>
      <c r="D400" t="s">
        <v>3132</v>
      </c>
      <c r="E400">
        <v>720</v>
      </c>
      <c r="F400">
        <v>1133</v>
      </c>
      <c r="G400" t="s">
        <v>3132</v>
      </c>
      <c r="H400">
        <v>7</v>
      </c>
      <c r="I400" t="s">
        <v>3154</v>
      </c>
    </row>
    <row r="401" spans="1:9" x14ac:dyDescent="0.25">
      <c r="A401" s="77">
        <v>424</v>
      </c>
      <c r="B401">
        <v>27</v>
      </c>
      <c r="C401">
        <v>667</v>
      </c>
      <c r="D401" t="s">
        <v>452</v>
      </c>
      <c r="E401">
        <v>379</v>
      </c>
      <c r="F401">
        <v>684</v>
      </c>
      <c r="G401" t="s">
        <v>452</v>
      </c>
      <c r="H401">
        <v>6</v>
      </c>
      <c r="I401" t="s">
        <v>3155</v>
      </c>
    </row>
    <row r="402" spans="1:9" x14ac:dyDescent="0.25">
      <c r="A402" s="77">
        <v>425</v>
      </c>
      <c r="B402">
        <v>6</v>
      </c>
      <c r="C402">
        <v>20</v>
      </c>
      <c r="D402" t="s">
        <v>109</v>
      </c>
      <c r="E402">
        <v>14</v>
      </c>
      <c r="F402">
        <v>92</v>
      </c>
      <c r="G402" t="s">
        <v>109</v>
      </c>
      <c r="H402">
        <v>6</v>
      </c>
      <c r="I402" t="s">
        <v>3156</v>
      </c>
    </row>
    <row r="403" spans="1:9" x14ac:dyDescent="0.25">
      <c r="A403" s="77">
        <v>426</v>
      </c>
      <c r="B403">
        <v>38</v>
      </c>
      <c r="C403">
        <v>1719</v>
      </c>
      <c r="D403" t="s">
        <v>3145</v>
      </c>
      <c r="E403">
        <v>743</v>
      </c>
      <c r="F403">
        <v>1160</v>
      </c>
      <c r="G403" t="s">
        <v>3145</v>
      </c>
      <c r="H403">
        <v>1</v>
      </c>
      <c r="I403" t="s">
        <v>3157</v>
      </c>
    </row>
    <row r="404" spans="1:9" x14ac:dyDescent="0.25">
      <c r="A404" s="77">
        <v>427</v>
      </c>
      <c r="B404">
        <v>6</v>
      </c>
      <c r="C404">
        <v>20</v>
      </c>
      <c r="D404" t="s">
        <v>109</v>
      </c>
      <c r="E404">
        <v>14</v>
      </c>
      <c r="F404">
        <v>92</v>
      </c>
      <c r="G404" t="s">
        <v>109</v>
      </c>
      <c r="H404">
        <v>7</v>
      </c>
      <c r="I404" t="s">
        <v>3158</v>
      </c>
    </row>
    <row r="405" spans="1:9" x14ac:dyDescent="0.25">
      <c r="A405" s="77">
        <v>428</v>
      </c>
      <c r="B405">
        <v>27</v>
      </c>
      <c r="C405">
        <v>667</v>
      </c>
      <c r="D405" t="s">
        <v>452</v>
      </c>
      <c r="E405">
        <v>379</v>
      </c>
      <c r="F405">
        <v>684</v>
      </c>
      <c r="G405" t="s">
        <v>452</v>
      </c>
      <c r="H405">
        <v>7</v>
      </c>
      <c r="I405" t="s">
        <v>3159</v>
      </c>
    </row>
    <row r="406" spans="1:9" x14ac:dyDescent="0.25">
      <c r="A406" s="77">
        <v>429</v>
      </c>
      <c r="B406">
        <v>38</v>
      </c>
      <c r="C406">
        <v>1719</v>
      </c>
      <c r="D406" t="s">
        <v>3145</v>
      </c>
      <c r="E406">
        <v>743</v>
      </c>
      <c r="F406">
        <v>1160</v>
      </c>
      <c r="G406" t="s">
        <v>3145</v>
      </c>
      <c r="H406">
        <v>1</v>
      </c>
      <c r="I406" t="s">
        <v>3160</v>
      </c>
    </row>
    <row r="407" spans="1:9" x14ac:dyDescent="0.25">
      <c r="A407" s="77">
        <v>430</v>
      </c>
      <c r="B407">
        <v>40</v>
      </c>
      <c r="C407">
        <v>1782</v>
      </c>
      <c r="D407" t="s">
        <v>3140</v>
      </c>
      <c r="E407">
        <v>4294967296</v>
      </c>
      <c r="F407">
        <v>0</v>
      </c>
      <c r="H407">
        <v>1</v>
      </c>
      <c r="I407" t="s">
        <v>3161</v>
      </c>
    </row>
    <row r="408" spans="1:9" x14ac:dyDescent="0.25">
      <c r="A408" s="77">
        <v>431</v>
      </c>
      <c r="B408">
        <v>40</v>
      </c>
      <c r="C408">
        <v>1782</v>
      </c>
      <c r="D408" t="s">
        <v>3140</v>
      </c>
      <c r="E408">
        <v>4294967296</v>
      </c>
      <c r="F408">
        <v>0</v>
      </c>
      <c r="H408">
        <v>1</v>
      </c>
      <c r="I408" t="s">
        <v>3162</v>
      </c>
    </row>
    <row r="409" spans="1:9" x14ac:dyDescent="0.25">
      <c r="A409" s="77">
        <v>432</v>
      </c>
      <c r="B409">
        <v>40</v>
      </c>
      <c r="C409">
        <v>1782</v>
      </c>
      <c r="D409" t="s">
        <v>3140</v>
      </c>
      <c r="E409">
        <v>4294967296</v>
      </c>
      <c r="F409">
        <v>0</v>
      </c>
      <c r="H409">
        <v>1</v>
      </c>
      <c r="I409" t="s">
        <v>3163</v>
      </c>
    </row>
    <row r="410" spans="1:9" x14ac:dyDescent="0.25">
      <c r="A410" s="77">
        <v>433</v>
      </c>
      <c r="B410">
        <v>40</v>
      </c>
      <c r="C410">
        <v>1782</v>
      </c>
      <c r="D410" t="s">
        <v>3140</v>
      </c>
      <c r="E410">
        <v>4294967296</v>
      </c>
      <c r="F410">
        <v>0</v>
      </c>
      <c r="H410">
        <v>1</v>
      </c>
      <c r="I410" t="s">
        <v>3164</v>
      </c>
    </row>
    <row r="411" spans="1:9" x14ac:dyDescent="0.25">
      <c r="A411" s="77">
        <v>434</v>
      </c>
      <c r="B411">
        <v>38</v>
      </c>
      <c r="C411">
        <v>1719</v>
      </c>
      <c r="D411" t="s">
        <v>3145</v>
      </c>
      <c r="E411">
        <v>743</v>
      </c>
      <c r="F411">
        <v>1160</v>
      </c>
      <c r="G411" t="s">
        <v>3145</v>
      </c>
      <c r="H411">
        <v>3</v>
      </c>
      <c r="I411" t="s">
        <v>3165</v>
      </c>
    </row>
    <row r="412" spans="1:9" x14ac:dyDescent="0.25">
      <c r="A412" s="77">
        <v>435</v>
      </c>
      <c r="B412">
        <v>40</v>
      </c>
      <c r="C412">
        <v>1782</v>
      </c>
      <c r="D412" t="s">
        <v>3140</v>
      </c>
      <c r="E412">
        <v>4294967296</v>
      </c>
      <c r="F412">
        <v>0</v>
      </c>
      <c r="H412">
        <v>6</v>
      </c>
      <c r="I412" t="s">
        <v>3166</v>
      </c>
    </row>
    <row r="413" spans="1:9" x14ac:dyDescent="0.25">
      <c r="A413" s="77">
        <v>436</v>
      </c>
      <c r="B413">
        <v>38</v>
      </c>
      <c r="C413">
        <v>1719</v>
      </c>
      <c r="D413" t="s">
        <v>3145</v>
      </c>
      <c r="E413">
        <v>743</v>
      </c>
      <c r="F413">
        <v>1160</v>
      </c>
      <c r="G413" t="s">
        <v>3145</v>
      </c>
      <c r="H413">
        <v>6</v>
      </c>
      <c r="I413" t="s">
        <v>3167</v>
      </c>
    </row>
    <row r="414" spans="1:9" x14ac:dyDescent="0.25">
      <c r="A414" s="77">
        <v>437</v>
      </c>
      <c r="B414">
        <v>29</v>
      </c>
      <c r="C414">
        <v>1006</v>
      </c>
      <c r="D414" t="s">
        <v>2322</v>
      </c>
      <c r="E414">
        <v>448</v>
      </c>
      <c r="F414">
        <v>823</v>
      </c>
      <c r="G414" t="s">
        <v>3004</v>
      </c>
      <c r="H414">
        <v>6</v>
      </c>
      <c r="I414" t="s">
        <v>3168</v>
      </c>
    </row>
    <row r="415" spans="1:9" x14ac:dyDescent="0.25">
      <c r="A415" s="77">
        <v>438</v>
      </c>
      <c r="B415">
        <v>38</v>
      </c>
      <c r="C415">
        <v>1719</v>
      </c>
      <c r="D415" t="s">
        <v>3145</v>
      </c>
      <c r="E415">
        <v>743</v>
      </c>
      <c r="F415">
        <v>1160</v>
      </c>
      <c r="G415" t="s">
        <v>3145</v>
      </c>
      <c r="H415">
        <v>7</v>
      </c>
      <c r="I415" t="s">
        <v>3169</v>
      </c>
    </row>
    <row r="416" spans="1:9" x14ac:dyDescent="0.25">
      <c r="A416" s="77">
        <v>439</v>
      </c>
      <c r="B416">
        <v>38</v>
      </c>
      <c r="C416">
        <v>1719</v>
      </c>
      <c r="D416" t="s">
        <v>3145</v>
      </c>
      <c r="E416">
        <v>743</v>
      </c>
      <c r="F416">
        <v>1160</v>
      </c>
      <c r="G416" t="s">
        <v>3145</v>
      </c>
      <c r="H416">
        <v>7</v>
      </c>
      <c r="I416" t="s">
        <v>3170</v>
      </c>
    </row>
    <row r="417" spans="1:9" x14ac:dyDescent="0.25">
      <c r="A417" s="77">
        <v>440</v>
      </c>
      <c r="B417">
        <v>40</v>
      </c>
      <c r="C417">
        <v>1782</v>
      </c>
      <c r="D417" t="s">
        <v>3140</v>
      </c>
      <c r="E417">
        <v>4294967296</v>
      </c>
      <c r="F417">
        <v>0</v>
      </c>
      <c r="H417">
        <v>7</v>
      </c>
      <c r="I417" t="s">
        <v>3171</v>
      </c>
    </row>
    <row r="418" spans="1:9" x14ac:dyDescent="0.25">
      <c r="A418" s="77">
        <v>441</v>
      </c>
      <c r="B418">
        <v>42</v>
      </c>
      <c r="C418">
        <v>1814</v>
      </c>
      <c r="D418" t="s">
        <v>2321</v>
      </c>
      <c r="E418">
        <v>783</v>
      </c>
      <c r="F418">
        <v>1207</v>
      </c>
      <c r="G418" t="s">
        <v>2321</v>
      </c>
      <c r="H418">
        <v>1</v>
      </c>
      <c r="I418" t="s">
        <v>3172</v>
      </c>
    </row>
    <row r="419" spans="1:9" x14ac:dyDescent="0.25">
      <c r="A419" s="77">
        <v>442</v>
      </c>
      <c r="B419">
        <v>42</v>
      </c>
      <c r="C419">
        <v>1814</v>
      </c>
      <c r="D419" t="s">
        <v>2321</v>
      </c>
      <c r="E419">
        <v>783</v>
      </c>
      <c r="F419">
        <v>1207</v>
      </c>
      <c r="G419" t="s">
        <v>2321</v>
      </c>
      <c r="H419">
        <v>1</v>
      </c>
      <c r="I419" t="s">
        <v>3173</v>
      </c>
    </row>
    <row r="420" spans="1:9" x14ac:dyDescent="0.25">
      <c r="A420" s="77">
        <v>443</v>
      </c>
      <c r="B420">
        <v>42</v>
      </c>
      <c r="C420">
        <v>1814</v>
      </c>
      <c r="D420" t="s">
        <v>2321</v>
      </c>
      <c r="E420">
        <v>783</v>
      </c>
      <c r="F420">
        <v>1207</v>
      </c>
      <c r="G420" t="s">
        <v>2321</v>
      </c>
      <c r="H420">
        <v>1</v>
      </c>
      <c r="I420" t="s">
        <v>3174</v>
      </c>
    </row>
    <row r="421" spans="1:9" x14ac:dyDescent="0.25">
      <c r="A421" s="77">
        <v>444</v>
      </c>
      <c r="B421">
        <v>42</v>
      </c>
      <c r="C421">
        <v>1814</v>
      </c>
      <c r="D421" t="s">
        <v>2321</v>
      </c>
      <c r="E421">
        <v>783</v>
      </c>
      <c r="F421">
        <v>1207</v>
      </c>
      <c r="G421" t="s">
        <v>2321</v>
      </c>
      <c r="H421">
        <v>1</v>
      </c>
      <c r="I421" t="s">
        <v>3175</v>
      </c>
    </row>
    <row r="422" spans="1:9" x14ac:dyDescent="0.25">
      <c r="A422" s="77">
        <v>445</v>
      </c>
      <c r="B422">
        <v>42</v>
      </c>
      <c r="C422">
        <v>1814</v>
      </c>
      <c r="D422" t="s">
        <v>2321</v>
      </c>
      <c r="E422">
        <v>783</v>
      </c>
      <c r="F422">
        <v>1207</v>
      </c>
      <c r="G422" t="s">
        <v>2321</v>
      </c>
      <c r="H422">
        <v>1</v>
      </c>
      <c r="I422" t="s">
        <v>3176</v>
      </c>
    </row>
    <row r="423" spans="1:9" x14ac:dyDescent="0.25">
      <c r="A423" s="77">
        <v>446</v>
      </c>
      <c r="B423">
        <v>40</v>
      </c>
      <c r="C423">
        <v>1782</v>
      </c>
      <c r="D423" t="s">
        <v>3140</v>
      </c>
      <c r="E423">
        <v>4294967296</v>
      </c>
      <c r="F423">
        <v>0</v>
      </c>
      <c r="H423">
        <v>1</v>
      </c>
      <c r="I423" t="s">
        <v>3177</v>
      </c>
    </row>
    <row r="424" spans="1:9" x14ac:dyDescent="0.25">
      <c r="A424" s="77">
        <v>447</v>
      </c>
      <c r="B424">
        <v>42</v>
      </c>
      <c r="C424">
        <v>1814</v>
      </c>
      <c r="D424" t="s">
        <v>2321</v>
      </c>
      <c r="E424">
        <v>783</v>
      </c>
      <c r="F424">
        <v>1207</v>
      </c>
      <c r="G424" t="s">
        <v>2321</v>
      </c>
      <c r="H424">
        <v>1</v>
      </c>
      <c r="I424" t="s">
        <v>3178</v>
      </c>
    </row>
    <row r="425" spans="1:9" x14ac:dyDescent="0.25">
      <c r="A425" s="77">
        <v>448</v>
      </c>
      <c r="B425">
        <v>40</v>
      </c>
      <c r="C425">
        <v>1782</v>
      </c>
      <c r="D425" t="s">
        <v>3140</v>
      </c>
      <c r="E425">
        <v>4294967296</v>
      </c>
      <c r="F425">
        <v>0</v>
      </c>
      <c r="H425">
        <v>1</v>
      </c>
      <c r="I425" t="s">
        <v>3179</v>
      </c>
    </row>
    <row r="426" spans="1:9" x14ac:dyDescent="0.25">
      <c r="A426" s="77">
        <v>449</v>
      </c>
      <c r="B426">
        <v>42</v>
      </c>
      <c r="C426">
        <v>1814</v>
      </c>
      <c r="D426" t="s">
        <v>2321</v>
      </c>
      <c r="E426">
        <v>783</v>
      </c>
      <c r="F426">
        <v>1207</v>
      </c>
      <c r="G426" t="s">
        <v>2321</v>
      </c>
      <c r="H426">
        <v>1</v>
      </c>
      <c r="I426" t="s">
        <v>3180</v>
      </c>
    </row>
    <row r="427" spans="1:9" x14ac:dyDescent="0.25">
      <c r="A427" s="77">
        <v>450</v>
      </c>
      <c r="B427">
        <v>38</v>
      </c>
      <c r="C427">
        <v>1719</v>
      </c>
      <c r="D427" t="s">
        <v>3145</v>
      </c>
      <c r="E427">
        <v>743</v>
      </c>
      <c r="F427">
        <v>1160</v>
      </c>
      <c r="G427" t="s">
        <v>3145</v>
      </c>
      <c r="H427">
        <v>1</v>
      </c>
      <c r="I427" t="s">
        <v>3181</v>
      </c>
    </row>
    <row r="428" spans="1:9" x14ac:dyDescent="0.25">
      <c r="A428" s="77">
        <v>451</v>
      </c>
      <c r="B428">
        <v>38</v>
      </c>
      <c r="C428">
        <v>1719</v>
      </c>
      <c r="D428" t="s">
        <v>3145</v>
      </c>
      <c r="E428">
        <v>743</v>
      </c>
      <c r="F428">
        <v>1160</v>
      </c>
      <c r="G428" t="s">
        <v>3145</v>
      </c>
      <c r="H428">
        <v>1</v>
      </c>
      <c r="I428" t="s">
        <v>3182</v>
      </c>
    </row>
    <row r="429" spans="1:9" x14ac:dyDescent="0.25">
      <c r="A429" s="77">
        <v>452</v>
      </c>
      <c r="B429">
        <v>38</v>
      </c>
      <c r="C429">
        <v>1719</v>
      </c>
      <c r="D429" t="s">
        <v>3145</v>
      </c>
      <c r="E429">
        <v>743</v>
      </c>
      <c r="F429">
        <v>1160</v>
      </c>
      <c r="G429" t="s">
        <v>3145</v>
      </c>
      <c r="H429">
        <v>7</v>
      </c>
      <c r="I429" t="s">
        <v>3183</v>
      </c>
    </row>
    <row r="430" spans="1:9" x14ac:dyDescent="0.25">
      <c r="A430" s="77">
        <v>453</v>
      </c>
      <c r="B430">
        <v>38</v>
      </c>
      <c r="C430">
        <v>1719</v>
      </c>
      <c r="D430" t="s">
        <v>3145</v>
      </c>
      <c r="E430">
        <v>743</v>
      </c>
      <c r="F430">
        <v>1160</v>
      </c>
      <c r="G430" t="s">
        <v>3145</v>
      </c>
      <c r="H430">
        <v>7</v>
      </c>
      <c r="I430" t="s">
        <v>3184</v>
      </c>
    </row>
    <row r="431" spans="1:9" x14ac:dyDescent="0.25">
      <c r="A431" s="77">
        <v>454</v>
      </c>
      <c r="B431">
        <v>10</v>
      </c>
      <c r="C431">
        <v>13</v>
      </c>
      <c r="D431" t="s">
        <v>107</v>
      </c>
      <c r="E431">
        <v>10</v>
      </c>
      <c r="F431">
        <v>57</v>
      </c>
      <c r="G431" t="s">
        <v>107</v>
      </c>
      <c r="H431">
        <v>6</v>
      </c>
      <c r="I431" t="s">
        <v>3185</v>
      </c>
    </row>
    <row r="432" spans="1:9" x14ac:dyDescent="0.25">
      <c r="A432" s="77">
        <v>455</v>
      </c>
      <c r="B432">
        <v>38</v>
      </c>
      <c r="C432">
        <v>1719</v>
      </c>
      <c r="D432" t="s">
        <v>3145</v>
      </c>
      <c r="E432">
        <v>743</v>
      </c>
      <c r="F432">
        <v>1160</v>
      </c>
      <c r="G432" t="s">
        <v>3145</v>
      </c>
      <c r="H432">
        <v>7</v>
      </c>
      <c r="I432" t="s">
        <v>3186</v>
      </c>
    </row>
    <row r="433" spans="1:9" x14ac:dyDescent="0.25">
      <c r="A433" s="77">
        <v>456</v>
      </c>
      <c r="B433">
        <v>42</v>
      </c>
      <c r="C433">
        <v>1814</v>
      </c>
      <c r="D433" t="s">
        <v>2321</v>
      </c>
      <c r="E433">
        <v>783</v>
      </c>
      <c r="F433">
        <v>1207</v>
      </c>
      <c r="G433" t="s">
        <v>2321</v>
      </c>
      <c r="H433">
        <v>7</v>
      </c>
      <c r="I433" t="s">
        <v>3187</v>
      </c>
    </row>
    <row r="434" spans="1:9" x14ac:dyDescent="0.25">
      <c r="A434" s="77">
        <v>457</v>
      </c>
      <c r="B434">
        <v>42</v>
      </c>
      <c r="C434">
        <v>1814</v>
      </c>
      <c r="D434" t="s">
        <v>2321</v>
      </c>
      <c r="E434">
        <v>783</v>
      </c>
      <c r="F434">
        <v>1207</v>
      </c>
      <c r="G434" t="s">
        <v>2321</v>
      </c>
      <c r="H434">
        <v>0</v>
      </c>
      <c r="I434" t="s">
        <v>3188</v>
      </c>
    </row>
    <row r="435" spans="1:9" x14ac:dyDescent="0.25">
      <c r="A435" s="77">
        <v>458</v>
      </c>
      <c r="B435">
        <v>43</v>
      </c>
      <c r="C435">
        <v>1887</v>
      </c>
      <c r="D435" t="s">
        <v>3189</v>
      </c>
      <c r="E435">
        <v>834</v>
      </c>
      <c r="F435">
        <v>1261</v>
      </c>
      <c r="G435" t="s">
        <v>3189</v>
      </c>
      <c r="H435">
        <v>1</v>
      </c>
      <c r="I435" t="s">
        <v>3190</v>
      </c>
    </row>
    <row r="436" spans="1:9" x14ac:dyDescent="0.25">
      <c r="A436" s="77">
        <v>459</v>
      </c>
      <c r="B436">
        <v>43</v>
      </c>
      <c r="C436">
        <v>1887</v>
      </c>
      <c r="D436" t="s">
        <v>3189</v>
      </c>
      <c r="E436">
        <v>834</v>
      </c>
      <c r="F436">
        <v>1261</v>
      </c>
      <c r="G436" t="s">
        <v>3189</v>
      </c>
      <c r="H436">
        <v>1</v>
      </c>
      <c r="I436" t="s">
        <v>3191</v>
      </c>
    </row>
    <row r="437" spans="1:9" x14ac:dyDescent="0.25">
      <c r="A437" s="77">
        <v>460</v>
      </c>
      <c r="B437">
        <v>43</v>
      </c>
      <c r="C437">
        <v>1887</v>
      </c>
      <c r="D437" t="s">
        <v>3189</v>
      </c>
      <c r="E437">
        <v>834</v>
      </c>
      <c r="F437">
        <v>1261</v>
      </c>
      <c r="G437" t="s">
        <v>3189</v>
      </c>
      <c r="H437">
        <v>1</v>
      </c>
      <c r="I437" t="s">
        <v>3192</v>
      </c>
    </row>
    <row r="438" spans="1:9" x14ac:dyDescent="0.25">
      <c r="A438" s="77">
        <v>461</v>
      </c>
      <c r="B438">
        <v>43</v>
      </c>
      <c r="C438">
        <v>1887</v>
      </c>
      <c r="D438" t="s">
        <v>3189</v>
      </c>
      <c r="E438">
        <v>834</v>
      </c>
      <c r="F438">
        <v>1261</v>
      </c>
      <c r="G438" t="s">
        <v>3189</v>
      </c>
      <c r="H438">
        <v>1</v>
      </c>
      <c r="I438" t="s">
        <v>3193</v>
      </c>
    </row>
    <row r="439" spans="1:9" x14ac:dyDescent="0.25">
      <c r="A439" s="77">
        <v>462</v>
      </c>
      <c r="B439">
        <v>43</v>
      </c>
      <c r="C439">
        <v>1887</v>
      </c>
      <c r="D439" t="s">
        <v>3189</v>
      </c>
      <c r="E439">
        <v>834</v>
      </c>
      <c r="F439">
        <v>1261</v>
      </c>
      <c r="G439" t="s">
        <v>3189</v>
      </c>
      <c r="H439">
        <v>1</v>
      </c>
      <c r="I439" t="s">
        <v>3194</v>
      </c>
    </row>
    <row r="440" spans="1:9" x14ac:dyDescent="0.25">
      <c r="A440" s="77">
        <v>463</v>
      </c>
      <c r="B440">
        <v>43</v>
      </c>
      <c r="C440">
        <v>1887</v>
      </c>
      <c r="D440" t="s">
        <v>3189</v>
      </c>
      <c r="E440">
        <v>834</v>
      </c>
      <c r="F440">
        <v>1261</v>
      </c>
      <c r="G440" t="s">
        <v>3189</v>
      </c>
      <c r="H440">
        <v>1</v>
      </c>
      <c r="I440" t="s">
        <v>3195</v>
      </c>
    </row>
    <row r="441" spans="1:9" x14ac:dyDescent="0.25">
      <c r="A441" s="77">
        <v>464</v>
      </c>
      <c r="B441">
        <v>43</v>
      </c>
      <c r="C441">
        <v>1887</v>
      </c>
      <c r="D441" t="s">
        <v>3189</v>
      </c>
      <c r="E441">
        <v>834</v>
      </c>
      <c r="F441">
        <v>1261</v>
      </c>
      <c r="G441" t="s">
        <v>3189</v>
      </c>
      <c r="H441">
        <v>1</v>
      </c>
      <c r="I441" t="s">
        <v>3196</v>
      </c>
    </row>
    <row r="442" spans="1:9" x14ac:dyDescent="0.25">
      <c r="A442" s="77">
        <v>465</v>
      </c>
      <c r="B442">
        <v>30</v>
      </c>
      <c r="C442">
        <v>1060</v>
      </c>
      <c r="D442" t="s">
        <v>532</v>
      </c>
      <c r="E442">
        <v>467</v>
      </c>
      <c r="F442">
        <v>849</v>
      </c>
      <c r="G442" t="s">
        <v>532</v>
      </c>
      <c r="H442">
        <v>7</v>
      </c>
      <c r="I442" t="s">
        <v>3197</v>
      </c>
    </row>
    <row r="443" spans="1:9" x14ac:dyDescent="0.25">
      <c r="A443" s="77">
        <v>466</v>
      </c>
      <c r="B443">
        <v>29</v>
      </c>
      <c r="C443">
        <v>1006</v>
      </c>
      <c r="D443" t="s">
        <v>2322</v>
      </c>
      <c r="E443">
        <v>448</v>
      </c>
      <c r="F443">
        <v>823</v>
      </c>
      <c r="G443" t="s">
        <v>3004</v>
      </c>
      <c r="H443">
        <v>7</v>
      </c>
      <c r="I443" t="s">
        <v>3198</v>
      </c>
    </row>
    <row r="444" spans="1:9" x14ac:dyDescent="0.25">
      <c r="A444" s="77">
        <v>467</v>
      </c>
      <c r="B444">
        <v>43</v>
      </c>
      <c r="C444">
        <v>1887</v>
      </c>
      <c r="D444" t="s">
        <v>3189</v>
      </c>
      <c r="E444">
        <v>834</v>
      </c>
      <c r="F444">
        <v>1261</v>
      </c>
      <c r="G444" t="s">
        <v>3189</v>
      </c>
      <c r="H444">
        <v>1</v>
      </c>
      <c r="I444" t="s">
        <v>3199</v>
      </c>
    </row>
    <row r="445" spans="1:9" x14ac:dyDescent="0.25">
      <c r="A445" s="77">
        <v>468</v>
      </c>
      <c r="B445">
        <v>43</v>
      </c>
      <c r="C445">
        <v>1887</v>
      </c>
      <c r="D445" t="s">
        <v>3189</v>
      </c>
      <c r="E445">
        <v>834</v>
      </c>
      <c r="F445">
        <v>1261</v>
      </c>
      <c r="G445" t="s">
        <v>3189</v>
      </c>
      <c r="H445">
        <v>3</v>
      </c>
      <c r="I445" t="s">
        <v>3200</v>
      </c>
    </row>
    <row r="446" spans="1:9" x14ac:dyDescent="0.25">
      <c r="A446" s="77">
        <v>469</v>
      </c>
      <c r="B446">
        <v>43</v>
      </c>
      <c r="C446">
        <v>1887</v>
      </c>
      <c r="D446" t="s">
        <v>3189</v>
      </c>
      <c r="E446">
        <v>834</v>
      </c>
      <c r="F446">
        <v>1261</v>
      </c>
      <c r="G446" t="s">
        <v>3189</v>
      </c>
      <c r="H446">
        <v>6</v>
      </c>
      <c r="I446" t="s">
        <v>3201</v>
      </c>
    </row>
    <row r="447" spans="1:9" x14ac:dyDescent="0.25">
      <c r="A447" s="77">
        <v>470</v>
      </c>
      <c r="B447">
        <v>2</v>
      </c>
      <c r="C447">
        <v>1</v>
      </c>
      <c r="D447" t="s">
        <v>103</v>
      </c>
      <c r="E447">
        <v>2</v>
      </c>
      <c r="F447">
        <v>3</v>
      </c>
      <c r="G447" t="s">
        <v>103</v>
      </c>
      <c r="H447">
        <v>6</v>
      </c>
      <c r="I447" t="s">
        <v>3202</v>
      </c>
    </row>
    <row r="448" spans="1:9" x14ac:dyDescent="0.25">
      <c r="A448" s="77">
        <v>471</v>
      </c>
      <c r="B448">
        <v>43</v>
      </c>
      <c r="C448">
        <v>1887</v>
      </c>
      <c r="D448" t="s">
        <v>3189</v>
      </c>
      <c r="E448">
        <v>834</v>
      </c>
      <c r="F448">
        <v>1261</v>
      </c>
      <c r="G448" t="s">
        <v>3189</v>
      </c>
      <c r="H448">
        <v>7</v>
      </c>
      <c r="I448" t="s">
        <v>3203</v>
      </c>
    </row>
    <row r="449" spans="1:9" x14ac:dyDescent="0.25">
      <c r="A449" s="77">
        <v>472</v>
      </c>
      <c r="B449">
        <v>43</v>
      </c>
      <c r="C449">
        <v>1887</v>
      </c>
      <c r="D449" t="s">
        <v>3189</v>
      </c>
      <c r="E449">
        <v>834</v>
      </c>
      <c r="F449">
        <v>1261</v>
      </c>
      <c r="G449" t="s">
        <v>3189</v>
      </c>
      <c r="H449">
        <v>7</v>
      </c>
      <c r="I449" t="s">
        <v>3204</v>
      </c>
    </row>
    <row r="450" spans="1:9" x14ac:dyDescent="0.25">
      <c r="A450" s="77">
        <v>473</v>
      </c>
      <c r="B450">
        <v>43</v>
      </c>
      <c r="C450">
        <v>1887</v>
      </c>
      <c r="D450" t="s">
        <v>3189</v>
      </c>
      <c r="E450">
        <v>834</v>
      </c>
      <c r="F450">
        <v>1261</v>
      </c>
      <c r="G450" t="s">
        <v>3189</v>
      </c>
      <c r="H450">
        <v>7</v>
      </c>
      <c r="I450" t="s">
        <v>3205</v>
      </c>
    </row>
    <row r="451" spans="1:9" x14ac:dyDescent="0.25">
      <c r="A451" s="77">
        <v>476</v>
      </c>
      <c r="B451">
        <v>45</v>
      </c>
      <c r="C451">
        <v>2021</v>
      </c>
      <c r="D451" t="s">
        <v>3206</v>
      </c>
      <c r="E451">
        <v>857</v>
      </c>
      <c r="F451">
        <v>1286</v>
      </c>
      <c r="G451" t="s">
        <v>3206</v>
      </c>
      <c r="H451">
        <v>1</v>
      </c>
      <c r="I451" t="s">
        <v>3207</v>
      </c>
    </row>
    <row r="452" spans="1:9" x14ac:dyDescent="0.25">
      <c r="A452" s="77">
        <v>477</v>
      </c>
      <c r="B452">
        <v>45</v>
      </c>
      <c r="C452">
        <v>2021</v>
      </c>
      <c r="D452" t="s">
        <v>3206</v>
      </c>
      <c r="E452">
        <v>857</v>
      </c>
      <c r="F452">
        <v>1286</v>
      </c>
      <c r="G452" t="s">
        <v>3206</v>
      </c>
      <c r="H452">
        <v>1</v>
      </c>
      <c r="I452" t="s">
        <v>3208</v>
      </c>
    </row>
    <row r="453" spans="1:9" x14ac:dyDescent="0.25">
      <c r="A453" s="77">
        <v>478</v>
      </c>
      <c r="B453">
        <v>45</v>
      </c>
      <c r="C453">
        <v>2021</v>
      </c>
      <c r="D453" t="s">
        <v>3206</v>
      </c>
      <c r="E453">
        <v>857</v>
      </c>
      <c r="F453">
        <v>1286</v>
      </c>
      <c r="G453" t="s">
        <v>3206</v>
      </c>
      <c r="H453">
        <v>1</v>
      </c>
      <c r="I453" t="s">
        <v>3209</v>
      </c>
    </row>
    <row r="454" spans="1:9" x14ac:dyDescent="0.25">
      <c r="A454" s="77">
        <v>479</v>
      </c>
      <c r="B454">
        <v>45</v>
      </c>
      <c r="C454">
        <v>2021</v>
      </c>
      <c r="D454" t="s">
        <v>3206</v>
      </c>
      <c r="E454">
        <v>857</v>
      </c>
      <c r="F454">
        <v>1286</v>
      </c>
      <c r="G454" t="s">
        <v>3206</v>
      </c>
      <c r="H454">
        <v>1</v>
      </c>
      <c r="I454" t="s">
        <v>3210</v>
      </c>
    </row>
    <row r="455" spans="1:9" x14ac:dyDescent="0.25">
      <c r="A455" s="77">
        <v>480</v>
      </c>
      <c r="B455">
        <v>45</v>
      </c>
      <c r="C455">
        <v>2021</v>
      </c>
      <c r="D455" t="s">
        <v>3206</v>
      </c>
      <c r="E455">
        <v>857</v>
      </c>
      <c r="F455">
        <v>1286</v>
      </c>
      <c r="G455" t="s">
        <v>3206</v>
      </c>
      <c r="H455">
        <v>1</v>
      </c>
      <c r="I455" t="s">
        <v>3211</v>
      </c>
    </row>
    <row r="456" spans="1:9" x14ac:dyDescent="0.25">
      <c r="A456" s="77">
        <v>481</v>
      </c>
      <c r="B456">
        <v>43</v>
      </c>
      <c r="C456">
        <v>1887</v>
      </c>
      <c r="D456" t="s">
        <v>3189</v>
      </c>
      <c r="E456">
        <v>834</v>
      </c>
      <c r="F456">
        <v>1261</v>
      </c>
      <c r="G456" t="s">
        <v>3189</v>
      </c>
      <c r="H456">
        <v>1</v>
      </c>
      <c r="I456" t="s">
        <v>3212</v>
      </c>
    </row>
    <row r="457" spans="1:9" x14ac:dyDescent="0.25">
      <c r="A457" s="77">
        <v>482</v>
      </c>
      <c r="B457">
        <v>43</v>
      </c>
      <c r="C457">
        <v>1887</v>
      </c>
      <c r="D457" t="s">
        <v>3189</v>
      </c>
      <c r="E457">
        <v>834</v>
      </c>
      <c r="F457">
        <v>1261</v>
      </c>
      <c r="G457" t="s">
        <v>3189</v>
      </c>
      <c r="H457">
        <v>1</v>
      </c>
      <c r="I457" t="s">
        <v>3213</v>
      </c>
    </row>
    <row r="458" spans="1:9" x14ac:dyDescent="0.25">
      <c r="A458" s="77">
        <v>483</v>
      </c>
      <c r="B458">
        <v>43</v>
      </c>
      <c r="C458">
        <v>1887</v>
      </c>
      <c r="D458" t="s">
        <v>3189</v>
      </c>
      <c r="E458">
        <v>834</v>
      </c>
      <c r="F458">
        <v>1261</v>
      </c>
      <c r="G458" t="s">
        <v>3189</v>
      </c>
      <c r="H458">
        <v>1</v>
      </c>
      <c r="I458" t="s">
        <v>3214</v>
      </c>
    </row>
    <row r="459" spans="1:9" x14ac:dyDescent="0.25">
      <c r="A459" s="77">
        <v>484</v>
      </c>
      <c r="B459">
        <v>43</v>
      </c>
      <c r="C459">
        <v>1887</v>
      </c>
      <c r="D459" t="s">
        <v>3189</v>
      </c>
      <c r="E459">
        <v>834</v>
      </c>
      <c r="F459">
        <v>1261</v>
      </c>
      <c r="G459" t="s">
        <v>3189</v>
      </c>
      <c r="H459">
        <v>1</v>
      </c>
      <c r="I459" t="s">
        <v>3215</v>
      </c>
    </row>
    <row r="460" spans="1:9" x14ac:dyDescent="0.25">
      <c r="A460" s="77">
        <v>485</v>
      </c>
      <c r="B460">
        <v>8</v>
      </c>
      <c r="C460">
        <v>22</v>
      </c>
      <c r="D460" t="s">
        <v>108</v>
      </c>
      <c r="E460">
        <v>11</v>
      </c>
      <c r="F460">
        <v>58</v>
      </c>
      <c r="G460" t="s">
        <v>108</v>
      </c>
      <c r="H460">
        <v>7</v>
      </c>
      <c r="I460" t="s">
        <v>3216</v>
      </c>
    </row>
    <row r="461" spans="1:9" x14ac:dyDescent="0.25">
      <c r="A461" s="77">
        <v>486</v>
      </c>
      <c r="B461">
        <v>43</v>
      </c>
      <c r="C461">
        <v>1887</v>
      </c>
      <c r="D461" t="s">
        <v>3189</v>
      </c>
      <c r="E461">
        <v>834</v>
      </c>
      <c r="F461">
        <v>1261</v>
      </c>
      <c r="G461" t="s">
        <v>3189</v>
      </c>
      <c r="H461">
        <v>7</v>
      </c>
      <c r="I461" t="s">
        <v>3217</v>
      </c>
    </row>
    <row r="462" spans="1:9" x14ac:dyDescent="0.25">
      <c r="A462" s="77">
        <v>487</v>
      </c>
      <c r="B462">
        <v>44</v>
      </c>
      <c r="C462">
        <v>2119</v>
      </c>
      <c r="D462" t="s">
        <v>2708</v>
      </c>
      <c r="E462">
        <v>854</v>
      </c>
      <c r="F462">
        <v>1283</v>
      </c>
      <c r="G462" t="s">
        <v>2709</v>
      </c>
      <c r="H462">
        <v>1</v>
      </c>
      <c r="I462" t="s">
        <v>2711</v>
      </c>
    </row>
    <row r="463" spans="1:9" x14ac:dyDescent="0.25">
      <c r="A463" s="99">
        <v>488</v>
      </c>
      <c r="B463">
        <v>46</v>
      </c>
      <c r="C463">
        <v>2114</v>
      </c>
      <c r="D463" t="s">
        <v>3488</v>
      </c>
      <c r="E463">
        <v>883</v>
      </c>
      <c r="F463">
        <v>1318</v>
      </c>
      <c r="G463" t="s">
        <v>3377</v>
      </c>
      <c r="H463">
        <v>3</v>
      </c>
      <c r="I463" t="s">
        <v>3383</v>
      </c>
    </row>
    <row r="464" spans="1:9" x14ac:dyDescent="0.25">
      <c r="A464" s="77">
        <v>489</v>
      </c>
      <c r="B464">
        <v>44</v>
      </c>
      <c r="C464">
        <v>2119</v>
      </c>
      <c r="D464" t="s">
        <v>2708</v>
      </c>
      <c r="E464">
        <v>854</v>
      </c>
      <c r="F464">
        <v>1283</v>
      </c>
      <c r="G464" t="s">
        <v>2709</v>
      </c>
      <c r="H464">
        <v>1</v>
      </c>
      <c r="I464" t="s">
        <v>3218</v>
      </c>
    </row>
    <row r="465" spans="1:9" x14ac:dyDescent="0.25">
      <c r="A465" s="77">
        <v>490</v>
      </c>
      <c r="B465">
        <v>45</v>
      </c>
      <c r="C465">
        <v>2021</v>
      </c>
      <c r="D465" t="s">
        <v>3206</v>
      </c>
      <c r="E465">
        <v>857</v>
      </c>
      <c r="F465">
        <v>1286</v>
      </c>
      <c r="G465" t="s">
        <v>3206</v>
      </c>
      <c r="H465">
        <v>1</v>
      </c>
      <c r="I465" t="s">
        <v>3219</v>
      </c>
    </row>
    <row r="466" spans="1:9" x14ac:dyDescent="0.25">
      <c r="A466" s="77">
        <v>491</v>
      </c>
      <c r="B466">
        <v>45</v>
      </c>
      <c r="C466">
        <v>2021</v>
      </c>
      <c r="D466" t="s">
        <v>3206</v>
      </c>
      <c r="E466">
        <v>857</v>
      </c>
      <c r="F466">
        <v>1286</v>
      </c>
      <c r="G466" t="s">
        <v>3206</v>
      </c>
      <c r="H466">
        <v>1</v>
      </c>
      <c r="I466" t="s">
        <v>3220</v>
      </c>
    </row>
    <row r="467" spans="1:9" x14ac:dyDescent="0.25">
      <c r="A467" s="77">
        <v>493</v>
      </c>
      <c r="B467">
        <v>44</v>
      </c>
      <c r="C467">
        <v>2119</v>
      </c>
      <c r="D467" t="s">
        <v>2708</v>
      </c>
      <c r="E467">
        <v>854</v>
      </c>
      <c r="F467">
        <v>1283</v>
      </c>
      <c r="G467" t="s">
        <v>2709</v>
      </c>
      <c r="H467">
        <v>1</v>
      </c>
      <c r="I467" t="s">
        <v>2710</v>
      </c>
    </row>
    <row r="468" spans="1:9" x14ac:dyDescent="0.25">
      <c r="A468" s="77">
        <v>494</v>
      </c>
      <c r="B468">
        <v>45</v>
      </c>
      <c r="C468">
        <v>2021</v>
      </c>
      <c r="D468" t="s">
        <v>3206</v>
      </c>
      <c r="E468">
        <v>857</v>
      </c>
      <c r="F468">
        <v>1286</v>
      </c>
      <c r="G468" t="s">
        <v>3206</v>
      </c>
      <c r="H468">
        <v>1</v>
      </c>
      <c r="I468" t="s">
        <v>3221</v>
      </c>
    </row>
    <row r="469" spans="1:9" x14ac:dyDescent="0.25">
      <c r="A469" s="77">
        <v>495</v>
      </c>
      <c r="B469">
        <v>44</v>
      </c>
      <c r="C469">
        <v>2119</v>
      </c>
      <c r="D469" t="s">
        <v>2708</v>
      </c>
      <c r="E469">
        <v>854</v>
      </c>
      <c r="F469">
        <v>1283</v>
      </c>
      <c r="G469" t="s">
        <v>2709</v>
      </c>
      <c r="H469">
        <v>7</v>
      </c>
      <c r="I469" t="s">
        <v>2712</v>
      </c>
    </row>
    <row r="470" spans="1:9" x14ac:dyDescent="0.25">
      <c r="A470" s="77">
        <v>496</v>
      </c>
      <c r="B470">
        <v>45</v>
      </c>
      <c r="C470">
        <v>2021</v>
      </c>
      <c r="D470" t="s">
        <v>3206</v>
      </c>
      <c r="E470">
        <v>857</v>
      </c>
      <c r="F470">
        <v>1286</v>
      </c>
      <c r="G470" t="s">
        <v>3206</v>
      </c>
      <c r="H470">
        <v>7</v>
      </c>
      <c r="I470" t="s">
        <v>3222</v>
      </c>
    </row>
    <row r="471" spans="1:9" x14ac:dyDescent="0.25">
      <c r="A471" s="77">
        <v>497</v>
      </c>
      <c r="B471">
        <v>32</v>
      </c>
      <c r="C471">
        <v>1349</v>
      </c>
      <c r="D471" t="s">
        <v>2325</v>
      </c>
      <c r="E471">
        <v>616</v>
      </c>
      <c r="F471">
        <v>1011</v>
      </c>
      <c r="G471" t="s">
        <v>2325</v>
      </c>
      <c r="H471">
        <v>6</v>
      </c>
      <c r="I471" t="s">
        <v>3223</v>
      </c>
    </row>
    <row r="472" spans="1:9" x14ac:dyDescent="0.25">
      <c r="A472" s="77">
        <v>498</v>
      </c>
      <c r="B472">
        <v>3</v>
      </c>
      <c r="C472">
        <v>10</v>
      </c>
      <c r="D472" t="s">
        <v>2315</v>
      </c>
      <c r="E472">
        <v>5</v>
      </c>
      <c r="F472">
        <v>20</v>
      </c>
      <c r="G472" t="s">
        <v>2315</v>
      </c>
      <c r="H472">
        <v>6</v>
      </c>
      <c r="I472" t="s">
        <v>3224</v>
      </c>
    </row>
    <row r="473" spans="1:9" x14ac:dyDescent="0.25">
      <c r="A473" s="77">
        <v>499</v>
      </c>
      <c r="B473">
        <v>20</v>
      </c>
      <c r="C473">
        <v>227</v>
      </c>
      <c r="D473" t="s">
        <v>386</v>
      </c>
      <c r="E473">
        <v>305</v>
      </c>
      <c r="F473">
        <v>535</v>
      </c>
      <c r="G473" t="s">
        <v>386</v>
      </c>
      <c r="H473">
        <v>7</v>
      </c>
      <c r="I473" t="s">
        <v>3225</v>
      </c>
    </row>
    <row r="474" spans="1:9" x14ac:dyDescent="0.25">
      <c r="A474" s="99">
        <v>501</v>
      </c>
      <c r="B474">
        <v>46</v>
      </c>
      <c r="C474">
        <v>2114</v>
      </c>
      <c r="D474" t="s">
        <v>3488</v>
      </c>
      <c r="E474">
        <v>883</v>
      </c>
      <c r="F474">
        <v>1318</v>
      </c>
      <c r="G474" t="s">
        <v>3377</v>
      </c>
      <c r="H474">
        <v>1</v>
      </c>
      <c r="I474" t="s">
        <v>3386</v>
      </c>
    </row>
    <row r="475" spans="1:9" x14ac:dyDescent="0.25">
      <c r="A475" s="99">
        <v>502</v>
      </c>
      <c r="B475">
        <v>46</v>
      </c>
      <c r="C475">
        <v>2114</v>
      </c>
      <c r="D475" t="s">
        <v>3488</v>
      </c>
      <c r="E475">
        <v>883</v>
      </c>
      <c r="F475">
        <v>1318</v>
      </c>
      <c r="G475" t="s">
        <v>3377</v>
      </c>
      <c r="H475">
        <v>1</v>
      </c>
      <c r="I475" t="s">
        <v>3387</v>
      </c>
    </row>
    <row r="476" spans="1:9" x14ac:dyDescent="0.25">
      <c r="A476" s="99">
        <v>503</v>
      </c>
      <c r="B476">
        <v>46</v>
      </c>
      <c r="C476">
        <v>2114</v>
      </c>
      <c r="D476" t="s">
        <v>3488</v>
      </c>
      <c r="E476">
        <v>883</v>
      </c>
      <c r="F476">
        <v>1318</v>
      </c>
      <c r="G476" t="s">
        <v>3377</v>
      </c>
      <c r="H476">
        <v>1</v>
      </c>
      <c r="I476" t="s">
        <v>3388</v>
      </c>
    </row>
    <row r="477" spans="1:9" x14ac:dyDescent="0.25">
      <c r="A477" s="99">
        <v>504</v>
      </c>
      <c r="B477">
        <v>46</v>
      </c>
      <c r="C477">
        <v>2114</v>
      </c>
      <c r="D477" t="s">
        <v>3488</v>
      </c>
      <c r="E477">
        <v>883</v>
      </c>
      <c r="F477">
        <v>1318</v>
      </c>
      <c r="G477" t="s">
        <v>3377</v>
      </c>
      <c r="H477">
        <v>1</v>
      </c>
      <c r="I477" t="s">
        <v>3389</v>
      </c>
    </row>
    <row r="478" spans="1:9" x14ac:dyDescent="0.25">
      <c r="A478" s="99">
        <v>505</v>
      </c>
      <c r="B478">
        <v>46</v>
      </c>
      <c r="C478">
        <v>2114</v>
      </c>
      <c r="D478" t="s">
        <v>3488</v>
      </c>
      <c r="E478">
        <v>883</v>
      </c>
      <c r="F478">
        <v>1318</v>
      </c>
      <c r="G478" t="s">
        <v>3377</v>
      </c>
      <c r="H478">
        <v>1</v>
      </c>
      <c r="I478" t="s">
        <v>3390</v>
      </c>
    </row>
    <row r="479" spans="1:9" x14ac:dyDescent="0.25">
      <c r="A479" s="99">
        <v>506</v>
      </c>
      <c r="B479">
        <v>46</v>
      </c>
      <c r="C479">
        <v>2114</v>
      </c>
      <c r="D479" t="s">
        <v>3488</v>
      </c>
      <c r="E479">
        <v>883</v>
      </c>
      <c r="F479">
        <v>1318</v>
      </c>
      <c r="G479" t="s">
        <v>3377</v>
      </c>
      <c r="H479">
        <v>1</v>
      </c>
      <c r="I479" t="s">
        <v>3391</v>
      </c>
    </row>
    <row r="480" spans="1:9" x14ac:dyDescent="0.25">
      <c r="A480" s="99">
        <v>507</v>
      </c>
      <c r="B480">
        <v>46</v>
      </c>
      <c r="C480">
        <v>2114</v>
      </c>
      <c r="D480" t="s">
        <v>3488</v>
      </c>
      <c r="E480">
        <v>883</v>
      </c>
      <c r="F480">
        <v>1318</v>
      </c>
      <c r="G480" t="s">
        <v>3377</v>
      </c>
      <c r="H480">
        <v>1</v>
      </c>
      <c r="I480" t="s">
        <v>3392</v>
      </c>
    </row>
    <row r="481" spans="1:9" x14ac:dyDescent="0.25">
      <c r="A481" s="99">
        <v>508</v>
      </c>
      <c r="B481">
        <v>46</v>
      </c>
      <c r="C481">
        <v>2114</v>
      </c>
      <c r="D481" t="s">
        <v>3488</v>
      </c>
      <c r="E481">
        <v>883</v>
      </c>
      <c r="F481">
        <v>1318</v>
      </c>
      <c r="G481" t="s">
        <v>3377</v>
      </c>
      <c r="H481">
        <v>1</v>
      </c>
      <c r="I481" t="s">
        <v>3393</v>
      </c>
    </row>
    <row r="482" spans="1:9" x14ac:dyDescent="0.25">
      <c r="A482" s="99">
        <v>509</v>
      </c>
      <c r="B482">
        <v>46</v>
      </c>
      <c r="C482">
        <v>2114</v>
      </c>
      <c r="D482" t="s">
        <v>3488</v>
      </c>
      <c r="E482">
        <v>883</v>
      </c>
      <c r="F482">
        <v>1318</v>
      </c>
      <c r="G482" t="s">
        <v>3377</v>
      </c>
      <c r="H482">
        <v>1</v>
      </c>
      <c r="I482" t="s">
        <v>3394</v>
      </c>
    </row>
    <row r="483" spans="1:9" x14ac:dyDescent="0.25">
      <c r="A483" s="99">
        <v>510</v>
      </c>
      <c r="B483">
        <v>46</v>
      </c>
      <c r="C483">
        <v>2114</v>
      </c>
      <c r="D483" t="s">
        <v>3488</v>
      </c>
      <c r="E483">
        <v>883</v>
      </c>
      <c r="F483">
        <v>1318</v>
      </c>
      <c r="G483" t="s">
        <v>3377</v>
      </c>
      <c r="H483">
        <v>1</v>
      </c>
      <c r="I483" t="s">
        <v>3395</v>
      </c>
    </row>
    <row r="484" spans="1:9" x14ac:dyDescent="0.25">
      <c r="A484" s="99">
        <v>511</v>
      </c>
      <c r="B484">
        <v>46</v>
      </c>
      <c r="C484">
        <v>2114</v>
      </c>
      <c r="D484" t="s">
        <v>3488</v>
      </c>
      <c r="E484">
        <v>883</v>
      </c>
      <c r="F484">
        <v>1318</v>
      </c>
      <c r="G484" t="s">
        <v>3377</v>
      </c>
      <c r="H484">
        <v>1</v>
      </c>
      <c r="I484" t="s">
        <v>3396</v>
      </c>
    </row>
    <row r="485" spans="1:9" x14ac:dyDescent="0.25">
      <c r="A485" s="99">
        <v>512</v>
      </c>
      <c r="B485">
        <v>46</v>
      </c>
      <c r="C485">
        <v>2114</v>
      </c>
      <c r="D485" t="s">
        <v>3488</v>
      </c>
      <c r="E485">
        <v>883</v>
      </c>
      <c r="F485">
        <v>1318</v>
      </c>
      <c r="G485" t="s">
        <v>3377</v>
      </c>
      <c r="H485">
        <v>1</v>
      </c>
      <c r="I485" t="s">
        <v>3378</v>
      </c>
    </row>
    <row r="486" spans="1:9" x14ac:dyDescent="0.25">
      <c r="A486" s="99">
        <v>513</v>
      </c>
      <c r="B486">
        <v>46</v>
      </c>
      <c r="C486">
        <v>2114</v>
      </c>
      <c r="D486" t="s">
        <v>3488</v>
      </c>
      <c r="E486">
        <v>883</v>
      </c>
      <c r="F486">
        <v>1318</v>
      </c>
      <c r="G486" t="s">
        <v>3377</v>
      </c>
      <c r="H486">
        <v>1</v>
      </c>
      <c r="I486" t="s">
        <v>3379</v>
      </c>
    </row>
    <row r="487" spans="1:9" x14ac:dyDescent="0.25">
      <c r="A487" s="99">
        <v>517</v>
      </c>
      <c r="B487">
        <v>46</v>
      </c>
      <c r="C487">
        <v>2114</v>
      </c>
      <c r="D487" t="s">
        <v>3488</v>
      </c>
      <c r="E487">
        <v>883</v>
      </c>
      <c r="F487">
        <v>1318</v>
      </c>
      <c r="G487" t="s">
        <v>3377</v>
      </c>
      <c r="H487">
        <v>0</v>
      </c>
      <c r="I487" t="s">
        <v>3380</v>
      </c>
    </row>
    <row r="488" spans="1:9" x14ac:dyDescent="0.25">
      <c r="A488" s="99">
        <v>518</v>
      </c>
      <c r="B488">
        <v>46</v>
      </c>
      <c r="C488">
        <v>2114</v>
      </c>
      <c r="D488" t="s">
        <v>3488</v>
      </c>
      <c r="E488">
        <v>883</v>
      </c>
      <c r="F488">
        <v>1318</v>
      </c>
      <c r="G488" t="s">
        <v>3377</v>
      </c>
      <c r="H488">
        <v>1</v>
      </c>
      <c r="I488" t="s">
        <v>3381</v>
      </c>
    </row>
    <row r="489" spans="1:9" x14ac:dyDescent="0.25">
      <c r="A489" s="99">
        <v>519</v>
      </c>
      <c r="B489">
        <v>46</v>
      </c>
      <c r="C489">
        <v>2114</v>
      </c>
      <c r="D489" t="s">
        <v>3488</v>
      </c>
      <c r="E489">
        <v>883</v>
      </c>
      <c r="F489">
        <v>1318</v>
      </c>
      <c r="G489" t="s">
        <v>3377</v>
      </c>
      <c r="H489">
        <v>1</v>
      </c>
      <c r="I489" t="s">
        <v>3382</v>
      </c>
    </row>
    <row r="490" spans="1:9" x14ac:dyDescent="0.25">
      <c r="A490" s="99">
        <v>520</v>
      </c>
      <c r="B490">
        <v>46</v>
      </c>
      <c r="C490">
        <v>2114</v>
      </c>
      <c r="D490" t="s">
        <v>3488</v>
      </c>
      <c r="E490">
        <v>883</v>
      </c>
      <c r="F490">
        <v>1318</v>
      </c>
      <c r="G490" t="s">
        <v>3377</v>
      </c>
      <c r="H490">
        <v>6</v>
      </c>
      <c r="I490" t="s">
        <v>3489</v>
      </c>
    </row>
    <row r="491" spans="1:9" x14ac:dyDescent="0.25">
      <c r="A491" s="99">
        <v>521</v>
      </c>
      <c r="B491">
        <v>46</v>
      </c>
      <c r="C491">
        <v>2114</v>
      </c>
      <c r="D491" t="s">
        <v>3488</v>
      </c>
      <c r="E491">
        <v>883</v>
      </c>
      <c r="F491">
        <v>1318</v>
      </c>
      <c r="G491" t="s">
        <v>3377</v>
      </c>
      <c r="H491">
        <v>6</v>
      </c>
      <c r="I491" t="s">
        <v>3482</v>
      </c>
    </row>
    <row r="492" spans="1:9" x14ac:dyDescent="0.25">
      <c r="A492" s="99">
        <v>522</v>
      </c>
      <c r="B492">
        <v>46</v>
      </c>
      <c r="C492">
        <v>2114</v>
      </c>
      <c r="D492" t="s">
        <v>3488</v>
      </c>
      <c r="E492">
        <v>883</v>
      </c>
      <c r="F492">
        <v>1318</v>
      </c>
      <c r="G492" t="s">
        <v>3377</v>
      </c>
      <c r="H492">
        <v>7</v>
      </c>
      <c r="I492" t="s">
        <v>3384</v>
      </c>
    </row>
    <row r="493" spans="1:9" x14ac:dyDescent="0.25">
      <c r="A493" s="99">
        <v>523</v>
      </c>
      <c r="B493">
        <v>46</v>
      </c>
      <c r="C493">
        <v>2114</v>
      </c>
      <c r="D493" t="s">
        <v>3488</v>
      </c>
      <c r="E493">
        <v>883</v>
      </c>
      <c r="F493">
        <v>1318</v>
      </c>
      <c r="G493" t="s">
        <v>3377</v>
      </c>
      <c r="H493">
        <v>7</v>
      </c>
      <c r="I493" t="s">
        <v>3385</v>
      </c>
    </row>
    <row r="494" spans="1:9" x14ac:dyDescent="0.25">
      <c r="A494" s="77">
        <v>524</v>
      </c>
      <c r="B494">
        <v>48</v>
      </c>
      <c r="C494">
        <v>2212</v>
      </c>
      <c r="D494" t="s">
        <v>3557</v>
      </c>
      <c r="E494">
        <v>929</v>
      </c>
      <c r="F494">
        <v>1383</v>
      </c>
      <c r="G494" t="s">
        <v>3544</v>
      </c>
      <c r="H494">
        <v>1</v>
      </c>
      <c r="I494" t="s">
        <v>3561</v>
      </c>
    </row>
    <row r="495" spans="1:9" x14ac:dyDescent="0.25">
      <c r="A495" s="76">
        <v>525</v>
      </c>
      <c r="B495">
        <v>48</v>
      </c>
      <c r="C495">
        <v>2212</v>
      </c>
      <c r="D495" t="s">
        <v>3557</v>
      </c>
      <c r="E495">
        <v>929</v>
      </c>
      <c r="F495">
        <v>1383</v>
      </c>
      <c r="G495" t="s">
        <v>3544</v>
      </c>
      <c r="H495">
        <v>1</v>
      </c>
      <c r="I495" t="s">
        <v>3562</v>
      </c>
    </row>
    <row r="496" spans="1:9" x14ac:dyDescent="0.25">
      <c r="A496" s="77">
        <v>526</v>
      </c>
      <c r="B496">
        <v>48</v>
      </c>
      <c r="C496">
        <v>2212</v>
      </c>
      <c r="D496" t="s">
        <v>3557</v>
      </c>
      <c r="E496">
        <v>929</v>
      </c>
      <c r="F496">
        <v>1383</v>
      </c>
      <c r="G496" t="s">
        <v>3544</v>
      </c>
      <c r="H496">
        <v>1</v>
      </c>
      <c r="I496" t="s">
        <v>3563</v>
      </c>
    </row>
    <row r="497" spans="1:9" x14ac:dyDescent="0.25">
      <c r="A497" s="76">
        <v>527</v>
      </c>
      <c r="B497">
        <v>48</v>
      </c>
      <c r="C497">
        <v>2212</v>
      </c>
      <c r="D497" t="s">
        <v>3557</v>
      </c>
      <c r="E497">
        <v>929</v>
      </c>
      <c r="F497">
        <v>1383</v>
      </c>
      <c r="G497" t="s">
        <v>3544</v>
      </c>
      <c r="H497">
        <v>1</v>
      </c>
      <c r="I497" t="s">
        <v>3564</v>
      </c>
    </row>
    <row r="498" spans="1:9" x14ac:dyDescent="0.25">
      <c r="A498" s="75">
        <v>528</v>
      </c>
      <c r="B498">
        <v>48</v>
      </c>
      <c r="C498">
        <v>2212</v>
      </c>
      <c r="D498" t="s">
        <v>3557</v>
      </c>
      <c r="E498">
        <v>929</v>
      </c>
      <c r="F498">
        <v>1383</v>
      </c>
      <c r="G498" t="s">
        <v>3544</v>
      </c>
      <c r="H498">
        <v>1</v>
      </c>
      <c r="I498" t="s">
        <v>3558</v>
      </c>
    </row>
    <row r="499" spans="1:9" x14ac:dyDescent="0.25">
      <c r="A499" s="75">
        <v>529</v>
      </c>
      <c r="B499">
        <v>48</v>
      </c>
      <c r="C499">
        <v>2212</v>
      </c>
      <c r="D499" t="s">
        <v>3557</v>
      </c>
      <c r="E499">
        <v>929</v>
      </c>
      <c r="F499">
        <v>1383</v>
      </c>
      <c r="G499" t="s">
        <v>3544</v>
      </c>
      <c r="H499">
        <v>1</v>
      </c>
      <c r="I499" t="s">
        <v>3559</v>
      </c>
    </row>
    <row r="500" spans="1:9" x14ac:dyDescent="0.25">
      <c r="A500" s="76">
        <v>530</v>
      </c>
      <c r="B500">
        <v>48</v>
      </c>
      <c r="C500">
        <v>2212</v>
      </c>
      <c r="D500" t="s">
        <v>3557</v>
      </c>
      <c r="E500">
        <v>929</v>
      </c>
      <c r="F500">
        <v>1383</v>
      </c>
      <c r="G500" t="s">
        <v>3544</v>
      </c>
      <c r="H500">
        <v>1</v>
      </c>
      <c r="I500" t="s">
        <v>3560</v>
      </c>
    </row>
    <row r="501" spans="1:9" x14ac:dyDescent="0.25">
      <c r="A501" s="100"/>
    </row>
  </sheetData>
  <autoFilter ref="A2:I491" xr:uid="{6D5CB378-C4C7-4C5D-A362-D10951D9C051}">
    <sortState xmlns:xlrd2="http://schemas.microsoft.com/office/spreadsheetml/2017/richdata2" ref="A3:I501">
      <sortCondition ref="A2:A491"/>
    </sortState>
  </autoFilter>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dimension ref="A1:A972"/>
  <sheetViews>
    <sheetView workbookViewId="0"/>
  </sheetViews>
  <sheetFormatPr baseColWidth="10" defaultRowHeight="15" x14ac:dyDescent="0.25"/>
  <cols>
    <col min="1" max="1" width="8.28515625" customWidth="1"/>
    <col min="3" max="3" width="28.140625" bestFit="1" customWidth="1"/>
    <col min="4" max="4" width="30.28515625" bestFit="1" customWidth="1"/>
  </cols>
  <sheetData>
    <row r="1" spans="1:1" ht="15.75" customHeight="1" x14ac:dyDescent="0.25">
      <c r="A1" s="107" t="s">
        <v>3806</v>
      </c>
    </row>
    <row r="2" spans="1:1" x14ac:dyDescent="0.25">
      <c r="A2" s="107"/>
    </row>
    <row r="3" spans="1:1" x14ac:dyDescent="0.25">
      <c r="A3" s="107"/>
    </row>
    <row r="4" spans="1:1" x14ac:dyDescent="0.25">
      <c r="A4" s="107"/>
    </row>
    <row r="5" spans="1:1" x14ac:dyDescent="0.25">
      <c r="A5" s="107"/>
    </row>
    <row r="6" spans="1:1" x14ac:dyDescent="0.25">
      <c r="A6" s="107"/>
    </row>
    <row r="7" spans="1:1" x14ac:dyDescent="0.25">
      <c r="A7" s="107"/>
    </row>
    <row r="8" spans="1:1" x14ac:dyDescent="0.25">
      <c r="A8" s="107"/>
    </row>
    <row r="9" spans="1:1" x14ac:dyDescent="0.25">
      <c r="A9" s="107"/>
    </row>
    <row r="10" spans="1:1" x14ac:dyDescent="0.25">
      <c r="A10" s="107"/>
    </row>
    <row r="11" spans="1:1" x14ac:dyDescent="0.25">
      <c r="A11" s="107"/>
    </row>
    <row r="12" spans="1:1" x14ac:dyDescent="0.25">
      <c r="A12" s="107"/>
    </row>
    <row r="13" spans="1:1" x14ac:dyDescent="0.25">
      <c r="A13" s="107"/>
    </row>
    <row r="14" spans="1:1" x14ac:dyDescent="0.25">
      <c r="A14" s="107"/>
    </row>
    <row r="15" spans="1:1" x14ac:dyDescent="0.25">
      <c r="A15" s="107"/>
    </row>
    <row r="16" spans="1:1" x14ac:dyDescent="0.25">
      <c r="A16" s="107"/>
    </row>
    <row r="17" spans="1:1" x14ac:dyDescent="0.25">
      <c r="A17" s="107"/>
    </row>
    <row r="18" spans="1:1" x14ac:dyDescent="0.25">
      <c r="A18" s="107"/>
    </row>
    <row r="19" spans="1:1" x14ac:dyDescent="0.25">
      <c r="A19" s="107"/>
    </row>
    <row r="20" spans="1:1" x14ac:dyDescent="0.25">
      <c r="A20" s="107"/>
    </row>
    <row r="21" spans="1:1" x14ac:dyDescent="0.25">
      <c r="A21" s="107"/>
    </row>
    <row r="22" spans="1:1" x14ac:dyDescent="0.25">
      <c r="A22" s="107"/>
    </row>
    <row r="23" spans="1:1" x14ac:dyDescent="0.25">
      <c r="A23" s="107"/>
    </row>
    <row r="24" spans="1:1" x14ac:dyDescent="0.25">
      <c r="A24" s="107"/>
    </row>
    <row r="25" spans="1:1" x14ac:dyDescent="0.25">
      <c r="A25" s="107"/>
    </row>
    <row r="26" spans="1:1" x14ac:dyDescent="0.25">
      <c r="A26" s="107"/>
    </row>
    <row r="27" spans="1:1" x14ac:dyDescent="0.25">
      <c r="A27" s="107"/>
    </row>
    <row r="28" spans="1:1" x14ac:dyDescent="0.25">
      <c r="A28" s="107"/>
    </row>
    <row r="29" spans="1:1" x14ac:dyDescent="0.25">
      <c r="A29" s="107"/>
    </row>
    <row r="30" spans="1:1" x14ac:dyDescent="0.25">
      <c r="A30" s="107"/>
    </row>
    <row r="31" spans="1:1" x14ac:dyDescent="0.25">
      <c r="A31" s="107"/>
    </row>
    <row r="32" spans="1:1" x14ac:dyDescent="0.25">
      <c r="A32" s="107"/>
    </row>
    <row r="33" spans="1:1" x14ac:dyDescent="0.25">
      <c r="A33" s="107"/>
    </row>
    <row r="34" spans="1:1" x14ac:dyDescent="0.25">
      <c r="A34" s="107"/>
    </row>
    <row r="35" spans="1:1" x14ac:dyDescent="0.25">
      <c r="A35" s="107"/>
    </row>
    <row r="36" spans="1:1" x14ac:dyDescent="0.25">
      <c r="A36" s="107"/>
    </row>
    <row r="37" spans="1:1" x14ac:dyDescent="0.25">
      <c r="A37" s="107"/>
    </row>
    <row r="38" spans="1:1" x14ac:dyDescent="0.25">
      <c r="A38" s="107"/>
    </row>
    <row r="39" spans="1:1" x14ac:dyDescent="0.25">
      <c r="A39" s="107"/>
    </row>
    <row r="40" spans="1:1" x14ac:dyDescent="0.25">
      <c r="A40" s="107"/>
    </row>
    <row r="41" spans="1:1" x14ac:dyDescent="0.25">
      <c r="A41" s="107"/>
    </row>
    <row r="42" spans="1:1" x14ac:dyDescent="0.25">
      <c r="A42" s="107"/>
    </row>
    <row r="43" spans="1:1" x14ac:dyDescent="0.25">
      <c r="A43" s="107"/>
    </row>
    <row r="44" spans="1:1" x14ac:dyDescent="0.25">
      <c r="A44" s="107"/>
    </row>
    <row r="45" spans="1:1" x14ac:dyDescent="0.25">
      <c r="A45" s="107"/>
    </row>
    <row r="46" spans="1:1" x14ac:dyDescent="0.25">
      <c r="A46" s="107"/>
    </row>
    <row r="47" spans="1:1" x14ac:dyDescent="0.25">
      <c r="A47" s="107"/>
    </row>
    <row r="48" spans="1:1" x14ac:dyDescent="0.25">
      <c r="A48" s="107"/>
    </row>
    <row r="49" spans="1:1" x14ac:dyDescent="0.25">
      <c r="A49" s="107"/>
    </row>
    <row r="50" spans="1:1" x14ac:dyDescent="0.25">
      <c r="A50" s="107"/>
    </row>
    <row r="51" spans="1:1" x14ac:dyDescent="0.25">
      <c r="A51" s="107"/>
    </row>
    <row r="52" spans="1:1" x14ac:dyDescent="0.25">
      <c r="A52" s="107"/>
    </row>
    <row r="53" spans="1:1" x14ac:dyDescent="0.25">
      <c r="A53" s="107"/>
    </row>
    <row r="54" spans="1:1" x14ac:dyDescent="0.25">
      <c r="A54" s="107"/>
    </row>
    <row r="55" spans="1:1" x14ac:dyDescent="0.25">
      <c r="A55" s="107"/>
    </row>
    <row r="56" spans="1:1" x14ac:dyDescent="0.25">
      <c r="A56" s="107"/>
    </row>
    <row r="57" spans="1:1" x14ac:dyDescent="0.25">
      <c r="A57" s="107"/>
    </row>
    <row r="58" spans="1:1" x14ac:dyDescent="0.25">
      <c r="A58" s="107"/>
    </row>
    <row r="59" spans="1:1" x14ac:dyDescent="0.25">
      <c r="A59" s="107"/>
    </row>
    <row r="60" spans="1:1" x14ac:dyDescent="0.25">
      <c r="A60" s="107"/>
    </row>
    <row r="61" spans="1:1" x14ac:dyDescent="0.25">
      <c r="A61" s="107"/>
    </row>
    <row r="62" spans="1:1" x14ac:dyDescent="0.25">
      <c r="A62" s="107"/>
    </row>
    <row r="63" spans="1:1" x14ac:dyDescent="0.25">
      <c r="A63" s="107"/>
    </row>
    <row r="64" spans="1:1" x14ac:dyDescent="0.25">
      <c r="A64" s="107"/>
    </row>
    <row r="65" spans="1:1" x14ac:dyDescent="0.25">
      <c r="A65" s="107"/>
    </row>
    <row r="66" spans="1:1" x14ac:dyDescent="0.25">
      <c r="A66" s="107"/>
    </row>
    <row r="67" spans="1:1" x14ac:dyDescent="0.25">
      <c r="A67" s="107"/>
    </row>
    <row r="68" spans="1:1" x14ac:dyDescent="0.25">
      <c r="A68" s="107"/>
    </row>
    <row r="69" spans="1:1" x14ac:dyDescent="0.25">
      <c r="A69" s="107"/>
    </row>
    <row r="70" spans="1:1" x14ac:dyDescent="0.25">
      <c r="A70" s="107"/>
    </row>
    <row r="71" spans="1:1" x14ac:dyDescent="0.25">
      <c r="A71" s="107"/>
    </row>
    <row r="72" spans="1:1" x14ac:dyDescent="0.25">
      <c r="A72" s="107"/>
    </row>
    <row r="73" spans="1:1" x14ac:dyDescent="0.25">
      <c r="A73" s="107"/>
    </row>
    <row r="74" spans="1:1" x14ac:dyDescent="0.25">
      <c r="A74" s="107"/>
    </row>
    <row r="75" spans="1:1" x14ac:dyDescent="0.25">
      <c r="A75" s="107"/>
    </row>
    <row r="76" spans="1:1" x14ac:dyDescent="0.25">
      <c r="A76" s="107"/>
    </row>
    <row r="77" spans="1:1" x14ac:dyDescent="0.25">
      <c r="A77" s="107"/>
    </row>
    <row r="78" spans="1:1" x14ac:dyDescent="0.25">
      <c r="A78" s="107"/>
    </row>
    <row r="79" spans="1:1" x14ac:dyDescent="0.25">
      <c r="A79" s="107"/>
    </row>
    <row r="80" spans="1:1" x14ac:dyDescent="0.25">
      <c r="A80" s="107"/>
    </row>
    <row r="81" spans="1:1" x14ac:dyDescent="0.25">
      <c r="A81" s="107"/>
    </row>
    <row r="82" spans="1:1" x14ac:dyDescent="0.25">
      <c r="A82" s="107"/>
    </row>
    <row r="83" spans="1:1" x14ac:dyDescent="0.25">
      <c r="A83" s="107"/>
    </row>
    <row r="84" spans="1:1" x14ac:dyDescent="0.25">
      <c r="A84" s="107"/>
    </row>
    <row r="85" spans="1:1" x14ac:dyDescent="0.25">
      <c r="A85" s="107"/>
    </row>
    <row r="86" spans="1:1" x14ac:dyDescent="0.25">
      <c r="A86" s="107"/>
    </row>
    <row r="87" spans="1:1" x14ac:dyDescent="0.25">
      <c r="A87" s="107"/>
    </row>
    <row r="88" spans="1:1" x14ac:dyDescent="0.25">
      <c r="A88" s="107"/>
    </row>
    <row r="89" spans="1:1" x14ac:dyDescent="0.25">
      <c r="A89" s="107"/>
    </row>
    <row r="90" spans="1:1" x14ac:dyDescent="0.25">
      <c r="A90" s="107"/>
    </row>
    <row r="91" spans="1:1" x14ac:dyDescent="0.25">
      <c r="A91" s="107"/>
    </row>
    <row r="92" spans="1:1" x14ac:dyDescent="0.25">
      <c r="A92" s="107"/>
    </row>
    <row r="93" spans="1:1" x14ac:dyDescent="0.25">
      <c r="A93" s="107"/>
    </row>
    <row r="94" spans="1:1" x14ac:dyDescent="0.25">
      <c r="A94" s="107"/>
    </row>
    <row r="95" spans="1:1" x14ac:dyDescent="0.25">
      <c r="A95" s="107"/>
    </row>
    <row r="96" spans="1:1" x14ac:dyDescent="0.25">
      <c r="A96" s="107"/>
    </row>
    <row r="97" spans="1:1" x14ac:dyDescent="0.25">
      <c r="A97" s="107"/>
    </row>
    <row r="98" spans="1:1" x14ac:dyDescent="0.25">
      <c r="A98" s="107"/>
    </row>
    <row r="99" spans="1:1" x14ac:dyDescent="0.25">
      <c r="A99" s="107"/>
    </row>
    <row r="100" spans="1:1" x14ac:dyDescent="0.25">
      <c r="A100" s="107"/>
    </row>
    <row r="101" spans="1:1" x14ac:dyDescent="0.25">
      <c r="A101" s="107"/>
    </row>
    <row r="102" spans="1:1" x14ac:dyDescent="0.25">
      <c r="A102" s="107"/>
    </row>
    <row r="103" spans="1:1" x14ac:dyDescent="0.25">
      <c r="A103" s="107"/>
    </row>
    <row r="104" spans="1:1" x14ac:dyDescent="0.25">
      <c r="A104" s="107"/>
    </row>
    <row r="105" spans="1:1" x14ac:dyDescent="0.25">
      <c r="A105" s="107"/>
    </row>
    <row r="106" spans="1:1" x14ac:dyDescent="0.25">
      <c r="A106" s="107"/>
    </row>
    <row r="107" spans="1:1" x14ac:dyDescent="0.25">
      <c r="A107" s="107"/>
    </row>
    <row r="108" spans="1:1" x14ac:dyDescent="0.25">
      <c r="A108" s="107"/>
    </row>
    <row r="109" spans="1:1" x14ac:dyDescent="0.25">
      <c r="A109" s="107"/>
    </row>
    <row r="110" spans="1:1" x14ac:dyDescent="0.25">
      <c r="A110" s="107"/>
    </row>
    <row r="111" spans="1:1" x14ac:dyDescent="0.25">
      <c r="A111" s="107"/>
    </row>
    <row r="112" spans="1:1" x14ac:dyDescent="0.25">
      <c r="A112" s="107"/>
    </row>
    <row r="113" spans="1:1" x14ac:dyDescent="0.25">
      <c r="A113" s="107"/>
    </row>
    <row r="114" spans="1:1" x14ac:dyDescent="0.25">
      <c r="A114" s="107"/>
    </row>
    <row r="115" spans="1:1" x14ac:dyDescent="0.25">
      <c r="A115" s="107"/>
    </row>
    <row r="116" spans="1:1" x14ac:dyDescent="0.25">
      <c r="A116" s="107"/>
    </row>
    <row r="117" spans="1:1" x14ac:dyDescent="0.25">
      <c r="A117" s="107"/>
    </row>
    <row r="118" spans="1:1" x14ac:dyDescent="0.25">
      <c r="A118" s="107"/>
    </row>
    <row r="119" spans="1:1" x14ac:dyDescent="0.25">
      <c r="A119" s="107"/>
    </row>
    <row r="120" spans="1:1" x14ac:dyDescent="0.25">
      <c r="A120" s="107"/>
    </row>
    <row r="121" spans="1:1" x14ac:dyDescent="0.25">
      <c r="A121" s="107"/>
    </row>
    <row r="122" spans="1:1" x14ac:dyDescent="0.25">
      <c r="A122" s="107"/>
    </row>
    <row r="123" spans="1:1" x14ac:dyDescent="0.25">
      <c r="A123" s="107"/>
    </row>
    <row r="124" spans="1:1" x14ac:dyDescent="0.25">
      <c r="A124" s="107"/>
    </row>
    <row r="125" spans="1:1" x14ac:dyDescent="0.25">
      <c r="A125" s="107"/>
    </row>
    <row r="126" spans="1:1" x14ac:dyDescent="0.25">
      <c r="A126" s="107"/>
    </row>
    <row r="127" spans="1:1" x14ac:dyDescent="0.25">
      <c r="A127" s="107"/>
    </row>
    <row r="128" spans="1:1" x14ac:dyDescent="0.25">
      <c r="A128" s="107"/>
    </row>
    <row r="129" spans="1:1" x14ac:dyDescent="0.25">
      <c r="A129" s="107"/>
    </row>
    <row r="130" spans="1:1" x14ac:dyDescent="0.25">
      <c r="A130" s="107"/>
    </row>
    <row r="131" spans="1:1" x14ac:dyDescent="0.25">
      <c r="A131" s="107"/>
    </row>
    <row r="132" spans="1:1" x14ac:dyDescent="0.25">
      <c r="A132" s="107"/>
    </row>
    <row r="133" spans="1:1" x14ac:dyDescent="0.25">
      <c r="A133" s="107"/>
    </row>
    <row r="134" spans="1:1" x14ac:dyDescent="0.25">
      <c r="A134" s="107"/>
    </row>
    <row r="135" spans="1:1" x14ac:dyDescent="0.25">
      <c r="A135" s="107"/>
    </row>
    <row r="136" spans="1:1" x14ac:dyDescent="0.25">
      <c r="A136" s="107"/>
    </row>
    <row r="137" spans="1:1" x14ac:dyDescent="0.25">
      <c r="A137" s="107"/>
    </row>
    <row r="138" spans="1:1" x14ac:dyDescent="0.25">
      <c r="A138" s="107"/>
    </row>
    <row r="139" spans="1:1" x14ac:dyDescent="0.25">
      <c r="A139" s="107"/>
    </row>
    <row r="140" spans="1:1" x14ac:dyDescent="0.25">
      <c r="A140" s="107"/>
    </row>
    <row r="141" spans="1:1" x14ac:dyDescent="0.25">
      <c r="A141" s="107"/>
    </row>
    <row r="142" spans="1:1" x14ac:dyDescent="0.25">
      <c r="A142" s="107"/>
    </row>
    <row r="143" spans="1:1" x14ac:dyDescent="0.25">
      <c r="A143" s="107"/>
    </row>
    <row r="144" spans="1:1" x14ac:dyDescent="0.25">
      <c r="A144" s="107"/>
    </row>
    <row r="145" spans="1:1" x14ac:dyDescent="0.25">
      <c r="A145" s="107"/>
    </row>
    <row r="146" spans="1:1" x14ac:dyDescent="0.25">
      <c r="A146" s="107"/>
    </row>
    <row r="147" spans="1:1" x14ac:dyDescent="0.25">
      <c r="A147" s="107"/>
    </row>
    <row r="148" spans="1:1" x14ac:dyDescent="0.25">
      <c r="A148" s="107"/>
    </row>
    <row r="149" spans="1:1" x14ac:dyDescent="0.25">
      <c r="A149" s="107"/>
    </row>
    <row r="150" spans="1:1" x14ac:dyDescent="0.25">
      <c r="A150" s="107"/>
    </row>
    <row r="151" spans="1:1" x14ac:dyDescent="0.25">
      <c r="A151" s="107"/>
    </row>
    <row r="152" spans="1:1" x14ac:dyDescent="0.25">
      <c r="A152" s="107"/>
    </row>
    <row r="153" spans="1:1" x14ac:dyDescent="0.25">
      <c r="A153" s="107"/>
    </row>
    <row r="154" spans="1:1" x14ac:dyDescent="0.25">
      <c r="A154" s="107"/>
    </row>
    <row r="155" spans="1:1" x14ac:dyDescent="0.25">
      <c r="A155" s="107"/>
    </row>
    <row r="156" spans="1:1" x14ac:dyDescent="0.25">
      <c r="A156" s="107"/>
    </row>
    <row r="157" spans="1:1" x14ac:dyDescent="0.25">
      <c r="A157" s="107"/>
    </row>
    <row r="158" spans="1:1" x14ac:dyDescent="0.25">
      <c r="A158" s="107"/>
    </row>
    <row r="159" spans="1:1" x14ac:dyDescent="0.25">
      <c r="A159" s="107"/>
    </row>
    <row r="160" spans="1:1" x14ac:dyDescent="0.25">
      <c r="A160" s="107"/>
    </row>
    <row r="161" spans="1:1" x14ac:dyDescent="0.25">
      <c r="A161" s="107"/>
    </row>
    <row r="162" spans="1:1" x14ac:dyDescent="0.25">
      <c r="A162" s="107"/>
    </row>
    <row r="163" spans="1:1" x14ac:dyDescent="0.25">
      <c r="A163" s="107"/>
    </row>
    <row r="164" spans="1:1" x14ac:dyDescent="0.25">
      <c r="A164" s="107"/>
    </row>
    <row r="165" spans="1:1" x14ac:dyDescent="0.25">
      <c r="A165" s="107"/>
    </row>
    <row r="166" spans="1:1" x14ac:dyDescent="0.25">
      <c r="A166" s="107"/>
    </row>
    <row r="167" spans="1:1" x14ac:dyDescent="0.25">
      <c r="A167" s="107"/>
    </row>
    <row r="168" spans="1:1" x14ac:dyDescent="0.25">
      <c r="A168" s="107"/>
    </row>
    <row r="169" spans="1:1" x14ac:dyDescent="0.25">
      <c r="A169" s="107"/>
    </row>
    <row r="170" spans="1:1" x14ac:dyDescent="0.25">
      <c r="A170" s="107"/>
    </row>
    <row r="171" spans="1:1" x14ac:dyDescent="0.25">
      <c r="A171" s="107"/>
    </row>
    <row r="172" spans="1:1" x14ac:dyDescent="0.25">
      <c r="A172" s="107"/>
    </row>
    <row r="173" spans="1:1" x14ac:dyDescent="0.25">
      <c r="A173" s="107"/>
    </row>
    <row r="174" spans="1:1" x14ac:dyDescent="0.25">
      <c r="A174" s="107"/>
    </row>
    <row r="175" spans="1:1" x14ac:dyDescent="0.25">
      <c r="A175" s="107"/>
    </row>
    <row r="176" spans="1:1" x14ac:dyDescent="0.25">
      <c r="A176" s="107"/>
    </row>
    <row r="177" spans="1:1" x14ac:dyDescent="0.25">
      <c r="A177" s="107"/>
    </row>
    <row r="178" spans="1:1" x14ac:dyDescent="0.25">
      <c r="A178" s="107"/>
    </row>
    <row r="179" spans="1:1" x14ac:dyDescent="0.25">
      <c r="A179" s="107"/>
    </row>
    <row r="180" spans="1:1" x14ac:dyDescent="0.25">
      <c r="A180" s="107"/>
    </row>
    <row r="181" spans="1:1" x14ac:dyDescent="0.25">
      <c r="A181" s="107"/>
    </row>
    <row r="182" spans="1:1" x14ac:dyDescent="0.25">
      <c r="A182" s="107"/>
    </row>
    <row r="183" spans="1:1" x14ac:dyDescent="0.25">
      <c r="A183" s="107"/>
    </row>
    <row r="184" spans="1:1" x14ac:dyDescent="0.25">
      <c r="A184" s="107"/>
    </row>
    <row r="185" spans="1:1" x14ac:dyDescent="0.25">
      <c r="A185" s="107"/>
    </row>
    <row r="186" spans="1:1" x14ac:dyDescent="0.25">
      <c r="A186" s="107"/>
    </row>
    <row r="187" spans="1:1" x14ac:dyDescent="0.25">
      <c r="A187" s="107"/>
    </row>
    <row r="188" spans="1:1" x14ac:dyDescent="0.25">
      <c r="A188" s="107"/>
    </row>
    <row r="189" spans="1:1" x14ac:dyDescent="0.25">
      <c r="A189" s="107"/>
    </row>
    <row r="190" spans="1:1" x14ac:dyDescent="0.25">
      <c r="A190" s="107"/>
    </row>
    <row r="191" spans="1:1" x14ac:dyDescent="0.25">
      <c r="A191" s="107"/>
    </row>
    <row r="192" spans="1:1" x14ac:dyDescent="0.25">
      <c r="A192" s="107"/>
    </row>
    <row r="193" spans="1:1" x14ac:dyDescent="0.25">
      <c r="A193" s="107"/>
    </row>
    <row r="194" spans="1:1" x14ac:dyDescent="0.25">
      <c r="A194" s="107"/>
    </row>
    <row r="195" spans="1:1" x14ac:dyDescent="0.25">
      <c r="A195" s="107"/>
    </row>
    <row r="196" spans="1:1" x14ac:dyDescent="0.25">
      <c r="A196" s="107"/>
    </row>
    <row r="197" spans="1:1" x14ac:dyDescent="0.25">
      <c r="A197" s="107"/>
    </row>
    <row r="198" spans="1:1" x14ac:dyDescent="0.25">
      <c r="A198" s="107"/>
    </row>
    <row r="199" spans="1:1" x14ac:dyDescent="0.25">
      <c r="A199" s="107"/>
    </row>
    <row r="200" spans="1:1" x14ac:dyDescent="0.25">
      <c r="A200" s="107"/>
    </row>
    <row r="201" spans="1:1" x14ac:dyDescent="0.25">
      <c r="A201" s="107"/>
    </row>
    <row r="202" spans="1:1" x14ac:dyDescent="0.25">
      <c r="A202" s="107"/>
    </row>
    <row r="203" spans="1:1" x14ac:dyDescent="0.25">
      <c r="A203" s="107"/>
    </row>
    <row r="204" spans="1:1" x14ac:dyDescent="0.25">
      <c r="A204" s="107"/>
    </row>
    <row r="205" spans="1:1" x14ac:dyDescent="0.25">
      <c r="A205" s="107"/>
    </row>
    <row r="206" spans="1:1" x14ac:dyDescent="0.25">
      <c r="A206" s="107"/>
    </row>
    <row r="207" spans="1:1" x14ac:dyDescent="0.25">
      <c r="A207" s="107"/>
    </row>
    <row r="208" spans="1:1" x14ac:dyDescent="0.25">
      <c r="A208" s="107"/>
    </row>
    <row r="209" spans="1:1" x14ac:dyDescent="0.25">
      <c r="A209" s="107"/>
    </row>
    <row r="210" spans="1:1" x14ac:dyDescent="0.25">
      <c r="A210" s="107"/>
    </row>
    <row r="211" spans="1:1" x14ac:dyDescent="0.25">
      <c r="A211" s="107"/>
    </row>
    <row r="212" spans="1:1" x14ac:dyDescent="0.25">
      <c r="A212" s="107"/>
    </row>
    <row r="213" spans="1:1" x14ac:dyDescent="0.25">
      <c r="A213" s="107"/>
    </row>
    <row r="214" spans="1:1" x14ac:dyDescent="0.25">
      <c r="A214" s="107"/>
    </row>
    <row r="215" spans="1:1" x14ac:dyDescent="0.25">
      <c r="A215" s="107"/>
    </row>
    <row r="216" spans="1:1" x14ac:dyDescent="0.25">
      <c r="A216" s="107"/>
    </row>
    <row r="217" spans="1:1" x14ac:dyDescent="0.25">
      <c r="A217" s="107"/>
    </row>
    <row r="218" spans="1:1" x14ac:dyDescent="0.25">
      <c r="A218" s="107"/>
    </row>
    <row r="219" spans="1:1" x14ac:dyDescent="0.25">
      <c r="A219" s="107"/>
    </row>
    <row r="220" spans="1:1" x14ac:dyDescent="0.25">
      <c r="A220" s="107"/>
    </row>
    <row r="221" spans="1:1" x14ac:dyDescent="0.25">
      <c r="A221" s="107"/>
    </row>
    <row r="222" spans="1:1" x14ac:dyDescent="0.25">
      <c r="A222" s="107"/>
    </row>
    <row r="223" spans="1:1" x14ac:dyDescent="0.25">
      <c r="A223" s="107"/>
    </row>
    <row r="224" spans="1:1" x14ac:dyDescent="0.25">
      <c r="A224" s="107"/>
    </row>
    <row r="225" spans="1:1" x14ac:dyDescent="0.25">
      <c r="A225" s="107"/>
    </row>
    <row r="226" spans="1:1" x14ac:dyDescent="0.25">
      <c r="A226" s="107"/>
    </row>
    <row r="227" spans="1:1" x14ac:dyDescent="0.25">
      <c r="A227" s="107"/>
    </row>
    <row r="228" spans="1:1" x14ac:dyDescent="0.25">
      <c r="A228" s="107"/>
    </row>
    <row r="229" spans="1:1" x14ac:dyDescent="0.25">
      <c r="A229" s="107"/>
    </row>
    <row r="230" spans="1:1" x14ac:dyDescent="0.25">
      <c r="A230" s="107"/>
    </row>
    <row r="231" spans="1:1" x14ac:dyDescent="0.25">
      <c r="A231" s="107"/>
    </row>
    <row r="232" spans="1:1" x14ac:dyDescent="0.25">
      <c r="A232" s="107"/>
    </row>
    <row r="233" spans="1:1" x14ac:dyDescent="0.25">
      <c r="A233" s="107"/>
    </row>
    <row r="234" spans="1:1" x14ac:dyDescent="0.25">
      <c r="A234" s="107"/>
    </row>
    <row r="235" spans="1:1" x14ac:dyDescent="0.25">
      <c r="A235" s="107"/>
    </row>
    <row r="236" spans="1:1" x14ac:dyDescent="0.25">
      <c r="A236" s="107"/>
    </row>
    <row r="237" spans="1:1" x14ac:dyDescent="0.25">
      <c r="A237" s="107"/>
    </row>
    <row r="238" spans="1:1" x14ac:dyDescent="0.25">
      <c r="A238" s="107"/>
    </row>
    <row r="239" spans="1:1" x14ac:dyDescent="0.25">
      <c r="A239" s="107"/>
    </row>
    <row r="240" spans="1:1" x14ac:dyDescent="0.25">
      <c r="A240" s="107"/>
    </row>
    <row r="241" spans="1:1" x14ac:dyDescent="0.25">
      <c r="A241" s="107"/>
    </row>
    <row r="242" spans="1:1" x14ac:dyDescent="0.25">
      <c r="A242" s="107"/>
    </row>
    <row r="243" spans="1:1" x14ac:dyDescent="0.25">
      <c r="A243" s="107"/>
    </row>
    <row r="244" spans="1:1" x14ac:dyDescent="0.25">
      <c r="A244" s="107"/>
    </row>
    <row r="245" spans="1:1" x14ac:dyDescent="0.25">
      <c r="A245" s="107"/>
    </row>
    <row r="246" spans="1:1" x14ac:dyDescent="0.25">
      <c r="A246" s="107"/>
    </row>
    <row r="247" spans="1:1" x14ac:dyDescent="0.25">
      <c r="A247" s="107"/>
    </row>
    <row r="248" spans="1:1" x14ac:dyDescent="0.25">
      <c r="A248" s="107"/>
    </row>
    <row r="249" spans="1:1" x14ac:dyDescent="0.25">
      <c r="A249" s="107"/>
    </row>
    <row r="250" spans="1:1" x14ac:dyDescent="0.25">
      <c r="A250" s="107"/>
    </row>
    <row r="251" spans="1:1" x14ac:dyDescent="0.25">
      <c r="A251" s="107"/>
    </row>
    <row r="252" spans="1:1" x14ac:dyDescent="0.25">
      <c r="A252" s="107"/>
    </row>
    <row r="253" spans="1:1" x14ac:dyDescent="0.25">
      <c r="A253" s="107"/>
    </row>
    <row r="254" spans="1:1" x14ac:dyDescent="0.25">
      <c r="A254" s="107"/>
    </row>
    <row r="255" spans="1:1" x14ac:dyDescent="0.25">
      <c r="A255" s="107"/>
    </row>
    <row r="256" spans="1:1" x14ac:dyDescent="0.25">
      <c r="A256" s="107"/>
    </row>
    <row r="257" spans="1:1" x14ac:dyDescent="0.25">
      <c r="A257" s="107"/>
    </row>
    <row r="258" spans="1:1" x14ac:dyDescent="0.25">
      <c r="A258" s="107"/>
    </row>
    <row r="259" spans="1:1" x14ac:dyDescent="0.25">
      <c r="A259" s="107"/>
    </row>
    <row r="260" spans="1:1" x14ac:dyDescent="0.25">
      <c r="A260" s="107"/>
    </row>
    <row r="261" spans="1:1" x14ac:dyDescent="0.25">
      <c r="A261" s="107"/>
    </row>
    <row r="262" spans="1:1" x14ac:dyDescent="0.25">
      <c r="A262" s="107"/>
    </row>
    <row r="263" spans="1:1" x14ac:dyDescent="0.25">
      <c r="A263" s="107"/>
    </row>
    <row r="264" spans="1:1" x14ac:dyDescent="0.25">
      <c r="A264" s="107"/>
    </row>
    <row r="265" spans="1:1" x14ac:dyDescent="0.25">
      <c r="A265" s="107"/>
    </row>
    <row r="266" spans="1:1" x14ac:dyDescent="0.25">
      <c r="A266" s="107"/>
    </row>
    <row r="267" spans="1:1" x14ac:dyDescent="0.25">
      <c r="A267" s="107"/>
    </row>
    <row r="268" spans="1:1" x14ac:dyDescent="0.25">
      <c r="A268" s="107"/>
    </row>
    <row r="269" spans="1:1" x14ac:dyDescent="0.25">
      <c r="A269" s="107"/>
    </row>
    <row r="270" spans="1:1" x14ac:dyDescent="0.25">
      <c r="A270" s="107"/>
    </row>
    <row r="271" spans="1:1" x14ac:dyDescent="0.25">
      <c r="A271" s="107"/>
    </row>
    <row r="272" spans="1:1" x14ac:dyDescent="0.25">
      <c r="A272" s="107"/>
    </row>
    <row r="273" spans="1:1" x14ac:dyDescent="0.25">
      <c r="A273" s="107"/>
    </row>
    <row r="274" spans="1:1" x14ac:dyDescent="0.25">
      <c r="A274" s="107"/>
    </row>
    <row r="275" spans="1:1" x14ac:dyDescent="0.25">
      <c r="A275" s="107"/>
    </row>
    <row r="276" spans="1:1" x14ac:dyDescent="0.25">
      <c r="A276" s="107"/>
    </row>
    <row r="277" spans="1:1" x14ac:dyDescent="0.25">
      <c r="A277" s="107"/>
    </row>
    <row r="278" spans="1:1" x14ac:dyDescent="0.25">
      <c r="A278" s="107"/>
    </row>
    <row r="279" spans="1:1" x14ac:dyDescent="0.25">
      <c r="A279" s="107"/>
    </row>
    <row r="280" spans="1:1" x14ac:dyDescent="0.25">
      <c r="A280" s="107"/>
    </row>
    <row r="281" spans="1:1" x14ac:dyDescent="0.25">
      <c r="A281" s="107"/>
    </row>
    <row r="282" spans="1:1" x14ac:dyDescent="0.25">
      <c r="A282" s="107"/>
    </row>
    <row r="283" spans="1:1" x14ac:dyDescent="0.25">
      <c r="A283" s="107"/>
    </row>
    <row r="284" spans="1:1" x14ac:dyDescent="0.25">
      <c r="A284" s="107"/>
    </row>
    <row r="285" spans="1:1" x14ac:dyDescent="0.25">
      <c r="A285" s="107"/>
    </row>
    <row r="286" spans="1:1" x14ac:dyDescent="0.25">
      <c r="A286" s="107"/>
    </row>
    <row r="287" spans="1:1" x14ac:dyDescent="0.25">
      <c r="A287" s="107"/>
    </row>
    <row r="288" spans="1:1" x14ac:dyDescent="0.25">
      <c r="A288" s="107"/>
    </row>
    <row r="289" spans="1:1" x14ac:dyDescent="0.25">
      <c r="A289" s="107"/>
    </row>
    <row r="290" spans="1:1" x14ac:dyDescent="0.25">
      <c r="A290" s="107"/>
    </row>
    <row r="291" spans="1:1" x14ac:dyDescent="0.25">
      <c r="A291" s="107"/>
    </row>
    <row r="292" spans="1:1" x14ac:dyDescent="0.25">
      <c r="A292" s="107"/>
    </row>
    <row r="293" spans="1:1" x14ac:dyDescent="0.25">
      <c r="A293" s="107"/>
    </row>
    <row r="294" spans="1:1" x14ac:dyDescent="0.25">
      <c r="A294" s="107"/>
    </row>
    <row r="295" spans="1:1" x14ac:dyDescent="0.25">
      <c r="A295" s="107"/>
    </row>
    <row r="296" spans="1:1" x14ac:dyDescent="0.25">
      <c r="A296" s="107"/>
    </row>
    <row r="297" spans="1:1" x14ac:dyDescent="0.25">
      <c r="A297" s="107"/>
    </row>
    <row r="298" spans="1:1" x14ac:dyDescent="0.25">
      <c r="A298" s="107"/>
    </row>
    <row r="299" spans="1:1" x14ac:dyDescent="0.25">
      <c r="A299" s="107"/>
    </row>
    <row r="300" spans="1:1" x14ac:dyDescent="0.25">
      <c r="A300" s="107"/>
    </row>
    <row r="301" spans="1:1" x14ac:dyDescent="0.25">
      <c r="A301" s="107"/>
    </row>
    <row r="302" spans="1:1" x14ac:dyDescent="0.25">
      <c r="A302" s="107"/>
    </row>
    <row r="303" spans="1:1" x14ac:dyDescent="0.25">
      <c r="A303" s="107"/>
    </row>
    <row r="304" spans="1:1" x14ac:dyDescent="0.25">
      <c r="A304" s="107"/>
    </row>
    <row r="305" spans="1:1" x14ac:dyDescent="0.25">
      <c r="A305" s="107"/>
    </row>
    <row r="306" spans="1:1" x14ac:dyDescent="0.25">
      <c r="A306" s="107"/>
    </row>
    <row r="307" spans="1:1" x14ac:dyDescent="0.25">
      <c r="A307" s="107"/>
    </row>
    <row r="308" spans="1:1" x14ac:dyDescent="0.25">
      <c r="A308" s="107"/>
    </row>
    <row r="309" spans="1:1" x14ac:dyDescent="0.25">
      <c r="A309" s="107"/>
    </row>
    <row r="310" spans="1:1" x14ac:dyDescent="0.25">
      <c r="A310" s="107"/>
    </row>
    <row r="311" spans="1:1" x14ac:dyDescent="0.25">
      <c r="A311" s="107"/>
    </row>
    <row r="312" spans="1:1" x14ac:dyDescent="0.25">
      <c r="A312" s="107"/>
    </row>
    <row r="313" spans="1:1" x14ac:dyDescent="0.25">
      <c r="A313" s="107"/>
    </row>
    <row r="314" spans="1:1" x14ac:dyDescent="0.25">
      <c r="A314" s="107"/>
    </row>
    <row r="315" spans="1:1" x14ac:dyDescent="0.25">
      <c r="A315" s="107"/>
    </row>
    <row r="316" spans="1:1" x14ac:dyDescent="0.25">
      <c r="A316" s="107"/>
    </row>
    <row r="317" spans="1:1" x14ac:dyDescent="0.25">
      <c r="A317" s="107"/>
    </row>
    <row r="318" spans="1:1" x14ac:dyDescent="0.25">
      <c r="A318" s="107"/>
    </row>
    <row r="319" spans="1:1" x14ac:dyDescent="0.25">
      <c r="A319" s="107"/>
    </row>
    <row r="320" spans="1:1" x14ac:dyDescent="0.25">
      <c r="A320" s="107"/>
    </row>
    <row r="321" spans="1:1" x14ac:dyDescent="0.25">
      <c r="A321" s="107"/>
    </row>
    <row r="322" spans="1:1" x14ac:dyDescent="0.25">
      <c r="A322" s="107"/>
    </row>
    <row r="323" spans="1:1" x14ac:dyDescent="0.25">
      <c r="A323" s="107"/>
    </row>
    <row r="324" spans="1:1" x14ac:dyDescent="0.25">
      <c r="A324" s="107"/>
    </row>
    <row r="325" spans="1:1" x14ac:dyDescent="0.25">
      <c r="A325" s="107"/>
    </row>
    <row r="326" spans="1:1" x14ac:dyDescent="0.25">
      <c r="A326" s="107"/>
    </row>
    <row r="327" spans="1:1" x14ac:dyDescent="0.25">
      <c r="A327" s="107"/>
    </row>
    <row r="328" spans="1:1" x14ac:dyDescent="0.25">
      <c r="A328" s="107"/>
    </row>
    <row r="329" spans="1:1" x14ac:dyDescent="0.25">
      <c r="A329" s="107"/>
    </row>
    <row r="330" spans="1:1" x14ac:dyDescent="0.25">
      <c r="A330" s="107"/>
    </row>
    <row r="331" spans="1:1" x14ac:dyDescent="0.25">
      <c r="A331" s="107"/>
    </row>
    <row r="332" spans="1:1" x14ac:dyDescent="0.25">
      <c r="A332" s="107"/>
    </row>
    <row r="333" spans="1:1" x14ac:dyDescent="0.25">
      <c r="A333" s="107"/>
    </row>
    <row r="334" spans="1:1" x14ac:dyDescent="0.25">
      <c r="A334" s="107"/>
    </row>
    <row r="335" spans="1:1" x14ac:dyDescent="0.25">
      <c r="A335" s="107"/>
    </row>
    <row r="336" spans="1:1" x14ac:dyDescent="0.25">
      <c r="A336" s="107"/>
    </row>
    <row r="337" spans="1:1" x14ac:dyDescent="0.25">
      <c r="A337" s="107"/>
    </row>
    <row r="338" spans="1:1" x14ac:dyDescent="0.25">
      <c r="A338" s="107"/>
    </row>
    <row r="339" spans="1:1" x14ac:dyDescent="0.25">
      <c r="A339" s="107"/>
    </row>
    <row r="340" spans="1:1" x14ac:dyDescent="0.25">
      <c r="A340" s="107"/>
    </row>
    <row r="341" spans="1:1" x14ac:dyDescent="0.25">
      <c r="A341" s="107"/>
    </row>
    <row r="342" spans="1:1" x14ac:dyDescent="0.25">
      <c r="A342" s="107"/>
    </row>
    <row r="343" spans="1:1" x14ac:dyDescent="0.25">
      <c r="A343" s="107"/>
    </row>
    <row r="344" spans="1:1" x14ac:dyDescent="0.25">
      <c r="A344" s="107"/>
    </row>
    <row r="345" spans="1:1" x14ac:dyDescent="0.25">
      <c r="A345" s="107"/>
    </row>
    <row r="346" spans="1:1" x14ac:dyDescent="0.25">
      <c r="A346" s="107"/>
    </row>
    <row r="347" spans="1:1" x14ac:dyDescent="0.25">
      <c r="A347" s="107"/>
    </row>
    <row r="348" spans="1:1" x14ac:dyDescent="0.25">
      <c r="A348" s="107"/>
    </row>
    <row r="349" spans="1:1" x14ac:dyDescent="0.25">
      <c r="A349" s="107"/>
    </row>
    <row r="350" spans="1:1" x14ac:dyDescent="0.25">
      <c r="A350" s="107"/>
    </row>
    <row r="351" spans="1:1" x14ac:dyDescent="0.25">
      <c r="A351" s="107"/>
    </row>
    <row r="352" spans="1:1" x14ac:dyDescent="0.25">
      <c r="A352" s="107"/>
    </row>
    <row r="353" spans="1:1" x14ac:dyDescent="0.25">
      <c r="A353" s="107"/>
    </row>
    <row r="354" spans="1:1" x14ac:dyDescent="0.25">
      <c r="A354" s="107"/>
    </row>
    <row r="355" spans="1:1" x14ac:dyDescent="0.25">
      <c r="A355" s="107"/>
    </row>
    <row r="356" spans="1:1" x14ac:dyDescent="0.25">
      <c r="A356" s="107"/>
    </row>
    <row r="357" spans="1:1" x14ac:dyDescent="0.25">
      <c r="A357" s="107"/>
    </row>
    <row r="358" spans="1:1" x14ac:dyDescent="0.25">
      <c r="A358" s="107"/>
    </row>
    <row r="359" spans="1:1" x14ac:dyDescent="0.25">
      <c r="A359" s="107"/>
    </row>
    <row r="360" spans="1:1" x14ac:dyDescent="0.25">
      <c r="A360" s="107"/>
    </row>
    <row r="361" spans="1:1" x14ac:dyDescent="0.25">
      <c r="A361" s="107"/>
    </row>
    <row r="362" spans="1:1" x14ac:dyDescent="0.25">
      <c r="A362" s="107"/>
    </row>
    <row r="363" spans="1:1" x14ac:dyDescent="0.25">
      <c r="A363" s="107"/>
    </row>
    <row r="364" spans="1:1" x14ac:dyDescent="0.25">
      <c r="A364" s="107"/>
    </row>
    <row r="365" spans="1:1" x14ac:dyDescent="0.25">
      <c r="A365" s="107"/>
    </row>
    <row r="366" spans="1:1" x14ac:dyDescent="0.25">
      <c r="A366" s="107"/>
    </row>
    <row r="367" spans="1:1" x14ac:dyDescent="0.25">
      <c r="A367" s="107"/>
    </row>
    <row r="368" spans="1:1" x14ac:dyDescent="0.25">
      <c r="A368" s="107"/>
    </row>
    <row r="369" spans="1:1" x14ac:dyDescent="0.25">
      <c r="A369" s="107"/>
    </row>
    <row r="370" spans="1:1" x14ac:dyDescent="0.25">
      <c r="A370" s="107"/>
    </row>
    <row r="371" spans="1:1" x14ac:dyDescent="0.25">
      <c r="A371" s="107"/>
    </row>
    <row r="372" spans="1:1" x14ac:dyDescent="0.25">
      <c r="A372" s="107"/>
    </row>
    <row r="373" spans="1:1" x14ac:dyDescent="0.25">
      <c r="A373" s="107"/>
    </row>
    <row r="374" spans="1:1" x14ac:dyDescent="0.25">
      <c r="A374" s="107"/>
    </row>
    <row r="375" spans="1:1" x14ac:dyDescent="0.25">
      <c r="A375" s="107"/>
    </row>
    <row r="376" spans="1:1" x14ac:dyDescent="0.25">
      <c r="A376" s="107"/>
    </row>
    <row r="377" spans="1:1" x14ac:dyDescent="0.25">
      <c r="A377" s="107"/>
    </row>
    <row r="378" spans="1:1" x14ac:dyDescent="0.25">
      <c r="A378" s="107"/>
    </row>
    <row r="379" spans="1:1" x14ac:dyDescent="0.25">
      <c r="A379" s="107"/>
    </row>
    <row r="380" spans="1:1" x14ac:dyDescent="0.25">
      <c r="A380" s="107"/>
    </row>
    <row r="381" spans="1:1" x14ac:dyDescent="0.25">
      <c r="A381" s="107"/>
    </row>
    <row r="382" spans="1:1" x14ac:dyDescent="0.25">
      <c r="A382" s="107"/>
    </row>
    <row r="383" spans="1:1" x14ac:dyDescent="0.25">
      <c r="A383" s="107"/>
    </row>
    <row r="384" spans="1:1" x14ac:dyDescent="0.25">
      <c r="A384" s="107"/>
    </row>
    <row r="385" spans="1:1" x14ac:dyDescent="0.25">
      <c r="A385" s="107"/>
    </row>
    <row r="386" spans="1:1" x14ac:dyDescent="0.25">
      <c r="A386" s="107"/>
    </row>
    <row r="387" spans="1:1" x14ac:dyDescent="0.25">
      <c r="A387" s="107"/>
    </row>
    <row r="388" spans="1:1" x14ac:dyDescent="0.25">
      <c r="A388" s="107"/>
    </row>
    <row r="389" spans="1:1" x14ac:dyDescent="0.25">
      <c r="A389" s="107"/>
    </row>
    <row r="390" spans="1:1" x14ac:dyDescent="0.25">
      <c r="A390" s="107"/>
    </row>
    <row r="391" spans="1:1" x14ac:dyDescent="0.25">
      <c r="A391" s="107"/>
    </row>
    <row r="392" spans="1:1" x14ac:dyDescent="0.25">
      <c r="A392" s="107"/>
    </row>
    <row r="393" spans="1:1" x14ac:dyDescent="0.25">
      <c r="A393" s="107"/>
    </row>
    <row r="394" spans="1:1" x14ac:dyDescent="0.25">
      <c r="A394" s="107"/>
    </row>
    <row r="395" spans="1:1" x14ac:dyDescent="0.25">
      <c r="A395" s="107"/>
    </row>
    <row r="396" spans="1:1" x14ac:dyDescent="0.25">
      <c r="A396" s="107"/>
    </row>
    <row r="397" spans="1:1" x14ac:dyDescent="0.25">
      <c r="A397" s="107"/>
    </row>
    <row r="398" spans="1:1" x14ac:dyDescent="0.25">
      <c r="A398" s="107"/>
    </row>
    <row r="399" spans="1:1" x14ac:dyDescent="0.25">
      <c r="A399" s="107"/>
    </row>
    <row r="400" spans="1:1" x14ac:dyDescent="0.25">
      <c r="A400" s="107"/>
    </row>
    <row r="401" spans="1:1" x14ac:dyDescent="0.25">
      <c r="A401" s="107"/>
    </row>
    <row r="402" spans="1:1" x14ac:dyDescent="0.25">
      <c r="A402" s="107"/>
    </row>
    <row r="403" spans="1:1" x14ac:dyDescent="0.25">
      <c r="A403" s="107"/>
    </row>
    <row r="404" spans="1:1" x14ac:dyDescent="0.25">
      <c r="A404" s="107"/>
    </row>
    <row r="405" spans="1:1" x14ac:dyDescent="0.25">
      <c r="A405" s="107"/>
    </row>
    <row r="406" spans="1:1" x14ac:dyDescent="0.25">
      <c r="A406" s="107"/>
    </row>
    <row r="407" spans="1:1" x14ac:dyDescent="0.25">
      <c r="A407" s="107"/>
    </row>
    <row r="408" spans="1:1" x14ac:dyDescent="0.25">
      <c r="A408" s="107"/>
    </row>
    <row r="409" spans="1:1" x14ac:dyDescent="0.25">
      <c r="A409" s="107"/>
    </row>
    <row r="410" spans="1:1" x14ac:dyDescent="0.25">
      <c r="A410" s="107"/>
    </row>
    <row r="411" spans="1:1" x14ac:dyDescent="0.25">
      <c r="A411" s="107"/>
    </row>
    <row r="412" spans="1:1" x14ac:dyDescent="0.25">
      <c r="A412" s="107"/>
    </row>
    <row r="413" spans="1:1" x14ac:dyDescent="0.25">
      <c r="A413" s="107"/>
    </row>
    <row r="414" spans="1:1" x14ac:dyDescent="0.25">
      <c r="A414" s="107"/>
    </row>
    <row r="415" spans="1:1" x14ac:dyDescent="0.25">
      <c r="A415" s="107"/>
    </row>
    <row r="416" spans="1:1" x14ac:dyDescent="0.25">
      <c r="A416" s="107"/>
    </row>
    <row r="417" spans="1:1" x14ac:dyDescent="0.25">
      <c r="A417" s="107"/>
    </row>
    <row r="418" spans="1:1" x14ac:dyDescent="0.25">
      <c r="A418" s="107"/>
    </row>
    <row r="419" spans="1:1" x14ac:dyDescent="0.25">
      <c r="A419" s="107"/>
    </row>
    <row r="420" spans="1:1" x14ac:dyDescent="0.25">
      <c r="A420" s="107"/>
    </row>
    <row r="421" spans="1:1" x14ac:dyDescent="0.25">
      <c r="A421" s="107"/>
    </row>
    <row r="422" spans="1:1" x14ac:dyDescent="0.25">
      <c r="A422" s="107"/>
    </row>
    <row r="423" spans="1:1" x14ac:dyDescent="0.25">
      <c r="A423" s="107"/>
    </row>
    <row r="424" spans="1:1" x14ac:dyDescent="0.25">
      <c r="A424" s="107"/>
    </row>
    <row r="425" spans="1:1" x14ac:dyDescent="0.25">
      <c r="A425" s="107"/>
    </row>
    <row r="426" spans="1:1" x14ac:dyDescent="0.25">
      <c r="A426" s="107"/>
    </row>
    <row r="427" spans="1:1" x14ac:dyDescent="0.25">
      <c r="A427" s="107"/>
    </row>
    <row r="428" spans="1:1" x14ac:dyDescent="0.25">
      <c r="A428" s="107"/>
    </row>
    <row r="429" spans="1:1" x14ac:dyDescent="0.25">
      <c r="A429" s="107"/>
    </row>
    <row r="430" spans="1:1" x14ac:dyDescent="0.25">
      <c r="A430" s="107"/>
    </row>
    <row r="431" spans="1:1" x14ac:dyDescent="0.25">
      <c r="A431" s="107"/>
    </row>
    <row r="432" spans="1:1" x14ac:dyDescent="0.25">
      <c r="A432" s="107"/>
    </row>
    <row r="433" spans="1:1" x14ac:dyDescent="0.25">
      <c r="A433" s="107"/>
    </row>
    <row r="434" spans="1:1" x14ac:dyDescent="0.25">
      <c r="A434" s="107"/>
    </row>
    <row r="435" spans="1:1" x14ac:dyDescent="0.25">
      <c r="A435" s="107"/>
    </row>
    <row r="436" spans="1:1" x14ac:dyDescent="0.25">
      <c r="A436" s="107"/>
    </row>
    <row r="437" spans="1:1" x14ac:dyDescent="0.25">
      <c r="A437" s="107"/>
    </row>
    <row r="438" spans="1:1" x14ac:dyDescent="0.25">
      <c r="A438" s="107"/>
    </row>
    <row r="439" spans="1:1" x14ac:dyDescent="0.25">
      <c r="A439" s="107"/>
    </row>
    <row r="440" spans="1:1" x14ac:dyDescent="0.25">
      <c r="A440" s="107"/>
    </row>
    <row r="441" spans="1:1" x14ac:dyDescent="0.25">
      <c r="A441" s="107"/>
    </row>
    <row r="442" spans="1:1" x14ac:dyDescent="0.25">
      <c r="A442" s="107"/>
    </row>
    <row r="443" spans="1:1" x14ac:dyDescent="0.25">
      <c r="A443" s="107"/>
    </row>
    <row r="444" spans="1:1" x14ac:dyDescent="0.25">
      <c r="A444" s="107"/>
    </row>
    <row r="445" spans="1:1" x14ac:dyDescent="0.25">
      <c r="A445" s="107"/>
    </row>
    <row r="446" spans="1:1" x14ac:dyDescent="0.25">
      <c r="A446" s="107"/>
    </row>
    <row r="447" spans="1:1" x14ac:dyDescent="0.25">
      <c r="A447" s="107"/>
    </row>
    <row r="448" spans="1:1" x14ac:dyDescent="0.25">
      <c r="A448" s="107"/>
    </row>
    <row r="449" spans="1:1" x14ac:dyDescent="0.25">
      <c r="A449" s="107"/>
    </row>
    <row r="450" spans="1:1" x14ac:dyDescent="0.25">
      <c r="A450" s="107"/>
    </row>
    <row r="451" spans="1:1" x14ac:dyDescent="0.25">
      <c r="A451" s="107"/>
    </row>
    <row r="452" spans="1:1" x14ac:dyDescent="0.25">
      <c r="A452" s="107"/>
    </row>
    <row r="453" spans="1:1" x14ac:dyDescent="0.25">
      <c r="A453" s="107"/>
    </row>
    <row r="454" spans="1:1" x14ac:dyDescent="0.25">
      <c r="A454" s="107"/>
    </row>
    <row r="455" spans="1:1" x14ac:dyDescent="0.25">
      <c r="A455" s="107"/>
    </row>
    <row r="456" spans="1:1" x14ac:dyDescent="0.25">
      <c r="A456" s="107"/>
    </row>
    <row r="457" spans="1:1" x14ac:dyDescent="0.25">
      <c r="A457" s="107"/>
    </row>
    <row r="458" spans="1:1" x14ac:dyDescent="0.25">
      <c r="A458" s="107"/>
    </row>
    <row r="459" spans="1:1" x14ac:dyDescent="0.25">
      <c r="A459" s="107"/>
    </row>
    <row r="460" spans="1:1" x14ac:dyDescent="0.25">
      <c r="A460" s="107"/>
    </row>
    <row r="461" spans="1:1" x14ac:dyDescent="0.25">
      <c r="A461" s="107"/>
    </row>
    <row r="462" spans="1:1" x14ac:dyDescent="0.25">
      <c r="A462" s="107"/>
    </row>
    <row r="463" spans="1:1" x14ac:dyDescent="0.25">
      <c r="A463" s="107"/>
    </row>
    <row r="464" spans="1:1" x14ac:dyDescent="0.25">
      <c r="A464" s="107"/>
    </row>
    <row r="465" spans="1:1" x14ac:dyDescent="0.25">
      <c r="A465" s="107"/>
    </row>
    <row r="466" spans="1:1" x14ac:dyDescent="0.25">
      <c r="A466" s="107"/>
    </row>
    <row r="467" spans="1:1" x14ac:dyDescent="0.25">
      <c r="A467" s="107"/>
    </row>
    <row r="468" spans="1:1" x14ac:dyDescent="0.25">
      <c r="A468" s="107"/>
    </row>
    <row r="469" spans="1:1" x14ac:dyDescent="0.25">
      <c r="A469" s="107"/>
    </row>
    <row r="470" spans="1:1" x14ac:dyDescent="0.25">
      <c r="A470" s="107"/>
    </row>
    <row r="471" spans="1:1" x14ac:dyDescent="0.25">
      <c r="A471" s="107"/>
    </row>
    <row r="472" spans="1:1" x14ac:dyDescent="0.25">
      <c r="A472" s="107"/>
    </row>
    <row r="473" spans="1:1" x14ac:dyDescent="0.25">
      <c r="A473" s="107"/>
    </row>
    <row r="474" spans="1:1" x14ac:dyDescent="0.25">
      <c r="A474" s="107"/>
    </row>
    <row r="475" spans="1:1" x14ac:dyDescent="0.25">
      <c r="A475" s="107"/>
    </row>
    <row r="476" spans="1:1" x14ac:dyDescent="0.25">
      <c r="A476" s="107"/>
    </row>
    <row r="477" spans="1:1" x14ac:dyDescent="0.25">
      <c r="A477" s="107"/>
    </row>
    <row r="478" spans="1:1" x14ac:dyDescent="0.25">
      <c r="A478" s="107"/>
    </row>
    <row r="479" spans="1:1" x14ac:dyDescent="0.25">
      <c r="A479" s="107"/>
    </row>
    <row r="480" spans="1:1" x14ac:dyDescent="0.25">
      <c r="A480" s="107"/>
    </row>
    <row r="481" spans="1:1" x14ac:dyDescent="0.25">
      <c r="A481" s="107"/>
    </row>
    <row r="482" spans="1:1" x14ac:dyDescent="0.25">
      <c r="A482" s="107"/>
    </row>
    <row r="483" spans="1:1" x14ac:dyDescent="0.25">
      <c r="A483" s="107"/>
    </row>
    <row r="484" spans="1:1" x14ac:dyDescent="0.25">
      <c r="A484" s="107"/>
    </row>
    <row r="485" spans="1:1" x14ac:dyDescent="0.25">
      <c r="A485" s="107"/>
    </row>
    <row r="486" spans="1:1" x14ac:dyDescent="0.25">
      <c r="A486" s="107"/>
    </row>
    <row r="487" spans="1:1" x14ac:dyDescent="0.25">
      <c r="A487" s="107"/>
    </row>
    <row r="488" spans="1:1" x14ac:dyDescent="0.25">
      <c r="A488" s="107"/>
    </row>
    <row r="489" spans="1:1" x14ac:dyDescent="0.25">
      <c r="A489" s="107"/>
    </row>
    <row r="490" spans="1:1" x14ac:dyDescent="0.25">
      <c r="A490" s="107"/>
    </row>
    <row r="491" spans="1:1" x14ac:dyDescent="0.25">
      <c r="A491" s="107"/>
    </row>
    <row r="492" spans="1:1" x14ac:dyDescent="0.25">
      <c r="A492" s="107"/>
    </row>
    <row r="493" spans="1:1" x14ac:dyDescent="0.25">
      <c r="A493" s="107"/>
    </row>
    <row r="494" spans="1:1" x14ac:dyDescent="0.25">
      <c r="A494" s="107"/>
    </row>
    <row r="495" spans="1:1" x14ac:dyDescent="0.25">
      <c r="A495" s="107"/>
    </row>
    <row r="496" spans="1:1" x14ac:dyDescent="0.25">
      <c r="A496" s="107"/>
    </row>
    <row r="497" spans="1:1" x14ac:dyDescent="0.25">
      <c r="A497" s="107"/>
    </row>
    <row r="498" spans="1:1" x14ac:dyDescent="0.25">
      <c r="A498" s="107"/>
    </row>
    <row r="499" spans="1:1" x14ac:dyDescent="0.25">
      <c r="A499" s="107"/>
    </row>
    <row r="500" spans="1:1" x14ac:dyDescent="0.25">
      <c r="A500" s="107"/>
    </row>
    <row r="501" spans="1:1" x14ac:dyDescent="0.25">
      <c r="A501" s="107"/>
    </row>
    <row r="502" spans="1:1" x14ac:dyDescent="0.25">
      <c r="A502" s="107"/>
    </row>
    <row r="503" spans="1:1" x14ac:dyDescent="0.25">
      <c r="A503" s="107"/>
    </row>
    <row r="504" spans="1:1" x14ac:dyDescent="0.25">
      <c r="A504" s="107"/>
    </row>
    <row r="505" spans="1:1" x14ac:dyDescent="0.25">
      <c r="A505" s="107"/>
    </row>
    <row r="506" spans="1:1" x14ac:dyDescent="0.25">
      <c r="A506" s="107"/>
    </row>
    <row r="507" spans="1:1" x14ac:dyDescent="0.25">
      <c r="A507" s="107"/>
    </row>
    <row r="508" spans="1:1" x14ac:dyDescent="0.25">
      <c r="A508" s="107"/>
    </row>
    <row r="509" spans="1:1" x14ac:dyDescent="0.25">
      <c r="A509" s="107"/>
    </row>
    <row r="510" spans="1:1" x14ac:dyDescent="0.25">
      <c r="A510" s="107"/>
    </row>
    <row r="511" spans="1:1" x14ac:dyDescent="0.25">
      <c r="A511" s="107"/>
    </row>
    <row r="512" spans="1:1" x14ac:dyDescent="0.25">
      <c r="A512" s="107"/>
    </row>
    <row r="513" spans="1:1" x14ac:dyDescent="0.25">
      <c r="A513" s="107"/>
    </row>
    <row r="514" spans="1:1" x14ac:dyDescent="0.25">
      <c r="A514" s="107"/>
    </row>
    <row r="515" spans="1:1" x14ac:dyDescent="0.25">
      <c r="A515" s="107"/>
    </row>
    <row r="516" spans="1:1" x14ac:dyDescent="0.25">
      <c r="A516" s="107"/>
    </row>
    <row r="517" spans="1:1" x14ac:dyDescent="0.25">
      <c r="A517" s="107"/>
    </row>
    <row r="518" spans="1:1" x14ac:dyDescent="0.25">
      <c r="A518" s="107"/>
    </row>
    <row r="519" spans="1:1" x14ac:dyDescent="0.25">
      <c r="A519" s="107"/>
    </row>
    <row r="520" spans="1:1" x14ac:dyDescent="0.25">
      <c r="A520" s="107"/>
    </row>
    <row r="521" spans="1:1" x14ac:dyDescent="0.25">
      <c r="A521" s="107"/>
    </row>
    <row r="522" spans="1:1" x14ac:dyDescent="0.25">
      <c r="A522" s="107"/>
    </row>
    <row r="523" spans="1:1" x14ac:dyDescent="0.25">
      <c r="A523" s="107"/>
    </row>
    <row r="524" spans="1:1" x14ac:dyDescent="0.25">
      <c r="A524" s="107"/>
    </row>
    <row r="525" spans="1:1" x14ac:dyDescent="0.25">
      <c r="A525" s="107"/>
    </row>
    <row r="526" spans="1:1" x14ac:dyDescent="0.25">
      <c r="A526" s="107"/>
    </row>
    <row r="527" spans="1:1" x14ac:dyDescent="0.25">
      <c r="A527" s="107"/>
    </row>
    <row r="528" spans="1:1" x14ac:dyDescent="0.25">
      <c r="A528" s="107"/>
    </row>
    <row r="529" spans="1:1" x14ac:dyDescent="0.25">
      <c r="A529" s="107"/>
    </row>
    <row r="530" spans="1:1" x14ac:dyDescent="0.25">
      <c r="A530" s="107"/>
    </row>
    <row r="531" spans="1:1" x14ac:dyDescent="0.25">
      <c r="A531" s="107"/>
    </row>
    <row r="532" spans="1:1" x14ac:dyDescent="0.25">
      <c r="A532" s="107"/>
    </row>
    <row r="533" spans="1:1" x14ac:dyDescent="0.25">
      <c r="A533" s="107"/>
    </row>
    <row r="534" spans="1:1" x14ac:dyDescent="0.25">
      <c r="A534" s="107"/>
    </row>
    <row r="535" spans="1:1" x14ac:dyDescent="0.25">
      <c r="A535" s="107"/>
    </row>
    <row r="536" spans="1:1" x14ac:dyDescent="0.25">
      <c r="A536" s="107"/>
    </row>
    <row r="537" spans="1:1" x14ac:dyDescent="0.25">
      <c r="A537" s="107"/>
    </row>
    <row r="538" spans="1:1" x14ac:dyDescent="0.25">
      <c r="A538" s="107"/>
    </row>
    <row r="539" spans="1:1" x14ac:dyDescent="0.25">
      <c r="A539" s="107"/>
    </row>
    <row r="540" spans="1:1" x14ac:dyDescent="0.25">
      <c r="A540" s="107"/>
    </row>
    <row r="541" spans="1:1" x14ac:dyDescent="0.25">
      <c r="A541" s="107"/>
    </row>
    <row r="542" spans="1:1" x14ac:dyDescent="0.25">
      <c r="A542" s="107"/>
    </row>
    <row r="543" spans="1:1" x14ac:dyDescent="0.25">
      <c r="A543" s="107"/>
    </row>
    <row r="544" spans="1:1" x14ac:dyDescent="0.25">
      <c r="A544" s="107"/>
    </row>
    <row r="545" spans="1:1" x14ac:dyDescent="0.25">
      <c r="A545" s="107"/>
    </row>
    <row r="546" spans="1:1" x14ac:dyDescent="0.25">
      <c r="A546" s="107"/>
    </row>
    <row r="547" spans="1:1" x14ac:dyDescent="0.25">
      <c r="A547" s="107"/>
    </row>
    <row r="548" spans="1:1" x14ac:dyDescent="0.25">
      <c r="A548" s="107"/>
    </row>
    <row r="549" spans="1:1" x14ac:dyDescent="0.25">
      <c r="A549" s="107"/>
    </row>
    <row r="550" spans="1:1" x14ac:dyDescent="0.25">
      <c r="A550" s="107"/>
    </row>
    <row r="551" spans="1:1" x14ac:dyDescent="0.25">
      <c r="A551" s="107"/>
    </row>
    <row r="552" spans="1:1" x14ac:dyDescent="0.25">
      <c r="A552" s="107"/>
    </row>
    <row r="553" spans="1:1" x14ac:dyDescent="0.25">
      <c r="A553" s="107"/>
    </row>
    <row r="554" spans="1:1" x14ac:dyDescent="0.25">
      <c r="A554" s="107"/>
    </row>
    <row r="555" spans="1:1" x14ac:dyDescent="0.25">
      <c r="A555" s="107"/>
    </row>
    <row r="556" spans="1:1" x14ac:dyDescent="0.25">
      <c r="A556" s="107"/>
    </row>
    <row r="557" spans="1:1" x14ac:dyDescent="0.25">
      <c r="A557" s="107"/>
    </row>
    <row r="558" spans="1:1" x14ac:dyDescent="0.25">
      <c r="A558" s="107"/>
    </row>
    <row r="559" spans="1:1" x14ac:dyDescent="0.25">
      <c r="A559" s="107"/>
    </row>
    <row r="560" spans="1:1" x14ac:dyDescent="0.25">
      <c r="A560" s="107"/>
    </row>
    <row r="561" spans="1:1" x14ac:dyDescent="0.25">
      <c r="A561" s="107"/>
    </row>
    <row r="562" spans="1:1" x14ac:dyDescent="0.25">
      <c r="A562" s="107"/>
    </row>
    <row r="563" spans="1:1" x14ac:dyDescent="0.25">
      <c r="A563" s="107"/>
    </row>
    <row r="564" spans="1:1" x14ac:dyDescent="0.25">
      <c r="A564" s="107"/>
    </row>
    <row r="565" spans="1:1" x14ac:dyDescent="0.25">
      <c r="A565" s="107"/>
    </row>
    <row r="566" spans="1:1" x14ac:dyDescent="0.25">
      <c r="A566" s="107"/>
    </row>
    <row r="567" spans="1:1" x14ac:dyDescent="0.25">
      <c r="A567" s="107"/>
    </row>
    <row r="568" spans="1:1" x14ac:dyDescent="0.25">
      <c r="A568" s="107"/>
    </row>
    <row r="569" spans="1:1" x14ac:dyDescent="0.25">
      <c r="A569" s="107"/>
    </row>
    <row r="570" spans="1:1" x14ac:dyDescent="0.25">
      <c r="A570" s="107"/>
    </row>
    <row r="571" spans="1:1" x14ac:dyDescent="0.25">
      <c r="A571" s="107"/>
    </row>
    <row r="572" spans="1:1" x14ac:dyDescent="0.25">
      <c r="A572" s="107"/>
    </row>
    <row r="573" spans="1:1" x14ac:dyDescent="0.25">
      <c r="A573" s="107"/>
    </row>
    <row r="574" spans="1:1" x14ac:dyDescent="0.25">
      <c r="A574" s="107"/>
    </row>
    <row r="575" spans="1:1" x14ac:dyDescent="0.25">
      <c r="A575" s="107"/>
    </row>
    <row r="576" spans="1:1" x14ac:dyDescent="0.25">
      <c r="A576" s="107"/>
    </row>
    <row r="577" spans="1:1" x14ac:dyDescent="0.25">
      <c r="A577" s="107"/>
    </row>
    <row r="578" spans="1:1" x14ac:dyDescent="0.25">
      <c r="A578" s="107"/>
    </row>
    <row r="579" spans="1:1" x14ac:dyDescent="0.25">
      <c r="A579" s="107"/>
    </row>
    <row r="580" spans="1:1" x14ac:dyDescent="0.25">
      <c r="A580" s="107"/>
    </row>
    <row r="581" spans="1:1" x14ac:dyDescent="0.25">
      <c r="A581" s="107"/>
    </row>
    <row r="582" spans="1:1" x14ac:dyDescent="0.25">
      <c r="A582" s="107"/>
    </row>
    <row r="583" spans="1:1" x14ac:dyDescent="0.25">
      <c r="A583" s="107"/>
    </row>
    <row r="584" spans="1:1" x14ac:dyDescent="0.25">
      <c r="A584" s="107"/>
    </row>
    <row r="585" spans="1:1" x14ac:dyDescent="0.25">
      <c r="A585" s="107"/>
    </row>
    <row r="586" spans="1:1" x14ac:dyDescent="0.25">
      <c r="A586" s="107"/>
    </row>
    <row r="587" spans="1:1" x14ac:dyDescent="0.25">
      <c r="A587" s="107"/>
    </row>
    <row r="588" spans="1:1" x14ac:dyDescent="0.25">
      <c r="A588" s="107"/>
    </row>
    <row r="589" spans="1:1" x14ac:dyDescent="0.25">
      <c r="A589" s="107"/>
    </row>
    <row r="590" spans="1:1" x14ac:dyDescent="0.25">
      <c r="A590" s="107"/>
    </row>
    <row r="591" spans="1:1" x14ac:dyDescent="0.25">
      <c r="A591" s="107"/>
    </row>
    <row r="592" spans="1:1" x14ac:dyDescent="0.25">
      <c r="A592" s="107"/>
    </row>
    <row r="593" spans="1:1" x14ac:dyDescent="0.25">
      <c r="A593" s="107"/>
    </row>
    <row r="594" spans="1:1" x14ac:dyDescent="0.25">
      <c r="A594" s="107"/>
    </row>
    <row r="595" spans="1:1" x14ac:dyDescent="0.25">
      <c r="A595" s="107"/>
    </row>
    <row r="596" spans="1:1" x14ac:dyDescent="0.25">
      <c r="A596" s="107"/>
    </row>
    <row r="597" spans="1:1" x14ac:dyDescent="0.25">
      <c r="A597" s="107"/>
    </row>
    <row r="598" spans="1:1" x14ac:dyDescent="0.25">
      <c r="A598" s="107"/>
    </row>
    <row r="599" spans="1:1" x14ac:dyDescent="0.25">
      <c r="A599" s="107"/>
    </row>
    <row r="600" spans="1:1" x14ac:dyDescent="0.25">
      <c r="A600" s="107"/>
    </row>
    <row r="601" spans="1:1" x14ac:dyDescent="0.25">
      <c r="A601" s="107"/>
    </row>
    <row r="602" spans="1:1" x14ac:dyDescent="0.25">
      <c r="A602" s="107"/>
    </row>
    <row r="603" spans="1:1" x14ac:dyDescent="0.25">
      <c r="A603" s="107"/>
    </row>
    <row r="604" spans="1:1" x14ac:dyDescent="0.25">
      <c r="A604" s="107"/>
    </row>
    <row r="605" spans="1:1" x14ac:dyDescent="0.25">
      <c r="A605" s="107"/>
    </row>
    <row r="606" spans="1:1" x14ac:dyDescent="0.25">
      <c r="A606" s="107"/>
    </row>
    <row r="607" spans="1:1" x14ac:dyDescent="0.25">
      <c r="A607" s="107"/>
    </row>
    <row r="608" spans="1:1" x14ac:dyDescent="0.25">
      <c r="A608" s="107"/>
    </row>
    <row r="609" spans="1:1" x14ac:dyDescent="0.25">
      <c r="A609" s="107"/>
    </row>
    <row r="610" spans="1:1" x14ac:dyDescent="0.25">
      <c r="A610" s="107"/>
    </row>
    <row r="611" spans="1:1" x14ac:dyDescent="0.25">
      <c r="A611" s="107"/>
    </row>
    <row r="612" spans="1:1" x14ac:dyDescent="0.25">
      <c r="A612" s="107"/>
    </row>
    <row r="613" spans="1:1" x14ac:dyDescent="0.25">
      <c r="A613" s="107"/>
    </row>
    <row r="614" spans="1:1" x14ac:dyDescent="0.25">
      <c r="A614" s="107"/>
    </row>
    <row r="615" spans="1:1" x14ac:dyDescent="0.25">
      <c r="A615" s="107"/>
    </row>
    <row r="616" spans="1:1" x14ac:dyDescent="0.25">
      <c r="A616" s="107"/>
    </row>
    <row r="617" spans="1:1" x14ac:dyDescent="0.25">
      <c r="A617" s="107"/>
    </row>
    <row r="618" spans="1:1" x14ac:dyDescent="0.25">
      <c r="A618" s="107"/>
    </row>
    <row r="619" spans="1:1" x14ac:dyDescent="0.25">
      <c r="A619" s="107"/>
    </row>
    <row r="620" spans="1:1" x14ac:dyDescent="0.25">
      <c r="A620" s="107"/>
    </row>
    <row r="621" spans="1:1" x14ac:dyDescent="0.25">
      <c r="A621" s="107"/>
    </row>
    <row r="622" spans="1:1" x14ac:dyDescent="0.25">
      <c r="A622" s="107"/>
    </row>
    <row r="623" spans="1:1" x14ac:dyDescent="0.25">
      <c r="A623" s="107"/>
    </row>
    <row r="624" spans="1:1" x14ac:dyDescent="0.25">
      <c r="A624" s="107"/>
    </row>
    <row r="625" spans="1:1" x14ac:dyDescent="0.25">
      <c r="A625" s="107"/>
    </row>
    <row r="626" spans="1:1" x14ac:dyDescent="0.25">
      <c r="A626" s="107"/>
    </row>
    <row r="627" spans="1:1" x14ac:dyDescent="0.25">
      <c r="A627" s="107"/>
    </row>
    <row r="628" spans="1:1" x14ac:dyDescent="0.25">
      <c r="A628" s="107"/>
    </row>
    <row r="629" spans="1:1" x14ac:dyDescent="0.25">
      <c r="A629" s="107"/>
    </row>
    <row r="630" spans="1:1" x14ac:dyDescent="0.25">
      <c r="A630" s="107"/>
    </row>
    <row r="631" spans="1:1" x14ac:dyDescent="0.25">
      <c r="A631" s="107"/>
    </row>
    <row r="632" spans="1:1" x14ac:dyDescent="0.25">
      <c r="A632" s="107"/>
    </row>
    <row r="633" spans="1:1" x14ac:dyDescent="0.25">
      <c r="A633" s="107"/>
    </row>
    <row r="634" spans="1:1" x14ac:dyDescent="0.25">
      <c r="A634" s="107"/>
    </row>
    <row r="635" spans="1:1" x14ac:dyDescent="0.25">
      <c r="A635" s="107"/>
    </row>
    <row r="636" spans="1:1" x14ac:dyDescent="0.25">
      <c r="A636" s="107"/>
    </row>
    <row r="637" spans="1:1" x14ac:dyDescent="0.25">
      <c r="A637" s="107"/>
    </row>
    <row r="638" spans="1:1" x14ac:dyDescent="0.25">
      <c r="A638" s="107"/>
    </row>
    <row r="639" spans="1:1" x14ac:dyDescent="0.25">
      <c r="A639" s="107"/>
    </row>
    <row r="640" spans="1:1" x14ac:dyDescent="0.25">
      <c r="A640" s="107"/>
    </row>
    <row r="641" spans="1:1" x14ac:dyDescent="0.25">
      <c r="A641" s="107"/>
    </row>
    <row r="642" spans="1:1" x14ac:dyDescent="0.25">
      <c r="A642" s="107"/>
    </row>
    <row r="643" spans="1:1" x14ac:dyDescent="0.25">
      <c r="A643" s="107"/>
    </row>
    <row r="644" spans="1:1" x14ac:dyDescent="0.25">
      <c r="A644" s="107"/>
    </row>
    <row r="645" spans="1:1" x14ac:dyDescent="0.25">
      <c r="A645" s="107"/>
    </row>
    <row r="646" spans="1:1" x14ac:dyDescent="0.25">
      <c r="A646" s="107"/>
    </row>
    <row r="647" spans="1:1" x14ac:dyDescent="0.25">
      <c r="A647" s="107"/>
    </row>
    <row r="648" spans="1:1" x14ac:dyDescent="0.25">
      <c r="A648" s="107"/>
    </row>
    <row r="649" spans="1:1" x14ac:dyDescent="0.25">
      <c r="A649" s="107"/>
    </row>
    <row r="650" spans="1:1" x14ac:dyDescent="0.25">
      <c r="A650" s="107"/>
    </row>
    <row r="651" spans="1:1" x14ac:dyDescent="0.25">
      <c r="A651" s="107"/>
    </row>
    <row r="652" spans="1:1" x14ac:dyDescent="0.25">
      <c r="A652" s="107"/>
    </row>
    <row r="653" spans="1:1" x14ac:dyDescent="0.25">
      <c r="A653" s="107"/>
    </row>
    <row r="654" spans="1:1" x14ac:dyDescent="0.25">
      <c r="A654" s="107"/>
    </row>
    <row r="655" spans="1:1" x14ac:dyDescent="0.25">
      <c r="A655" s="107"/>
    </row>
    <row r="656" spans="1:1" x14ac:dyDescent="0.25">
      <c r="A656" s="107"/>
    </row>
    <row r="657" spans="1:1" x14ac:dyDescent="0.25">
      <c r="A657" s="107"/>
    </row>
    <row r="658" spans="1:1" x14ac:dyDescent="0.25">
      <c r="A658" s="107"/>
    </row>
    <row r="659" spans="1:1" x14ac:dyDescent="0.25">
      <c r="A659" s="107"/>
    </row>
    <row r="660" spans="1:1" x14ac:dyDescent="0.25">
      <c r="A660" s="107"/>
    </row>
    <row r="661" spans="1:1" x14ac:dyDescent="0.25">
      <c r="A661" s="107"/>
    </row>
    <row r="662" spans="1:1" x14ac:dyDescent="0.25">
      <c r="A662" s="107"/>
    </row>
    <row r="663" spans="1:1" x14ac:dyDescent="0.25">
      <c r="A663" s="107"/>
    </row>
    <row r="664" spans="1:1" x14ac:dyDescent="0.25">
      <c r="A664" s="107"/>
    </row>
    <row r="665" spans="1:1" x14ac:dyDescent="0.25">
      <c r="A665" s="107"/>
    </row>
    <row r="666" spans="1:1" x14ac:dyDescent="0.25">
      <c r="A666" s="107"/>
    </row>
    <row r="667" spans="1:1" x14ac:dyDescent="0.25">
      <c r="A667" s="107"/>
    </row>
    <row r="668" spans="1:1" x14ac:dyDescent="0.25">
      <c r="A668" s="107"/>
    </row>
    <row r="669" spans="1:1" x14ac:dyDescent="0.25">
      <c r="A669" s="107"/>
    </row>
    <row r="670" spans="1:1" x14ac:dyDescent="0.25">
      <c r="A670" s="107"/>
    </row>
    <row r="671" spans="1:1" x14ac:dyDescent="0.25">
      <c r="A671" s="107"/>
    </row>
    <row r="672" spans="1:1" x14ac:dyDescent="0.25">
      <c r="A672" s="107"/>
    </row>
    <row r="673" spans="1:1" x14ac:dyDescent="0.25">
      <c r="A673" s="107"/>
    </row>
    <row r="674" spans="1:1" x14ac:dyDescent="0.25">
      <c r="A674" s="107"/>
    </row>
    <row r="675" spans="1:1" x14ac:dyDescent="0.25">
      <c r="A675" s="107"/>
    </row>
    <row r="676" spans="1:1" x14ac:dyDescent="0.25">
      <c r="A676" s="107"/>
    </row>
    <row r="677" spans="1:1" x14ac:dyDescent="0.25">
      <c r="A677" s="107"/>
    </row>
    <row r="678" spans="1:1" x14ac:dyDescent="0.25">
      <c r="A678" s="107"/>
    </row>
    <row r="679" spans="1:1" x14ac:dyDescent="0.25">
      <c r="A679" s="107"/>
    </row>
    <row r="680" spans="1:1" x14ac:dyDescent="0.25">
      <c r="A680" s="107"/>
    </row>
    <row r="681" spans="1:1" x14ac:dyDescent="0.25">
      <c r="A681" s="107"/>
    </row>
    <row r="682" spans="1:1" x14ac:dyDescent="0.25">
      <c r="A682" s="107"/>
    </row>
    <row r="683" spans="1:1" x14ac:dyDescent="0.25">
      <c r="A683" s="107"/>
    </row>
    <row r="684" spans="1:1" x14ac:dyDescent="0.25">
      <c r="A684" s="107"/>
    </row>
    <row r="685" spans="1:1" x14ac:dyDescent="0.25">
      <c r="A685" s="107"/>
    </row>
    <row r="686" spans="1:1" x14ac:dyDescent="0.25">
      <c r="A686" s="107"/>
    </row>
    <row r="687" spans="1:1" x14ac:dyDescent="0.25">
      <c r="A687" s="107"/>
    </row>
    <row r="688" spans="1:1" x14ac:dyDescent="0.25">
      <c r="A688" s="107"/>
    </row>
    <row r="689" spans="1:1" x14ac:dyDescent="0.25">
      <c r="A689" s="107"/>
    </row>
    <row r="690" spans="1:1" x14ac:dyDescent="0.25">
      <c r="A690" s="107"/>
    </row>
    <row r="691" spans="1:1" x14ac:dyDescent="0.25">
      <c r="A691" s="107"/>
    </row>
    <row r="692" spans="1:1" x14ac:dyDescent="0.25">
      <c r="A692" s="107"/>
    </row>
    <row r="693" spans="1:1" x14ac:dyDescent="0.25">
      <c r="A693" s="107"/>
    </row>
    <row r="694" spans="1:1" x14ac:dyDescent="0.25">
      <c r="A694" s="107"/>
    </row>
    <row r="695" spans="1:1" x14ac:dyDescent="0.25">
      <c r="A695" s="107"/>
    </row>
    <row r="696" spans="1:1" x14ac:dyDescent="0.25">
      <c r="A696" s="107"/>
    </row>
    <row r="697" spans="1:1" x14ac:dyDescent="0.25">
      <c r="A697" s="107"/>
    </row>
    <row r="698" spans="1:1" x14ac:dyDescent="0.25">
      <c r="A698" s="107"/>
    </row>
    <row r="699" spans="1:1" x14ac:dyDescent="0.25">
      <c r="A699" s="107"/>
    </row>
    <row r="700" spans="1:1" x14ac:dyDescent="0.25">
      <c r="A700" s="107"/>
    </row>
    <row r="701" spans="1:1" x14ac:dyDescent="0.25">
      <c r="A701" s="107"/>
    </row>
    <row r="702" spans="1:1" x14ac:dyDescent="0.25">
      <c r="A702" s="107"/>
    </row>
    <row r="703" spans="1:1" x14ac:dyDescent="0.25">
      <c r="A703" s="107"/>
    </row>
    <row r="704" spans="1:1" x14ac:dyDescent="0.25">
      <c r="A704" s="107"/>
    </row>
    <row r="705" spans="1:1" x14ac:dyDescent="0.25">
      <c r="A705" s="107"/>
    </row>
    <row r="706" spans="1:1" x14ac:dyDescent="0.25">
      <c r="A706" s="107"/>
    </row>
    <row r="707" spans="1:1" x14ac:dyDescent="0.25">
      <c r="A707" s="107"/>
    </row>
    <row r="708" spans="1:1" x14ac:dyDescent="0.25">
      <c r="A708" s="107"/>
    </row>
    <row r="709" spans="1:1" x14ac:dyDescent="0.25">
      <c r="A709" s="107"/>
    </row>
    <row r="710" spans="1:1" x14ac:dyDescent="0.25">
      <c r="A710" s="107"/>
    </row>
    <row r="711" spans="1:1" x14ac:dyDescent="0.25">
      <c r="A711" s="107"/>
    </row>
    <row r="712" spans="1:1" x14ac:dyDescent="0.25">
      <c r="A712" s="107"/>
    </row>
    <row r="713" spans="1:1" x14ac:dyDescent="0.25">
      <c r="A713" s="107"/>
    </row>
    <row r="714" spans="1:1" x14ac:dyDescent="0.25">
      <c r="A714" s="107"/>
    </row>
    <row r="715" spans="1:1" x14ac:dyDescent="0.25">
      <c r="A715" s="107"/>
    </row>
    <row r="716" spans="1:1" x14ac:dyDescent="0.25">
      <c r="A716" s="107"/>
    </row>
    <row r="717" spans="1:1" x14ac:dyDescent="0.25">
      <c r="A717" s="107"/>
    </row>
    <row r="718" spans="1:1" x14ac:dyDescent="0.25">
      <c r="A718" s="107"/>
    </row>
    <row r="719" spans="1:1" x14ac:dyDescent="0.25">
      <c r="A719" s="107"/>
    </row>
    <row r="720" spans="1:1" x14ac:dyDescent="0.25">
      <c r="A720" s="107"/>
    </row>
    <row r="721" spans="1:1" x14ac:dyDescent="0.25">
      <c r="A721" s="107"/>
    </row>
    <row r="722" spans="1:1" x14ac:dyDescent="0.25">
      <c r="A722" s="107"/>
    </row>
    <row r="723" spans="1:1" x14ac:dyDescent="0.25">
      <c r="A723" s="107"/>
    </row>
    <row r="724" spans="1:1" x14ac:dyDescent="0.25">
      <c r="A724" s="107"/>
    </row>
    <row r="725" spans="1:1" x14ac:dyDescent="0.25">
      <c r="A725" s="107"/>
    </row>
    <row r="726" spans="1:1" x14ac:dyDescent="0.25">
      <c r="A726" s="107"/>
    </row>
    <row r="727" spans="1:1" x14ac:dyDescent="0.25">
      <c r="A727" s="107"/>
    </row>
    <row r="728" spans="1:1" x14ac:dyDescent="0.25">
      <c r="A728" s="107"/>
    </row>
    <row r="729" spans="1:1" x14ac:dyDescent="0.25">
      <c r="A729" s="107"/>
    </row>
    <row r="730" spans="1:1" x14ac:dyDescent="0.25">
      <c r="A730" s="107"/>
    </row>
    <row r="731" spans="1:1" x14ac:dyDescent="0.25">
      <c r="A731" s="107"/>
    </row>
    <row r="732" spans="1:1" x14ac:dyDescent="0.25">
      <c r="A732" s="107"/>
    </row>
    <row r="733" spans="1:1" x14ac:dyDescent="0.25">
      <c r="A733" s="107"/>
    </row>
    <row r="734" spans="1:1" x14ac:dyDescent="0.25">
      <c r="A734" s="107"/>
    </row>
    <row r="735" spans="1:1" x14ac:dyDescent="0.25">
      <c r="A735" s="107"/>
    </row>
    <row r="736" spans="1:1" x14ac:dyDescent="0.25">
      <c r="A736" s="107"/>
    </row>
    <row r="737" spans="1:1" x14ac:dyDescent="0.25">
      <c r="A737" s="107"/>
    </row>
    <row r="738" spans="1:1" x14ac:dyDescent="0.25">
      <c r="A738" s="107"/>
    </row>
    <row r="739" spans="1:1" x14ac:dyDescent="0.25">
      <c r="A739" s="107"/>
    </row>
    <row r="740" spans="1:1" x14ac:dyDescent="0.25">
      <c r="A740" s="107"/>
    </row>
    <row r="741" spans="1:1" x14ac:dyDescent="0.25">
      <c r="A741" s="107"/>
    </row>
    <row r="742" spans="1:1" x14ac:dyDescent="0.25">
      <c r="A742" s="107"/>
    </row>
    <row r="743" spans="1:1" x14ac:dyDescent="0.25">
      <c r="A743" s="107"/>
    </row>
    <row r="744" spans="1:1" x14ac:dyDescent="0.25">
      <c r="A744" s="107"/>
    </row>
    <row r="745" spans="1:1" x14ac:dyDescent="0.25">
      <c r="A745" s="107"/>
    </row>
    <row r="746" spans="1:1" x14ac:dyDescent="0.25">
      <c r="A746" s="107"/>
    </row>
    <row r="747" spans="1:1" x14ac:dyDescent="0.25">
      <c r="A747" s="107"/>
    </row>
    <row r="748" spans="1:1" x14ac:dyDescent="0.25">
      <c r="A748" s="107"/>
    </row>
    <row r="749" spans="1:1" x14ac:dyDescent="0.25">
      <c r="A749" s="107"/>
    </row>
    <row r="750" spans="1:1" x14ac:dyDescent="0.25">
      <c r="A750" s="107"/>
    </row>
    <row r="751" spans="1:1" x14ac:dyDescent="0.25">
      <c r="A751" s="107"/>
    </row>
    <row r="752" spans="1:1" x14ac:dyDescent="0.25">
      <c r="A752" s="107"/>
    </row>
    <row r="753" spans="1:1" x14ac:dyDescent="0.25">
      <c r="A753" s="107"/>
    </row>
    <row r="754" spans="1:1" x14ac:dyDescent="0.25">
      <c r="A754" s="107"/>
    </row>
    <row r="755" spans="1:1" x14ac:dyDescent="0.25">
      <c r="A755" s="107"/>
    </row>
    <row r="756" spans="1:1" x14ac:dyDescent="0.25">
      <c r="A756" s="107"/>
    </row>
    <row r="757" spans="1:1" x14ac:dyDescent="0.25">
      <c r="A757" s="107"/>
    </row>
    <row r="758" spans="1:1" x14ac:dyDescent="0.25">
      <c r="A758" s="107"/>
    </row>
    <row r="759" spans="1:1" x14ac:dyDescent="0.25">
      <c r="A759" s="107"/>
    </row>
    <row r="760" spans="1:1" x14ac:dyDescent="0.25">
      <c r="A760" s="107"/>
    </row>
    <row r="761" spans="1:1" x14ac:dyDescent="0.25">
      <c r="A761" s="107"/>
    </row>
    <row r="762" spans="1:1" x14ac:dyDescent="0.25">
      <c r="A762" s="107"/>
    </row>
    <row r="763" spans="1:1" x14ac:dyDescent="0.25">
      <c r="A763" s="107"/>
    </row>
    <row r="764" spans="1:1" x14ac:dyDescent="0.25">
      <c r="A764" s="107"/>
    </row>
    <row r="765" spans="1:1" x14ac:dyDescent="0.25">
      <c r="A765" s="107"/>
    </row>
    <row r="766" spans="1:1" x14ac:dyDescent="0.25">
      <c r="A766" s="107"/>
    </row>
    <row r="767" spans="1:1" x14ac:dyDescent="0.25">
      <c r="A767" s="107"/>
    </row>
    <row r="768" spans="1:1" x14ac:dyDescent="0.25">
      <c r="A768" s="107"/>
    </row>
    <row r="769" spans="1:1" x14ac:dyDescent="0.25">
      <c r="A769" s="107"/>
    </row>
    <row r="770" spans="1:1" x14ac:dyDescent="0.25">
      <c r="A770" s="107"/>
    </row>
    <row r="771" spans="1:1" x14ac:dyDescent="0.25">
      <c r="A771" s="107"/>
    </row>
    <row r="772" spans="1:1" x14ac:dyDescent="0.25">
      <c r="A772" s="107"/>
    </row>
    <row r="773" spans="1:1" x14ac:dyDescent="0.25">
      <c r="A773" s="107"/>
    </row>
    <row r="774" spans="1:1" x14ac:dyDescent="0.25">
      <c r="A774" s="107"/>
    </row>
    <row r="775" spans="1:1" x14ac:dyDescent="0.25">
      <c r="A775" s="107"/>
    </row>
    <row r="776" spans="1:1" x14ac:dyDescent="0.25">
      <c r="A776" s="107"/>
    </row>
    <row r="777" spans="1:1" x14ac:dyDescent="0.25">
      <c r="A777" s="107"/>
    </row>
    <row r="778" spans="1:1" x14ac:dyDescent="0.25">
      <c r="A778" s="107"/>
    </row>
    <row r="779" spans="1:1" x14ac:dyDescent="0.25">
      <c r="A779" s="107"/>
    </row>
    <row r="780" spans="1:1" x14ac:dyDescent="0.25">
      <c r="A780" s="107"/>
    </row>
    <row r="781" spans="1:1" x14ac:dyDescent="0.25">
      <c r="A781" s="107"/>
    </row>
    <row r="782" spans="1:1" x14ac:dyDescent="0.25">
      <c r="A782" s="107"/>
    </row>
    <row r="783" spans="1:1" x14ac:dyDescent="0.25">
      <c r="A783" s="107"/>
    </row>
    <row r="784" spans="1:1" x14ac:dyDescent="0.25">
      <c r="A784" s="107"/>
    </row>
    <row r="785" spans="1:1" x14ac:dyDescent="0.25">
      <c r="A785" s="107"/>
    </row>
    <row r="786" spans="1:1" x14ac:dyDescent="0.25">
      <c r="A786" s="107"/>
    </row>
    <row r="787" spans="1:1" x14ac:dyDescent="0.25">
      <c r="A787" s="107"/>
    </row>
    <row r="788" spans="1:1" x14ac:dyDescent="0.25">
      <c r="A788" s="107"/>
    </row>
    <row r="789" spans="1:1" x14ac:dyDescent="0.25">
      <c r="A789" s="107"/>
    </row>
    <row r="790" spans="1:1" x14ac:dyDescent="0.25">
      <c r="A790" s="107"/>
    </row>
    <row r="791" spans="1:1" x14ac:dyDescent="0.25">
      <c r="A791" s="107"/>
    </row>
    <row r="792" spans="1:1" x14ac:dyDescent="0.25">
      <c r="A792" s="107"/>
    </row>
    <row r="793" spans="1:1" x14ac:dyDescent="0.25">
      <c r="A793" s="107"/>
    </row>
    <row r="794" spans="1:1" x14ac:dyDescent="0.25">
      <c r="A794" s="107"/>
    </row>
    <row r="795" spans="1:1" x14ac:dyDescent="0.25">
      <c r="A795" s="107"/>
    </row>
    <row r="796" spans="1:1" x14ac:dyDescent="0.25">
      <c r="A796" s="107"/>
    </row>
    <row r="797" spans="1:1" x14ac:dyDescent="0.25">
      <c r="A797" s="107"/>
    </row>
    <row r="798" spans="1:1" x14ac:dyDescent="0.25">
      <c r="A798" s="107"/>
    </row>
    <row r="799" spans="1:1" x14ac:dyDescent="0.25">
      <c r="A799" s="107"/>
    </row>
    <row r="800" spans="1:1" x14ac:dyDescent="0.25">
      <c r="A800" s="107"/>
    </row>
    <row r="801" spans="1:1" x14ac:dyDescent="0.25">
      <c r="A801" s="107"/>
    </row>
    <row r="802" spans="1:1" x14ac:dyDescent="0.25">
      <c r="A802" s="107"/>
    </row>
    <row r="803" spans="1:1" x14ac:dyDescent="0.25">
      <c r="A803" s="107"/>
    </row>
    <row r="804" spans="1:1" x14ac:dyDescent="0.25">
      <c r="A804" s="107"/>
    </row>
    <row r="805" spans="1:1" x14ac:dyDescent="0.25">
      <c r="A805" s="107"/>
    </row>
    <row r="806" spans="1:1" x14ac:dyDescent="0.25">
      <c r="A806" s="107"/>
    </row>
    <row r="807" spans="1:1" x14ac:dyDescent="0.25">
      <c r="A807" s="107"/>
    </row>
    <row r="808" spans="1:1" x14ac:dyDescent="0.25">
      <c r="A808" s="107"/>
    </row>
    <row r="809" spans="1:1" x14ac:dyDescent="0.25">
      <c r="A809" s="107"/>
    </row>
    <row r="810" spans="1:1" x14ac:dyDescent="0.25">
      <c r="A810" s="107"/>
    </row>
    <row r="811" spans="1:1" x14ac:dyDescent="0.25">
      <c r="A811" s="107"/>
    </row>
    <row r="812" spans="1:1" x14ac:dyDescent="0.25">
      <c r="A812" s="107"/>
    </row>
    <row r="813" spans="1:1" x14ac:dyDescent="0.25">
      <c r="A813" s="107"/>
    </row>
    <row r="814" spans="1:1" x14ac:dyDescent="0.25">
      <c r="A814" s="107"/>
    </row>
    <row r="815" spans="1:1" x14ac:dyDescent="0.25">
      <c r="A815" s="107"/>
    </row>
    <row r="816" spans="1:1" x14ac:dyDescent="0.25">
      <c r="A816" s="107"/>
    </row>
    <row r="817" spans="1:1" x14ac:dyDescent="0.25">
      <c r="A817" s="107"/>
    </row>
    <row r="818" spans="1:1" x14ac:dyDescent="0.25">
      <c r="A818" s="107"/>
    </row>
    <row r="819" spans="1:1" x14ac:dyDescent="0.25">
      <c r="A819" s="107"/>
    </row>
    <row r="820" spans="1:1" x14ac:dyDescent="0.25">
      <c r="A820" s="107"/>
    </row>
    <row r="821" spans="1:1" x14ac:dyDescent="0.25">
      <c r="A821" s="107"/>
    </row>
    <row r="822" spans="1:1" x14ac:dyDescent="0.25">
      <c r="A822" s="107"/>
    </row>
    <row r="823" spans="1:1" x14ac:dyDescent="0.25">
      <c r="A823" s="107"/>
    </row>
    <row r="824" spans="1:1" x14ac:dyDescent="0.25">
      <c r="A824" s="107"/>
    </row>
    <row r="825" spans="1:1" x14ac:dyDescent="0.25">
      <c r="A825" s="107"/>
    </row>
    <row r="826" spans="1:1" x14ac:dyDescent="0.25">
      <c r="A826" s="107"/>
    </row>
    <row r="827" spans="1:1" x14ac:dyDescent="0.25">
      <c r="A827" s="107"/>
    </row>
    <row r="828" spans="1:1" x14ac:dyDescent="0.25">
      <c r="A828" s="107"/>
    </row>
    <row r="829" spans="1:1" x14ac:dyDescent="0.25">
      <c r="A829" s="107"/>
    </row>
    <row r="830" spans="1:1" x14ac:dyDescent="0.25">
      <c r="A830" s="107"/>
    </row>
    <row r="831" spans="1:1" x14ac:dyDescent="0.25">
      <c r="A831" s="107"/>
    </row>
    <row r="832" spans="1:1" x14ac:dyDescent="0.25">
      <c r="A832" s="107"/>
    </row>
    <row r="833" spans="1:1" x14ac:dyDescent="0.25">
      <c r="A833" s="107"/>
    </row>
    <row r="834" spans="1:1" x14ac:dyDescent="0.25">
      <c r="A834" s="107"/>
    </row>
    <row r="835" spans="1:1" x14ac:dyDescent="0.25">
      <c r="A835" s="107"/>
    </row>
    <row r="836" spans="1:1" x14ac:dyDescent="0.25">
      <c r="A836" s="107"/>
    </row>
    <row r="837" spans="1:1" x14ac:dyDescent="0.25">
      <c r="A837" s="107"/>
    </row>
    <row r="838" spans="1:1" x14ac:dyDescent="0.25">
      <c r="A838" s="107"/>
    </row>
    <row r="839" spans="1:1" x14ac:dyDescent="0.25">
      <c r="A839" s="107"/>
    </row>
    <row r="840" spans="1:1" x14ac:dyDescent="0.25">
      <c r="A840" s="107"/>
    </row>
    <row r="841" spans="1:1" x14ac:dyDescent="0.25">
      <c r="A841" s="107"/>
    </row>
    <row r="842" spans="1:1" x14ac:dyDescent="0.25">
      <c r="A842" s="107"/>
    </row>
    <row r="843" spans="1:1" x14ac:dyDescent="0.25">
      <c r="A843" s="107"/>
    </row>
    <row r="844" spans="1:1" x14ac:dyDescent="0.25">
      <c r="A844" s="107"/>
    </row>
    <row r="845" spans="1:1" x14ac:dyDescent="0.25">
      <c r="A845" s="107"/>
    </row>
    <row r="846" spans="1:1" x14ac:dyDescent="0.25">
      <c r="A846" s="107"/>
    </row>
    <row r="847" spans="1:1" x14ac:dyDescent="0.25">
      <c r="A847" s="107"/>
    </row>
    <row r="848" spans="1:1" x14ac:dyDescent="0.25">
      <c r="A848" s="107"/>
    </row>
    <row r="849" spans="1:1" x14ac:dyDescent="0.25">
      <c r="A849" s="107"/>
    </row>
    <row r="850" spans="1:1" x14ac:dyDescent="0.25">
      <c r="A850" s="107"/>
    </row>
    <row r="851" spans="1:1" x14ac:dyDescent="0.25">
      <c r="A851" s="107"/>
    </row>
    <row r="852" spans="1:1" x14ac:dyDescent="0.25">
      <c r="A852" s="107"/>
    </row>
    <row r="853" spans="1:1" x14ac:dyDescent="0.25">
      <c r="A853" s="107"/>
    </row>
    <row r="854" spans="1:1" x14ac:dyDescent="0.25">
      <c r="A854" s="107"/>
    </row>
    <row r="855" spans="1:1" x14ac:dyDescent="0.25">
      <c r="A855" s="107"/>
    </row>
    <row r="856" spans="1:1" x14ac:dyDescent="0.25">
      <c r="A856" s="107"/>
    </row>
    <row r="857" spans="1:1" x14ac:dyDescent="0.25">
      <c r="A857" s="107"/>
    </row>
    <row r="858" spans="1:1" x14ac:dyDescent="0.25">
      <c r="A858" s="107"/>
    </row>
    <row r="859" spans="1:1" x14ac:dyDescent="0.25">
      <c r="A859" s="107"/>
    </row>
    <row r="860" spans="1:1" x14ac:dyDescent="0.25">
      <c r="A860" s="107"/>
    </row>
    <row r="861" spans="1:1" x14ac:dyDescent="0.25">
      <c r="A861" s="107"/>
    </row>
    <row r="862" spans="1:1" x14ac:dyDescent="0.25">
      <c r="A862" s="107"/>
    </row>
    <row r="863" spans="1:1" x14ac:dyDescent="0.25">
      <c r="A863" s="107"/>
    </row>
    <row r="864" spans="1:1" x14ac:dyDescent="0.25">
      <c r="A864" s="107"/>
    </row>
    <row r="865" spans="1:1" x14ac:dyDescent="0.25">
      <c r="A865" s="107"/>
    </row>
    <row r="866" spans="1:1" x14ac:dyDescent="0.25">
      <c r="A866" s="107"/>
    </row>
    <row r="867" spans="1:1" x14ac:dyDescent="0.25">
      <c r="A867" s="107"/>
    </row>
    <row r="868" spans="1:1" x14ac:dyDescent="0.25">
      <c r="A868" s="107"/>
    </row>
    <row r="869" spans="1:1" x14ac:dyDescent="0.25">
      <c r="A869" s="107"/>
    </row>
    <row r="870" spans="1:1" x14ac:dyDescent="0.25">
      <c r="A870" s="107"/>
    </row>
    <row r="871" spans="1:1" x14ac:dyDescent="0.25">
      <c r="A871" s="107"/>
    </row>
    <row r="872" spans="1:1" x14ac:dyDescent="0.25">
      <c r="A872" s="107"/>
    </row>
    <row r="873" spans="1:1" x14ac:dyDescent="0.25">
      <c r="A873" s="107"/>
    </row>
    <row r="874" spans="1:1" x14ac:dyDescent="0.25">
      <c r="A874" s="107"/>
    </row>
    <row r="875" spans="1:1" x14ac:dyDescent="0.25">
      <c r="A875" s="107"/>
    </row>
    <row r="876" spans="1:1" x14ac:dyDescent="0.25">
      <c r="A876" s="107"/>
    </row>
    <row r="877" spans="1:1" x14ac:dyDescent="0.25">
      <c r="A877" s="107"/>
    </row>
    <row r="878" spans="1:1" x14ac:dyDescent="0.25">
      <c r="A878" s="107"/>
    </row>
    <row r="879" spans="1:1" x14ac:dyDescent="0.25">
      <c r="A879" s="107"/>
    </row>
    <row r="880" spans="1:1" x14ac:dyDescent="0.25">
      <c r="A880" s="107"/>
    </row>
    <row r="881" spans="1:1" x14ac:dyDescent="0.25">
      <c r="A881" s="107"/>
    </row>
    <row r="882" spans="1:1" x14ac:dyDescent="0.25">
      <c r="A882" s="107"/>
    </row>
    <row r="883" spans="1:1" x14ac:dyDescent="0.25">
      <c r="A883" s="107"/>
    </row>
    <row r="884" spans="1:1" x14ac:dyDescent="0.25">
      <c r="A884" s="107"/>
    </row>
    <row r="885" spans="1:1" x14ac:dyDescent="0.25">
      <c r="A885" s="107"/>
    </row>
    <row r="886" spans="1:1" x14ac:dyDescent="0.25">
      <c r="A886" s="107"/>
    </row>
    <row r="887" spans="1:1" x14ac:dyDescent="0.25">
      <c r="A887" s="107"/>
    </row>
    <row r="888" spans="1:1" x14ac:dyDescent="0.25">
      <c r="A888" s="107"/>
    </row>
    <row r="889" spans="1:1" x14ac:dyDescent="0.25">
      <c r="A889" s="107"/>
    </row>
    <row r="890" spans="1:1" x14ac:dyDescent="0.25">
      <c r="A890" s="107"/>
    </row>
    <row r="891" spans="1:1" x14ac:dyDescent="0.25">
      <c r="A891" s="107"/>
    </row>
    <row r="892" spans="1:1" x14ac:dyDescent="0.25">
      <c r="A892" s="107"/>
    </row>
    <row r="893" spans="1:1" x14ac:dyDescent="0.25">
      <c r="A893" s="107"/>
    </row>
    <row r="894" spans="1:1" x14ac:dyDescent="0.25">
      <c r="A894" s="107"/>
    </row>
    <row r="895" spans="1:1" x14ac:dyDescent="0.25">
      <c r="A895" s="107"/>
    </row>
    <row r="896" spans="1:1" x14ac:dyDescent="0.25">
      <c r="A896" s="107"/>
    </row>
    <row r="897" spans="1:1" x14ac:dyDescent="0.25">
      <c r="A897" s="107"/>
    </row>
    <row r="898" spans="1:1" x14ac:dyDescent="0.25">
      <c r="A898" s="107"/>
    </row>
    <row r="899" spans="1:1" x14ac:dyDescent="0.25">
      <c r="A899" s="107"/>
    </row>
    <row r="900" spans="1:1" x14ac:dyDescent="0.25">
      <c r="A900" s="107"/>
    </row>
    <row r="901" spans="1:1" x14ac:dyDescent="0.25">
      <c r="A901" s="107"/>
    </row>
    <row r="902" spans="1:1" x14ac:dyDescent="0.25">
      <c r="A902" s="107"/>
    </row>
    <row r="903" spans="1:1" x14ac:dyDescent="0.25">
      <c r="A903" s="107"/>
    </row>
    <row r="904" spans="1:1" x14ac:dyDescent="0.25">
      <c r="A904" s="107"/>
    </row>
    <row r="905" spans="1:1" x14ac:dyDescent="0.25">
      <c r="A905" s="107"/>
    </row>
    <row r="906" spans="1:1" x14ac:dyDescent="0.25">
      <c r="A906" s="107"/>
    </row>
    <row r="907" spans="1:1" x14ac:dyDescent="0.25">
      <c r="A907" s="107"/>
    </row>
    <row r="908" spans="1:1" x14ac:dyDescent="0.25">
      <c r="A908" s="107"/>
    </row>
    <row r="909" spans="1:1" x14ac:dyDescent="0.25">
      <c r="A909" s="107"/>
    </row>
    <row r="910" spans="1:1" x14ac:dyDescent="0.25">
      <c r="A910" s="107"/>
    </row>
    <row r="911" spans="1:1" x14ac:dyDescent="0.25">
      <c r="A911" s="107"/>
    </row>
    <row r="912" spans="1:1" x14ac:dyDescent="0.25">
      <c r="A912" s="107"/>
    </row>
    <row r="913" spans="1:1" x14ac:dyDescent="0.25">
      <c r="A913" s="107"/>
    </row>
    <row r="914" spans="1:1" x14ac:dyDescent="0.25">
      <c r="A914" s="107"/>
    </row>
    <row r="915" spans="1:1" x14ac:dyDescent="0.25">
      <c r="A915" s="107"/>
    </row>
    <row r="916" spans="1:1" x14ac:dyDescent="0.25">
      <c r="A916" s="107"/>
    </row>
    <row r="917" spans="1:1" x14ac:dyDescent="0.25">
      <c r="A917" s="107"/>
    </row>
    <row r="918" spans="1:1" x14ac:dyDescent="0.25">
      <c r="A918" s="107"/>
    </row>
    <row r="919" spans="1:1" x14ac:dyDescent="0.25">
      <c r="A919" s="107"/>
    </row>
    <row r="920" spans="1:1" x14ac:dyDescent="0.25">
      <c r="A920" s="107"/>
    </row>
    <row r="921" spans="1:1" x14ac:dyDescent="0.25">
      <c r="A921" s="107"/>
    </row>
    <row r="922" spans="1:1" x14ac:dyDescent="0.25">
      <c r="A922" s="107"/>
    </row>
    <row r="923" spans="1:1" x14ac:dyDescent="0.25">
      <c r="A923" s="107"/>
    </row>
    <row r="924" spans="1:1" x14ac:dyDescent="0.25">
      <c r="A924" s="107"/>
    </row>
    <row r="925" spans="1:1" x14ac:dyDescent="0.25">
      <c r="A925" s="107"/>
    </row>
    <row r="926" spans="1:1" x14ac:dyDescent="0.25">
      <c r="A926" s="107"/>
    </row>
    <row r="927" spans="1:1" x14ac:dyDescent="0.25">
      <c r="A927" s="107"/>
    </row>
    <row r="928" spans="1:1" x14ac:dyDescent="0.25">
      <c r="A928" s="107"/>
    </row>
    <row r="929" spans="1:1" x14ac:dyDescent="0.25">
      <c r="A929" s="107"/>
    </row>
    <row r="930" spans="1:1" x14ac:dyDescent="0.25">
      <c r="A930" s="107"/>
    </row>
    <row r="931" spans="1:1" x14ac:dyDescent="0.25">
      <c r="A931" s="107"/>
    </row>
    <row r="932" spans="1:1" x14ac:dyDescent="0.25">
      <c r="A932" s="107"/>
    </row>
    <row r="933" spans="1:1" x14ac:dyDescent="0.25">
      <c r="A933" s="107"/>
    </row>
    <row r="934" spans="1:1" x14ac:dyDescent="0.25">
      <c r="A934" s="107"/>
    </row>
    <row r="935" spans="1:1" x14ac:dyDescent="0.25">
      <c r="A935" s="107"/>
    </row>
    <row r="936" spans="1:1" x14ac:dyDescent="0.25">
      <c r="A936" s="107"/>
    </row>
    <row r="937" spans="1:1" x14ac:dyDescent="0.25">
      <c r="A937" s="107"/>
    </row>
    <row r="938" spans="1:1" x14ac:dyDescent="0.25">
      <c r="A938" s="107"/>
    </row>
    <row r="939" spans="1:1" x14ac:dyDescent="0.25">
      <c r="A939" s="107"/>
    </row>
    <row r="940" spans="1:1" x14ac:dyDescent="0.25">
      <c r="A940" s="107"/>
    </row>
    <row r="941" spans="1:1" x14ac:dyDescent="0.25">
      <c r="A941" s="107"/>
    </row>
    <row r="942" spans="1:1" x14ac:dyDescent="0.25">
      <c r="A942" s="107"/>
    </row>
    <row r="943" spans="1:1" x14ac:dyDescent="0.25">
      <c r="A943" s="107"/>
    </row>
    <row r="944" spans="1:1" x14ac:dyDescent="0.25">
      <c r="A944" s="107"/>
    </row>
    <row r="945" spans="1:1" x14ac:dyDescent="0.25">
      <c r="A945" s="107"/>
    </row>
    <row r="946" spans="1:1" x14ac:dyDescent="0.25">
      <c r="A946" s="107"/>
    </row>
    <row r="947" spans="1:1" x14ac:dyDescent="0.25">
      <c r="A947" s="107"/>
    </row>
    <row r="948" spans="1:1" x14ac:dyDescent="0.25">
      <c r="A948" s="107"/>
    </row>
    <row r="949" spans="1:1" x14ac:dyDescent="0.25">
      <c r="A949" s="107"/>
    </row>
    <row r="950" spans="1:1" x14ac:dyDescent="0.25">
      <c r="A950" s="107"/>
    </row>
    <row r="951" spans="1:1" x14ac:dyDescent="0.25">
      <c r="A951" s="107"/>
    </row>
    <row r="952" spans="1:1" x14ac:dyDescent="0.25">
      <c r="A952" s="107"/>
    </row>
    <row r="953" spans="1:1" x14ac:dyDescent="0.25">
      <c r="A953" s="107"/>
    </row>
    <row r="954" spans="1:1" x14ac:dyDescent="0.25">
      <c r="A954" s="107"/>
    </row>
    <row r="955" spans="1:1" x14ac:dyDescent="0.25">
      <c r="A955" s="107"/>
    </row>
    <row r="956" spans="1:1" x14ac:dyDescent="0.25">
      <c r="A956" s="107"/>
    </row>
    <row r="957" spans="1:1" x14ac:dyDescent="0.25">
      <c r="A957" s="107"/>
    </row>
    <row r="958" spans="1:1" x14ac:dyDescent="0.25">
      <c r="A958" s="107"/>
    </row>
    <row r="959" spans="1:1" x14ac:dyDescent="0.25">
      <c r="A959" s="107"/>
    </row>
    <row r="960" spans="1:1" x14ac:dyDescent="0.25">
      <c r="A960" s="107"/>
    </row>
    <row r="961" spans="1:1" x14ac:dyDescent="0.25">
      <c r="A961" s="107"/>
    </row>
    <row r="962" spans="1:1" x14ac:dyDescent="0.25">
      <c r="A962" s="107"/>
    </row>
    <row r="963" spans="1:1" x14ac:dyDescent="0.25">
      <c r="A963" s="107"/>
    </row>
    <row r="964" spans="1:1" x14ac:dyDescent="0.25">
      <c r="A964" s="107"/>
    </row>
    <row r="965" spans="1:1" x14ac:dyDescent="0.25">
      <c r="A965" s="107"/>
    </row>
    <row r="966" spans="1:1" x14ac:dyDescent="0.25">
      <c r="A966" s="107"/>
    </row>
    <row r="967" spans="1:1" x14ac:dyDescent="0.25">
      <c r="A967" s="107"/>
    </row>
    <row r="968" spans="1:1" x14ac:dyDescent="0.25">
      <c r="A968" s="107"/>
    </row>
    <row r="969" spans="1:1" x14ac:dyDescent="0.25">
      <c r="A969" s="107"/>
    </row>
    <row r="970" spans="1:1" x14ac:dyDescent="0.25">
      <c r="A970" s="107"/>
    </row>
    <row r="971" spans="1:1" x14ac:dyDescent="0.25">
      <c r="A971" s="107"/>
    </row>
    <row r="972" spans="1:1" x14ac:dyDescent="0.25">
      <c r="A972" s="107"/>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55"/>
  <sheetViews>
    <sheetView zoomScale="85" zoomScaleNormal="85" workbookViewId="0">
      <pane ySplit="2" topLeftCell="A14" activePane="bottomLeft" state="frozen"/>
      <selection pane="bottomLeft" activeCell="B35" sqref="B35"/>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20" customFormat="1" x14ac:dyDescent="0.25">
      <c r="A1" s="118" t="s">
        <v>1731</v>
      </c>
      <c r="B1" s="119"/>
      <c r="C1" s="119"/>
      <c r="D1" s="119"/>
      <c r="E1" s="119"/>
      <c r="F1" s="119"/>
      <c r="G1" s="119"/>
      <c r="H1" s="119"/>
      <c r="I1" s="119"/>
      <c r="J1" s="119"/>
      <c r="K1" s="119"/>
      <c r="L1" s="119"/>
    </row>
    <row r="2" spans="1:15" ht="30" x14ac:dyDescent="0.25">
      <c r="A2" s="3" t="s">
        <v>85</v>
      </c>
      <c r="B2" s="1" t="s">
        <v>1458</v>
      </c>
      <c r="C2" s="1" t="s">
        <v>75</v>
      </c>
      <c r="F2" s="3" t="s">
        <v>1468</v>
      </c>
      <c r="G2" s="26" t="s">
        <v>1469</v>
      </c>
      <c r="H2" s="26" t="s">
        <v>1470</v>
      </c>
      <c r="I2" s="3" t="s">
        <v>1529</v>
      </c>
      <c r="J2" s="31" t="s">
        <v>1534</v>
      </c>
      <c r="K2" s="26" t="s">
        <v>1530</v>
      </c>
      <c r="L2" s="26" t="s">
        <v>1531</v>
      </c>
      <c r="M2" s="26" t="s">
        <v>2174</v>
      </c>
      <c r="N2" s="26" t="s">
        <v>2178</v>
      </c>
      <c r="O2" s="26" t="s">
        <v>2179</v>
      </c>
    </row>
    <row r="3" spans="1:15" x14ac:dyDescent="0.25">
      <c r="A3" s="3">
        <v>0</v>
      </c>
      <c r="B3" s="49" t="s">
        <v>3623</v>
      </c>
      <c r="C3" s="49" t="s">
        <v>1689</v>
      </c>
      <c r="F3" s="50" t="s">
        <v>1471</v>
      </c>
      <c r="G3" t="s">
        <v>1688</v>
      </c>
      <c r="H3">
        <v>1</v>
      </c>
      <c r="I3" s="51" t="s">
        <v>1585</v>
      </c>
      <c r="J3">
        <v>1</v>
      </c>
      <c r="K3" t="s">
        <v>1682</v>
      </c>
      <c r="L3" t="s">
        <v>1690</v>
      </c>
      <c r="M3">
        <v>1</v>
      </c>
      <c r="N3" t="s">
        <v>2177</v>
      </c>
      <c r="O3" t="s">
        <v>2188</v>
      </c>
    </row>
    <row r="4" spans="1:15" x14ac:dyDescent="0.25">
      <c r="A4" s="3">
        <v>0</v>
      </c>
      <c r="B4" t="s">
        <v>1443</v>
      </c>
      <c r="C4" s="1" t="s">
        <v>84</v>
      </c>
      <c r="F4" s="8" t="s">
        <v>1472</v>
      </c>
      <c r="G4" t="s">
        <v>1339</v>
      </c>
      <c r="H4">
        <v>1</v>
      </c>
      <c r="I4" s="3" t="s">
        <v>1541</v>
      </c>
      <c r="J4">
        <v>1</v>
      </c>
      <c r="K4" t="s">
        <v>1542</v>
      </c>
      <c r="L4" t="s">
        <v>1543</v>
      </c>
      <c r="M4">
        <v>2</v>
      </c>
      <c r="N4" t="s">
        <v>2180</v>
      </c>
      <c r="O4" t="s">
        <v>2187</v>
      </c>
    </row>
    <row r="5" spans="1:15" x14ac:dyDescent="0.25">
      <c r="A5" s="3">
        <v>1</v>
      </c>
      <c r="B5" t="s">
        <v>1444</v>
      </c>
      <c r="C5" s="2" t="s">
        <v>39</v>
      </c>
      <c r="F5" s="8" t="s">
        <v>1473</v>
      </c>
      <c r="G5" t="s">
        <v>1423</v>
      </c>
      <c r="H5">
        <v>2</v>
      </c>
      <c r="I5" s="3" t="s">
        <v>1533</v>
      </c>
      <c r="J5">
        <v>2</v>
      </c>
      <c r="K5" t="s">
        <v>1537</v>
      </c>
      <c r="L5" t="s">
        <v>1540</v>
      </c>
      <c r="M5">
        <v>4</v>
      </c>
      <c r="N5" t="s">
        <v>2189</v>
      </c>
      <c r="O5" t="s">
        <v>2190</v>
      </c>
    </row>
    <row r="6" spans="1:15" x14ac:dyDescent="0.25">
      <c r="A6" s="3">
        <v>2</v>
      </c>
      <c r="B6" t="s">
        <v>1445</v>
      </c>
      <c r="C6" t="s">
        <v>728</v>
      </c>
      <c r="F6" s="8" t="s">
        <v>1474</v>
      </c>
      <c r="G6" t="s">
        <v>1350</v>
      </c>
      <c r="H6">
        <v>3</v>
      </c>
      <c r="I6" s="3" t="s">
        <v>2799</v>
      </c>
      <c r="J6">
        <v>3</v>
      </c>
      <c r="K6" t="s">
        <v>2800</v>
      </c>
      <c r="L6" t="s">
        <v>1538</v>
      </c>
      <c r="M6">
        <v>5</v>
      </c>
      <c r="N6" t="s">
        <v>2191</v>
      </c>
      <c r="O6" t="s">
        <v>2192</v>
      </c>
    </row>
    <row r="7" spans="1:15" x14ac:dyDescent="0.25">
      <c r="A7" s="3">
        <v>3</v>
      </c>
      <c r="B7" t="s">
        <v>1446</v>
      </c>
      <c r="C7" t="s">
        <v>76</v>
      </c>
      <c r="F7" s="8" t="s">
        <v>1475</v>
      </c>
      <c r="G7" t="s">
        <v>125</v>
      </c>
      <c r="H7">
        <v>4</v>
      </c>
      <c r="I7" s="3" t="s">
        <v>1535</v>
      </c>
      <c r="J7">
        <v>4</v>
      </c>
      <c r="K7" t="s">
        <v>1536</v>
      </c>
      <c r="L7" t="s">
        <v>1539</v>
      </c>
    </row>
    <row r="8" spans="1:15" x14ac:dyDescent="0.25">
      <c r="A8" s="3">
        <v>4</v>
      </c>
      <c r="B8" t="s">
        <v>1447</v>
      </c>
      <c r="C8" t="s">
        <v>77</v>
      </c>
      <c r="F8" s="8" t="s">
        <v>1476</v>
      </c>
      <c r="G8" t="s">
        <v>1484</v>
      </c>
      <c r="H8">
        <v>5</v>
      </c>
      <c r="I8" s="3" t="s">
        <v>1556</v>
      </c>
      <c r="J8">
        <v>5</v>
      </c>
      <c r="K8" t="s">
        <v>1366</v>
      </c>
      <c r="L8" t="s">
        <v>1557</v>
      </c>
    </row>
    <row r="9" spans="1:15" x14ac:dyDescent="0.25">
      <c r="A9" s="3">
        <v>5</v>
      </c>
      <c r="B9" t="s">
        <v>1448</v>
      </c>
      <c r="C9" s="4" t="s">
        <v>38</v>
      </c>
      <c r="F9" s="8" t="s">
        <v>1477</v>
      </c>
      <c r="G9" t="s">
        <v>1357</v>
      </c>
      <c r="H9">
        <v>6</v>
      </c>
      <c r="I9" s="3" t="s">
        <v>1544</v>
      </c>
      <c r="J9">
        <v>6</v>
      </c>
      <c r="K9" t="s">
        <v>2776</v>
      </c>
      <c r="L9" t="s">
        <v>2777</v>
      </c>
      <c r="M9">
        <v>99</v>
      </c>
      <c r="N9" t="s">
        <v>2185</v>
      </c>
      <c r="O9" t="s">
        <v>2186</v>
      </c>
    </row>
    <row r="10" spans="1:15" x14ac:dyDescent="0.25">
      <c r="A10" s="3">
        <v>6</v>
      </c>
      <c r="B10" t="s">
        <v>1449</v>
      </c>
      <c r="C10" t="s">
        <v>729</v>
      </c>
      <c r="F10" s="8" t="s">
        <v>1478</v>
      </c>
      <c r="G10" t="s">
        <v>39</v>
      </c>
      <c r="H10">
        <v>7</v>
      </c>
      <c r="I10" s="3" t="s">
        <v>1560</v>
      </c>
      <c r="J10">
        <v>7</v>
      </c>
      <c r="K10" s="34" t="s">
        <v>1566</v>
      </c>
      <c r="L10" s="34" t="s">
        <v>1569</v>
      </c>
    </row>
    <row r="11" spans="1:15" x14ac:dyDescent="0.25">
      <c r="A11" s="3">
        <v>7</v>
      </c>
      <c r="B11" t="s">
        <v>1450</v>
      </c>
      <c r="C11" t="s">
        <v>36</v>
      </c>
      <c r="F11" s="8" t="s">
        <v>1479</v>
      </c>
      <c r="G11" t="s">
        <v>1358</v>
      </c>
      <c r="H11">
        <v>8</v>
      </c>
      <c r="I11" s="3" t="s">
        <v>1561</v>
      </c>
      <c r="J11">
        <v>8</v>
      </c>
      <c r="K11" s="34" t="s">
        <v>1564</v>
      </c>
      <c r="L11" t="s">
        <v>1567</v>
      </c>
    </row>
    <row r="12" spans="1:15" x14ac:dyDescent="0.25">
      <c r="A12" s="3">
        <v>8</v>
      </c>
      <c r="B12" t="s">
        <v>1451</v>
      </c>
      <c r="C12" t="s">
        <v>78</v>
      </c>
      <c r="F12" s="8" t="s">
        <v>1480</v>
      </c>
      <c r="G12" t="s">
        <v>1349</v>
      </c>
      <c r="H12">
        <v>9</v>
      </c>
      <c r="I12" s="3" t="s">
        <v>1562</v>
      </c>
      <c r="J12">
        <v>9</v>
      </c>
      <c r="K12" s="34" t="s">
        <v>1565</v>
      </c>
      <c r="L12" t="s">
        <v>1568</v>
      </c>
    </row>
    <row r="13" spans="1:15" ht="16.5" customHeight="1" x14ac:dyDescent="0.25">
      <c r="A13" s="3">
        <v>9</v>
      </c>
      <c r="B13" t="s">
        <v>1452</v>
      </c>
      <c r="C13" t="s">
        <v>37</v>
      </c>
      <c r="F13" s="8" t="s">
        <v>1482</v>
      </c>
      <c r="G13" t="s">
        <v>1485</v>
      </c>
      <c r="H13">
        <v>10</v>
      </c>
      <c r="I13" s="3" t="s">
        <v>1563</v>
      </c>
      <c r="J13">
        <v>10</v>
      </c>
      <c r="K13" s="35" t="s">
        <v>1570</v>
      </c>
      <c r="L13" s="23" t="s">
        <v>1571</v>
      </c>
    </row>
    <row r="14" spans="1:15" x14ac:dyDescent="0.25">
      <c r="A14" s="3">
        <v>10</v>
      </c>
      <c r="B14" t="s">
        <v>1453</v>
      </c>
      <c r="C14" t="s">
        <v>79</v>
      </c>
      <c r="F14" s="8" t="s">
        <v>1481</v>
      </c>
      <c r="G14" t="s">
        <v>1356</v>
      </c>
      <c r="H14">
        <v>11</v>
      </c>
      <c r="I14" s="3" t="s">
        <v>1576</v>
      </c>
      <c r="J14">
        <v>11</v>
      </c>
      <c r="K14" s="34" t="s">
        <v>1577</v>
      </c>
      <c r="L14" t="s">
        <v>1586</v>
      </c>
    </row>
    <row r="15" spans="1:15" x14ac:dyDescent="0.25">
      <c r="A15" s="3">
        <v>11</v>
      </c>
      <c r="B15" t="s">
        <v>1454</v>
      </c>
      <c r="C15" t="s">
        <v>35</v>
      </c>
      <c r="F15" s="8" t="s">
        <v>1686</v>
      </c>
      <c r="G15" t="s">
        <v>1687</v>
      </c>
      <c r="H15">
        <v>12</v>
      </c>
      <c r="I15" s="3" t="s">
        <v>1578</v>
      </c>
      <c r="J15">
        <v>12</v>
      </c>
      <c r="K15" s="34" t="s">
        <v>1579</v>
      </c>
      <c r="L15" t="s">
        <v>1580</v>
      </c>
    </row>
    <row r="16" spans="1:15" x14ac:dyDescent="0.25">
      <c r="A16" s="3">
        <v>12</v>
      </c>
      <c r="B16" t="s">
        <v>1455</v>
      </c>
      <c r="C16" t="s">
        <v>80</v>
      </c>
      <c r="F16" s="8" t="s">
        <v>2774</v>
      </c>
      <c r="G16" t="s">
        <v>2775</v>
      </c>
      <c r="H16">
        <v>13</v>
      </c>
      <c r="I16" s="3" t="s">
        <v>1581</v>
      </c>
      <c r="J16">
        <v>13</v>
      </c>
      <c r="K16" s="34" t="s">
        <v>1582</v>
      </c>
      <c r="L16" t="s">
        <v>1583</v>
      </c>
    </row>
    <row r="17" spans="1:12" x14ac:dyDescent="0.25">
      <c r="A17" s="3">
        <v>13</v>
      </c>
      <c r="B17" t="s">
        <v>1456</v>
      </c>
      <c r="C17" t="s">
        <v>40</v>
      </c>
      <c r="F17" s="8" t="s">
        <v>3828</v>
      </c>
      <c r="G17" t="s">
        <v>3829</v>
      </c>
      <c r="I17" s="3" t="s">
        <v>1616</v>
      </c>
      <c r="J17">
        <v>14</v>
      </c>
      <c r="K17" s="34" t="s">
        <v>1617</v>
      </c>
      <c r="L17" t="s">
        <v>1618</v>
      </c>
    </row>
    <row r="18" spans="1:12" x14ac:dyDescent="0.25">
      <c r="A18" s="3">
        <v>14</v>
      </c>
      <c r="B18" t="s">
        <v>1457</v>
      </c>
      <c r="C18" t="s">
        <v>730</v>
      </c>
      <c r="F18" s="53" t="s">
        <v>1483</v>
      </c>
      <c r="G18" t="s">
        <v>3677</v>
      </c>
      <c r="I18" s="3" t="s">
        <v>1683</v>
      </c>
      <c r="J18">
        <v>15</v>
      </c>
      <c r="K18" s="34" t="s">
        <v>1684</v>
      </c>
      <c r="L18" s="34" t="s">
        <v>1685</v>
      </c>
    </row>
    <row r="19" spans="1:12" x14ac:dyDescent="0.25">
      <c r="A19" s="3">
        <v>15</v>
      </c>
      <c r="B19" t="s">
        <v>1511</v>
      </c>
      <c r="C19" t="s">
        <v>1489</v>
      </c>
      <c r="I19" s="3" t="s">
        <v>2536</v>
      </c>
      <c r="J19">
        <v>16</v>
      </c>
      <c r="K19" s="34" t="s">
        <v>2537</v>
      </c>
      <c r="L19" s="34" t="s">
        <v>2538</v>
      </c>
    </row>
    <row r="20" spans="1:12" x14ac:dyDescent="0.25">
      <c r="A20" s="3">
        <v>16</v>
      </c>
      <c r="B20" t="s">
        <v>1488</v>
      </c>
      <c r="C20" t="s">
        <v>1490</v>
      </c>
      <c r="I20" s="3" t="s">
        <v>2790</v>
      </c>
      <c r="J20">
        <v>17</v>
      </c>
      <c r="K20" s="34" t="s">
        <v>2791</v>
      </c>
      <c r="L20" s="34" t="s">
        <v>2792</v>
      </c>
    </row>
    <row r="21" spans="1:12" x14ac:dyDescent="0.25">
      <c r="A21" s="3">
        <v>17</v>
      </c>
      <c r="B21" t="s">
        <v>1648</v>
      </c>
      <c r="C21" t="s">
        <v>1649</v>
      </c>
      <c r="I21" s="3" t="s">
        <v>2794</v>
      </c>
      <c r="J21">
        <v>18</v>
      </c>
      <c r="K21" s="34" t="s">
        <v>2795</v>
      </c>
      <c r="L21" s="34" t="s">
        <v>2796</v>
      </c>
    </row>
    <row r="22" spans="1:12" x14ac:dyDescent="0.25">
      <c r="A22" s="3">
        <v>18</v>
      </c>
      <c r="B22" t="s">
        <v>1614</v>
      </c>
      <c r="C22" t="s">
        <v>1615</v>
      </c>
      <c r="I22" s="3" t="s">
        <v>3259</v>
      </c>
      <c r="J22">
        <v>19</v>
      </c>
      <c r="K22" s="34" t="s">
        <v>3258</v>
      </c>
      <c r="L22" s="34" t="s">
        <v>3260</v>
      </c>
    </row>
    <row r="23" spans="1:12" x14ac:dyDescent="0.25">
      <c r="A23" s="3">
        <v>19</v>
      </c>
      <c r="B23" t="s">
        <v>1805</v>
      </c>
      <c r="C23" t="s">
        <v>1806</v>
      </c>
      <c r="I23" s="3" t="s">
        <v>3263</v>
      </c>
      <c r="J23">
        <v>20</v>
      </c>
      <c r="K23" s="34" t="s">
        <v>3265</v>
      </c>
      <c r="L23" s="34" t="s">
        <v>3264</v>
      </c>
    </row>
    <row r="24" spans="1:12" x14ac:dyDescent="0.25">
      <c r="A24" s="3">
        <v>20</v>
      </c>
      <c r="B24" t="s">
        <v>2172</v>
      </c>
      <c r="C24" t="s">
        <v>2173</v>
      </c>
      <c r="I24" s="3" t="s">
        <v>3304</v>
      </c>
      <c r="J24">
        <v>21</v>
      </c>
      <c r="K24" t="s">
        <v>3305</v>
      </c>
      <c r="L24" s="34" t="s">
        <v>3346</v>
      </c>
    </row>
    <row r="25" spans="1:12" x14ac:dyDescent="0.25">
      <c r="A25" s="3">
        <v>21</v>
      </c>
      <c r="B25" t="s">
        <v>2397</v>
      </c>
      <c r="C25" t="s">
        <v>2398</v>
      </c>
      <c r="I25" s="3" t="s">
        <v>3275</v>
      </c>
      <c r="J25">
        <v>22</v>
      </c>
      <c r="K25" s="34" t="s">
        <v>3276</v>
      </c>
      <c r="L25" s="34" t="s">
        <v>3277</v>
      </c>
    </row>
    <row r="26" spans="1:12" x14ac:dyDescent="0.25">
      <c r="A26" s="3">
        <v>22</v>
      </c>
      <c r="B26" t="s">
        <v>2395</v>
      </c>
      <c r="C26" t="s">
        <v>2396</v>
      </c>
      <c r="I26" s="3" t="s">
        <v>3278</v>
      </c>
      <c r="J26">
        <v>23</v>
      </c>
      <c r="K26" s="34" t="s">
        <v>3279</v>
      </c>
      <c r="L26" s="34" t="s">
        <v>3280</v>
      </c>
    </row>
    <row r="27" spans="1:12" x14ac:dyDescent="0.25">
      <c r="A27" s="3">
        <v>23</v>
      </c>
      <c r="B27" t="s">
        <v>2539</v>
      </c>
      <c r="C27" t="s">
        <v>2540</v>
      </c>
      <c r="I27" s="3" t="s">
        <v>3283</v>
      </c>
      <c r="J27">
        <v>24</v>
      </c>
      <c r="K27" s="34" t="s">
        <v>3284</v>
      </c>
      <c r="L27" s="34" t="s">
        <v>3285</v>
      </c>
    </row>
    <row r="28" spans="1:12" x14ac:dyDescent="0.25">
      <c r="A28" s="3">
        <v>24</v>
      </c>
      <c r="B28" t="s">
        <v>2668</v>
      </c>
      <c r="C28" t="s">
        <v>2454</v>
      </c>
      <c r="I28" s="3" t="s">
        <v>3289</v>
      </c>
      <c r="J28">
        <v>25</v>
      </c>
      <c r="K28" s="34" t="s">
        <v>3290</v>
      </c>
      <c r="L28" s="34" t="s">
        <v>3291</v>
      </c>
    </row>
    <row r="29" spans="1:12" x14ac:dyDescent="0.25">
      <c r="A29" s="3">
        <v>25</v>
      </c>
      <c r="B29" t="s">
        <v>2724</v>
      </c>
      <c r="C29" t="s">
        <v>2725</v>
      </c>
      <c r="I29" s="3" t="s">
        <v>3335</v>
      </c>
      <c r="J29">
        <v>26</v>
      </c>
      <c r="K29" t="s">
        <v>3336</v>
      </c>
      <c r="L29" s="34" t="s">
        <v>3337</v>
      </c>
    </row>
    <row r="30" spans="1:12" x14ac:dyDescent="0.25">
      <c r="A30" s="3">
        <v>26</v>
      </c>
      <c r="B30" t="s">
        <v>3398</v>
      </c>
      <c r="C30" t="s">
        <v>3397</v>
      </c>
      <c r="I30" s="3" t="s">
        <v>3338</v>
      </c>
      <c r="J30">
        <v>27</v>
      </c>
      <c r="K30" s="34" t="s">
        <v>3339</v>
      </c>
      <c r="L30" s="34" t="s">
        <v>3340</v>
      </c>
    </row>
    <row r="31" spans="1:12" x14ac:dyDescent="0.25">
      <c r="A31" s="3">
        <v>27</v>
      </c>
      <c r="B31" t="s">
        <v>3456</v>
      </c>
      <c r="C31" t="s">
        <v>3457</v>
      </c>
      <c r="I31" s="3" t="s">
        <v>3354</v>
      </c>
      <c r="J31">
        <v>28</v>
      </c>
      <c r="K31" t="s">
        <v>3355</v>
      </c>
      <c r="L31" t="s">
        <v>3356</v>
      </c>
    </row>
    <row r="32" spans="1:12" x14ac:dyDescent="0.25">
      <c r="A32" s="3">
        <v>28</v>
      </c>
      <c r="B32" t="s">
        <v>3493</v>
      </c>
      <c r="C32" t="s">
        <v>3494</v>
      </c>
      <c r="I32" s="3" t="s">
        <v>3357</v>
      </c>
      <c r="J32">
        <v>29</v>
      </c>
      <c r="K32" s="34" t="s">
        <v>1350</v>
      </c>
      <c r="L32" s="34" t="s">
        <v>3358</v>
      </c>
    </row>
    <row r="33" spans="1:12" x14ac:dyDescent="0.25">
      <c r="A33" s="3">
        <v>29</v>
      </c>
      <c r="B33" t="s">
        <v>3643</v>
      </c>
      <c r="C33" t="s">
        <v>3644</v>
      </c>
      <c r="I33" s="3" t="s">
        <v>3569</v>
      </c>
      <c r="J33">
        <v>30</v>
      </c>
      <c r="K33" t="s">
        <v>3570</v>
      </c>
      <c r="L33" s="34" t="s">
        <v>3571</v>
      </c>
    </row>
    <row r="34" spans="1:12" x14ac:dyDescent="0.25">
      <c r="A34" s="3">
        <v>30</v>
      </c>
      <c r="B34" t="s">
        <v>3731</v>
      </c>
      <c r="C34" t="s">
        <v>3732</v>
      </c>
      <c r="I34" s="3" t="s">
        <v>3676</v>
      </c>
      <c r="J34">
        <v>31</v>
      </c>
      <c r="K34" s="34" t="s">
        <v>3678</v>
      </c>
      <c r="L34" s="34" t="s">
        <v>3679</v>
      </c>
    </row>
    <row r="35" spans="1:12" x14ac:dyDescent="0.25">
      <c r="A35" s="3">
        <v>31</v>
      </c>
      <c r="B35" t="s">
        <v>3834</v>
      </c>
      <c r="C35" t="s">
        <v>3830</v>
      </c>
      <c r="I35" s="52" t="s">
        <v>1584</v>
      </c>
      <c r="K35" t="s">
        <v>1807</v>
      </c>
      <c r="L35" t="s">
        <v>1691</v>
      </c>
    </row>
    <row r="38" spans="1:12" x14ac:dyDescent="0.25">
      <c r="B38" s="48" t="s">
        <v>1676</v>
      </c>
      <c r="C38" s="48" t="s">
        <v>2426</v>
      </c>
    </row>
    <row r="47" spans="1:12" x14ac:dyDescent="0.25">
      <c r="A47" s="7" t="s">
        <v>3616</v>
      </c>
      <c r="B47" s="1" t="s">
        <v>3621</v>
      </c>
      <c r="C47" s="1" t="s">
        <v>3622</v>
      </c>
      <c r="F47" s="3" t="s">
        <v>86</v>
      </c>
      <c r="G47" s="1" t="s">
        <v>87</v>
      </c>
    </row>
    <row r="48" spans="1:12" x14ac:dyDescent="0.25">
      <c r="A48" s="7">
        <v>0</v>
      </c>
      <c r="B48" s="48" t="s">
        <v>3625</v>
      </c>
      <c r="C48" s="1" t="s">
        <v>3626</v>
      </c>
      <c r="F48" s="8">
        <v>1</v>
      </c>
      <c r="G48" t="s">
        <v>90</v>
      </c>
    </row>
    <row r="49" spans="1:7" x14ac:dyDescent="0.25">
      <c r="A49" s="3">
        <v>0</v>
      </c>
      <c r="B49" s="93" t="s">
        <v>3617</v>
      </c>
      <c r="C49" t="s">
        <v>3628</v>
      </c>
      <c r="F49" s="8">
        <v>2</v>
      </c>
      <c r="G49" t="s">
        <v>89</v>
      </c>
    </row>
    <row r="50" spans="1:7" x14ac:dyDescent="0.25">
      <c r="A50" s="3">
        <v>1</v>
      </c>
      <c r="B50" s="93" t="s">
        <v>3618</v>
      </c>
      <c r="C50" t="s">
        <v>3629</v>
      </c>
      <c r="F50" s="8">
        <v>3</v>
      </c>
      <c r="G50" t="s">
        <v>88</v>
      </c>
    </row>
    <row r="51" spans="1:7" x14ac:dyDescent="0.25">
      <c r="A51" s="3">
        <v>2</v>
      </c>
      <c r="B51" s="93" t="s">
        <v>3619</v>
      </c>
      <c r="C51" t="s">
        <v>3630</v>
      </c>
    </row>
    <row r="52" spans="1:7" x14ac:dyDescent="0.25">
      <c r="A52" s="3">
        <v>3</v>
      </c>
      <c r="B52" s="93" t="s">
        <v>3620</v>
      </c>
      <c r="C52" t="s">
        <v>3631</v>
      </c>
    </row>
    <row r="53" spans="1:7" x14ac:dyDescent="0.25">
      <c r="A53" s="3">
        <v>4</v>
      </c>
      <c r="B53" t="s">
        <v>3832</v>
      </c>
      <c r="C53" t="s">
        <v>3833</v>
      </c>
    </row>
    <row r="55" spans="1:7" x14ac:dyDescent="0.25">
      <c r="B55" s="48" t="s">
        <v>3624</v>
      </c>
      <c r="C55" s="1" t="s">
        <v>3627</v>
      </c>
    </row>
  </sheetData>
  <mergeCells count="1">
    <mergeCell ref="A1:XFD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8" customWidth="1"/>
  </cols>
  <sheetData>
    <row r="1" spans="1:7" ht="161.25" customHeight="1" x14ac:dyDescent="0.25">
      <c r="A1" s="110" t="s">
        <v>2425</v>
      </c>
      <c r="B1" s="110"/>
      <c r="C1" s="110"/>
      <c r="D1" s="23" t="s">
        <v>2380</v>
      </c>
      <c r="G1" s="70" t="s">
        <v>2207</v>
      </c>
    </row>
    <row r="2" spans="1:7" x14ac:dyDescent="0.25">
      <c r="A2" s="6" t="s">
        <v>83</v>
      </c>
      <c r="B2" s="7" t="s">
        <v>1678</v>
      </c>
      <c r="C2" s="7" t="s">
        <v>1679</v>
      </c>
      <c r="D2" s="1" t="s">
        <v>2183</v>
      </c>
      <c r="E2" s="1" t="s">
        <v>2175</v>
      </c>
      <c r="F2" s="1" t="s">
        <v>2176</v>
      </c>
      <c r="G2" s="69" t="s">
        <v>2181</v>
      </c>
    </row>
    <row r="3" spans="1:7" x14ac:dyDescent="0.25">
      <c r="A3" s="12">
        <v>19</v>
      </c>
      <c r="B3" s="8" t="str">
        <f>VLOOKUP(A3,'Sets data'!$A$3:$C$9967,3,FALSE)</f>
        <v>Vestments of the Warlock</v>
      </c>
      <c r="C3" s="8" t="str">
        <f>VLOOKUP(A3,'Sets data'!$A$3:$C$9967,2,FALSE)</f>
        <v>Gewänder des Hexers</v>
      </c>
      <c r="G3" s="68" t="str">
        <f>IF(AND(A3&lt;&gt;"",NOT(ISERROR(A3)),ISNUMBER(A3),D3&lt;&gt;""),CONCATENATE("[",A3,"] = {",D3,"},","     --",B3," -&gt; ",E3," / ",F3),"")</f>
        <v/>
      </c>
    </row>
    <row r="4" spans="1:7" x14ac:dyDescent="0.25">
      <c r="A4" s="12">
        <v>20</v>
      </c>
      <c r="B4" s="8" t="str">
        <f>VLOOKUP(A4,'Sets data'!$A$3:$C$9967,3,FALSE)</f>
        <v>Witchman Armor</v>
      </c>
      <c r="C4" s="8" t="str">
        <f>VLOOKUP(A4,'Sets data'!$A$3:$C$9967,2,FALSE)</f>
        <v>Hexenwerk</v>
      </c>
      <c r="G4" s="68" t="str">
        <f t="shared" ref="G4:G66" si="0">IF(AND(A4&lt;&gt;"",NOT(ISERROR(A4)),ISNUMBER(A4),D4&lt;&gt;""),CONCATENATE("[",A4,"] = {",D4,"},","     --",B4," -&gt; ",E4," / ",F4),"")</f>
        <v/>
      </c>
    </row>
    <row r="5" spans="1:7" x14ac:dyDescent="0.25">
      <c r="A5" s="12">
        <v>21</v>
      </c>
      <c r="B5" s="8" t="str">
        <f>VLOOKUP(A5,'Sets data'!$A$3:$C$9967,3,FALSE)</f>
        <v>Akaviri Dragonguard</v>
      </c>
      <c r="C5" s="8" t="str">
        <f>VLOOKUP(A5,'Sets data'!$A$3:$C$9967,2,FALSE)</f>
        <v>Akavirische Drachengarde</v>
      </c>
      <c r="G5" s="68" t="str">
        <f t="shared" si="0"/>
        <v/>
      </c>
    </row>
    <row r="6" spans="1:7" x14ac:dyDescent="0.25">
      <c r="A6" s="12">
        <v>22</v>
      </c>
      <c r="B6" s="8" t="str">
        <f>VLOOKUP(A6,'Sets data'!$A$3:$C$9967,3,FALSE)</f>
        <v>Dreamer\'s Mantle</v>
      </c>
      <c r="C6" s="8" t="str">
        <f>VLOOKUP(A6,'Sets data'!$A$3:$C$9967,2,FALSE)</f>
        <v>Mantel des Träumers</v>
      </c>
      <c r="G6" s="68" t="str">
        <f t="shared" si="0"/>
        <v/>
      </c>
    </row>
    <row r="7" spans="1:7" x14ac:dyDescent="0.25">
      <c r="A7" s="12">
        <v>23</v>
      </c>
      <c r="B7" s="8" t="str">
        <f>VLOOKUP(A7,'Sets data'!$A$3:$C$9967,3,FALSE)</f>
        <v>Archer\'s Mind</v>
      </c>
      <c r="C7" s="8" t="str">
        <f>VLOOKUP(A7,'Sets data'!$A$3:$C$9967,2,FALSE)</f>
        <v>Schützensinn</v>
      </c>
      <c r="G7" s="68" t="str">
        <f t="shared" si="0"/>
        <v/>
      </c>
    </row>
    <row r="8" spans="1:7" x14ac:dyDescent="0.25">
      <c r="A8" s="12">
        <v>24</v>
      </c>
      <c r="B8" s="8" t="str">
        <f>VLOOKUP(A8,'Sets data'!$A$3:$C$9967,3,FALSE)</f>
        <v>Footman\'s Fortune</v>
      </c>
      <c r="C8" s="8" t="str">
        <f>VLOOKUP(A8,'Sets data'!$A$3:$C$9967,2,FALSE)</f>
        <v>Geschick des Fußsoldaten</v>
      </c>
      <c r="G8" s="68" t="str">
        <f t="shared" si="0"/>
        <v/>
      </c>
    </row>
    <row r="9" spans="1:7" x14ac:dyDescent="0.25">
      <c r="A9" s="12">
        <v>25</v>
      </c>
      <c r="B9" s="8" t="str">
        <f>VLOOKUP(A9,'Sets data'!$A$3:$C$9967,3,FALSE)</f>
        <v>Desert Rose</v>
      </c>
      <c r="C9" s="8" t="str">
        <f>VLOOKUP(A9,'Sets data'!$A$3:$C$9967,2,FALSE)</f>
        <v>Wüstenrose</v>
      </c>
      <c r="G9" s="68" t="str">
        <f t="shared" si="0"/>
        <v/>
      </c>
    </row>
    <row r="10" spans="1:7" x14ac:dyDescent="0.25">
      <c r="A10" s="12">
        <v>26</v>
      </c>
      <c r="B10" s="8" t="str">
        <f>VLOOKUP(A10,'Sets data'!$A$3:$C$9967,3,FALSE)</f>
        <v>Prisoner\'s Rags</v>
      </c>
      <c r="C10" s="8" t="str">
        <f>VLOOKUP(A10,'Sets data'!$A$3:$C$9967,2,FALSE)</f>
        <v>Lumpen des Gefangenen</v>
      </c>
      <c r="G10" s="68" t="str">
        <f t="shared" si="0"/>
        <v/>
      </c>
    </row>
    <row r="11" spans="1:7" x14ac:dyDescent="0.25">
      <c r="A11" s="12">
        <v>27</v>
      </c>
      <c r="B11" s="8" t="str">
        <f>VLOOKUP(A11,'Sets data'!$A$3:$C$9967,3,FALSE)</f>
        <v>Fiord\'s Legacy</v>
      </c>
      <c r="C11" s="8" t="str">
        <f>VLOOKUP(A11,'Sets data'!$A$3:$C$9967,2,FALSE)</f>
        <v>Fiords Erbe</v>
      </c>
      <c r="G11" s="68" t="str">
        <f t="shared" si="0"/>
        <v/>
      </c>
    </row>
    <row r="12" spans="1:7" x14ac:dyDescent="0.25">
      <c r="A12" s="12">
        <v>28</v>
      </c>
      <c r="B12" s="8" t="str">
        <f>VLOOKUP(A12,'Sets data'!$A$3:$C$9967,3,FALSE)</f>
        <v>Barkskin</v>
      </c>
      <c r="C12" s="8" t="str">
        <f>VLOOKUP(A12,'Sets data'!$A$3:$C$9967,2,FALSE)</f>
        <v>Borkenhaut</v>
      </c>
      <c r="G12" s="68" t="str">
        <f t="shared" si="0"/>
        <v/>
      </c>
    </row>
    <row r="13" spans="1:7" x14ac:dyDescent="0.25">
      <c r="A13" s="12">
        <v>29</v>
      </c>
      <c r="B13" s="8" t="str">
        <f>VLOOKUP(A13,'Sets data'!$A$3:$C$9967,3,FALSE)</f>
        <v>Sergeant\'s Mail</v>
      </c>
      <c r="C13" s="8" t="str">
        <f>VLOOKUP(A13,'Sets data'!$A$3:$C$9967,2,FALSE)</f>
        <v>Rüstung des Feldwebels</v>
      </c>
      <c r="G13" s="68" t="str">
        <f t="shared" si="0"/>
        <v/>
      </c>
    </row>
    <row r="14" spans="1:7" x14ac:dyDescent="0.25">
      <c r="A14" s="12">
        <v>30</v>
      </c>
      <c r="B14" s="8" t="str">
        <f>VLOOKUP(A14,'Sets data'!$A$3:$C$9967,3,FALSE)</f>
        <v>Thunderbug\'s Carapace</v>
      </c>
      <c r="C14" s="8" t="str">
        <f>VLOOKUP(A14,'Sets data'!$A$3:$C$9967,2,FALSE)</f>
        <v>Donnerkäferpanzer</v>
      </c>
      <c r="G14" s="68" t="str">
        <f t="shared" si="0"/>
        <v/>
      </c>
    </row>
    <row r="15" spans="1:7" x14ac:dyDescent="0.25">
      <c r="A15" s="12">
        <v>31</v>
      </c>
      <c r="B15" s="8" t="str">
        <f>VLOOKUP(A15,'Sets data'!$A$3:$C$9967,3,FALSE)</f>
        <v>Silks of the Sun</v>
      </c>
      <c r="C15" s="8" t="str">
        <f>VLOOKUP(A15,'Sets data'!$A$3:$C$9967,2,FALSE)</f>
        <v>Sonnenseide</v>
      </c>
      <c r="G15" s="68" t="str">
        <f t="shared" si="0"/>
        <v/>
      </c>
    </row>
    <row r="16" spans="1:7" x14ac:dyDescent="0.25">
      <c r="A16" s="12">
        <v>32</v>
      </c>
      <c r="B16" s="8" t="str">
        <f>VLOOKUP(A16,'Sets data'!$A$3:$C$9967,3,FALSE)</f>
        <v>Healer\'s Habit</v>
      </c>
      <c r="C16" s="8" t="str">
        <f>VLOOKUP(A16,'Sets data'!$A$3:$C$9967,2,FALSE)</f>
        <v>Bräuche des Heilers</v>
      </c>
      <c r="G16" s="68" t="str">
        <f t="shared" si="0"/>
        <v/>
      </c>
    </row>
    <row r="17" spans="1:7" x14ac:dyDescent="0.25">
      <c r="A17" s="12">
        <v>33</v>
      </c>
      <c r="B17" s="8" t="str">
        <f>VLOOKUP(A17,'Sets data'!$A$3:$C$9967,3,FALSE)</f>
        <v>Viper\'s Sting</v>
      </c>
      <c r="C17" s="8" t="str">
        <f>VLOOKUP(A17,'Sets data'!$A$3:$C$9967,2,FALSE)</f>
        <v>Vipernbiss</v>
      </c>
      <c r="G17" s="68" t="str">
        <f t="shared" si="0"/>
        <v/>
      </c>
    </row>
    <row r="18" spans="1:7" x14ac:dyDescent="0.25">
      <c r="A18" s="12">
        <v>34</v>
      </c>
      <c r="B18" s="8" t="str">
        <f>VLOOKUP(A18,'Sets data'!$A$3:$C$9967,3,FALSE)</f>
        <v>Night Mother\'s Embrace</v>
      </c>
      <c r="C18" s="8" t="str">
        <f>VLOOKUP(A18,'Sets data'!$A$3:$C$9967,2,FALSE)</f>
        <v>Umarmung der Mutter der Nacht</v>
      </c>
      <c r="G18" s="68" t="str">
        <f t="shared" si="0"/>
        <v/>
      </c>
    </row>
    <row r="19" spans="1:7" x14ac:dyDescent="0.25">
      <c r="A19" s="12">
        <v>35</v>
      </c>
      <c r="B19" s="8" t="str">
        <f>VLOOKUP(A19,'Sets data'!$A$3:$C$9967,3,FALSE)</f>
        <v>Knightmare</v>
      </c>
      <c r="C19" s="8" t="str">
        <f>VLOOKUP(A19,'Sets data'!$A$3:$C$9967,2,FALSE)</f>
        <v>Albtraumritter</v>
      </c>
      <c r="G19" s="68" t="str">
        <f t="shared" si="0"/>
        <v/>
      </c>
    </row>
    <row r="20" spans="1:7" x14ac:dyDescent="0.25">
      <c r="A20" s="12">
        <v>36</v>
      </c>
      <c r="B20" s="8" t="str">
        <f>VLOOKUP(A20,'Sets data'!$A$3:$C$9967,3,FALSE)</f>
        <v>Armor of the Veiled Heritance</v>
      </c>
      <c r="C20" s="8" t="str">
        <f>VLOOKUP(A20,'Sets data'!$A$3:$C$9967,2,FALSE)</f>
        <v>Rüstung des Schleiererbes</v>
      </c>
      <c r="G20" s="68" t="str">
        <f t="shared" si="0"/>
        <v/>
      </c>
    </row>
    <row r="21" spans="1:7" x14ac:dyDescent="0.25">
      <c r="A21" s="5">
        <v>37</v>
      </c>
      <c r="B21" s="8" t="str">
        <f>VLOOKUP(A21,'Sets data'!$A$3:$C$9967,3,FALSE)</f>
        <v>Death\'s Wind</v>
      </c>
      <c r="C21" s="8" t="str">
        <f>VLOOKUP(A21,'Sets data'!$A$3:$C$9967,2,FALSE)</f>
        <v>Todeswind</v>
      </c>
      <c r="G21" s="68" t="str">
        <f t="shared" si="0"/>
        <v/>
      </c>
    </row>
    <row r="22" spans="1:7" x14ac:dyDescent="0.25">
      <c r="A22" s="5">
        <v>38</v>
      </c>
      <c r="B22" s="8" t="str">
        <f>VLOOKUP(A22,'Sets data'!$A$3:$C$9967,3,FALSE)</f>
        <v>Twilight\'s Embrace</v>
      </c>
      <c r="C22" s="8" t="str">
        <f>VLOOKUP(A22,'Sets data'!$A$3:$C$9967,2,FALSE)</f>
        <v>Zwielichtkuss</v>
      </c>
      <c r="G22" s="68" t="str">
        <f t="shared" si="0"/>
        <v/>
      </c>
    </row>
    <row r="23" spans="1:7" x14ac:dyDescent="0.25">
      <c r="A23" s="12">
        <v>39</v>
      </c>
      <c r="B23" s="8" t="str">
        <f>VLOOKUP(A23,'Sets data'!$A$3:$C$9967,3,FALSE)</f>
        <v>Alessian Order</v>
      </c>
      <c r="C23" s="8" t="str">
        <f>VLOOKUP(A23,'Sets data'!$A$3:$C$9967,2,FALSE)</f>
        <v>Alessianischer Orden</v>
      </c>
      <c r="G23" s="68" t="str">
        <f t="shared" si="0"/>
        <v/>
      </c>
    </row>
    <row r="24" spans="1:7" x14ac:dyDescent="0.25">
      <c r="A24" s="5">
        <v>40</v>
      </c>
      <c r="B24" s="8" t="str">
        <f>VLOOKUP(A24,'Sets data'!$A$3:$C$9967,3,FALSE)</f>
        <v>Night\'s Silence</v>
      </c>
      <c r="C24" s="8" t="str">
        <f>VLOOKUP(A24,'Sets data'!$A$3:$C$9967,2,FALSE)</f>
        <v>Stille der Nacht</v>
      </c>
      <c r="G24" s="68" t="str">
        <f t="shared" si="0"/>
        <v/>
      </c>
    </row>
    <row r="25" spans="1:7" x14ac:dyDescent="0.25">
      <c r="A25" s="5">
        <v>41</v>
      </c>
      <c r="B25" s="8" t="str">
        <f>VLOOKUP(A25,'Sets data'!$A$3:$C$9967,3,FALSE)</f>
        <v>Whitestrake\'s Retribution</v>
      </c>
      <c r="C25" s="8" t="str">
        <f>VLOOKUP(A25,'Sets data'!$A$3:$C$9967,2,FALSE)</f>
        <v>Weißplankes Vergeltung</v>
      </c>
      <c r="G25" s="68" t="str">
        <f t="shared" si="0"/>
        <v/>
      </c>
    </row>
    <row r="26" spans="1:7" x14ac:dyDescent="0.25">
      <c r="A26" s="5">
        <v>43</v>
      </c>
      <c r="B26" s="8" t="str">
        <f>VLOOKUP(A26,'Sets data'!$A$3:$C$9967,3,FALSE)</f>
        <v>Armor of the Seducer</v>
      </c>
      <c r="C26" s="8" t="str">
        <f>VLOOKUP(A26,'Sets data'!$A$3:$C$9967,2,FALSE)</f>
        <v>Rüstung der Verführung</v>
      </c>
      <c r="G26" s="68" t="str">
        <f t="shared" si="0"/>
        <v/>
      </c>
    </row>
    <row r="27" spans="1:7" x14ac:dyDescent="0.25">
      <c r="A27" s="5">
        <v>44</v>
      </c>
      <c r="B27" s="8" t="str">
        <f>VLOOKUP(A27,'Sets data'!$A$3:$C$9967,3,FALSE)</f>
        <v>Vampire\'s Kiss</v>
      </c>
      <c r="C27" s="8" t="str">
        <f>VLOOKUP(A27,'Sets data'!$A$3:$C$9967,2,FALSE)</f>
        <v>Kuss des Vampirs</v>
      </c>
      <c r="G27" s="68" t="str">
        <f t="shared" si="0"/>
        <v/>
      </c>
    </row>
    <row r="28" spans="1:7" x14ac:dyDescent="0.25">
      <c r="A28" s="12">
        <v>46</v>
      </c>
      <c r="B28" s="8" t="str">
        <f>VLOOKUP(A28,'Sets data'!$A$3:$C$9967,3,FALSE)</f>
        <v>Noble Duelist\'s Silks</v>
      </c>
      <c r="C28" s="8" t="str">
        <f>VLOOKUP(A28,'Sets data'!$A$3:$C$9967,2,FALSE)</f>
        <v>Seide des edlen Duellanten</v>
      </c>
      <c r="G28" s="68" t="str">
        <f t="shared" si="0"/>
        <v/>
      </c>
    </row>
    <row r="29" spans="1:7" x14ac:dyDescent="0.25">
      <c r="A29" s="12">
        <v>47</v>
      </c>
      <c r="B29" s="8" t="str">
        <f>VLOOKUP(A29,'Sets data'!$A$3:$C$9967,3,FALSE)</f>
        <v>Robes of the Withered Hand</v>
      </c>
      <c r="C29" s="8" t="str">
        <f>VLOOKUP(A29,'Sets data'!$A$3:$C$9967,2,FALSE)</f>
        <v>Roben der Verdorrten Hand</v>
      </c>
      <c r="G29" s="68" t="str">
        <f t="shared" si="0"/>
        <v/>
      </c>
    </row>
    <row r="30" spans="1:7" x14ac:dyDescent="0.25">
      <c r="A30" s="5">
        <v>48</v>
      </c>
      <c r="B30" s="8" t="str">
        <f>VLOOKUP(A30,'Sets data'!$A$3:$C$9967,3,FALSE)</f>
        <v>Magnus\' Gift</v>
      </c>
      <c r="C30" s="8" t="str">
        <f>VLOOKUP(A30,'Sets data'!$A$3:$C$9967,2,FALSE)</f>
        <v>Magnus' Gabe</v>
      </c>
      <c r="G30" s="68" t="str">
        <f t="shared" si="0"/>
        <v/>
      </c>
    </row>
    <row r="31" spans="1:7" x14ac:dyDescent="0.25">
      <c r="A31" s="12">
        <v>49</v>
      </c>
      <c r="B31" s="8" t="str">
        <f>VLOOKUP(A31,'Sets data'!$A$3:$C$9967,3,FALSE)</f>
        <v>Shadow of the Red Mountain</v>
      </c>
      <c r="C31" s="8" t="str">
        <f>VLOOKUP(A31,'Sets data'!$A$3:$C$9967,2,FALSE)</f>
        <v>Schatten des Roten Berges</v>
      </c>
      <c r="G31" s="68" t="str">
        <f t="shared" si="0"/>
        <v/>
      </c>
    </row>
    <row r="32" spans="1:7" x14ac:dyDescent="0.25">
      <c r="A32" s="12">
        <v>50</v>
      </c>
      <c r="B32" s="8" t="str">
        <f>VLOOKUP(A32,'Sets data'!$A$3:$C$9967,3,FALSE)</f>
        <v>The Morag Tong</v>
      </c>
      <c r="C32" s="8" t="str">
        <f>VLOOKUP(A32,'Sets data'!$A$3:$C$9967,2,FALSE)</f>
        <v>Morag Tong</v>
      </c>
      <c r="G32" s="68" t="str">
        <f t="shared" si="0"/>
        <v/>
      </c>
    </row>
    <row r="33" spans="1:7" x14ac:dyDescent="0.25">
      <c r="A33" s="5">
        <v>51</v>
      </c>
      <c r="B33" s="8" t="str">
        <f>VLOOKUP(A33,'Sets data'!$A$3:$C$9967,3,FALSE)</f>
        <v>Night Mother\'s Gaze</v>
      </c>
      <c r="C33" s="8" t="str">
        <f>VLOOKUP(A33,'Sets data'!$A$3:$C$9967,2,FALSE)</f>
        <v>Blick der Mutter der Nacht</v>
      </c>
      <c r="G33" s="68" t="str">
        <f t="shared" si="0"/>
        <v/>
      </c>
    </row>
    <row r="34" spans="1:7" x14ac:dyDescent="0.25">
      <c r="A34" s="12">
        <v>52</v>
      </c>
      <c r="B34" s="8" t="str">
        <f>VLOOKUP(A34,'Sets data'!$A$3:$C$9967,3,FALSE)</f>
        <v>Beckoning Steel</v>
      </c>
      <c r="C34" s="8" t="str">
        <f>VLOOKUP(A34,'Sets data'!$A$3:$C$9967,2,FALSE)</f>
        <v>Klingender Stahl</v>
      </c>
      <c r="G34" s="68" t="str">
        <f t="shared" si="0"/>
        <v/>
      </c>
    </row>
    <row r="35" spans="1:7" x14ac:dyDescent="0.25">
      <c r="A35" s="12">
        <v>53</v>
      </c>
      <c r="B35" s="8" t="str">
        <f>VLOOKUP(A35,'Sets data'!$A$3:$C$9967,3,FALSE)</f>
        <v>The Ice Furnace</v>
      </c>
      <c r="C35" s="8" t="str">
        <f>VLOOKUP(A35,'Sets data'!$A$3:$C$9967,2,FALSE)</f>
        <v>Eisschmiede</v>
      </c>
      <c r="G35" s="68" t="str">
        <f t="shared" si="0"/>
        <v/>
      </c>
    </row>
    <row r="36" spans="1:7" x14ac:dyDescent="0.25">
      <c r="A36" s="5">
        <v>54</v>
      </c>
      <c r="B36" s="8" t="str">
        <f>VLOOKUP(A36,'Sets data'!$A$3:$C$9967,3,FALSE)</f>
        <v>Ashen Grip</v>
      </c>
      <c r="C36" s="8" t="str">
        <f>VLOOKUP(A36,'Sets data'!$A$3:$C$9967,2,FALSE)</f>
        <v>Aschengriff</v>
      </c>
      <c r="G36" s="68" t="str">
        <f t="shared" si="0"/>
        <v/>
      </c>
    </row>
    <row r="37" spans="1:7" x14ac:dyDescent="0.25">
      <c r="A37" s="12">
        <v>55</v>
      </c>
      <c r="B37" s="8" t="str">
        <f>VLOOKUP(A37,'Sets data'!$A$3:$C$9967,3,FALSE)</f>
        <v>Prayer Shawl</v>
      </c>
      <c r="C37" s="8" t="str">
        <f>VLOOKUP(A37,'Sets data'!$A$3:$C$9967,2,FALSE)</f>
        <v>Gebetstuch</v>
      </c>
      <c r="G37" s="68" t="str">
        <f t="shared" si="0"/>
        <v/>
      </c>
    </row>
    <row r="38" spans="1:7" x14ac:dyDescent="0.25">
      <c r="A38" s="12">
        <v>56</v>
      </c>
      <c r="B38" s="8" t="str">
        <f>VLOOKUP(A38,'Sets data'!$A$3:$C$9967,3,FALSE)</f>
        <v>Stendarr\'s Embrace</v>
      </c>
      <c r="C38" s="8" t="str">
        <f>VLOOKUP(A38,'Sets data'!$A$3:$C$9967,2,FALSE)</f>
        <v>Stendarrs Umarmung</v>
      </c>
      <c r="G38" s="68" t="str">
        <f t="shared" si="0"/>
        <v/>
      </c>
    </row>
    <row r="39" spans="1:7" x14ac:dyDescent="0.25">
      <c r="A39" s="12">
        <v>57</v>
      </c>
      <c r="B39" s="8" t="str">
        <f>VLOOKUP(A39,'Sets data'!$A$3:$C$9967,3,FALSE)</f>
        <v>Syrabane\'s Grip</v>
      </c>
      <c r="C39" s="8" t="str">
        <f>VLOOKUP(A39,'Sets data'!$A$3:$C$9967,2,FALSE)</f>
        <v>Syrabanns Griff</v>
      </c>
      <c r="G39" s="68" t="str">
        <f t="shared" si="0"/>
        <v/>
      </c>
    </row>
    <row r="40" spans="1:7" x14ac:dyDescent="0.25">
      <c r="A40" s="12">
        <v>58</v>
      </c>
      <c r="B40" s="8" t="str">
        <f>VLOOKUP(A40,'Sets data'!$A$3:$C$9967,3,FALSE)</f>
        <v>Hide of the Werewolf</v>
      </c>
      <c r="C40" s="8" t="str">
        <f>VLOOKUP(A40,'Sets data'!$A$3:$C$9967,2,FALSE)</f>
        <v>Fell des Werwolfs</v>
      </c>
      <c r="G40" s="68" t="str">
        <f t="shared" si="0"/>
        <v/>
      </c>
    </row>
    <row r="41" spans="1:7" x14ac:dyDescent="0.25">
      <c r="A41" s="12">
        <v>59</v>
      </c>
      <c r="B41" s="8" t="str">
        <f>VLOOKUP(A41,'Sets data'!$A$3:$C$9967,3,FALSE)</f>
        <v>Kyne\'s Kiss</v>
      </c>
      <c r="C41" s="8" t="str">
        <f>VLOOKUP(A41,'Sets data'!$A$3:$C$9967,2,FALSE)</f>
        <v>Kynes Kuss</v>
      </c>
      <c r="G41" s="68" t="str">
        <f t="shared" si="0"/>
        <v/>
      </c>
    </row>
    <row r="42" spans="1:7" x14ac:dyDescent="0.25">
      <c r="A42" s="12">
        <v>60</v>
      </c>
      <c r="B42" s="8" t="str">
        <f>VLOOKUP(A42,'Sets data'!$A$3:$C$9967,3,FALSE)</f>
        <v>Darkstride</v>
      </c>
      <c r="C42" s="8" t="str">
        <f>VLOOKUP(A42,'Sets data'!$A$3:$C$9967,2,FALSE)</f>
        <v>Dunkelschritt</v>
      </c>
      <c r="G42" s="68" t="str">
        <f t="shared" si="0"/>
        <v/>
      </c>
    </row>
    <row r="43" spans="1:7" x14ac:dyDescent="0.25">
      <c r="A43" s="12">
        <v>61</v>
      </c>
      <c r="B43" s="8" t="str">
        <f>VLOOKUP(A43,'Sets data'!$A$3:$C$9967,3,FALSE)</f>
        <v>Dreugh King Slayer</v>
      </c>
      <c r="C43" s="8" t="str">
        <f>VLOOKUP(A43,'Sets data'!$A$3:$C$9967,2,FALSE)</f>
        <v>Dreughkönigsschlächter</v>
      </c>
      <c r="G43" s="68" t="str">
        <f t="shared" si="0"/>
        <v/>
      </c>
    </row>
    <row r="44" spans="1:7" x14ac:dyDescent="0.25">
      <c r="A44" s="12">
        <v>62</v>
      </c>
      <c r="B44" s="8" t="str">
        <f>VLOOKUP(A44,'Sets data'!$A$3:$C$9967,3,FALSE)</f>
        <v>Hatchling\'s Shell</v>
      </c>
      <c r="C44" s="8" t="str">
        <f>VLOOKUP(A44,'Sets data'!$A$3:$C$9967,2,FALSE)</f>
        <v>Schlüpflingspanzer</v>
      </c>
      <c r="G44" s="68" t="str">
        <f t="shared" si="0"/>
        <v/>
      </c>
    </row>
    <row r="45" spans="1:7" x14ac:dyDescent="0.25">
      <c r="A45" s="12">
        <v>63</v>
      </c>
      <c r="B45" s="8" t="str">
        <f>VLOOKUP(A45,'Sets data'!$A$3:$C$9967,3,FALSE)</f>
        <v>The Juggernaut</v>
      </c>
      <c r="C45" s="8" t="str">
        <f>VLOOKUP(A45,'Sets data'!$A$3:$C$9967,2,FALSE)</f>
        <v>Koloss</v>
      </c>
      <c r="G45" s="68" t="str">
        <f t="shared" si="0"/>
        <v/>
      </c>
    </row>
    <row r="46" spans="1:7" x14ac:dyDescent="0.25">
      <c r="A46" s="12">
        <v>64</v>
      </c>
      <c r="B46" s="8" t="str">
        <f>VLOOKUP(A46,'Sets data'!$A$3:$C$9967,3,FALSE)</f>
        <v>Shadow Dancer\'s Raiment</v>
      </c>
      <c r="C46" s="8" t="str">
        <f>VLOOKUP(A46,'Sets data'!$A$3:$C$9967,2,FALSE)</f>
        <v>Kleidung des Schattentänzers</v>
      </c>
      <c r="G46" s="68" t="str">
        <f t="shared" si="0"/>
        <v/>
      </c>
    </row>
    <row r="47" spans="1:7" x14ac:dyDescent="0.25">
      <c r="A47" s="12">
        <v>65</v>
      </c>
      <c r="B47" s="8" t="str">
        <f>VLOOKUP(A47,'Sets data'!$A$3:$C$9967,3,FALSE)</f>
        <v>Bloodthorn\'s Touch</v>
      </c>
      <c r="C47" s="8" t="str">
        <f>VLOOKUP(A47,'Sets data'!$A$3:$C$9967,2,FALSE)</f>
        <v>Spur eines Blutdorns</v>
      </c>
      <c r="G47" s="68" t="str">
        <f t="shared" si="0"/>
        <v/>
      </c>
    </row>
    <row r="48" spans="1:7" x14ac:dyDescent="0.25">
      <c r="A48" s="12">
        <v>66</v>
      </c>
      <c r="B48" s="8" t="str">
        <f>VLOOKUP(A48,'Sets data'!$A$3:$C$9967,3,FALSE)</f>
        <v>Robes of the Hist</v>
      </c>
      <c r="C48" s="8" t="str">
        <f>VLOOKUP(A48,'Sets data'!$A$3:$C$9967,2,FALSE)</f>
        <v>Roben des Hist</v>
      </c>
      <c r="G48" s="68" t="str">
        <f t="shared" si="0"/>
        <v/>
      </c>
    </row>
    <row r="49" spans="1:7" x14ac:dyDescent="0.25">
      <c r="A49" s="12">
        <v>67</v>
      </c>
      <c r="B49" s="8" t="str">
        <f>VLOOKUP(A49,'Sets data'!$A$3:$C$9967,3,FALSE)</f>
        <v>Shadow Walker</v>
      </c>
      <c r="C49" s="8" t="str">
        <f>VLOOKUP(A49,'Sets data'!$A$3:$C$9967,2,FALSE)</f>
        <v>Schattengänger</v>
      </c>
      <c r="G49" s="68" t="str">
        <f t="shared" si="0"/>
        <v/>
      </c>
    </row>
    <row r="50" spans="1:7" x14ac:dyDescent="0.25">
      <c r="A50" s="12">
        <v>68</v>
      </c>
      <c r="B50" s="8" t="str">
        <f>VLOOKUP(A50,'Sets data'!$A$3:$C$9967,3,FALSE)</f>
        <v>Stygian</v>
      </c>
      <c r="C50" s="8" t="str">
        <f>VLOOKUP(A50,'Sets data'!$A$3:$C$9967,2,FALSE)</f>
        <v>Stygier</v>
      </c>
      <c r="G50" s="68" t="str">
        <f t="shared" si="0"/>
        <v/>
      </c>
    </row>
    <row r="51" spans="1:7" x14ac:dyDescent="0.25">
      <c r="A51" s="12">
        <v>69</v>
      </c>
      <c r="B51" s="8" t="str">
        <f>VLOOKUP(A51,'Sets data'!$A$3:$C$9967,3,FALSE)</f>
        <v>Ranger\'s Gait</v>
      </c>
      <c r="C51" s="8" t="str">
        <f>VLOOKUP(A51,'Sets data'!$A$3:$C$9967,2,FALSE)</f>
        <v>Laufstil des Waldläufers</v>
      </c>
      <c r="G51" s="68" t="str">
        <f t="shared" si="0"/>
        <v/>
      </c>
    </row>
    <row r="52" spans="1:7" x14ac:dyDescent="0.25">
      <c r="A52" s="12">
        <v>70</v>
      </c>
      <c r="B52" s="8" t="str">
        <f>VLOOKUP(A52,'Sets data'!$A$3:$C$9967,3,FALSE)</f>
        <v>Seventh Legion Brute</v>
      </c>
      <c r="C52" s="8" t="str">
        <f>VLOOKUP(A52,'Sets data'!$A$3:$C$9967,2,FALSE)</f>
        <v>Rohling der siebten Legion</v>
      </c>
      <c r="G52" s="68" t="str">
        <f t="shared" si="0"/>
        <v/>
      </c>
    </row>
    <row r="53" spans="1:7" x14ac:dyDescent="0.25">
      <c r="A53" s="12">
        <v>71</v>
      </c>
      <c r="B53" s="8" t="str">
        <f>VLOOKUP(A53,'Sets data'!$A$3:$C$9967,3,FALSE)</f>
        <v>Durok\'s Bane</v>
      </c>
      <c r="C53" s="8" t="str">
        <f>VLOOKUP(A53,'Sets data'!$A$3:$C$9967,2,FALSE)</f>
        <v>Duroks Fluch</v>
      </c>
      <c r="G53" s="68" t="str">
        <f t="shared" si="0"/>
        <v/>
      </c>
    </row>
    <row r="54" spans="1:7" x14ac:dyDescent="0.25">
      <c r="A54" s="12">
        <v>72</v>
      </c>
      <c r="B54" s="8" t="str">
        <f>VLOOKUP(A54,'Sets data'!$A$3:$C$9967,3,FALSE)</f>
        <v>Nikulas\' Heavy Armor</v>
      </c>
      <c r="C54" s="8" t="str">
        <f>VLOOKUP(A54,'Sets data'!$A$3:$C$9967,2,FALSE)</f>
        <v>Nikulas' schwere Rüstung</v>
      </c>
      <c r="G54" s="68" t="str">
        <f t="shared" si="0"/>
        <v/>
      </c>
    </row>
    <row r="55" spans="1:7" x14ac:dyDescent="0.25">
      <c r="A55" s="5">
        <v>73</v>
      </c>
      <c r="B55" s="8" t="str">
        <f>VLOOKUP(A55,'Sets data'!$A$3:$C$9967,3,FALSE)</f>
        <v>Oblivion\'s Foe</v>
      </c>
      <c r="C55" s="8" t="str">
        <f>VLOOKUP(A55,'Sets data'!$A$3:$C$9967,2,FALSE)</f>
        <v>Erinnerung</v>
      </c>
      <c r="G55" s="68" t="str">
        <f t="shared" si="0"/>
        <v/>
      </c>
    </row>
    <row r="56" spans="1:7" x14ac:dyDescent="0.25">
      <c r="A56" s="5">
        <v>74</v>
      </c>
      <c r="B56" s="8" t="str">
        <f>VLOOKUP(A56,'Sets data'!$A$3:$C$9967,3,FALSE)</f>
        <v>Spectre\'s Eye</v>
      </c>
      <c r="C56" s="8" t="str">
        <f>VLOOKUP(A56,'Sets data'!$A$3:$C$9967,2,FALSE)</f>
        <v>Schemenauge</v>
      </c>
      <c r="G56" s="68" t="str">
        <f t="shared" si="0"/>
        <v/>
      </c>
    </row>
    <row r="57" spans="1:7" x14ac:dyDescent="0.25">
      <c r="A57" s="5">
        <v>75</v>
      </c>
      <c r="B57" s="8" t="str">
        <f>VLOOKUP(A57,'Sets data'!$A$3:$C$9967,3,FALSE)</f>
        <v>Torug\'s Pact</v>
      </c>
      <c r="C57" s="8" t="str">
        <f>VLOOKUP(A57,'Sets data'!$A$3:$C$9967,2,FALSE)</f>
        <v>Torugs Pakt</v>
      </c>
      <c r="G57" s="68" t="str">
        <f t="shared" si="0"/>
        <v/>
      </c>
    </row>
    <row r="58" spans="1:7" x14ac:dyDescent="0.25">
      <c r="A58" s="12">
        <v>76</v>
      </c>
      <c r="B58" s="8" t="str">
        <f>VLOOKUP(A58,'Sets data'!$A$3:$C$9967,3,FALSE)</f>
        <v>Robes of Alteration Mastery</v>
      </c>
      <c r="C58" s="8" t="str">
        <f>VLOOKUP(A58,'Sets data'!$A$3:$C$9967,2,FALSE)</f>
        <v>Roben der Veränderungsbeherrschung</v>
      </c>
      <c r="G58" s="68" t="str">
        <f t="shared" si="0"/>
        <v/>
      </c>
    </row>
    <row r="59" spans="1:7" x14ac:dyDescent="0.25">
      <c r="A59" s="12">
        <v>77</v>
      </c>
      <c r="B59" s="8" t="str">
        <f>VLOOKUP(A59,'Sets data'!$A$3:$C$9967,3,FALSE)</f>
        <v>Crusader</v>
      </c>
      <c r="C59" s="8" t="str">
        <f>VLOOKUP(A59,'Sets data'!$A$3:$C$9967,2,FALSE)</f>
        <v>Glaubenskrieger</v>
      </c>
      <c r="G59" s="68" t="str">
        <f t="shared" si="0"/>
        <v/>
      </c>
    </row>
    <row r="60" spans="1:7" x14ac:dyDescent="0.25">
      <c r="A60" s="5">
        <v>78</v>
      </c>
      <c r="B60" s="8" t="str">
        <f>VLOOKUP(A60,'Sets data'!$A$3:$C$9967,3,FALSE)</f>
        <v>Hist Bark</v>
      </c>
      <c r="C60" s="8" t="str">
        <f>VLOOKUP(A60,'Sets data'!$A$3:$C$9967,2,FALSE)</f>
        <v>Histrinde</v>
      </c>
      <c r="G60" s="68" t="str">
        <f t="shared" si="0"/>
        <v/>
      </c>
    </row>
    <row r="61" spans="1:7" x14ac:dyDescent="0.25">
      <c r="A61" s="5">
        <v>79</v>
      </c>
      <c r="B61" s="8" t="str">
        <f>VLOOKUP(A61,'Sets data'!$A$3:$C$9967,3,FALSE)</f>
        <v>Willow\'s Path</v>
      </c>
      <c r="C61" s="8" t="str">
        <f>VLOOKUP(A61,'Sets data'!$A$3:$C$9967,2,FALSE)</f>
        <v>Weidenpfad</v>
      </c>
      <c r="G61" s="68" t="str">
        <f t="shared" si="0"/>
        <v/>
      </c>
    </row>
    <row r="62" spans="1:7" x14ac:dyDescent="0.25">
      <c r="A62" s="5">
        <v>80</v>
      </c>
      <c r="B62" s="8" t="str">
        <f>VLOOKUP(A62,'Sets data'!$A$3:$C$9967,3,FALSE)</f>
        <v>Hunding\'s Rage</v>
      </c>
      <c r="C62" s="8" t="str">
        <f>VLOOKUP(A62,'Sets data'!$A$3:$C$9967,2,FALSE)</f>
        <v>Hundings Zorn</v>
      </c>
      <c r="G62" s="68" t="str">
        <f t="shared" si="0"/>
        <v/>
      </c>
    </row>
    <row r="63" spans="1:7" x14ac:dyDescent="0.25">
      <c r="A63" s="5">
        <v>81</v>
      </c>
      <c r="B63" s="8" t="str">
        <f>VLOOKUP(A63,'Sets data'!$A$3:$C$9967,3,FALSE)</f>
        <v>Song of Lamae</v>
      </c>
      <c r="C63" s="8" t="str">
        <f>VLOOKUP(A63,'Sets data'!$A$3:$C$9967,2,FALSE)</f>
        <v>Lied der Lamien</v>
      </c>
      <c r="G63" s="68" t="str">
        <f t="shared" si="0"/>
        <v/>
      </c>
    </row>
    <row r="64" spans="1:7" x14ac:dyDescent="0.25">
      <c r="A64" s="5">
        <v>82</v>
      </c>
      <c r="B64" s="8" t="str">
        <f>VLOOKUP(A64,'Sets data'!$A$3:$C$9967,3,FALSE)</f>
        <v>Alessia\'s Bulwark</v>
      </c>
      <c r="C64" s="8" t="str">
        <f>VLOOKUP(A64,'Sets data'!$A$3:$C$9967,2,FALSE)</f>
        <v>Alessias Bollwerk</v>
      </c>
      <c r="G64" s="68" t="str">
        <f t="shared" si="0"/>
        <v/>
      </c>
    </row>
    <row r="65" spans="1:7" x14ac:dyDescent="0.25">
      <c r="A65" s="12">
        <v>83</v>
      </c>
      <c r="B65" s="8" t="str">
        <f>VLOOKUP(A65,'Sets data'!$A$3:$C$9967,3,FALSE)</f>
        <v>Elf Bane</v>
      </c>
      <c r="C65" s="8" t="str">
        <f>VLOOKUP(A65,'Sets data'!$A$3:$C$9967,2,FALSE)</f>
        <v>Elfenfluch</v>
      </c>
      <c r="G65" s="68" t="str">
        <f t="shared" si="0"/>
        <v/>
      </c>
    </row>
    <row r="66" spans="1:7" x14ac:dyDescent="0.25">
      <c r="A66" s="5">
        <v>84</v>
      </c>
      <c r="B66" s="8" t="str">
        <f>VLOOKUP(A66,'Sets data'!$A$3:$C$9967,3,FALSE)</f>
        <v>Orgnum\'s Scales</v>
      </c>
      <c r="C66" s="8" t="str">
        <f>VLOOKUP(A66,'Sets data'!$A$3:$C$9967,2,FALSE)</f>
        <v>Orgnums Schuppen</v>
      </c>
      <c r="G66" s="68" t="str">
        <f t="shared" si="0"/>
        <v/>
      </c>
    </row>
    <row r="67" spans="1:7" x14ac:dyDescent="0.25">
      <c r="A67" s="12">
        <v>85</v>
      </c>
      <c r="B67" s="8" t="str">
        <f>VLOOKUP(A67,'Sets data'!$A$3:$C$9967,3,FALSE)</f>
        <v>Almalexia\'s Mercy</v>
      </c>
      <c r="C67" s="8" t="str">
        <f>VLOOKUP(A67,'Sets data'!$A$3:$C$9967,2,FALSE)</f>
        <v>Almalexias Gnade</v>
      </c>
      <c r="G67" s="68" t="str">
        <f t="shared" ref="G67:G127" si="1">IF(AND(A67&lt;&gt;"",NOT(ISERROR(A67)),ISNUMBER(A67),D67&lt;&gt;""),CONCATENATE("[",A67,"] = {",D67,"},","     --",B67," -&gt; ",E67," / ",F67),"")</f>
        <v/>
      </c>
    </row>
    <row r="68" spans="1:7" x14ac:dyDescent="0.25">
      <c r="A68" s="12">
        <v>86</v>
      </c>
      <c r="B68" s="8" t="str">
        <f>VLOOKUP(A68,'Sets data'!$A$3:$C$9967,3,FALSE)</f>
        <v>Queen\'s Elegance</v>
      </c>
      <c r="C68" s="8" t="str">
        <f>VLOOKUP(A68,'Sets data'!$A$3:$C$9967,2,FALSE)</f>
        <v>Eleganz der Königin</v>
      </c>
      <c r="G68" s="68" t="str">
        <f t="shared" si="1"/>
        <v/>
      </c>
    </row>
    <row r="69" spans="1:7" x14ac:dyDescent="0.25">
      <c r="A69" s="5">
        <v>87</v>
      </c>
      <c r="B69" s="8" t="str">
        <f>VLOOKUP(A69,'Sets data'!$A$3:$C$9967,3,FALSE)</f>
        <v>Eyes of Mara</v>
      </c>
      <c r="C69" s="8" t="str">
        <f>VLOOKUP(A69,'Sets data'!$A$3:$C$9967,2,FALSE)</f>
        <v>Augen von Mara</v>
      </c>
      <c r="G69" s="68" t="str">
        <f t="shared" si="1"/>
        <v/>
      </c>
    </row>
    <row r="70" spans="1:7" x14ac:dyDescent="0.25">
      <c r="A70" s="12">
        <v>88</v>
      </c>
      <c r="B70" s="8" t="str">
        <f>VLOOKUP(A70,'Sets data'!$A$3:$C$9967,3,FALSE)</f>
        <v>Robes of Destruction Mastery</v>
      </c>
      <c r="C70" s="8" t="str">
        <f>VLOOKUP(A70,'Sets data'!$A$3:$C$9967,2,FALSE)</f>
        <v>Roben der Zerstörungsbeherrschung</v>
      </c>
      <c r="G70" s="68" t="str">
        <f t="shared" si="1"/>
        <v/>
      </c>
    </row>
    <row r="71" spans="1:7" x14ac:dyDescent="0.25">
      <c r="A71" s="12">
        <v>89</v>
      </c>
      <c r="B71" s="8" t="str">
        <f>VLOOKUP(A71,'Sets data'!$A$3:$C$9967,3,FALSE)</f>
        <v>Sentry</v>
      </c>
      <c r="C71" s="8" t="str">
        <f>VLOOKUP(A71,'Sets data'!$A$3:$C$9967,2,FALSE)</f>
        <v>Wachposten</v>
      </c>
      <c r="G71" s="68" t="str">
        <f t="shared" si="1"/>
        <v/>
      </c>
    </row>
    <row r="72" spans="1:7" x14ac:dyDescent="0.25">
      <c r="A72" s="12">
        <v>90</v>
      </c>
      <c r="B72" s="8" t="str">
        <f>VLOOKUP(A72,'Sets data'!$A$3:$C$9967,3,FALSE)</f>
        <v>Senche\'s Bite</v>
      </c>
      <c r="C72" s="8" t="str">
        <f>VLOOKUP(A72,'Sets data'!$A$3:$C$9967,2,FALSE)</f>
        <v>Biss des Senche</v>
      </c>
      <c r="G72" s="68" t="str">
        <f t="shared" si="1"/>
        <v/>
      </c>
    </row>
    <row r="73" spans="1:7" x14ac:dyDescent="0.25">
      <c r="A73" s="12">
        <v>91</v>
      </c>
      <c r="B73" s="8" t="str">
        <f>VLOOKUP(A73,'Sets data'!$A$3:$C$9967,3,FALSE)</f>
        <v>Oblivion\'s Edge</v>
      </c>
      <c r="C73" s="8" t="str">
        <f>VLOOKUP(A73,'Sets data'!$A$3:$C$9967,2,FALSE)</f>
        <v>Vorteil des Vergessens</v>
      </c>
      <c r="G73" s="68" t="str">
        <f t="shared" si="1"/>
        <v/>
      </c>
    </row>
    <row r="74" spans="1:7" x14ac:dyDescent="0.25">
      <c r="A74" s="5">
        <v>92</v>
      </c>
      <c r="B74" s="8" t="str">
        <f>VLOOKUP(A74,'Sets data'!$A$3:$C$9967,3,FALSE)</f>
        <v>Kagrenac\'s Hope</v>
      </c>
      <c r="C74" s="8" t="str">
        <f>VLOOKUP(A74,'Sets data'!$A$3:$C$9967,2,FALSE)</f>
        <v>Kagrenacs Hoffnung</v>
      </c>
      <c r="G74" s="68" t="str">
        <f t="shared" si="1"/>
        <v/>
      </c>
    </row>
    <row r="75" spans="1:7" x14ac:dyDescent="0.25">
      <c r="A75" s="12">
        <v>93</v>
      </c>
      <c r="B75" s="8" t="str">
        <f>VLOOKUP(A75,'Sets data'!$A$3:$C$9967,3,FALSE)</f>
        <v>Storm Knight\'s Plate</v>
      </c>
      <c r="C75" s="8" t="str">
        <f>VLOOKUP(A75,'Sets data'!$A$3:$C$9967,2,FALSE)</f>
        <v>Wut des Sturmritters</v>
      </c>
      <c r="G75" s="68" t="str">
        <f t="shared" si="1"/>
        <v/>
      </c>
    </row>
    <row r="76" spans="1:7" x14ac:dyDescent="0.25">
      <c r="A76" s="12">
        <v>94</v>
      </c>
      <c r="B76" s="8" t="str">
        <f>VLOOKUP(A76,'Sets data'!$A$3:$C$9967,3,FALSE)</f>
        <v>Meridia\'s Blessed Armor</v>
      </c>
      <c r="C76" s="8" t="str">
        <f>VLOOKUP(A76,'Sets data'!$A$3:$C$9967,2,FALSE)</f>
        <v>Meridias gesegnete Rüstung</v>
      </c>
      <c r="G76" s="68" t="str">
        <f t="shared" si="1"/>
        <v/>
      </c>
    </row>
    <row r="77" spans="1:7" x14ac:dyDescent="0.25">
      <c r="A77" s="5">
        <v>95</v>
      </c>
      <c r="B77" s="8" t="str">
        <f>VLOOKUP(A77,'Sets data'!$A$3:$C$9967,3,FALSE)</f>
        <v>Shalidor\'s Curse</v>
      </c>
      <c r="C77" s="8" t="str">
        <f>VLOOKUP(A77,'Sets data'!$A$3:$C$9967,2,FALSE)</f>
        <v>Shalidors Fluch</v>
      </c>
      <c r="G77" s="68" t="str">
        <f t="shared" si="1"/>
        <v/>
      </c>
    </row>
    <row r="78" spans="1:7" x14ac:dyDescent="0.25">
      <c r="A78" s="12">
        <v>96</v>
      </c>
      <c r="B78" s="8" t="str">
        <f>VLOOKUP(A78,'Sets data'!$A$3:$C$9967,3,FALSE)</f>
        <v>Armor of Truth</v>
      </c>
      <c r="C78" s="8" t="str">
        <f>VLOOKUP(A78,'Sets data'!$A$3:$C$9967,2,FALSE)</f>
        <v>Rüstung der Wahrheit</v>
      </c>
      <c r="G78" s="68" t="str">
        <f t="shared" si="1"/>
        <v/>
      </c>
    </row>
    <row r="79" spans="1:7" x14ac:dyDescent="0.25">
      <c r="A79" s="12">
        <v>97</v>
      </c>
      <c r="B79" s="8" t="str">
        <f>VLOOKUP(A79,'Sets data'!$A$3:$C$9967,3,FALSE)</f>
        <v>The Arch-Mage</v>
      </c>
      <c r="C79" s="8" t="str">
        <f>VLOOKUP(A79,'Sets data'!$A$3:$C$9967,2,FALSE)</f>
        <v>Erzmagier</v>
      </c>
      <c r="G79" s="68" t="str">
        <f t="shared" si="1"/>
        <v/>
      </c>
    </row>
    <row r="80" spans="1:7" x14ac:dyDescent="0.25">
      <c r="A80" s="12">
        <v>98</v>
      </c>
      <c r="B80" s="8" t="str">
        <f>VLOOKUP(A80,'Sets data'!$A$3:$C$9967,3,FALSE)</f>
        <v>Necropotence</v>
      </c>
      <c r="C80" s="8" t="str">
        <f>VLOOKUP(A80,'Sets data'!$A$3:$C$9967,2,FALSE)</f>
        <v>Nekropotenz</v>
      </c>
      <c r="G80" s="68" t="str">
        <f t="shared" si="1"/>
        <v/>
      </c>
    </row>
    <row r="81" spans="1:7" x14ac:dyDescent="0.25">
      <c r="A81" s="12">
        <v>99</v>
      </c>
      <c r="B81" s="8" t="str">
        <f>VLOOKUP(A81,'Sets data'!$A$3:$C$9967,3,FALSE)</f>
        <v>Salvation</v>
      </c>
      <c r="C81" s="8" t="str">
        <f>VLOOKUP(A81,'Sets data'!$A$3:$C$9967,2,FALSE)</f>
        <v>Erlösung</v>
      </c>
      <c r="G81" s="68" t="str">
        <f t="shared" si="1"/>
        <v/>
      </c>
    </row>
    <row r="82" spans="1:7" x14ac:dyDescent="0.25">
      <c r="A82" s="12">
        <v>100</v>
      </c>
      <c r="B82" s="8" t="str">
        <f>VLOOKUP(A82,'Sets data'!$A$3:$C$9967,3,FALSE)</f>
        <v>Hawk\'s Eye</v>
      </c>
      <c r="C82" s="8" t="str">
        <f>VLOOKUP(A82,'Sets data'!$A$3:$C$9967,2,FALSE)</f>
        <v>Falkenauge</v>
      </c>
      <c r="G82" s="68" t="str">
        <f t="shared" si="1"/>
        <v/>
      </c>
    </row>
    <row r="83" spans="1:7" x14ac:dyDescent="0.25">
      <c r="A83" s="12">
        <v>101</v>
      </c>
      <c r="B83" s="8" t="str">
        <f>VLOOKUP(A83,'Sets data'!$A$3:$C$9967,3,FALSE)</f>
        <v>Affliction</v>
      </c>
      <c r="C83" s="8" t="str">
        <f>VLOOKUP(A83,'Sets data'!$A$3:$C$9967,2,FALSE)</f>
        <v>Elend (Befallen)</v>
      </c>
      <c r="G83" s="68" t="str">
        <f t="shared" si="1"/>
        <v/>
      </c>
    </row>
    <row r="84" spans="1:7" x14ac:dyDescent="0.25">
      <c r="A84" s="12">
        <v>102</v>
      </c>
      <c r="B84" s="8" t="str">
        <f>VLOOKUP(A84,'Sets data'!$A$3:$C$9967,3,FALSE)</f>
        <v>Duneripper\'s Scales</v>
      </c>
      <c r="C84" s="8" t="str">
        <f>VLOOKUP(A84,'Sets data'!$A$3:$C$9967,2,FALSE)</f>
        <v>Schuppen des Dünenbrechers</v>
      </c>
      <c r="G84" s="68" t="str">
        <f t="shared" si="1"/>
        <v/>
      </c>
    </row>
    <row r="85" spans="1:7" x14ac:dyDescent="0.25">
      <c r="A85" s="12">
        <v>103</v>
      </c>
      <c r="B85" s="8" t="str">
        <f>VLOOKUP(A85,'Sets data'!$A$3:$C$9967,3,FALSE)</f>
        <v>Magicka Furnace</v>
      </c>
      <c r="C85" s="8" t="str">
        <f>VLOOKUP(A85,'Sets data'!$A$3:$C$9967,2,FALSE)</f>
        <v>Magickaschmiede</v>
      </c>
      <c r="G85" s="68" t="str">
        <f t="shared" si="1"/>
        <v/>
      </c>
    </row>
    <row r="86" spans="1:7" x14ac:dyDescent="0.25">
      <c r="A86" s="12">
        <v>104</v>
      </c>
      <c r="B86" s="8" t="str">
        <f>VLOOKUP(A86,'Sets data'!$A$3:$C$9967,3,FALSE)</f>
        <v>Curse Eater</v>
      </c>
      <c r="C86" s="8" t="str">
        <f>VLOOKUP(A86,'Sets data'!$A$3:$C$9967,2,FALSE)</f>
        <v>Fluchfresser</v>
      </c>
      <c r="G86" s="68" t="str">
        <f t="shared" si="1"/>
        <v/>
      </c>
    </row>
    <row r="87" spans="1:7" x14ac:dyDescent="0.25">
      <c r="A87" s="12">
        <v>105</v>
      </c>
      <c r="B87" s="8" t="str">
        <f>VLOOKUP(A87,'Sets data'!$A$3:$C$9967,3,FALSE)</f>
        <v>Twin Sisters</v>
      </c>
      <c r="C87" s="8" t="str">
        <f>VLOOKUP(A87,'Sets data'!$A$3:$C$9967,2,FALSE)</f>
        <v>Zwillingsschwestern</v>
      </c>
      <c r="G87" s="68" t="str">
        <f t="shared" si="1"/>
        <v/>
      </c>
    </row>
    <row r="88" spans="1:7" x14ac:dyDescent="0.25">
      <c r="A88" s="12">
        <v>106</v>
      </c>
      <c r="B88" s="8" t="str">
        <f>VLOOKUP(A88,'Sets data'!$A$3:$C$9967,3,FALSE)</f>
        <v>Wilderqueen\'s Arch</v>
      </c>
      <c r="C88" s="8" t="str">
        <f>VLOOKUP(A88,'Sets data'!$A$3:$C$9967,2,FALSE)</f>
        <v>Bogen der Wildkönigin</v>
      </c>
      <c r="G88" s="68" t="str">
        <f t="shared" si="1"/>
        <v/>
      </c>
    </row>
    <row r="89" spans="1:7" x14ac:dyDescent="0.25">
      <c r="A89" s="12">
        <v>107</v>
      </c>
      <c r="B89" s="8" t="str">
        <f>VLOOKUP(A89,'Sets data'!$A$3:$C$9967,3,FALSE)</f>
        <v>Wyrd Tree\'s Blessing</v>
      </c>
      <c r="C89" s="8" t="str">
        <f>VLOOKUP(A89,'Sets data'!$A$3:$C$9967,2,FALSE)</f>
        <v>Segen des Wyrdbaums</v>
      </c>
      <c r="G89" s="68" t="str">
        <f t="shared" si="1"/>
        <v/>
      </c>
    </row>
    <row r="90" spans="1:7" x14ac:dyDescent="0.25">
      <c r="A90" s="12">
        <v>108</v>
      </c>
      <c r="B90" s="8" t="str">
        <f>VLOOKUP(A90,'Sets data'!$A$3:$C$9967,3,FALSE)</f>
        <v>Ravager</v>
      </c>
      <c r="C90" s="8" t="str">
        <f>VLOOKUP(A90,'Sets data'!$A$3:$C$9967,2,FALSE)</f>
        <v>Verwüster</v>
      </c>
      <c r="G90" s="68" t="str">
        <f t="shared" si="1"/>
        <v/>
      </c>
    </row>
    <row r="91" spans="1:7" x14ac:dyDescent="0.25">
      <c r="A91" s="12">
        <v>109</v>
      </c>
      <c r="B91" s="8" t="str">
        <f>VLOOKUP(A91,'Sets data'!$A$3:$C$9967,3,FALSE)</f>
        <v>Light of Cyrodiil</v>
      </c>
      <c r="C91" s="8" t="str">
        <f>VLOOKUP(A91,'Sets data'!$A$3:$C$9967,2,FALSE)</f>
        <v>Licht von Cyrodiil</v>
      </c>
      <c r="G91" s="68" t="str">
        <f t="shared" si="1"/>
        <v/>
      </c>
    </row>
    <row r="92" spans="1:7" x14ac:dyDescent="0.25">
      <c r="A92" s="12">
        <v>110</v>
      </c>
      <c r="B92" s="8" t="str">
        <f>VLOOKUP(A92,'Sets data'!$A$3:$C$9967,3,FALSE)</f>
        <v>Sanctuary</v>
      </c>
      <c r="C92" s="8" t="str">
        <f>VLOOKUP(A92,'Sets data'!$A$3:$C$9967,2,FALSE)</f>
        <v>Heiligtum</v>
      </c>
      <c r="G92" s="68" t="str">
        <f t="shared" si="1"/>
        <v/>
      </c>
    </row>
    <row r="93" spans="1:7" x14ac:dyDescent="0.25">
      <c r="A93" s="12">
        <v>111</v>
      </c>
      <c r="B93" s="8" t="str">
        <f>VLOOKUP(A93,'Sets data'!$A$3:$C$9967,3,FALSE)</f>
        <v>Ward of Cyrodiil</v>
      </c>
      <c r="C93" s="8" t="str">
        <f>VLOOKUP(A93,'Sets data'!$A$3:$C$9967,2,FALSE)</f>
        <v>Schutz von Cyrodiil</v>
      </c>
      <c r="G93" s="68" t="str">
        <f t="shared" si="1"/>
        <v/>
      </c>
    </row>
    <row r="94" spans="1:7" x14ac:dyDescent="0.25">
      <c r="A94" s="12">
        <v>112</v>
      </c>
      <c r="B94" s="8" t="str">
        <f>VLOOKUP(A94,'Sets data'!$A$3:$C$9967,3,FALSE)</f>
        <v>Night Terror</v>
      </c>
      <c r="C94" s="8" t="str">
        <f>VLOOKUP(A94,'Sets data'!$A$3:$C$9967,2,FALSE)</f>
        <v>Nachtschrecken</v>
      </c>
      <c r="G94" s="68" t="str">
        <f t="shared" si="1"/>
        <v/>
      </c>
    </row>
    <row r="95" spans="1:7" x14ac:dyDescent="0.25">
      <c r="A95" s="12">
        <v>113</v>
      </c>
      <c r="B95" s="8" t="str">
        <f>VLOOKUP(A95,'Sets data'!$A$3:$C$9967,3,FALSE)</f>
        <v>Crest of Cyrodiil</v>
      </c>
      <c r="C95" s="8" t="str">
        <f>VLOOKUP(A95,'Sets data'!$A$3:$C$9967,2,FALSE)</f>
        <v>Wappen von Cyrodiil</v>
      </c>
      <c r="G95" s="68" t="str">
        <f t="shared" si="1"/>
        <v/>
      </c>
    </row>
    <row r="96" spans="1:7" x14ac:dyDescent="0.25">
      <c r="A96" s="12">
        <v>114</v>
      </c>
      <c r="B96" s="8" t="str">
        <f>VLOOKUP(A96,'Sets data'!$A$3:$C$9967,3,FALSE)</f>
        <v>Soulshine</v>
      </c>
      <c r="C96" s="8" t="str">
        <f>VLOOKUP(A96,'Sets data'!$A$3:$C$9967,2,FALSE)</f>
        <v>Seelenschein</v>
      </c>
      <c r="G96" s="68" t="str">
        <f t="shared" si="1"/>
        <v/>
      </c>
    </row>
    <row r="97" spans="1:7" x14ac:dyDescent="0.25">
      <c r="A97" s="12">
        <v>116</v>
      </c>
      <c r="B97" s="8" t="str">
        <f>VLOOKUP(A97,'Sets data'!$A$3:$C$9967,3,FALSE)</f>
        <v>The Destruction Suite</v>
      </c>
      <c r="C97" s="8" t="str">
        <f>VLOOKUP(A97,'Sets data'!$A$3:$C$9967,2,FALSE)</f>
        <v>Garnitur der Zerstörung</v>
      </c>
      <c r="G97" s="68" t="str">
        <f t="shared" si="1"/>
        <v/>
      </c>
    </row>
    <row r="98" spans="1:7" x14ac:dyDescent="0.25">
      <c r="A98" s="12">
        <v>117</v>
      </c>
      <c r="B98" s="8" t="str">
        <f>VLOOKUP(A98,'Sets data'!$A$3:$C$9967,3,FALSE)</f>
        <v>Relics of the Physician, Ansur</v>
      </c>
      <c r="C98" s="8" t="str">
        <f>VLOOKUP(A98,'Sets data'!$A$3:$C$9967,2,FALSE)</f>
        <v>Relikte des Mediziners Ansur</v>
      </c>
      <c r="G98" s="68" t="str">
        <f t="shared" si="1"/>
        <v/>
      </c>
    </row>
    <row r="99" spans="1:7" x14ac:dyDescent="0.25">
      <c r="A99" s="12">
        <v>118</v>
      </c>
      <c r="B99" s="8" t="str">
        <f>VLOOKUP(A99,'Sets data'!$A$3:$C$9967,3,FALSE)</f>
        <v>Treasures of the Earthforge</v>
      </c>
      <c r="C99" s="8" t="str">
        <f>VLOOKUP(A99,'Sets data'!$A$3:$C$9967,2,FALSE)</f>
        <v>Schätze der Erdenschmiede</v>
      </c>
      <c r="G99" s="68" t="str">
        <f t="shared" si="1"/>
        <v/>
      </c>
    </row>
    <row r="100" spans="1:7" x14ac:dyDescent="0.25">
      <c r="A100" s="12">
        <v>119</v>
      </c>
      <c r="B100" s="8" t="str">
        <f>VLOOKUP(A100,'Sets data'!$A$3:$C$9967,3,FALSE)</f>
        <v>Relics of the Rebellion</v>
      </c>
      <c r="C100" s="8" t="str">
        <f>VLOOKUP(A100,'Sets data'!$A$3:$C$9967,2,FALSE)</f>
        <v>Relikte der Rebellion</v>
      </c>
      <c r="G100" s="68" t="str">
        <f t="shared" si="1"/>
        <v/>
      </c>
    </row>
    <row r="101" spans="1:7" x14ac:dyDescent="0.25">
      <c r="A101" s="12">
        <v>120</v>
      </c>
      <c r="B101" s="8" t="str">
        <f>VLOOKUP(A101,'Sets data'!$A$3:$C$9967,3,FALSE)</f>
        <v>Arms of Infernace</v>
      </c>
      <c r="C101" s="8" t="str">
        <f>VLOOKUP(A101,'Sets data'!$A$3:$C$9967,2,FALSE)</f>
        <v>Waffen Infernals</v>
      </c>
      <c r="G101" s="68" t="str">
        <f t="shared" si="1"/>
        <v/>
      </c>
    </row>
    <row r="102" spans="1:7" x14ac:dyDescent="0.25">
      <c r="A102" s="12">
        <v>121</v>
      </c>
      <c r="B102" s="8" t="str">
        <f>VLOOKUP(A102,'Sets data'!$A$3:$C$9967,3,FALSE)</f>
        <v>Arms of the Ancestors</v>
      </c>
      <c r="C102" s="8" t="str">
        <f>VLOOKUP(A102,'Sets data'!$A$3:$C$9967,2,FALSE)</f>
        <v>Waffen der Ahnen</v>
      </c>
      <c r="G102" s="68" t="str">
        <f t="shared" si="1"/>
        <v/>
      </c>
    </row>
    <row r="103" spans="1:7" x14ac:dyDescent="0.25">
      <c r="A103" s="12">
        <v>122</v>
      </c>
      <c r="B103" s="8" t="str">
        <f>VLOOKUP(A103,'Sets data'!$A$3:$C$9967,3,FALSE)</f>
        <v>Ebon Armory</v>
      </c>
      <c r="C103" s="8" t="str">
        <f>VLOOKUP(A103,'Sets data'!$A$3:$C$9967,2,FALSE)</f>
        <v>Ebenerzarsenal</v>
      </c>
      <c r="G103" s="68" t="str">
        <f t="shared" si="1"/>
        <v/>
      </c>
    </row>
    <row r="104" spans="1:7" x14ac:dyDescent="0.25">
      <c r="A104" s="12">
        <v>123</v>
      </c>
      <c r="B104" s="8" t="str">
        <f>VLOOKUP(A104,'Sets data'!$A$3:$C$9967,3,FALSE)</f>
        <v>Hircine\'s Veneer</v>
      </c>
      <c r="C104" s="8" t="str">
        <f>VLOOKUP(A104,'Sets data'!$A$3:$C$9967,2,FALSE)</f>
        <v>Hircines Schein</v>
      </c>
      <c r="G104" s="68" t="str">
        <f t="shared" si="1"/>
        <v/>
      </c>
    </row>
    <row r="105" spans="1:7" x14ac:dyDescent="0.25">
      <c r="A105" s="12">
        <v>124</v>
      </c>
      <c r="B105" s="8" t="str">
        <f>VLOOKUP(A105,'Sets data'!$A$3:$C$9967,3,FALSE)</f>
        <v>The Worm\'s Raiment</v>
      </c>
      <c r="C105" s="8" t="str">
        <f>VLOOKUP(A105,'Sets data'!$A$3:$C$9967,2,FALSE)</f>
        <v>Garderobe des Wurms</v>
      </c>
      <c r="G105" s="68" t="str">
        <f t="shared" si="1"/>
        <v/>
      </c>
    </row>
    <row r="106" spans="1:7" x14ac:dyDescent="0.25">
      <c r="A106" s="12">
        <v>125</v>
      </c>
      <c r="B106" s="8" t="str">
        <f>VLOOKUP(A106,'Sets data'!$A$3:$C$9967,3,FALSE)</f>
        <v>Wrath of the Imperium</v>
      </c>
      <c r="C106" s="8" t="str">
        <f>VLOOKUP(A106,'Sets data'!$A$3:$C$9967,2,FALSE)</f>
        <v>Zorn des Kaiserreichs</v>
      </c>
      <c r="G106" s="68" t="str">
        <f t="shared" si="1"/>
        <v/>
      </c>
    </row>
    <row r="107" spans="1:7" x14ac:dyDescent="0.25">
      <c r="A107" s="12">
        <v>126</v>
      </c>
      <c r="B107" s="8" t="str">
        <f>VLOOKUP(A107,'Sets data'!$A$3:$C$9967,3,FALSE)</f>
        <v>Grace of the Ancients</v>
      </c>
      <c r="C107" s="8" t="str">
        <f>VLOOKUP(A107,'Sets data'!$A$3:$C$9967,2,FALSE)</f>
        <v>Anmut der Ahnen</v>
      </c>
      <c r="G107" s="68" t="str">
        <f t="shared" si="1"/>
        <v/>
      </c>
    </row>
    <row r="108" spans="1:7" x14ac:dyDescent="0.25">
      <c r="A108" s="12">
        <v>127</v>
      </c>
      <c r="B108" s="8" t="str">
        <f>VLOOKUP(A108,'Sets data'!$A$3:$C$9967,3,FALSE)</f>
        <v>Deadly Strike</v>
      </c>
      <c r="C108" s="8" t="str">
        <f>VLOOKUP(A108,'Sets data'!$A$3:$C$9967,2,FALSE)</f>
        <v>Tödlicher Stoß</v>
      </c>
      <c r="G108" s="68" t="str">
        <f t="shared" si="1"/>
        <v/>
      </c>
    </row>
    <row r="109" spans="1:7" x14ac:dyDescent="0.25">
      <c r="A109" s="12">
        <v>128</v>
      </c>
      <c r="B109" s="8" t="str">
        <f>VLOOKUP(A109,'Sets data'!$A$3:$C$9967,3,FALSE)</f>
        <v>Blessing of the Potentates</v>
      </c>
      <c r="C109" s="8" t="str">
        <f>VLOOKUP(A109,'Sets data'!$A$3:$C$9967,2,FALSE)</f>
        <v>Segen des Potentaten</v>
      </c>
      <c r="G109" s="68" t="str">
        <f t="shared" si="1"/>
        <v/>
      </c>
    </row>
    <row r="110" spans="1:7" x14ac:dyDescent="0.25">
      <c r="A110" s="12">
        <v>129</v>
      </c>
      <c r="B110" s="8" t="str">
        <f>VLOOKUP(A110,'Sets data'!$A$3:$C$9967,3,FALSE)</f>
        <v>Vengeance Leech</v>
      </c>
      <c r="C110" s="8" t="str">
        <f>VLOOKUP(A110,'Sets data'!$A$3:$C$9967,2,FALSE)</f>
        <v>Saugende Vergeltung</v>
      </c>
      <c r="G110" s="68" t="str">
        <f t="shared" si="1"/>
        <v/>
      </c>
    </row>
    <row r="111" spans="1:7" x14ac:dyDescent="0.25">
      <c r="A111" s="12">
        <v>130</v>
      </c>
      <c r="B111" s="8" t="str">
        <f>VLOOKUP(A111,'Sets data'!$A$3:$C$9967,3,FALSE)</f>
        <v>Eagle Eye</v>
      </c>
      <c r="C111" s="8" t="str">
        <f>VLOOKUP(A111,'Sets data'!$A$3:$C$9967,2,FALSE)</f>
        <v>Adlerauge</v>
      </c>
      <c r="G111" s="68" t="str">
        <f t="shared" si="1"/>
        <v/>
      </c>
    </row>
    <row r="112" spans="1:7" x14ac:dyDescent="0.25">
      <c r="A112" s="12">
        <v>131</v>
      </c>
      <c r="B112" s="8" t="str">
        <f>VLOOKUP(A112,'Sets data'!$A$3:$C$9967,3,FALSE)</f>
        <v>Bastion of the Heartland</v>
      </c>
      <c r="C112" s="8" t="str">
        <f>VLOOKUP(A112,'Sets data'!$A$3:$C$9967,2,FALSE)</f>
        <v>Bastion des Herzlandes</v>
      </c>
      <c r="G112" s="68" t="str">
        <f t="shared" si="1"/>
        <v/>
      </c>
    </row>
    <row r="113" spans="1:7" x14ac:dyDescent="0.25">
      <c r="A113" s="12">
        <v>132</v>
      </c>
      <c r="B113" s="8" t="str">
        <f>VLOOKUP(A113,'Sets data'!$A$3:$C$9967,3,FALSE)</f>
        <v>Shield of the Valiant</v>
      </c>
      <c r="C113" s="8" t="str">
        <f>VLOOKUP(A113,'Sets data'!$A$3:$C$9967,2,FALSE)</f>
        <v>Schild des Tapferen</v>
      </c>
      <c r="G113" s="68" t="str">
        <f t="shared" si="1"/>
        <v/>
      </c>
    </row>
    <row r="114" spans="1:7" x14ac:dyDescent="0.25">
      <c r="A114" s="12">
        <v>133</v>
      </c>
      <c r="B114" s="8" t="str">
        <f>VLOOKUP(A114,'Sets data'!$A$3:$C$9967,3,FALSE)</f>
        <v>Buffer of the Swift</v>
      </c>
      <c r="C114" s="8" t="str">
        <f>VLOOKUP(A114,'Sets data'!$A$3:$C$9967,2,FALSE)</f>
        <v>Dämpfer des Geschwinden</v>
      </c>
      <c r="G114" s="68" t="str">
        <f t="shared" si="1"/>
        <v/>
      </c>
    </row>
    <row r="115" spans="1:7" x14ac:dyDescent="0.25">
      <c r="A115" s="12">
        <v>134</v>
      </c>
      <c r="B115" s="8" t="str">
        <f>VLOOKUP(A115,'Sets data'!$A$3:$C$9967,3,FALSE)</f>
        <v>Shroud of the Lich</v>
      </c>
      <c r="C115" s="8" t="str">
        <f>VLOOKUP(A115,'Sets data'!$A$3:$C$9967,2,FALSE)</f>
        <v>Tuch des Lich</v>
      </c>
      <c r="G115" s="68" t="str">
        <f t="shared" si="1"/>
        <v/>
      </c>
    </row>
    <row r="116" spans="1:7" x14ac:dyDescent="0.25">
      <c r="A116" s="12">
        <v>135</v>
      </c>
      <c r="B116" s="8" t="str">
        <f>VLOOKUP(A116,'Sets data'!$A$3:$C$9967,3,FALSE)</f>
        <v>Draugr\'s Heritage</v>
      </c>
      <c r="C116" s="8" t="str">
        <f>VLOOKUP(A116,'Sets data'!$A$3:$C$9967,2,FALSE)</f>
        <v>Erbe des Draugrs</v>
      </c>
      <c r="G116" s="68" t="str">
        <f t="shared" si="1"/>
        <v/>
      </c>
    </row>
    <row r="117" spans="1:7" x14ac:dyDescent="0.25">
      <c r="A117" s="12">
        <v>136</v>
      </c>
      <c r="B117" s="8" t="str">
        <f>VLOOKUP(A117,'Sets data'!$A$3:$C$9967,3,FALSE)</f>
        <v>Immortal Warrior</v>
      </c>
      <c r="C117" s="8" t="str">
        <f>VLOOKUP(A117,'Sets data'!$A$3:$C$9967,2,FALSE)</f>
        <v>Unsterblicher Krieger</v>
      </c>
      <c r="G117" s="68" t="str">
        <f t="shared" si="1"/>
        <v/>
      </c>
    </row>
    <row r="118" spans="1:7" x14ac:dyDescent="0.25">
      <c r="A118" s="12">
        <v>137</v>
      </c>
      <c r="B118" s="8" t="str">
        <f>VLOOKUP(A118,'Sets data'!$A$3:$C$9967,3,FALSE)</f>
        <v>Berserking Warrior</v>
      </c>
      <c r="C118" s="8" t="str">
        <f>VLOOKUP(A118,'Sets data'!$A$3:$C$9967,2,FALSE)</f>
        <v>Tobender Krieger</v>
      </c>
      <c r="G118" s="68" t="str">
        <f t="shared" si="1"/>
        <v/>
      </c>
    </row>
    <row r="119" spans="1:7" x14ac:dyDescent="0.25">
      <c r="A119" s="12">
        <v>138</v>
      </c>
      <c r="B119" s="8" t="str">
        <f>VLOOKUP(A119,'Sets data'!$A$3:$C$9967,3,FALSE)</f>
        <v>Defending Warrior</v>
      </c>
      <c r="C119" s="8" t="str">
        <f>VLOOKUP(A119,'Sets data'!$A$3:$C$9967,2,FALSE)</f>
        <v>Verteidigender Krieger</v>
      </c>
      <c r="G119" s="68" t="str">
        <f t="shared" si="1"/>
        <v/>
      </c>
    </row>
    <row r="120" spans="1:7" x14ac:dyDescent="0.25">
      <c r="A120" s="12">
        <v>139</v>
      </c>
      <c r="B120" s="8" t="str">
        <f>VLOOKUP(A120,'Sets data'!$A$3:$C$9967,3,FALSE)</f>
        <v>Wise Mage</v>
      </c>
      <c r="C120" s="8" t="str">
        <f>VLOOKUP(A120,'Sets data'!$A$3:$C$9967,2,FALSE)</f>
        <v>Weiser Magier</v>
      </c>
      <c r="G120" s="68" t="str">
        <f t="shared" si="1"/>
        <v/>
      </c>
    </row>
    <row r="121" spans="1:7" x14ac:dyDescent="0.25">
      <c r="A121" s="12">
        <v>140</v>
      </c>
      <c r="B121" s="8" t="str">
        <f>VLOOKUP(A121,'Sets data'!$A$3:$C$9967,3,FALSE)</f>
        <v>Destructive Mage</v>
      </c>
      <c r="C121" s="8" t="str">
        <f>VLOOKUP(A121,'Sets data'!$A$3:$C$9967,2,FALSE)</f>
        <v>Zerstörerischer Magier</v>
      </c>
      <c r="G121" s="68" t="str">
        <f t="shared" si="1"/>
        <v/>
      </c>
    </row>
    <row r="122" spans="1:7" x14ac:dyDescent="0.25">
      <c r="A122" s="12">
        <v>141</v>
      </c>
      <c r="B122" s="8" t="str">
        <f>VLOOKUP(A122,'Sets data'!$A$3:$C$9967,3,FALSE)</f>
        <v>Healing Mage</v>
      </c>
      <c r="C122" s="8" t="str">
        <f>VLOOKUP(A122,'Sets data'!$A$3:$C$9967,2,FALSE)</f>
        <v>Heilender Magier</v>
      </c>
      <c r="G122" s="68" t="str">
        <f t="shared" si="1"/>
        <v/>
      </c>
    </row>
    <row r="123" spans="1:7" x14ac:dyDescent="0.25">
      <c r="A123" s="12">
        <v>142</v>
      </c>
      <c r="B123" s="8" t="str">
        <f>VLOOKUP(A123,'Sets data'!$A$3:$C$9967,3,FALSE)</f>
        <v>Quick Serpent</v>
      </c>
      <c r="C123" s="8" t="str">
        <f>VLOOKUP(A123,'Sets data'!$A$3:$C$9967,2,FALSE)</f>
        <v>Flinke Schlange</v>
      </c>
      <c r="G123" s="68" t="str">
        <f t="shared" si="1"/>
        <v/>
      </c>
    </row>
    <row r="124" spans="1:7" x14ac:dyDescent="0.25">
      <c r="A124" s="12">
        <v>143</v>
      </c>
      <c r="B124" s="8" t="str">
        <f>VLOOKUP(A124,'Sets data'!$A$3:$C$9967,3,FALSE)</f>
        <v>Poisonous Serpent</v>
      </c>
      <c r="C124" s="8" t="str">
        <f>VLOOKUP(A124,'Sets data'!$A$3:$C$9967,2,FALSE)</f>
        <v>Giftschlange</v>
      </c>
      <c r="G124" s="68" t="str">
        <f t="shared" si="1"/>
        <v/>
      </c>
    </row>
    <row r="125" spans="1:7" x14ac:dyDescent="0.25">
      <c r="A125" s="12">
        <v>144</v>
      </c>
      <c r="B125" s="8" t="str">
        <f>VLOOKUP(A125,'Sets data'!$A$3:$C$9967,3,FALSE)</f>
        <v>Twice-Fanged Serpent</v>
      </c>
      <c r="C125" s="8" t="str">
        <f>VLOOKUP(A125,'Sets data'!$A$3:$C$9967,2,FALSE)</f>
        <v>Doppelzüngige Schlange</v>
      </c>
      <c r="G125" s="68" t="str">
        <f t="shared" si="1"/>
        <v/>
      </c>
    </row>
    <row r="126" spans="1:7" x14ac:dyDescent="0.25">
      <c r="A126" s="12">
        <v>145</v>
      </c>
      <c r="B126" s="8" t="str">
        <f>VLOOKUP(A126,'Sets data'!$A$3:$C$9967,3,FALSE)</f>
        <v>Way of Fire</v>
      </c>
      <c r="C126" s="8" t="str">
        <f>VLOOKUP(A126,'Sets data'!$A$3:$C$9967,2,FALSE)</f>
        <v>Weg des Feuers</v>
      </c>
      <c r="G126" s="68" t="str">
        <f t="shared" si="1"/>
        <v/>
      </c>
    </row>
    <row r="127" spans="1:7" x14ac:dyDescent="0.25">
      <c r="A127" s="12">
        <v>146</v>
      </c>
      <c r="B127" s="8" t="str">
        <f>VLOOKUP(A127,'Sets data'!$A$3:$C$9967,3,FALSE)</f>
        <v>Way of Air</v>
      </c>
      <c r="C127" s="8" t="str">
        <f>VLOOKUP(A127,'Sets data'!$A$3:$C$9967,2,FALSE)</f>
        <v>Weg der Luft</v>
      </c>
      <c r="G127" s="68" t="str">
        <f t="shared" si="1"/>
        <v/>
      </c>
    </row>
    <row r="128" spans="1:7" ht="240" x14ac:dyDescent="0.25">
      <c r="A128" s="12">
        <v>147</v>
      </c>
      <c r="B128" s="8" t="str">
        <f>VLOOKUP(A128,'Sets data'!$A$3:$C$9967,3,FALSE)</f>
        <v>Way of Martial Knowledge</v>
      </c>
      <c r="C128" s="8" t="str">
        <f>VLOOKUP(A128,'Sets data'!$A$3:$C$9967,2,FALSE)</f>
        <v>Weg der Kampfkunst</v>
      </c>
      <c r="D128" s="23" t="s">
        <v>2204</v>
      </c>
      <c r="G128" s="68"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data'!$A$3:$C$9967,3,FALSE)</f>
        <v>Way of the Arena</v>
      </c>
      <c r="C129" s="8" t="str">
        <f>VLOOKUP(A129,'Sets data'!$A$3:$C$9967,2,FALSE)</f>
        <v>Weg der Arena</v>
      </c>
      <c r="G129" s="68" t="str">
        <f t="shared" si="2"/>
        <v/>
      </c>
    </row>
    <row r="130" spans="1:7" x14ac:dyDescent="0.25">
      <c r="A130" s="12">
        <v>155</v>
      </c>
      <c r="B130" s="8" t="str">
        <f>VLOOKUP(A130,'Sets data'!$A$3:$C$9967,3,FALSE)</f>
        <v>Undaunted Bastion</v>
      </c>
      <c r="C130" s="8" t="str">
        <f>VLOOKUP(A130,'Sets data'!$A$3:$C$9967,2,FALSE)</f>
        <v>Unerschrockenen-Bastion</v>
      </c>
      <c r="G130" s="68" t="str">
        <f t="shared" si="2"/>
        <v/>
      </c>
    </row>
    <row r="131" spans="1:7" x14ac:dyDescent="0.25">
      <c r="A131" s="12">
        <v>156</v>
      </c>
      <c r="B131" s="8" t="str">
        <f>VLOOKUP(A131,'Sets data'!$A$3:$C$9967,3,FALSE)</f>
        <v>Undaunted Infiltrator</v>
      </c>
      <c r="C131" s="8" t="str">
        <f>VLOOKUP(A131,'Sets data'!$A$3:$C$9967,2,FALSE)</f>
        <v>Unerschrockener Infiltrator</v>
      </c>
      <c r="G131" s="68" t="str">
        <f t="shared" si="2"/>
        <v/>
      </c>
    </row>
    <row r="132" spans="1:7" x14ac:dyDescent="0.25">
      <c r="A132" s="12">
        <v>157</v>
      </c>
      <c r="B132" s="8" t="str">
        <f>VLOOKUP(A132,'Sets data'!$A$3:$C$9967,3,FALSE)</f>
        <v>Undaunted Unweaver</v>
      </c>
      <c r="C132" s="8" t="str">
        <f>VLOOKUP(A132,'Sets data'!$A$3:$C$9967,2,FALSE)</f>
        <v>Unerschrockener Entflechter</v>
      </c>
      <c r="G132" s="68" t="str">
        <f t="shared" si="2"/>
        <v/>
      </c>
    </row>
    <row r="133" spans="1:7" x14ac:dyDescent="0.25">
      <c r="A133" s="12">
        <v>158</v>
      </c>
      <c r="B133" s="8" t="str">
        <f>VLOOKUP(A133,'Sets data'!$A$3:$C$9967,3,FALSE)</f>
        <v>Embershield</v>
      </c>
      <c r="C133" s="8" t="str">
        <f>VLOOKUP(A133,'Sets data'!$A$3:$C$9967,2,FALSE)</f>
        <v>Glutschild</v>
      </c>
      <c r="G133" s="68" t="str">
        <f t="shared" si="2"/>
        <v/>
      </c>
    </row>
    <row r="134" spans="1:7" x14ac:dyDescent="0.25">
      <c r="A134" s="12">
        <v>159</v>
      </c>
      <c r="B134" s="8" t="str">
        <f>VLOOKUP(A134,'Sets data'!$A$3:$C$9967,3,FALSE)</f>
        <v>Sunderflame</v>
      </c>
      <c r="C134" s="8" t="str">
        <f>VLOOKUP(A134,'Sets data'!$A$3:$C$9967,2,FALSE)</f>
        <v>Trennflamme</v>
      </c>
      <c r="G134" s="68" t="str">
        <f t="shared" si="2"/>
        <v/>
      </c>
    </row>
    <row r="135" spans="1:7" ht="105" x14ac:dyDescent="0.25">
      <c r="A135" s="12">
        <v>160</v>
      </c>
      <c r="B135" s="8" t="str">
        <f>VLOOKUP(A135,'Sets data'!$A$3:$C$9967,3,FALSE)</f>
        <v>Burning Spellweave</v>
      </c>
      <c r="C135" s="8" t="str">
        <f>VLOOKUP(A135,'Sets data'!$A$3:$C$9967,2,FALSE)</f>
        <v>Branntzauberweber</v>
      </c>
      <c r="D135" s="23" t="s">
        <v>2202</v>
      </c>
      <c r="G135" s="68"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data'!$A$3:$C$9967,3,FALSE)</f>
        <v>Twice-Born Star</v>
      </c>
      <c r="C136" s="8" t="str">
        <f>VLOOKUP(A136,'Sets data'!$A$3:$C$9967,2,FALSE)</f>
        <v>Doppelstern</v>
      </c>
      <c r="G136" s="68" t="str">
        <f t="shared" si="2"/>
        <v/>
      </c>
    </row>
    <row r="137" spans="1:7" x14ac:dyDescent="0.25">
      <c r="A137" s="5">
        <v>162</v>
      </c>
      <c r="B137" s="8" t="str">
        <f>VLOOKUP(A137,'Sets data'!$A$3:$C$9967,3,FALSE)</f>
        <v>Spawn of Mephala</v>
      </c>
      <c r="C137" s="8" t="str">
        <f>VLOOKUP(A137,'Sets data'!$A$3:$C$9967,2,FALSE)</f>
        <v>Mephalas Brut</v>
      </c>
      <c r="G137" s="68" t="str">
        <f t="shared" si="2"/>
        <v/>
      </c>
    </row>
    <row r="138" spans="1:7" x14ac:dyDescent="0.25">
      <c r="A138" s="5">
        <v>163</v>
      </c>
      <c r="B138" s="8" t="str">
        <f>VLOOKUP(A138,'Sets data'!$A$3:$C$9967,3,FALSE)</f>
        <v>Blood Spawn</v>
      </c>
      <c r="C138" s="8" t="str">
        <f>VLOOKUP(A138,'Sets data'!$A$3:$C$9967,2,FALSE)</f>
        <v>Blutbrut</v>
      </c>
      <c r="G138" s="68" t="str">
        <f t="shared" si="2"/>
        <v/>
      </c>
    </row>
    <row r="139" spans="1:7" x14ac:dyDescent="0.25">
      <c r="A139" s="5">
        <v>164</v>
      </c>
      <c r="B139" s="8" t="str">
        <f>VLOOKUP(A139,'Sets data'!$A$3:$C$9967,3,FALSE)</f>
        <v>Lord Warden</v>
      </c>
      <c r="C139" s="8" t="str">
        <f>VLOOKUP(A139,'Sets data'!$A$3:$C$9967,2,FALSE)</f>
        <v>Hochwärter</v>
      </c>
      <c r="G139" s="68" t="str">
        <f t="shared" si="2"/>
        <v/>
      </c>
    </row>
    <row r="140" spans="1:7" x14ac:dyDescent="0.25">
      <c r="A140" s="5">
        <v>165</v>
      </c>
      <c r="B140" s="8" t="str">
        <f>VLOOKUP(A140,'Sets data'!$A$3:$C$9967,3,FALSE)</f>
        <v>Scourge Harvester</v>
      </c>
      <c r="C140" s="8" t="str">
        <f>VLOOKUP(A140,'Sets data'!$A$3:$C$9967,2,FALSE)</f>
        <v>Geißelernter</v>
      </c>
      <c r="G140" s="68" t="str">
        <f t="shared" si="2"/>
        <v/>
      </c>
    </row>
    <row r="141" spans="1:7" x14ac:dyDescent="0.25">
      <c r="A141" s="5">
        <v>166</v>
      </c>
      <c r="B141" s="8" t="str">
        <f>VLOOKUP(A141,'Sets data'!$A$3:$C$9967,3,FALSE)</f>
        <v>Engine Guardian</v>
      </c>
      <c r="C141" s="8" t="str">
        <f>VLOOKUP(A141,'Sets data'!$A$3:$C$9967,2,FALSE)</f>
        <v>Maschinenwächter</v>
      </c>
      <c r="G141" s="68" t="str">
        <f t="shared" si="2"/>
        <v/>
      </c>
    </row>
    <row r="142" spans="1:7" ht="105" x14ac:dyDescent="0.25">
      <c r="A142" s="5">
        <v>167</v>
      </c>
      <c r="B142" s="8" t="str">
        <f>VLOOKUP(A142,'Sets data'!$A$3:$C$9967,3,FALSE)</f>
        <v>Nightflame</v>
      </c>
      <c r="C142" s="8" t="str">
        <f>VLOOKUP(A142,'Sets data'!$A$3:$C$9967,2,FALSE)</f>
        <v>Nachtflamme</v>
      </c>
      <c r="D142" s="23" t="s">
        <v>2203</v>
      </c>
      <c r="G142" s="68"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data'!$A$3:$C$9967,3,FALSE)</f>
        <v>Nerien\'eth</v>
      </c>
      <c r="C143" s="8" t="str">
        <f>VLOOKUP(A143,'Sets data'!$A$3:$C$9967,2,FALSE)</f>
        <v>Nerien'eth</v>
      </c>
      <c r="G143" s="68" t="str">
        <f t="shared" si="2"/>
        <v/>
      </c>
    </row>
    <row r="144" spans="1:7" x14ac:dyDescent="0.25">
      <c r="A144" s="5">
        <v>169</v>
      </c>
      <c r="B144" s="8" t="str">
        <f>VLOOKUP(A144,'Sets data'!$A$3:$C$9967,3,FALSE)</f>
        <v>Valkyn Skoria</v>
      </c>
      <c r="C144" s="8" t="str">
        <f>VLOOKUP(A144,'Sets data'!$A$3:$C$9967,2,FALSE)</f>
        <v>Valkyn Skoria</v>
      </c>
      <c r="G144" s="68" t="str">
        <f t="shared" si="2"/>
        <v/>
      </c>
    </row>
    <row r="145" spans="1:7" x14ac:dyDescent="0.25">
      <c r="A145" s="5">
        <v>170</v>
      </c>
      <c r="B145" s="8" t="str">
        <f>VLOOKUP(A145,'Sets data'!$A$3:$C$9967,3,FALSE)</f>
        <v>Maw of the Infernal</v>
      </c>
      <c r="C145" s="8" t="str">
        <f>VLOOKUP(A145,'Sets data'!$A$3:$C$9967,2,FALSE)</f>
        <v>Schlund des Infernalen</v>
      </c>
      <c r="G145" s="68" t="str">
        <f t="shared" si="2"/>
        <v/>
      </c>
    </row>
    <row r="146" spans="1:7" x14ac:dyDescent="0.25">
      <c r="A146" s="12">
        <v>171</v>
      </c>
      <c r="B146" s="8" t="str">
        <f>VLOOKUP(A146,'Sets data'!$A$3:$C$9967,3,FALSE)</f>
        <v>Eternal Warrior</v>
      </c>
      <c r="C146" s="8" t="str">
        <f>VLOOKUP(A146,'Sets data'!$A$3:$C$9967,2,FALSE)</f>
        <v>Ewiger Krieger</v>
      </c>
      <c r="G146" s="68" t="str">
        <f t="shared" si="2"/>
        <v/>
      </c>
    </row>
    <row r="147" spans="1:7" x14ac:dyDescent="0.25">
      <c r="A147" s="12">
        <v>172</v>
      </c>
      <c r="B147" s="8" t="str">
        <f>VLOOKUP(A147,'Sets data'!$A$3:$C$9967,3,FALSE)</f>
        <v>Infallible Mage</v>
      </c>
      <c r="C147" s="8" t="str">
        <f>VLOOKUP(A147,'Sets data'!$A$3:$C$9967,2,FALSE)</f>
        <v>Unfehlbare Magierin</v>
      </c>
      <c r="G147" s="68" t="str">
        <f t="shared" si="2"/>
        <v/>
      </c>
    </row>
    <row r="148" spans="1:7" x14ac:dyDescent="0.25">
      <c r="A148" s="12">
        <v>173</v>
      </c>
      <c r="B148" s="8" t="str">
        <f>VLOOKUP(A148,'Sets data'!$A$3:$C$9967,3,FALSE)</f>
        <v>Vicious Serpent</v>
      </c>
      <c r="C148" s="8" t="str">
        <f>VLOOKUP(A148,'Sets data'!$A$3:$C$9967,2,FALSE)</f>
        <v>Boshafte Schlange</v>
      </c>
      <c r="G148" s="68" t="str">
        <f t="shared" si="2"/>
        <v/>
      </c>
    </row>
    <row r="149" spans="1:7" x14ac:dyDescent="0.25">
      <c r="A149" s="5">
        <v>176</v>
      </c>
      <c r="B149" s="8" t="str">
        <f>VLOOKUP(A149,'Sets data'!$A$3:$C$9967,3,FALSE)</f>
        <v>Noble\'s Conquest</v>
      </c>
      <c r="C149" s="8" t="str">
        <f>VLOOKUP(A149,'Sets data'!$A$3:$C$9967,2,FALSE)</f>
        <v>Adelssieg</v>
      </c>
      <c r="G149" s="68" t="str">
        <f t="shared" si="2"/>
        <v/>
      </c>
    </row>
    <row r="150" spans="1:7" x14ac:dyDescent="0.25">
      <c r="A150" s="5">
        <v>177</v>
      </c>
      <c r="B150" s="8" t="str">
        <f>VLOOKUP(A150,'Sets data'!$A$3:$C$9967,3,FALSE)</f>
        <v>Redistributor</v>
      </c>
      <c r="C150" s="8" t="str">
        <f>VLOOKUP(A150,'Sets data'!$A$3:$C$9967,2,FALSE)</f>
        <v>Umverteilung</v>
      </c>
      <c r="G150" s="68" t="str">
        <f t="shared" si="2"/>
        <v/>
      </c>
    </row>
    <row r="151" spans="1:7" x14ac:dyDescent="0.25">
      <c r="A151" s="5">
        <v>178</v>
      </c>
      <c r="B151" s="8" t="str">
        <f>VLOOKUP(A151,'Sets data'!$A$3:$C$9967,3,FALSE)</f>
        <v>Armor Master</v>
      </c>
      <c r="C151" s="8" t="str">
        <f>VLOOKUP(A151,'Sets data'!$A$3:$C$9967,2,FALSE)</f>
        <v>Rüstungsmeister</v>
      </c>
      <c r="G151" s="68" t="str">
        <f t="shared" si="2"/>
        <v/>
      </c>
    </row>
    <row r="152" spans="1:7" x14ac:dyDescent="0.25">
      <c r="A152" s="12">
        <v>179</v>
      </c>
      <c r="B152" s="8" t="str">
        <f>VLOOKUP(A152,'Sets data'!$A$3:$C$9967,3,FALSE)</f>
        <v>Black Rose</v>
      </c>
      <c r="C152" s="8" t="str">
        <f>VLOOKUP(A152,'Sets data'!$A$3:$C$9967,2,FALSE)</f>
        <v>Schwarze Rose</v>
      </c>
      <c r="G152" s="68" t="str">
        <f t="shared" si="2"/>
        <v/>
      </c>
    </row>
    <row r="153" spans="1:7" ht="90" x14ac:dyDescent="0.25">
      <c r="A153" s="12">
        <v>180</v>
      </c>
      <c r="B153" s="8" t="str">
        <f>VLOOKUP(A153,'Sets data'!$A$3:$C$9967,3,FALSE)</f>
        <v>Powerful Assault</v>
      </c>
      <c r="C153" s="8" t="str">
        <f>VLOOKUP(A153,'Sets data'!$A$3:$C$9967,2,FALSE)</f>
        <v>Kraftvoller Ansturm</v>
      </c>
      <c r="D153" s="23" t="s">
        <v>2205</v>
      </c>
      <c r="G153" s="68"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data'!$A$3:$C$9967,3,FALSE)</f>
        <v>Meritorious Service</v>
      </c>
      <c r="C154" s="8" t="str">
        <f>VLOOKUP(A154,'Sets data'!$A$3:$C$9967,2,FALSE)</f>
        <v>Meritorischer Dienst</v>
      </c>
      <c r="D154" s="23" t="s">
        <v>2206</v>
      </c>
      <c r="G154" s="68"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data'!$A$3:$C$9967,3,FALSE)</f>
        <v>Molag Kena</v>
      </c>
      <c r="C155" s="8" t="str">
        <f>VLOOKUP(A155,'Sets data'!$A$3:$C$9967,2,FALSE)</f>
        <v>Molag Kena</v>
      </c>
      <c r="G155" s="68" t="str">
        <f t="shared" si="2"/>
        <v/>
      </c>
    </row>
    <row r="156" spans="1:7" x14ac:dyDescent="0.25">
      <c r="A156" s="12">
        <v>184</v>
      </c>
      <c r="B156" s="8" t="str">
        <f>VLOOKUP(A156,'Sets data'!$A$3:$C$9967,3,FALSE)</f>
        <v>Brands of Imperium</v>
      </c>
      <c r="C156" s="8" t="str">
        <f>VLOOKUP(A156,'Sets data'!$A$3:$C$9967,2,FALSE)</f>
        <v>Male des Kaiserreichs</v>
      </c>
      <c r="G156" s="68" t="str">
        <f t="shared" si="2"/>
        <v/>
      </c>
    </row>
    <row r="157" spans="1:7" ht="105" x14ac:dyDescent="0.25">
      <c r="A157" s="12">
        <v>185</v>
      </c>
      <c r="B157" s="8" t="str">
        <f>VLOOKUP(A157,'Sets data'!$A$3:$C$9967,3,FALSE)</f>
        <v>Spell Power Cure</v>
      </c>
      <c r="C157" s="8" t="str">
        <f>VLOOKUP(A157,'Sets data'!$A$3:$C$9967,2,FALSE)</f>
        <v>Magiekraftheilung</v>
      </c>
      <c r="D157" s="23" t="s">
        <v>2290</v>
      </c>
      <c r="G157" s="68"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data'!$A$3:$C$9967,3,FALSE)</f>
        <v>Jolting Arms</v>
      </c>
      <c r="C158" s="8" t="str">
        <f>VLOOKUP(A158,'Sets data'!$A$3:$C$9967,2,FALSE)</f>
        <v>Rüttelnde Rüstung</v>
      </c>
      <c r="G158" s="68" t="str">
        <f t="shared" si="2"/>
        <v/>
      </c>
    </row>
    <row r="159" spans="1:7" x14ac:dyDescent="0.25">
      <c r="A159" s="12">
        <v>187</v>
      </c>
      <c r="B159" s="8" t="str">
        <f>VLOOKUP(A159,'Sets data'!$A$3:$C$9967,3,FALSE)</f>
        <v>Swamp Raider</v>
      </c>
      <c r="C159" s="8" t="str">
        <f>VLOOKUP(A159,'Sets data'!$A$3:$C$9967,2,FALSE)</f>
        <v>Sumpfräuber</v>
      </c>
      <c r="G159" s="68" t="str">
        <f t="shared" si="2"/>
        <v/>
      </c>
    </row>
    <row r="160" spans="1:7" x14ac:dyDescent="0.25">
      <c r="A160" s="12">
        <v>188</v>
      </c>
      <c r="B160" s="8" t="str">
        <f>VLOOKUP(A160,'Sets data'!$A$3:$C$9967,3,FALSE)</f>
        <v>Storm Master</v>
      </c>
      <c r="C160" s="8" t="str">
        <f>VLOOKUP(A160,'Sets data'!$A$3:$C$9967,2,FALSE)</f>
        <v>Sturmmeister</v>
      </c>
      <c r="G160" s="68" t="str">
        <f t="shared" si="2"/>
        <v/>
      </c>
    </row>
    <row r="161" spans="1:7" x14ac:dyDescent="0.25">
      <c r="A161" s="12">
        <v>190</v>
      </c>
      <c r="B161" s="8" t="str">
        <f>VLOOKUP(A161,'Sets data'!$A$3:$C$9967,3,FALSE)</f>
        <v>Scathing Mage</v>
      </c>
      <c r="C161" s="8" t="str">
        <f>VLOOKUP(A161,'Sets data'!$A$3:$C$9967,2,FALSE)</f>
        <v>Verletzender Magier</v>
      </c>
      <c r="G161" s="68" t="str">
        <f t="shared" si="2"/>
        <v/>
      </c>
    </row>
    <row r="162" spans="1:7" x14ac:dyDescent="0.25">
      <c r="A162" s="12">
        <v>193</v>
      </c>
      <c r="B162" s="8" t="str">
        <f>VLOOKUP(A162,'Sets data'!$A$3:$C$9967,3,FALSE)</f>
        <v>Overwhelming Surge</v>
      </c>
      <c r="C162" s="8" t="str">
        <f>VLOOKUP(A162,'Sets data'!$A$3:$C$9967,2,FALSE)</f>
        <v>Überwältigende Woge</v>
      </c>
      <c r="G162" s="68" t="str">
        <f t="shared" si="2"/>
        <v/>
      </c>
    </row>
    <row r="163" spans="1:7" x14ac:dyDescent="0.25">
      <c r="A163" s="12">
        <v>194</v>
      </c>
      <c r="B163" s="8" t="str">
        <f>VLOOKUP(A163,'Sets data'!$A$3:$C$9967,3,FALSE)</f>
        <v>Combat Physician</v>
      </c>
      <c r="C163" s="8" t="str">
        <f>VLOOKUP(A163,'Sets data'!$A$3:$C$9967,2,FALSE)</f>
        <v>Feldarzt</v>
      </c>
      <c r="G163" s="68" t="str">
        <f t="shared" si="2"/>
        <v/>
      </c>
    </row>
    <row r="164" spans="1:7" x14ac:dyDescent="0.25">
      <c r="A164" s="12">
        <v>195</v>
      </c>
      <c r="B164" s="8" t="str">
        <f>VLOOKUP(A164,'Sets data'!$A$3:$C$9967,3,FALSE)</f>
        <v>Sheer Venom</v>
      </c>
      <c r="C164" s="8" t="str">
        <f>VLOOKUP(A164,'Sets data'!$A$3:$C$9967,2,FALSE)</f>
        <v>Reingift</v>
      </c>
      <c r="G164" s="68" t="str">
        <f t="shared" si="2"/>
        <v/>
      </c>
    </row>
    <row r="165" spans="1:7" x14ac:dyDescent="0.25">
      <c r="A165" s="12">
        <v>196</v>
      </c>
      <c r="B165" s="8" t="str">
        <f>VLOOKUP(A165,'Sets data'!$A$3:$C$9967,3,FALSE)</f>
        <v>Leeching Plate</v>
      </c>
      <c r="C165" s="8" t="str">
        <f>VLOOKUP(A165,'Sets data'!$A$3:$C$9967,2,FALSE)</f>
        <v>Auslaugende Rüstung</v>
      </c>
      <c r="G165" s="68" t="str">
        <f t="shared" si="2"/>
        <v/>
      </c>
    </row>
    <row r="166" spans="1:7" x14ac:dyDescent="0.25">
      <c r="A166" s="12">
        <v>197</v>
      </c>
      <c r="B166" s="8" t="str">
        <f>VLOOKUP(A166,'Sets data'!$A$3:$C$9967,3,FALSE)</f>
        <v>Tormentor</v>
      </c>
      <c r="C166" s="8" t="str">
        <f>VLOOKUP(A166,'Sets data'!$A$3:$C$9967,2,FALSE)</f>
        <v>Quälender</v>
      </c>
      <c r="G166" s="68" t="str">
        <f t="shared" si="2"/>
        <v/>
      </c>
    </row>
    <row r="167" spans="1:7" x14ac:dyDescent="0.25">
      <c r="A167" s="12">
        <v>198</v>
      </c>
      <c r="B167" s="8" t="str">
        <f>VLOOKUP(A167,'Sets data'!$A$3:$C$9967,3,FALSE)</f>
        <v>Essence Thief</v>
      </c>
      <c r="C167" s="8" t="str">
        <f>VLOOKUP(A167,'Sets data'!$A$3:$C$9967,2,FALSE)</f>
        <v>Essenzdieb</v>
      </c>
      <c r="G167" s="68" t="str">
        <f t="shared" si="2"/>
        <v/>
      </c>
    </row>
    <row r="168" spans="1:7" x14ac:dyDescent="0.25">
      <c r="A168" s="12">
        <v>199</v>
      </c>
      <c r="B168" s="8" t="str">
        <f>VLOOKUP(A168,'Sets data'!$A$3:$C$9967,3,FALSE)</f>
        <v>Shield Breaker</v>
      </c>
      <c r="C168" s="8" t="str">
        <f>VLOOKUP(A168,'Sets data'!$A$3:$C$9967,2,FALSE)</f>
        <v>Schildbrecher</v>
      </c>
      <c r="G168" s="68" t="str">
        <f t="shared" si="2"/>
        <v/>
      </c>
    </row>
    <row r="169" spans="1:7" x14ac:dyDescent="0.25">
      <c r="A169" s="12">
        <v>200</v>
      </c>
      <c r="B169" s="8" t="str">
        <f>VLOOKUP(A169,'Sets data'!$A$3:$C$9967,3,FALSE)</f>
        <v>Phoenix</v>
      </c>
      <c r="C169" s="8" t="str">
        <f>VLOOKUP(A169,'Sets data'!$A$3:$C$9967,2,FALSE)</f>
        <v>Phönix</v>
      </c>
      <c r="G169" s="68" t="str">
        <f t="shared" si="2"/>
        <v/>
      </c>
    </row>
    <row r="170" spans="1:7" x14ac:dyDescent="0.25">
      <c r="A170" s="12">
        <v>201</v>
      </c>
      <c r="B170" s="8" t="str">
        <f>VLOOKUP(A170,'Sets data'!$A$3:$C$9967,3,FALSE)</f>
        <v>Reactive Armor</v>
      </c>
      <c r="C170" s="8" t="str">
        <f>VLOOKUP(A170,'Sets data'!$A$3:$C$9967,2,FALSE)</f>
        <v>Reaktive Rüstung</v>
      </c>
      <c r="G170" s="68" t="str">
        <f t="shared" si="2"/>
        <v/>
      </c>
    </row>
    <row r="171" spans="1:7" x14ac:dyDescent="0.25">
      <c r="A171" s="12">
        <v>204</v>
      </c>
      <c r="B171" s="8" t="str">
        <f>VLOOKUP(A171,'Sets data'!$A$3:$C$9967,3,FALSE)</f>
        <v>Endurance</v>
      </c>
      <c r="C171" s="8" t="str">
        <f>VLOOKUP(A171,'Sets data'!$A$3:$C$9967,2,FALSE)</f>
        <v>Beständigkeit</v>
      </c>
      <c r="G171" s="68" t="str">
        <f t="shared" si="2"/>
        <v/>
      </c>
    </row>
    <row r="172" spans="1:7" x14ac:dyDescent="0.25">
      <c r="A172" s="12">
        <v>205</v>
      </c>
      <c r="B172" s="8" t="str">
        <f>VLOOKUP(A172,'Sets data'!$A$3:$C$9967,3,FALSE)</f>
        <v>Willpower</v>
      </c>
      <c r="C172" s="8" t="str">
        <f>VLOOKUP(A172,'Sets data'!$A$3:$C$9967,2,FALSE)</f>
        <v>Willenskraft</v>
      </c>
      <c r="G172" s="68" t="str">
        <f t="shared" si="2"/>
        <v/>
      </c>
    </row>
    <row r="173" spans="1:7" x14ac:dyDescent="0.25">
      <c r="A173" s="12">
        <v>206</v>
      </c>
      <c r="B173" s="8" t="str">
        <f>VLOOKUP(A173,'Sets data'!$A$3:$C$9967,3,FALSE)</f>
        <v>Agility</v>
      </c>
      <c r="C173" s="8" t="str">
        <f>VLOOKUP(A173,'Sets data'!$A$3:$C$9967,2,FALSE)</f>
        <v>Agilität</v>
      </c>
      <c r="G173" s="68" t="str">
        <f t="shared" si="2"/>
        <v/>
      </c>
    </row>
    <row r="174" spans="1:7" x14ac:dyDescent="0.25">
      <c r="A174" s="5">
        <v>207</v>
      </c>
      <c r="B174" s="8" t="str">
        <f>VLOOKUP(A174,'Sets data'!$A$3:$C$9967,3,FALSE)</f>
        <v>Law of Julianos</v>
      </c>
      <c r="C174" s="8" t="str">
        <f>VLOOKUP(A174,'Sets data'!$A$3:$C$9967,2,FALSE)</f>
        <v>Gesetz von Julianos</v>
      </c>
      <c r="G174" s="68" t="str">
        <f t="shared" si="2"/>
        <v/>
      </c>
    </row>
    <row r="175" spans="1:7" x14ac:dyDescent="0.25">
      <c r="A175" s="5">
        <v>208</v>
      </c>
      <c r="B175" s="8" t="str">
        <f>VLOOKUP(A175,'Sets data'!$A$3:$C$9967,3,FALSE)</f>
        <v>Trial by Fire</v>
      </c>
      <c r="C175" s="8" t="str">
        <f>VLOOKUP(A175,'Sets data'!$A$3:$C$9967,2,FALSE)</f>
        <v>Feuertaufe</v>
      </c>
      <c r="G175" s="68" t="str">
        <f t="shared" si="2"/>
        <v/>
      </c>
    </row>
    <row r="176" spans="1:7" x14ac:dyDescent="0.25">
      <c r="A176" s="24">
        <v>209</v>
      </c>
      <c r="B176" s="8" t="str">
        <f>VLOOKUP(A176,'Sets data'!$A$3:$C$9967,3,FALSE)</f>
        <v>Armor of the Code</v>
      </c>
      <c r="C176" s="8" t="str">
        <f>VLOOKUP(A176,'Sets data'!$A$3:$C$9967,2,FALSE)</f>
        <v>Armor of the Code</v>
      </c>
      <c r="G176" s="68" t="str">
        <f t="shared" si="2"/>
        <v/>
      </c>
    </row>
    <row r="177" spans="1:7" x14ac:dyDescent="0.25">
      <c r="A177" s="12">
        <v>210</v>
      </c>
      <c r="B177" s="8" t="str">
        <f>VLOOKUP(A177,'Sets data'!$A$3:$C$9967,3,FALSE)</f>
        <v>Mark of the Pariah</v>
      </c>
      <c r="C177" s="8" t="str">
        <f>VLOOKUP(A177,'Sets data'!$A$3:$C$9967,2,FALSE)</f>
        <v>Zeichen des Ausgestoßenen</v>
      </c>
      <c r="G177" s="68" t="str">
        <f t="shared" si="2"/>
        <v/>
      </c>
    </row>
    <row r="178" spans="1:7" ht="105" x14ac:dyDescent="0.25">
      <c r="A178" s="12">
        <v>211</v>
      </c>
      <c r="B178" s="8" t="str">
        <f>VLOOKUP(A178,'Sets data'!$A$3:$C$9967,3,FALSE)</f>
        <v>Permafrost</v>
      </c>
      <c r="C178" s="8" t="str">
        <f>VLOOKUP(A178,'Sets data'!$A$3:$C$9967,2,FALSE)</f>
        <v>Permafrost</v>
      </c>
      <c r="D178" s="23" t="s">
        <v>2286</v>
      </c>
      <c r="G178" s="68"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data'!$A$3:$C$9967,3,FALSE)</f>
        <v>Briarheart</v>
      </c>
      <c r="C179" s="8" t="str">
        <f>VLOOKUP(A179,'Sets data'!$A$3:$C$9967,2,FALSE)</f>
        <v>Dornenherz</v>
      </c>
      <c r="G179" s="68" t="str">
        <f t="shared" si="2"/>
        <v/>
      </c>
    </row>
    <row r="180" spans="1:7" x14ac:dyDescent="0.25">
      <c r="A180" s="12">
        <v>213</v>
      </c>
      <c r="B180" s="8" t="str">
        <f>VLOOKUP(A180,'Sets data'!$A$3:$C$9967,3,FALSE)</f>
        <v>Glorious Defender</v>
      </c>
      <c r="C180" s="8" t="str">
        <f>VLOOKUP(A180,'Sets data'!$A$3:$C$9967,2,FALSE)</f>
        <v>Ruhmreicher Verteidiger</v>
      </c>
      <c r="G180" s="68" t="str">
        <f t="shared" si="2"/>
        <v/>
      </c>
    </row>
    <row r="181" spans="1:7" x14ac:dyDescent="0.25">
      <c r="A181" s="12">
        <v>214</v>
      </c>
      <c r="B181" s="8" t="str">
        <f>VLOOKUP(A181,'Sets data'!$A$3:$C$9967,3,FALSE)</f>
        <v>Para Bellum</v>
      </c>
      <c r="C181" s="8" t="str">
        <f>VLOOKUP(A181,'Sets data'!$A$3:$C$9967,2,FALSE)</f>
        <v>Para Bellum</v>
      </c>
      <c r="G181" s="68" t="str">
        <f t="shared" si="2"/>
        <v/>
      </c>
    </row>
    <row r="182" spans="1:7" x14ac:dyDescent="0.25">
      <c r="A182" s="12">
        <v>215</v>
      </c>
      <c r="B182" s="8" t="str">
        <f>VLOOKUP(A182,'Sets data'!$A$3:$C$9967,3,FALSE)</f>
        <v>Elemental Succession</v>
      </c>
      <c r="C182" s="8" t="str">
        <f>VLOOKUP(A182,'Sets data'!$A$3:$C$9967,2,FALSE)</f>
        <v>Elementarfolge</v>
      </c>
      <c r="G182" s="68" t="str">
        <f t="shared" si="2"/>
        <v/>
      </c>
    </row>
    <row r="183" spans="1:7" x14ac:dyDescent="0.25">
      <c r="A183" s="12">
        <v>216</v>
      </c>
      <c r="B183" s="8" t="str">
        <f>VLOOKUP(A183,'Sets data'!$A$3:$C$9967,3,FALSE)</f>
        <v>Hunt Leader</v>
      </c>
      <c r="C183" s="8" t="str">
        <f>VLOOKUP(A183,'Sets data'!$A$3:$C$9967,2,FALSE)</f>
        <v>Jagdleiter</v>
      </c>
      <c r="G183" s="68" t="str">
        <f t="shared" si="2"/>
        <v/>
      </c>
    </row>
    <row r="184" spans="1:7" x14ac:dyDescent="0.25">
      <c r="A184" s="12">
        <v>217</v>
      </c>
      <c r="B184" s="8" t="str">
        <f>VLOOKUP(A184,'Sets data'!$A$3:$C$9967,3,FALSE)</f>
        <v>Winterborn</v>
      </c>
      <c r="C184" s="8" t="str">
        <f>VLOOKUP(A184,'Sets data'!$A$3:$C$9967,2,FALSE)</f>
        <v>Winterkind</v>
      </c>
      <c r="G184" s="68" t="str">
        <f t="shared" si="2"/>
        <v/>
      </c>
    </row>
    <row r="185" spans="1:7" x14ac:dyDescent="0.25">
      <c r="A185" s="12">
        <v>218</v>
      </c>
      <c r="B185" s="8" t="str">
        <f>VLOOKUP(A185,'Sets data'!$A$3:$C$9967,3,FALSE)</f>
        <v>Trinimac\'s Valor</v>
      </c>
      <c r="C185" s="8" t="str">
        <f>VLOOKUP(A185,'Sets data'!$A$3:$C$9967,2,FALSE)</f>
        <v>Trinimacs Heldenmut</v>
      </c>
      <c r="G185" s="68" t="str">
        <f t="shared" si="2"/>
        <v/>
      </c>
    </row>
    <row r="186" spans="1:7" x14ac:dyDescent="0.25">
      <c r="A186" s="5">
        <v>219</v>
      </c>
      <c r="B186" s="8" t="str">
        <f>VLOOKUP(A186,'Sets data'!$A$3:$C$9967,3,FALSE)</f>
        <v>Morkuldin</v>
      </c>
      <c r="C186" s="8" t="str">
        <f>VLOOKUP(A186,'Sets data'!$A$3:$C$9967,2,FALSE)</f>
        <v>Morkuldin</v>
      </c>
      <c r="G186" s="68" t="str">
        <f t="shared" si="2"/>
        <v/>
      </c>
    </row>
    <row r="187" spans="1:7" x14ac:dyDescent="0.25">
      <c r="A187" s="5">
        <v>224</v>
      </c>
      <c r="B187" s="8" t="str">
        <f>VLOOKUP(A187,'Sets data'!$A$3:$C$9967,3,FALSE)</f>
        <v>Tava\'s Favor</v>
      </c>
      <c r="C187" s="8" t="str">
        <f>VLOOKUP(A187,'Sets data'!$A$3:$C$9967,2,FALSE)</f>
        <v>Tavas Gunst</v>
      </c>
      <c r="G187" s="68" t="str">
        <f t="shared" si="2"/>
        <v/>
      </c>
    </row>
    <row r="188" spans="1:7" ht="90" x14ac:dyDescent="0.25">
      <c r="A188" s="5">
        <v>225</v>
      </c>
      <c r="B188" s="8" t="str">
        <f>VLOOKUP(A188,'Sets data'!$A$3:$C$9967,3,FALSE)</f>
        <v>Clever Alchemist</v>
      </c>
      <c r="C188" s="8" t="str">
        <f>VLOOKUP(A188,'Sets data'!$A$3:$C$9967,2,FALSE)</f>
        <v>Schlauer Alchemist</v>
      </c>
      <c r="D188" s="23" t="s">
        <v>2289</v>
      </c>
      <c r="G188" s="68"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data'!$A$3:$C$9967,3,FALSE)</f>
        <v>Eternal Hunt</v>
      </c>
      <c r="C189" s="8" t="str">
        <f>VLOOKUP(A189,'Sets data'!$A$3:$C$9967,2,FALSE)</f>
        <v>Ewige Jagd</v>
      </c>
      <c r="G189" s="68" t="str">
        <f t="shared" si="2"/>
        <v/>
      </c>
    </row>
    <row r="190" spans="1:7" x14ac:dyDescent="0.25">
      <c r="A190" s="12">
        <v>227</v>
      </c>
      <c r="B190" s="8" t="str">
        <f>VLOOKUP(A190,'Sets data'!$A$3:$C$9967,3,FALSE)</f>
        <v>Bahraha\'s Curse</v>
      </c>
      <c r="C190" s="8" t="str">
        <f>VLOOKUP(A190,'Sets data'!$A$3:$C$9967,2,FALSE)</f>
        <v>Bahrahas Fluch</v>
      </c>
      <c r="G190" s="68" t="str">
        <f t="shared" si="2"/>
        <v/>
      </c>
    </row>
    <row r="191" spans="1:7" x14ac:dyDescent="0.25">
      <c r="A191" s="12">
        <v>228</v>
      </c>
      <c r="B191" s="8" t="str">
        <f>VLOOKUP(A191,'Sets data'!$A$3:$C$9967,3,FALSE)</f>
        <v>Syvarra\'s Scales</v>
      </c>
      <c r="C191" s="8" t="str">
        <f>VLOOKUP(A191,'Sets data'!$A$3:$C$9967,2,FALSE)</f>
        <v>Syvarras Schuppen</v>
      </c>
      <c r="G191" s="68" t="str">
        <f t="shared" si="2"/>
        <v/>
      </c>
    </row>
    <row r="192" spans="1:7" x14ac:dyDescent="0.25">
      <c r="A192" s="12">
        <v>229</v>
      </c>
      <c r="B192" s="8" t="str">
        <f>VLOOKUP(A192,'Sets data'!$A$3:$C$9967,3,FALSE)</f>
        <v>Twilight Remedy</v>
      </c>
      <c r="C192" s="8" t="str">
        <f>VLOOKUP(A192,'Sets data'!$A$3:$C$9967,2,FALSE)</f>
        <v>Zwielichtgenesung</v>
      </c>
      <c r="G192" s="68" t="str">
        <f t="shared" ref="G192:G255" si="3">IF(AND(A192&lt;&gt;"",NOT(ISERROR(A192)),ISNUMBER(A192),D192&lt;&gt;""),CONCATENATE("[",A192,"] = {",D192,"},","     --",B192," -&gt; ",E192," / ",F192),"")</f>
        <v/>
      </c>
    </row>
    <row r="193" spans="1:7" ht="90" x14ac:dyDescent="0.25">
      <c r="A193" s="12">
        <v>230</v>
      </c>
      <c r="B193" s="8" t="str">
        <f>VLOOKUP(A193,'Sets data'!$A$3:$C$9967,3,FALSE)</f>
        <v>Moondancer</v>
      </c>
      <c r="C193" s="8" t="str">
        <f>VLOOKUP(A193,'Sets data'!$A$3:$C$9967,2,FALSE)</f>
        <v>Mondtänzer</v>
      </c>
      <c r="D193" s="23" t="s">
        <v>2193</v>
      </c>
      <c r="E193" t="s">
        <v>2184</v>
      </c>
      <c r="G193" s="68"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data'!$A$3:$C$9967,3,FALSE)</f>
        <v>Lunar Bastion</v>
      </c>
      <c r="C194" s="8" t="str">
        <f>VLOOKUP(A194,'Sets data'!$A$3:$C$9967,2,FALSE)</f>
        <v>Mondbastion</v>
      </c>
      <c r="G194" s="68" t="str">
        <f t="shared" si="3"/>
        <v/>
      </c>
    </row>
    <row r="195" spans="1:7" x14ac:dyDescent="0.25">
      <c r="A195" s="12">
        <v>232</v>
      </c>
      <c r="B195" s="8" t="str">
        <f>VLOOKUP(A195,'Sets data'!$A$3:$C$9967,3,FALSE)</f>
        <v>Roar of Alkosh</v>
      </c>
      <c r="C195" s="8" t="str">
        <f>VLOOKUP(A195,'Sets data'!$A$3:$C$9967,2,FALSE)</f>
        <v>Brüllen von Alkosh</v>
      </c>
      <c r="G195" s="68" t="str">
        <f t="shared" si="3"/>
        <v/>
      </c>
    </row>
    <row r="196" spans="1:7" x14ac:dyDescent="0.25">
      <c r="A196" s="12">
        <v>234</v>
      </c>
      <c r="B196" s="8" t="str">
        <f>VLOOKUP(A196,'Sets data'!$A$3:$C$9967,3,FALSE)</f>
        <v>Marksman\'s Crest</v>
      </c>
      <c r="C196" s="8" t="str">
        <f>VLOOKUP(A196,'Sets data'!$A$3:$C$9967,2,FALSE)</f>
        <v>Wappen des Meisterschützen</v>
      </c>
      <c r="G196" s="68" t="str">
        <f t="shared" si="3"/>
        <v/>
      </c>
    </row>
    <row r="197" spans="1:7" x14ac:dyDescent="0.25">
      <c r="A197" s="12">
        <v>235</v>
      </c>
      <c r="B197" s="8" t="str">
        <f>VLOOKUP(A197,'Sets data'!$A$3:$C$9967,3,FALSE)</f>
        <v>Robes of Transmutation</v>
      </c>
      <c r="C197" s="8" t="str">
        <f>VLOOKUP(A197,'Sets data'!$A$3:$C$9967,2,FALSE)</f>
        <v>Roben der Transmutation</v>
      </c>
      <c r="G197" s="68" t="str">
        <f t="shared" si="3"/>
        <v/>
      </c>
    </row>
    <row r="198" spans="1:7" x14ac:dyDescent="0.25">
      <c r="A198" s="12">
        <v>236</v>
      </c>
      <c r="B198" s="8" t="str">
        <f>VLOOKUP(A198,'Sets data'!$A$3:$C$9967,3,FALSE)</f>
        <v>Vicious Death</v>
      </c>
      <c r="C198" s="8" t="str">
        <f>VLOOKUP(A198,'Sets data'!$A$3:$C$9967,2,FALSE)</f>
        <v>Grausamer Tod</v>
      </c>
      <c r="G198" s="68" t="str">
        <f t="shared" si="3"/>
        <v/>
      </c>
    </row>
    <row r="199" spans="1:7" x14ac:dyDescent="0.25">
      <c r="A199" s="12">
        <v>237</v>
      </c>
      <c r="B199" s="8" t="str">
        <f>VLOOKUP(A199,'Sets data'!$A$3:$C$9967,3,FALSE)</f>
        <v>Leki\'s Focus</v>
      </c>
      <c r="C199" s="8" t="str">
        <f>VLOOKUP(A199,'Sets data'!$A$3:$C$9967,2,FALSE)</f>
        <v>Lekis Fokus</v>
      </c>
      <c r="G199" s="68" t="str">
        <f t="shared" si="3"/>
        <v/>
      </c>
    </row>
    <row r="200" spans="1:7" x14ac:dyDescent="0.25">
      <c r="A200" s="12">
        <v>238</v>
      </c>
      <c r="B200" s="8" t="str">
        <f>VLOOKUP(A200,'Sets data'!$A$3:$C$9967,3,FALSE)</f>
        <v>Fasalla\'s Guile</v>
      </c>
      <c r="C200" s="8" t="str">
        <f>VLOOKUP(A200,'Sets data'!$A$3:$C$9967,2,FALSE)</f>
        <v>Fasallas List</v>
      </c>
      <c r="G200" s="68" t="str">
        <f t="shared" si="3"/>
        <v/>
      </c>
    </row>
    <row r="201" spans="1:7" x14ac:dyDescent="0.25">
      <c r="A201" s="12">
        <v>239</v>
      </c>
      <c r="B201" s="8" t="str">
        <f>VLOOKUP(A201,'Sets data'!$A$3:$C$9967,3,FALSE)</f>
        <v>Warrior\'s Fury</v>
      </c>
      <c r="C201" s="8" t="str">
        <f>VLOOKUP(A201,'Sets data'!$A$3:$C$9967,2,FALSE)</f>
        <v>Raserei des Kriegers</v>
      </c>
      <c r="G201" s="68" t="str">
        <f t="shared" si="3"/>
        <v/>
      </c>
    </row>
    <row r="202" spans="1:7" x14ac:dyDescent="0.25">
      <c r="A202" s="5">
        <v>240</v>
      </c>
      <c r="B202" s="8" t="str">
        <f>VLOOKUP(A202,'Sets data'!$A$3:$C$9967,3,FALSE)</f>
        <v>Kvatch Gladiator</v>
      </c>
      <c r="C202" s="8" t="str">
        <f>VLOOKUP(A202,'Sets data'!$A$3:$C$9967,2,FALSE)</f>
        <v>Gladiator von Kvatch</v>
      </c>
      <c r="G202" s="68" t="str">
        <f t="shared" si="3"/>
        <v/>
      </c>
    </row>
    <row r="203" spans="1:7" x14ac:dyDescent="0.25">
      <c r="A203" s="5">
        <v>241</v>
      </c>
      <c r="B203" s="8" t="str">
        <f>VLOOKUP(A203,'Sets data'!$A$3:$C$9967,3,FALSE)</f>
        <v>Varen\'s Legacy</v>
      </c>
      <c r="C203" s="8" t="str">
        <f>VLOOKUP(A203,'Sets data'!$A$3:$C$9967,2,FALSE)</f>
        <v>Varens Erbe</v>
      </c>
      <c r="G203" s="68" t="str">
        <f t="shared" si="3"/>
        <v/>
      </c>
    </row>
    <row r="204" spans="1:7" x14ac:dyDescent="0.25">
      <c r="A204" s="5">
        <v>242</v>
      </c>
      <c r="B204" s="8" t="str">
        <f>VLOOKUP(A204,'Sets data'!$A$3:$C$9967,3,FALSE)</f>
        <v>Pelinal\'s Aptitude</v>
      </c>
      <c r="C204" s="8" t="str">
        <f>VLOOKUP(A204,'Sets data'!$A$3:$C$9967,2,FALSE)</f>
        <v>Pelinals Talent</v>
      </c>
      <c r="G204" s="68" t="str">
        <f t="shared" si="3"/>
        <v/>
      </c>
    </row>
    <row r="205" spans="1:7" x14ac:dyDescent="0.25">
      <c r="A205" s="12">
        <v>243</v>
      </c>
      <c r="B205" s="8" t="str">
        <f>VLOOKUP(A205,'Sets data'!$A$3:$C$9967,3,FALSE)</f>
        <v>Hide of Morihaus</v>
      </c>
      <c r="C205" s="8" t="str">
        <f>VLOOKUP(A205,'Sets data'!$A$3:$C$9967,2,FALSE)</f>
        <v>Haut von Morihaus</v>
      </c>
      <c r="G205" s="68" t="str">
        <f t="shared" si="3"/>
        <v/>
      </c>
    </row>
    <row r="206" spans="1:7" x14ac:dyDescent="0.25">
      <c r="A206" s="12">
        <v>244</v>
      </c>
      <c r="B206" s="8" t="str">
        <f>VLOOKUP(A206,'Sets data'!$A$3:$C$9967,3,FALSE)</f>
        <v>Flanking Strategist</v>
      </c>
      <c r="C206" s="8" t="str">
        <f>VLOOKUP(A206,'Sets data'!$A$3:$C$9967,2,FALSE)</f>
        <v>Flankierender Stratege</v>
      </c>
      <c r="G206" s="68" t="str">
        <f t="shared" si="3"/>
        <v/>
      </c>
    </row>
    <row r="207" spans="1:7" x14ac:dyDescent="0.25">
      <c r="A207" s="12">
        <v>245</v>
      </c>
      <c r="B207" s="8" t="str">
        <f>VLOOKUP(A207,'Sets data'!$A$3:$C$9967,3,FALSE)</f>
        <v>Sithis\' Touch</v>
      </c>
      <c r="C207" s="8" t="str">
        <f>VLOOKUP(A207,'Sets data'!$A$3:$C$9967,2,FALSE)</f>
        <v>Sithis' Berührung</v>
      </c>
      <c r="G207" s="68" t="str">
        <f t="shared" si="3"/>
        <v/>
      </c>
    </row>
    <row r="208" spans="1:7" x14ac:dyDescent="0.25">
      <c r="A208" s="12">
        <v>246</v>
      </c>
      <c r="B208" s="8" t="str">
        <f>VLOOKUP(A208,'Sets data'!$A$3:$C$9967,3,FALSE)</f>
        <v>Galerion\'s Revenge</v>
      </c>
      <c r="C208" s="8" t="str">
        <f>VLOOKUP(A208,'Sets data'!$A$3:$C$9967,2,FALSE)</f>
        <v>Galerions Revanche</v>
      </c>
      <c r="G208" s="68" t="str">
        <f t="shared" si="3"/>
        <v/>
      </c>
    </row>
    <row r="209" spans="1:7" x14ac:dyDescent="0.25">
      <c r="A209" s="12">
        <v>247</v>
      </c>
      <c r="B209" s="8" t="str">
        <f>VLOOKUP(A209,'Sets data'!$A$3:$C$9967,3,FALSE)</f>
        <v>Vicecanon of Venom</v>
      </c>
      <c r="C209" s="8" t="str">
        <f>VLOOKUP(A209,'Sets data'!$A$3:$C$9967,2,FALSE)</f>
        <v>Vizekanoniker des Gifts</v>
      </c>
      <c r="G209" s="68" t="str">
        <f t="shared" si="3"/>
        <v/>
      </c>
    </row>
    <row r="210" spans="1:7" x14ac:dyDescent="0.25">
      <c r="A210" s="12">
        <v>248</v>
      </c>
      <c r="B210" s="8" t="str">
        <f>VLOOKUP(A210,'Sets data'!$A$3:$C$9967,3,FALSE)</f>
        <v>Thews of the Harbinger</v>
      </c>
      <c r="C210" s="8" t="str">
        <f>VLOOKUP(A210,'Sets data'!$A$3:$C$9967,2,FALSE)</f>
        <v>Muskeln des Vorboten</v>
      </c>
      <c r="G210" s="68" t="str">
        <f t="shared" si="3"/>
        <v/>
      </c>
    </row>
    <row r="211" spans="1:7" x14ac:dyDescent="0.25">
      <c r="A211" s="12">
        <v>253</v>
      </c>
      <c r="B211" s="8" t="str">
        <f>VLOOKUP(A211,'Sets data'!$A$3:$C$9967,3,FALSE)</f>
        <v>Imperial Physique</v>
      </c>
      <c r="C211" s="8" t="str">
        <f>VLOOKUP(A211,'Sets data'!$A$3:$C$9967,2,FALSE)</f>
        <v>Kaiserliche Physis</v>
      </c>
      <c r="G211" s="68" t="str">
        <f t="shared" si="3"/>
        <v/>
      </c>
    </row>
    <row r="212" spans="1:7" x14ac:dyDescent="0.25">
      <c r="A212" s="5">
        <v>256</v>
      </c>
      <c r="B212" s="8" t="str">
        <f>VLOOKUP(A212,'Sets data'!$A$3:$C$9967,3,FALSE)</f>
        <v>Mighty Chudan</v>
      </c>
      <c r="C212" s="8" t="str">
        <f>VLOOKUP(A212,'Sets data'!$A$3:$C$9967,2,FALSE)</f>
        <v>Mächtiger Chudan</v>
      </c>
      <c r="G212" s="68" t="str">
        <f t="shared" si="3"/>
        <v/>
      </c>
    </row>
    <row r="213" spans="1:7" x14ac:dyDescent="0.25">
      <c r="A213" s="5">
        <v>257</v>
      </c>
      <c r="B213" s="8" t="str">
        <f>VLOOKUP(A213,'Sets data'!$A$3:$C$9967,3,FALSE)</f>
        <v>Velidreth</v>
      </c>
      <c r="C213" s="8" t="str">
        <f>VLOOKUP(A213,'Sets data'!$A$3:$C$9967,2,FALSE)</f>
        <v>Velidreth</v>
      </c>
      <c r="G213" s="68" t="str">
        <f t="shared" si="3"/>
        <v/>
      </c>
    </row>
    <row r="214" spans="1:7" x14ac:dyDescent="0.25">
      <c r="A214" s="12">
        <v>258</v>
      </c>
      <c r="B214" s="8" t="str">
        <f>VLOOKUP(A214,'Sets data'!$A$3:$C$9967,3,FALSE)</f>
        <v>Amber Plasm</v>
      </c>
      <c r="C214" s="8" t="str">
        <f>VLOOKUP(A214,'Sets data'!$A$3:$C$9967,2,FALSE)</f>
        <v>Bernsteinplasma</v>
      </c>
      <c r="G214" s="68" t="str">
        <f t="shared" si="3"/>
        <v/>
      </c>
    </row>
    <row r="215" spans="1:7" x14ac:dyDescent="0.25">
      <c r="A215" s="12">
        <v>259</v>
      </c>
      <c r="B215" s="8" t="str">
        <f>VLOOKUP(A215,'Sets data'!$A$3:$C$9967,3,FALSE)</f>
        <v>Heem-Jas\' Retribution</v>
      </c>
      <c r="C215" s="8" t="str">
        <f>VLOOKUP(A215,'Sets data'!$A$3:$C$9967,2,FALSE)</f>
        <v>Heem-Jas' Vergeltung</v>
      </c>
      <c r="G215" s="68" t="str">
        <f t="shared" si="3"/>
        <v/>
      </c>
    </row>
    <row r="216" spans="1:7" x14ac:dyDescent="0.25">
      <c r="A216" s="12">
        <v>260</v>
      </c>
      <c r="B216" s="8" t="str">
        <f>VLOOKUP(A216,'Sets data'!$A$3:$C$9967,3,FALSE)</f>
        <v>Aspect of Mazzatun</v>
      </c>
      <c r="C216" s="8" t="str">
        <f>VLOOKUP(A216,'Sets data'!$A$3:$C$9967,2,FALSE)</f>
        <v>Aspekt von Mazzatun</v>
      </c>
      <c r="G216" s="68" t="str">
        <f t="shared" si="3"/>
        <v/>
      </c>
    </row>
    <row r="217" spans="1:7" x14ac:dyDescent="0.25">
      <c r="A217" s="12">
        <v>261</v>
      </c>
      <c r="B217" s="8" t="str">
        <f>VLOOKUP(A217,'Sets data'!$A$3:$C$9967,3,FALSE)</f>
        <v>Gossamer</v>
      </c>
      <c r="C217" s="8" t="str">
        <f>VLOOKUP(A217,'Sets data'!$A$3:$C$9967,2,FALSE)</f>
        <v>Gespinst</v>
      </c>
      <c r="G217" s="68" t="str">
        <f t="shared" si="3"/>
        <v/>
      </c>
    </row>
    <row r="218" spans="1:7" x14ac:dyDescent="0.25">
      <c r="A218" s="12">
        <v>262</v>
      </c>
      <c r="B218" s="8" t="str">
        <f>VLOOKUP(A218,'Sets data'!$A$3:$C$9967,3,FALSE)</f>
        <v>Widowmaker</v>
      </c>
      <c r="C218" s="8" t="str">
        <f>VLOOKUP(A218,'Sets data'!$A$3:$C$9967,2,FALSE)</f>
        <v>Witwenmacher</v>
      </c>
      <c r="G218" s="68" t="str">
        <f t="shared" si="3"/>
        <v/>
      </c>
    </row>
    <row r="219" spans="1:7" x14ac:dyDescent="0.25">
      <c r="A219" s="12">
        <v>263</v>
      </c>
      <c r="B219" s="8" t="str">
        <f>VLOOKUP(A219,'Sets data'!$A$3:$C$9967,3,FALSE)</f>
        <v>Hand of Mephala</v>
      </c>
      <c r="C219" s="8" t="str">
        <f>VLOOKUP(A219,'Sets data'!$A$3:$C$9967,2,FALSE)</f>
        <v>Hand von Mephala</v>
      </c>
      <c r="G219" s="68" t="str">
        <f t="shared" si="3"/>
        <v/>
      </c>
    </row>
    <row r="220" spans="1:7" x14ac:dyDescent="0.25">
      <c r="A220" s="16">
        <v>264</v>
      </c>
      <c r="B220" s="8" t="str">
        <f>VLOOKUP(A220,'Sets data'!$A$3:$C$9967,3,FALSE)</f>
        <v>Giant Spider</v>
      </c>
      <c r="C220" s="8" t="str">
        <f>VLOOKUP(A220,'Sets data'!$A$3:$C$9967,2,FALSE)</f>
        <v>Riesenspinne</v>
      </c>
      <c r="G220" s="68" t="str">
        <f t="shared" si="3"/>
        <v/>
      </c>
    </row>
    <row r="221" spans="1:7" x14ac:dyDescent="0.25">
      <c r="A221" s="5">
        <v>265</v>
      </c>
      <c r="B221" s="8" t="str">
        <f>VLOOKUP(A221,'Sets data'!$A$3:$C$9967,3,FALSE)</f>
        <v>Shadowrend</v>
      </c>
      <c r="C221" s="8" t="str">
        <f>VLOOKUP(A221,'Sets data'!$A$3:$C$9967,2,FALSE)</f>
        <v>Schattenriss</v>
      </c>
      <c r="G221" s="68" t="str">
        <f t="shared" si="3"/>
        <v/>
      </c>
    </row>
    <row r="222" spans="1:7" x14ac:dyDescent="0.25">
      <c r="A222" s="5">
        <v>266</v>
      </c>
      <c r="B222" s="8" t="str">
        <f>VLOOKUP(A222,'Sets data'!$A$3:$C$9967,3,FALSE)</f>
        <v>Kra\'gh</v>
      </c>
      <c r="C222" s="8" t="str">
        <f>VLOOKUP(A222,'Sets data'!$A$3:$C$9967,2,FALSE)</f>
        <v>Kra'gh</v>
      </c>
      <c r="G222" s="68" t="str">
        <f t="shared" si="3"/>
        <v/>
      </c>
    </row>
    <row r="223" spans="1:7" x14ac:dyDescent="0.25">
      <c r="A223" s="5">
        <v>267</v>
      </c>
      <c r="B223" s="8" t="str">
        <f>VLOOKUP(A223,'Sets data'!$A$3:$C$9967,3,FALSE)</f>
        <v>Swarm Mother</v>
      </c>
      <c r="C223" s="8" t="str">
        <f>VLOOKUP(A223,'Sets data'!$A$3:$C$9967,2,FALSE)</f>
        <v>Schwarmmutter</v>
      </c>
      <c r="G223" s="68" t="str">
        <f t="shared" si="3"/>
        <v/>
      </c>
    </row>
    <row r="224" spans="1:7" ht="105" x14ac:dyDescent="0.25">
      <c r="A224" s="5">
        <v>268</v>
      </c>
      <c r="B224" s="8" t="str">
        <f>VLOOKUP(A224,'Sets data'!$A$3:$C$9967,3,FALSE)</f>
        <v>Sentinel of Rkugamz</v>
      </c>
      <c r="C224" s="8" t="str">
        <f>VLOOKUP(A224,'Sets data'!$A$3:$C$9967,2,FALSE)</f>
        <v>Wachposten von Rkugamz</v>
      </c>
      <c r="D224" s="23" t="s">
        <v>2194</v>
      </c>
      <c r="G224" s="68"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data'!$A$3:$C$9967,3,FALSE)</f>
        <v>Chokethorn</v>
      </c>
      <c r="C225" s="8" t="str">
        <f>VLOOKUP(A225,'Sets data'!$A$3:$C$9967,2,FALSE)</f>
        <v>Würgedorn</v>
      </c>
      <c r="G225" s="68" t="str">
        <f t="shared" si="3"/>
        <v/>
      </c>
    </row>
    <row r="226" spans="1:7" x14ac:dyDescent="0.25">
      <c r="A226" s="5">
        <v>270</v>
      </c>
      <c r="B226" s="8" t="str">
        <f>VLOOKUP(A226,'Sets data'!$A$3:$C$9967,3,FALSE)</f>
        <v>Slimecraw</v>
      </c>
      <c r="C226" s="8" t="str">
        <f>VLOOKUP(A226,'Sets data'!$A$3:$C$9967,2,FALSE)</f>
        <v>Schleimkropf</v>
      </c>
      <c r="G226" s="68" t="str">
        <f t="shared" si="3"/>
        <v/>
      </c>
    </row>
    <row r="227" spans="1:7" ht="105" x14ac:dyDescent="0.25">
      <c r="A227" s="5">
        <v>271</v>
      </c>
      <c r="B227" s="8" t="str">
        <f>VLOOKUP(A227,'Sets data'!$A$3:$C$9967,3,FALSE)</f>
        <v>Sellistrix</v>
      </c>
      <c r="C227" s="8" t="str">
        <f>VLOOKUP(A227,'Sets data'!$A$3:$C$9967,2,FALSE)</f>
        <v>Sellistrix</v>
      </c>
      <c r="D227" s="23" t="s">
        <v>2284</v>
      </c>
      <c r="G227" s="68"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data'!$A$3:$C$9967,3,FALSE)</f>
        <v>Infernal Guardian</v>
      </c>
      <c r="C228" s="8" t="str">
        <f>VLOOKUP(A228,'Sets data'!$A$3:$C$9967,2,FALSE)</f>
        <v>Infernaler Wächter</v>
      </c>
      <c r="G228" s="68" t="str">
        <f t="shared" si="3"/>
        <v/>
      </c>
    </row>
    <row r="229" spans="1:7" x14ac:dyDescent="0.25">
      <c r="A229" s="5">
        <v>273</v>
      </c>
      <c r="B229" s="8" t="str">
        <f>VLOOKUP(A229,'Sets data'!$A$3:$C$9967,3,FALSE)</f>
        <v>Ilambris</v>
      </c>
      <c r="C229" s="8" t="str">
        <f>VLOOKUP(A229,'Sets data'!$A$3:$C$9967,2,FALSE)</f>
        <v>Ilambris</v>
      </c>
      <c r="G229" s="68" t="str">
        <f t="shared" si="3"/>
        <v/>
      </c>
    </row>
    <row r="230" spans="1:7" x14ac:dyDescent="0.25">
      <c r="A230" s="5">
        <v>274</v>
      </c>
      <c r="B230" s="8" t="str">
        <f>VLOOKUP(A230,'Sets data'!$A$3:$C$9967,3,FALSE)</f>
        <v>Iceheart</v>
      </c>
      <c r="C230" s="8" t="str">
        <f>VLOOKUP(A230,'Sets data'!$A$3:$C$9967,2,FALSE)</f>
        <v>Eisherz</v>
      </c>
      <c r="G230" s="68" t="str">
        <f t="shared" si="3"/>
        <v/>
      </c>
    </row>
    <row r="231" spans="1:7" x14ac:dyDescent="0.25">
      <c r="A231" s="5">
        <v>275</v>
      </c>
      <c r="B231" s="8" t="str">
        <f>VLOOKUP(A231,'Sets data'!$A$3:$C$9967,3,FALSE)</f>
        <v>Stormfist</v>
      </c>
      <c r="C231" s="8" t="str">
        <f>VLOOKUP(A231,'Sets data'!$A$3:$C$9967,2,FALSE)</f>
        <v>Sturmfaust</v>
      </c>
      <c r="G231" s="68" t="str">
        <f t="shared" si="3"/>
        <v/>
      </c>
    </row>
    <row r="232" spans="1:7" ht="105" x14ac:dyDescent="0.25">
      <c r="A232" s="5">
        <v>276</v>
      </c>
      <c r="B232" s="8" t="str">
        <f>VLOOKUP(A232,'Sets data'!$A$3:$C$9967,3,FALSE)</f>
        <v>Tremorscale</v>
      </c>
      <c r="C232" s="8" t="str">
        <f>VLOOKUP(A232,'Sets data'!$A$3:$C$9967,2,FALSE)</f>
        <v>Bebenschuppe</v>
      </c>
      <c r="D232" s="23" t="s">
        <v>2282</v>
      </c>
      <c r="G232" s="68"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data'!$A$3:$C$9967,3,FALSE)</f>
        <v>Pirate Skeleton</v>
      </c>
      <c r="C233" s="8" t="str">
        <f>VLOOKUP(A233,'Sets data'!$A$3:$C$9967,2,FALSE)</f>
        <v>Piratenskelett</v>
      </c>
      <c r="G233" s="68" t="str">
        <f t="shared" si="3"/>
        <v/>
      </c>
    </row>
    <row r="234" spans="1:7" x14ac:dyDescent="0.25">
      <c r="A234" s="5">
        <v>278</v>
      </c>
      <c r="B234" s="8" t="str">
        <f>VLOOKUP(A234,'Sets data'!$A$3:$C$9967,3,FALSE)</f>
        <v>The Troll King</v>
      </c>
      <c r="C234" s="8" t="str">
        <f>VLOOKUP(A234,'Sets data'!$A$3:$C$9967,2,FALSE)</f>
        <v>Trollkönig</v>
      </c>
      <c r="G234" s="68" t="str">
        <f t="shared" si="3"/>
        <v/>
      </c>
    </row>
    <row r="235" spans="1:7" x14ac:dyDescent="0.25">
      <c r="A235" s="5">
        <v>279</v>
      </c>
      <c r="B235" s="8" t="str">
        <f>VLOOKUP(A235,'Sets data'!$A$3:$C$9967,3,FALSE)</f>
        <v>Selene</v>
      </c>
      <c r="C235" s="8" t="str">
        <f>VLOOKUP(A235,'Sets data'!$A$3:$C$9967,2,FALSE)</f>
        <v>Selene</v>
      </c>
      <c r="G235" s="68" t="str">
        <f t="shared" si="3"/>
        <v/>
      </c>
    </row>
    <row r="236" spans="1:7" ht="105" x14ac:dyDescent="0.25">
      <c r="A236" s="5">
        <v>280</v>
      </c>
      <c r="B236" s="8" t="str">
        <f>VLOOKUP(A236,'Sets data'!$A$3:$C$9967,3,FALSE)</f>
        <v>Grothdarr</v>
      </c>
      <c r="C236" s="8" t="str">
        <f>VLOOKUP(A236,'Sets data'!$A$3:$C$9967,2,FALSE)</f>
        <v>Grothdarr</v>
      </c>
      <c r="D236" s="23" t="s">
        <v>2195</v>
      </c>
      <c r="E236" t="s">
        <v>2182</v>
      </c>
      <c r="G236" s="68"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data'!$A$3:$C$9967,3,FALSE)</f>
        <v>Armor of the Trainee</v>
      </c>
      <c r="C237" s="8" t="str">
        <f>VLOOKUP(A237,'Sets data'!$A$3:$C$9967,2,FALSE)</f>
        <v>Rüstung des Auszubildenden</v>
      </c>
      <c r="G237" s="68" t="str">
        <f t="shared" si="3"/>
        <v/>
      </c>
    </row>
    <row r="238" spans="1:7" x14ac:dyDescent="0.25">
      <c r="A238" s="12">
        <v>282</v>
      </c>
      <c r="B238" s="8" t="str">
        <f>VLOOKUP(A238,'Sets data'!$A$3:$C$9967,3,FALSE)</f>
        <v>Vampire Cloak</v>
      </c>
      <c r="C238" s="8" t="str">
        <f>VLOOKUP(A238,'Sets data'!$A$3:$C$9967,2,FALSE)</f>
        <v>Vampirumhang</v>
      </c>
      <c r="G238" s="68" t="str">
        <f t="shared" si="3"/>
        <v/>
      </c>
    </row>
    <row r="239" spans="1:7" x14ac:dyDescent="0.25">
      <c r="A239" s="12">
        <v>283</v>
      </c>
      <c r="B239" s="8" t="str">
        <f>VLOOKUP(A239,'Sets data'!$A$3:$C$9967,3,FALSE)</f>
        <v>Sword-Singer</v>
      </c>
      <c r="C239" s="8" t="str">
        <f>VLOOKUP(A239,'Sets data'!$A$3:$C$9967,2,FALSE)</f>
        <v>Schwertsänger</v>
      </c>
      <c r="G239" s="68" t="str">
        <f t="shared" si="3"/>
        <v/>
      </c>
    </row>
    <row r="240" spans="1:7" x14ac:dyDescent="0.25">
      <c r="A240" s="12">
        <v>284</v>
      </c>
      <c r="B240" s="8" t="str">
        <f>VLOOKUP(A240,'Sets data'!$A$3:$C$9967,3,FALSE)</f>
        <v>Order of Diagna</v>
      </c>
      <c r="C240" s="8" t="str">
        <f>VLOOKUP(A240,'Sets data'!$A$3:$C$9967,2,FALSE)</f>
        <v>Orden von Diagna</v>
      </c>
      <c r="G240" s="68" t="str">
        <f t="shared" si="3"/>
        <v/>
      </c>
    </row>
    <row r="241" spans="1:7" x14ac:dyDescent="0.25">
      <c r="A241" s="12">
        <v>285</v>
      </c>
      <c r="B241" s="8" t="str">
        <f>VLOOKUP(A241,'Sets data'!$A$3:$C$9967,3,FALSE)</f>
        <v>Vampire Lord</v>
      </c>
      <c r="C241" s="8" t="str">
        <f>VLOOKUP(A241,'Sets data'!$A$3:$C$9967,2,FALSE)</f>
        <v>Vampirfürst</v>
      </c>
      <c r="G241" s="68" t="str">
        <f t="shared" si="3"/>
        <v/>
      </c>
    </row>
    <row r="242" spans="1:7" x14ac:dyDescent="0.25">
      <c r="A242" s="12">
        <v>286</v>
      </c>
      <c r="B242" s="8" t="str">
        <f>VLOOKUP(A242,'Sets data'!$A$3:$C$9967,3,FALSE)</f>
        <v>Spriggan\'s Thorns</v>
      </c>
      <c r="C242" s="8" t="str">
        <f>VLOOKUP(A242,'Sets data'!$A$3:$C$9967,2,FALSE)</f>
        <v>Dornen des Zweiglings</v>
      </c>
      <c r="G242" s="68" t="str">
        <f t="shared" si="3"/>
        <v/>
      </c>
    </row>
    <row r="243" spans="1:7" x14ac:dyDescent="0.25">
      <c r="A243" s="12">
        <v>287</v>
      </c>
      <c r="B243" s="8" t="str">
        <f>VLOOKUP(A243,'Sets data'!$A$3:$C$9967,3,FALSE)</f>
        <v>Green Pact</v>
      </c>
      <c r="C243" s="8" t="str">
        <f>VLOOKUP(A243,'Sets data'!$A$3:$C$9967,2,FALSE)</f>
        <v>Der Grüne Pakt</v>
      </c>
      <c r="G243" s="68" t="str">
        <f t="shared" si="3"/>
        <v/>
      </c>
    </row>
    <row r="244" spans="1:7" x14ac:dyDescent="0.25">
      <c r="A244" s="12">
        <v>288</v>
      </c>
      <c r="B244" s="8" t="str">
        <f>VLOOKUP(A244,'Sets data'!$A$3:$C$9967,3,FALSE)</f>
        <v>Beekeeper\'s Gear</v>
      </c>
      <c r="C244" s="8" t="str">
        <f>VLOOKUP(A244,'Sets data'!$A$3:$C$9967,2,FALSE)</f>
        <v>Werkzeug des Bienenhüters</v>
      </c>
      <c r="G244" s="68" t="str">
        <f t="shared" si="3"/>
        <v/>
      </c>
    </row>
    <row r="245" spans="1:7" x14ac:dyDescent="0.25">
      <c r="A245" s="12">
        <v>289</v>
      </c>
      <c r="B245" s="8" t="str">
        <f>VLOOKUP(A245,'Sets data'!$A$3:$C$9967,3,FALSE)</f>
        <v>Spinner\'s Garments</v>
      </c>
      <c r="C245" s="8" t="str">
        <f>VLOOKUP(A245,'Sets data'!$A$3:$C$9967,2,FALSE)</f>
        <v>Gewänder des Webers</v>
      </c>
      <c r="G245" s="68" t="str">
        <f t="shared" si="3"/>
        <v/>
      </c>
    </row>
    <row r="246" spans="1:7" x14ac:dyDescent="0.25">
      <c r="A246" s="12">
        <v>290</v>
      </c>
      <c r="B246" s="8" t="str">
        <f>VLOOKUP(A246,'Sets data'!$A$3:$C$9967,3,FALSE)</f>
        <v>Skooma Smuggler</v>
      </c>
      <c r="C246" s="8" t="str">
        <f>VLOOKUP(A246,'Sets data'!$A$3:$C$9967,2,FALSE)</f>
        <v>Skoomaschmuggler</v>
      </c>
      <c r="G246" s="68" t="str">
        <f t="shared" si="3"/>
        <v/>
      </c>
    </row>
    <row r="247" spans="1:7" x14ac:dyDescent="0.25">
      <c r="A247" s="12">
        <v>291</v>
      </c>
      <c r="B247" s="8" t="str">
        <f>VLOOKUP(A247,'Sets data'!$A$3:$C$9967,3,FALSE)</f>
        <v>Shalk Exoskeleton</v>
      </c>
      <c r="C247" s="8" t="str">
        <f>VLOOKUP(A247,'Sets data'!$A$3:$C$9967,2,FALSE)</f>
        <v>Schröterpanzer</v>
      </c>
      <c r="G247" s="68" t="str">
        <f t="shared" si="3"/>
        <v/>
      </c>
    </row>
    <row r="248" spans="1:7" x14ac:dyDescent="0.25">
      <c r="A248" s="12">
        <v>292</v>
      </c>
      <c r="B248" s="8" t="str">
        <f>VLOOKUP(A248,'Sets data'!$A$3:$C$9967,3,FALSE)</f>
        <v>Mother\'s Sorrow</v>
      </c>
      <c r="C248" s="8" t="str">
        <f>VLOOKUP(A248,'Sets data'!$A$3:$C$9967,2,FALSE)</f>
        <v>Muttertränen</v>
      </c>
      <c r="G248" s="68" t="str">
        <f t="shared" si="3"/>
        <v/>
      </c>
    </row>
    <row r="249" spans="1:7" x14ac:dyDescent="0.25">
      <c r="A249" s="12">
        <v>293</v>
      </c>
      <c r="B249" s="8" t="str">
        <f>VLOOKUP(A249,'Sets data'!$A$3:$C$9967,3,FALSE)</f>
        <v>Plague Doctor</v>
      </c>
      <c r="C249" s="8" t="str">
        <f>VLOOKUP(A249,'Sets data'!$A$3:$C$9967,2,FALSE)</f>
        <v>Seuchendoktor</v>
      </c>
      <c r="G249" s="68" t="str">
        <f t="shared" si="3"/>
        <v/>
      </c>
    </row>
    <row r="250" spans="1:7" x14ac:dyDescent="0.25">
      <c r="A250" s="12">
        <v>294</v>
      </c>
      <c r="B250" s="8" t="str">
        <f>VLOOKUP(A250,'Sets data'!$A$3:$C$9967,3,FALSE)</f>
        <v>Ysgramor\'s Birthright</v>
      </c>
      <c r="C250" s="8" t="str">
        <f>VLOOKUP(A250,'Sets data'!$A$3:$C$9967,2,FALSE)</f>
        <v>Ysgramors Geburtsrecht</v>
      </c>
      <c r="G250" s="68" t="str">
        <f t="shared" si="3"/>
        <v/>
      </c>
    </row>
    <row r="251" spans="1:7" x14ac:dyDescent="0.25">
      <c r="A251" s="12">
        <v>295</v>
      </c>
      <c r="B251" s="8" t="str">
        <f>VLOOKUP(A251,'Sets data'!$A$3:$C$9967,3,FALSE)</f>
        <v>Jailbreaker</v>
      </c>
      <c r="C251" s="8" t="str">
        <f>VLOOKUP(A251,'Sets data'!$A$3:$C$9967,2,FALSE)</f>
        <v>Ausbrecher</v>
      </c>
      <c r="G251" s="68" t="str">
        <f t="shared" si="3"/>
        <v/>
      </c>
    </row>
    <row r="252" spans="1:7" x14ac:dyDescent="0.25">
      <c r="A252" s="12">
        <v>296</v>
      </c>
      <c r="B252" s="8" t="str">
        <f>VLOOKUP(A252,'Sets data'!$A$3:$C$9967,3,FALSE)</f>
        <v>Spelunker</v>
      </c>
      <c r="C252" s="8" t="str">
        <f>VLOOKUP(A252,'Sets data'!$A$3:$C$9967,2,FALSE)</f>
        <v>Höhlenforscher</v>
      </c>
      <c r="G252" s="68" t="str">
        <f t="shared" si="3"/>
        <v/>
      </c>
    </row>
    <row r="253" spans="1:7" x14ac:dyDescent="0.25">
      <c r="A253" s="12">
        <v>297</v>
      </c>
      <c r="B253" s="8" t="str">
        <f>VLOOKUP(A253,'Sets data'!$A$3:$C$9967,3,FALSE)</f>
        <v>Spider Cultist Cowl</v>
      </c>
      <c r="C253" s="8" t="str">
        <f>VLOOKUP(A253,'Sets data'!$A$3:$C$9967,2,FALSE)</f>
        <v>Spinnenkultistenkutte</v>
      </c>
      <c r="G253" s="68" t="str">
        <f t="shared" si="3"/>
        <v/>
      </c>
    </row>
    <row r="254" spans="1:7" x14ac:dyDescent="0.25">
      <c r="A254" s="12">
        <v>298</v>
      </c>
      <c r="B254" s="8" t="str">
        <f>VLOOKUP(A254,'Sets data'!$A$3:$C$9967,3,FALSE)</f>
        <v>Light Speaker</v>
      </c>
      <c r="C254" s="8" t="str">
        <f>VLOOKUP(A254,'Sets data'!$A$3:$C$9967,2,FALSE)</f>
        <v>Lichtsprecher</v>
      </c>
      <c r="G254" s="68" t="str">
        <f t="shared" si="3"/>
        <v/>
      </c>
    </row>
    <row r="255" spans="1:7" x14ac:dyDescent="0.25">
      <c r="A255" s="12">
        <v>299</v>
      </c>
      <c r="B255" s="8" t="str">
        <f>VLOOKUP(A255,'Sets data'!$A$3:$C$9967,3,FALSE)</f>
        <v>Toothrow</v>
      </c>
      <c r="C255" s="8" t="str">
        <f>VLOOKUP(A255,'Sets data'!$A$3:$C$9967,2,FALSE)</f>
        <v>Zahnreihe</v>
      </c>
      <c r="G255" s="68" t="str">
        <f t="shared" si="3"/>
        <v/>
      </c>
    </row>
    <row r="256" spans="1:7" x14ac:dyDescent="0.25">
      <c r="A256" s="12">
        <v>300</v>
      </c>
      <c r="B256" s="8" t="str">
        <f>VLOOKUP(A256,'Sets data'!$A$3:$C$9967,3,FALSE)</f>
        <v>Netch\'s Touch</v>
      </c>
      <c r="C256" s="8" t="str">
        <f>VLOOKUP(A256,'Sets data'!$A$3:$C$9967,2,FALSE)</f>
        <v>Berührung des Netch</v>
      </c>
      <c r="G256" s="68" t="str">
        <f t="shared" ref="G256:G319" si="4">IF(AND(A256&lt;&gt;"",NOT(ISERROR(A256)),ISNUMBER(A256),D256&lt;&gt;""),CONCATENATE("[",A256,"] = {",D256,"},","     --",B256," -&gt; ",E256," / ",F256),"")</f>
        <v/>
      </c>
    </row>
    <row r="257" spans="1:7" x14ac:dyDescent="0.25">
      <c r="A257" s="12">
        <v>301</v>
      </c>
      <c r="B257" s="8" t="str">
        <f>VLOOKUP(A257,'Sets data'!$A$3:$C$9967,3,FALSE)</f>
        <v>Strength of the Automaton</v>
      </c>
      <c r="C257" s="8" t="str">
        <f>VLOOKUP(A257,'Sets data'!$A$3:$C$9967,2,FALSE)</f>
        <v>Stärke des Automaten</v>
      </c>
      <c r="G257" s="68" t="str">
        <f t="shared" si="4"/>
        <v/>
      </c>
    </row>
    <row r="258" spans="1:7" x14ac:dyDescent="0.25">
      <c r="A258" s="12">
        <v>302</v>
      </c>
      <c r="B258" s="8" t="str">
        <f>VLOOKUP(A258,'Sets data'!$A$3:$C$9967,3,FALSE)</f>
        <v>Leviathan</v>
      </c>
      <c r="C258" s="8" t="str">
        <f>VLOOKUP(A258,'Sets data'!$A$3:$C$9967,2,FALSE)</f>
        <v>Leviathan</v>
      </c>
      <c r="G258" s="68" t="str">
        <f t="shared" si="4"/>
        <v/>
      </c>
    </row>
    <row r="259" spans="1:7" x14ac:dyDescent="0.25">
      <c r="A259" s="12">
        <v>303</v>
      </c>
      <c r="B259" s="8" t="str">
        <f>VLOOKUP(A259,'Sets data'!$A$3:$C$9967,3,FALSE)</f>
        <v>Lamia\'s Song</v>
      </c>
      <c r="C259" s="8" t="str">
        <f>VLOOKUP(A259,'Sets data'!$A$3:$C$9967,2,FALSE)</f>
        <v>Lied der Lamie</v>
      </c>
      <c r="G259" s="68" t="str">
        <f t="shared" si="4"/>
        <v/>
      </c>
    </row>
    <row r="260" spans="1:7" x14ac:dyDescent="0.25">
      <c r="A260" s="12">
        <v>304</v>
      </c>
      <c r="B260" s="8" t="str">
        <f>VLOOKUP(A260,'Sets data'!$A$3:$C$9967,3,FALSE)</f>
        <v>Medusa</v>
      </c>
      <c r="C260" s="8" t="str">
        <f>VLOOKUP(A260,'Sets data'!$A$3:$C$9967,2,FALSE)</f>
        <v>Versteinernder Blick</v>
      </c>
      <c r="G260" s="68" t="str">
        <f t="shared" si="4"/>
        <v/>
      </c>
    </row>
    <row r="261" spans="1:7" x14ac:dyDescent="0.25">
      <c r="A261" s="12">
        <v>305</v>
      </c>
      <c r="B261" s="8" t="str">
        <f>VLOOKUP(A261,'Sets data'!$A$3:$C$9967,3,FALSE)</f>
        <v>Treasure Hunter</v>
      </c>
      <c r="C261" s="8" t="str">
        <f>VLOOKUP(A261,'Sets data'!$A$3:$C$9967,2,FALSE)</f>
        <v>Schatzjäger</v>
      </c>
      <c r="G261" s="68" t="str">
        <f t="shared" si="4"/>
        <v/>
      </c>
    </row>
    <row r="262" spans="1:7" x14ac:dyDescent="0.25">
      <c r="A262" s="12">
        <v>307</v>
      </c>
      <c r="B262" s="8" t="str">
        <f>VLOOKUP(A262,'Sets data'!$A$3:$C$9967,3,FALSE)</f>
        <v>Draugr Hulk</v>
      </c>
      <c r="C262" s="8" t="str">
        <f>VLOOKUP(A262,'Sets data'!$A$3:$C$9967,2,FALSE)</f>
        <v>Schwerfälliger Draugr</v>
      </c>
      <c r="G262" s="68" t="str">
        <f t="shared" si="4"/>
        <v/>
      </c>
    </row>
    <row r="263" spans="1:7" x14ac:dyDescent="0.25">
      <c r="A263" s="12">
        <v>308</v>
      </c>
      <c r="B263" s="8" t="str">
        <f>VLOOKUP(A263,'Sets data'!$A$3:$C$9967,3,FALSE)</f>
        <v>Bone Pirate\'s Tatters</v>
      </c>
      <c r="C263" s="8" t="str">
        <f>VLOOKUP(A263,'Sets data'!$A$3:$C$9967,2,FALSE)</f>
        <v>Lumpen des Knochenpiraten</v>
      </c>
      <c r="G263" s="68" t="str">
        <f t="shared" si="4"/>
        <v/>
      </c>
    </row>
    <row r="264" spans="1:7" x14ac:dyDescent="0.25">
      <c r="A264" s="12">
        <v>309</v>
      </c>
      <c r="B264" s="8" t="str">
        <f>VLOOKUP(A264,'Sets data'!$A$3:$C$9967,3,FALSE)</f>
        <v>Knight-errant\'s Mail</v>
      </c>
      <c r="C264" s="8" t="str">
        <f>VLOOKUP(A264,'Sets data'!$A$3:$C$9967,2,FALSE)</f>
        <v>Platten des Wanderritters</v>
      </c>
      <c r="G264" s="68" t="str">
        <f t="shared" si="4"/>
        <v/>
      </c>
    </row>
    <row r="265" spans="1:7" x14ac:dyDescent="0.25">
      <c r="A265" s="12">
        <v>310</v>
      </c>
      <c r="B265" s="8" t="str">
        <f>VLOOKUP(A265,'Sets data'!$A$3:$C$9967,3,FALSE)</f>
        <v>Sword Dancer</v>
      </c>
      <c r="C265" s="8" t="str">
        <f>VLOOKUP(A265,'Sets data'!$A$3:$C$9967,2,FALSE)</f>
        <v>Schwerttänzer</v>
      </c>
      <c r="G265" s="68" t="str">
        <f t="shared" si="4"/>
        <v/>
      </c>
    </row>
    <row r="266" spans="1:7" x14ac:dyDescent="0.25">
      <c r="A266" s="12">
        <v>311</v>
      </c>
      <c r="B266" s="8" t="str">
        <f>VLOOKUP(A266,'Sets data'!$A$3:$C$9967,3,FALSE)</f>
        <v>Rattlecage</v>
      </c>
      <c r="C266" s="8" t="str">
        <f>VLOOKUP(A266,'Sets data'!$A$3:$C$9967,2,FALSE)</f>
        <v>Klapperkäfig</v>
      </c>
      <c r="G266" s="68" t="str">
        <f t="shared" si="4"/>
        <v/>
      </c>
    </row>
    <row r="267" spans="1:7" x14ac:dyDescent="0.25">
      <c r="A267" s="12">
        <v>313</v>
      </c>
      <c r="B267" s="8" t="str">
        <f>VLOOKUP(A267,'Sets data'!$A$3:$C$9967,3,FALSE)</f>
        <v>Titanic Cleave</v>
      </c>
      <c r="C267" s="8" t="str">
        <f>VLOOKUP(A267,'Sets data'!$A$3:$C$9967,2,FALSE)</f>
        <v>Titanisches Trennen</v>
      </c>
      <c r="G267" s="68" t="str">
        <f t="shared" si="4"/>
        <v/>
      </c>
    </row>
    <row r="268" spans="1:7" x14ac:dyDescent="0.25">
      <c r="A268" s="12">
        <v>314</v>
      </c>
      <c r="B268" s="8" t="str">
        <f>VLOOKUP(A268,'Sets data'!$A$3:$C$9967,3,FALSE)</f>
        <v>Puncturing Remedy</v>
      </c>
      <c r="C268" s="8" t="str">
        <f>VLOOKUP(A268,'Sets data'!$A$3:$C$9967,2,FALSE)</f>
        <v>Durchschlagende Genesung</v>
      </c>
      <c r="G268" s="68" t="str">
        <f t="shared" si="4"/>
        <v/>
      </c>
    </row>
    <row r="269" spans="1:7" x14ac:dyDescent="0.25">
      <c r="A269" s="12">
        <v>315</v>
      </c>
      <c r="B269" s="8" t="str">
        <f>VLOOKUP(A269,'Sets data'!$A$3:$C$9967,3,FALSE)</f>
        <v>Stinging Slashes</v>
      </c>
      <c r="C269" s="8" t="str">
        <f>VLOOKUP(A269,'Sets data'!$A$3:$C$9967,2,FALSE)</f>
        <v>Stechende Schnitte</v>
      </c>
      <c r="G269" s="68" t="str">
        <f t="shared" si="4"/>
        <v/>
      </c>
    </row>
    <row r="270" spans="1:7" x14ac:dyDescent="0.25">
      <c r="A270" s="12">
        <v>316</v>
      </c>
      <c r="B270" s="8" t="str">
        <f>VLOOKUP(A270,'Sets data'!$A$3:$C$9967,3,FALSE)</f>
        <v>Caustic Arrow</v>
      </c>
      <c r="C270" s="8" t="str">
        <f>VLOOKUP(A270,'Sets data'!$A$3:$C$9967,2,FALSE)</f>
        <v>Beißender Pfeil</v>
      </c>
      <c r="G270" s="68" t="str">
        <f t="shared" si="4"/>
        <v/>
      </c>
    </row>
    <row r="271" spans="1:7" x14ac:dyDescent="0.25">
      <c r="A271" s="12">
        <v>317</v>
      </c>
      <c r="B271" s="8" t="str">
        <f>VLOOKUP(A271,'Sets data'!$A$3:$C$9967,3,FALSE)</f>
        <v>Destructive Impact</v>
      </c>
      <c r="C271" s="8" t="str">
        <f>VLOOKUP(A271,'Sets data'!$A$3:$C$9967,2,FALSE)</f>
        <v>Zerstörerischer Einschlag</v>
      </c>
      <c r="G271" s="68" t="str">
        <f t="shared" si="4"/>
        <v/>
      </c>
    </row>
    <row r="272" spans="1:7" x14ac:dyDescent="0.25">
      <c r="A272" s="12">
        <v>318</v>
      </c>
      <c r="B272" s="8" t="str">
        <f>VLOOKUP(A272,'Sets data'!$A$3:$C$9967,3,FALSE)</f>
        <v>Grand Rejuvenation</v>
      </c>
      <c r="C272" s="8" t="str">
        <f>VLOOKUP(A272,'Sets data'!$A$3:$C$9967,2,FALSE)</f>
        <v>Große Verjüngung</v>
      </c>
      <c r="G272" s="68" t="str">
        <f t="shared" si="4"/>
        <v/>
      </c>
    </row>
    <row r="273" spans="1:7" x14ac:dyDescent="0.25">
      <c r="A273" s="12">
        <v>320</v>
      </c>
      <c r="B273" s="8" t="str">
        <f>VLOOKUP(A273,'Sets data'!$A$3:$C$9967,3,FALSE)</f>
        <v>War Maiden</v>
      </c>
      <c r="C273" s="8" t="str">
        <f>VLOOKUP(A273,'Sets data'!$A$3:$C$9967,2,FALSE)</f>
        <v>Kriegsjungfer</v>
      </c>
      <c r="G273" s="68" t="str">
        <f t="shared" si="4"/>
        <v/>
      </c>
    </row>
    <row r="274" spans="1:7" x14ac:dyDescent="0.25">
      <c r="A274" s="12">
        <v>321</v>
      </c>
      <c r="B274" s="8" t="str">
        <f>VLOOKUP(A274,'Sets data'!$A$3:$C$9967,3,FALSE)</f>
        <v>Defiler</v>
      </c>
      <c r="C274" s="8" t="str">
        <f>VLOOKUP(A274,'Sets data'!$A$3:$C$9967,2,FALSE)</f>
        <v>Schänder</v>
      </c>
      <c r="G274" s="68" t="str">
        <f t="shared" si="4"/>
        <v/>
      </c>
    </row>
    <row r="275" spans="1:7" x14ac:dyDescent="0.25">
      <c r="A275" s="12">
        <v>322</v>
      </c>
      <c r="B275" s="8" t="str">
        <f>VLOOKUP(A275,'Sets data'!$A$3:$C$9967,3,FALSE)</f>
        <v>Warrior-Poet</v>
      </c>
      <c r="C275" s="8" t="str">
        <f>VLOOKUP(A275,'Sets data'!$A$3:$C$9967,2,FALSE)</f>
        <v>Kriegerpoet</v>
      </c>
      <c r="G275" s="68" t="str">
        <f t="shared" si="4"/>
        <v/>
      </c>
    </row>
    <row r="276" spans="1:7" x14ac:dyDescent="0.25">
      <c r="A276" s="5">
        <v>323</v>
      </c>
      <c r="B276" s="8" t="str">
        <f>VLOOKUP(A276,'Sets data'!$A$3:$C$9967,3,FALSE)</f>
        <v>Assassin\'s Guile</v>
      </c>
      <c r="C276" s="8" t="str">
        <f>VLOOKUP(A276,'Sets data'!$A$3:$C$9967,2,FALSE)</f>
        <v>Assassinenlist</v>
      </c>
      <c r="G276" s="68" t="str">
        <f t="shared" si="4"/>
        <v/>
      </c>
    </row>
    <row r="277" spans="1:7" x14ac:dyDescent="0.25">
      <c r="A277" s="5">
        <v>324</v>
      </c>
      <c r="B277" s="8" t="str">
        <f>VLOOKUP(A277,'Sets data'!$A$3:$C$9967,3,FALSE)</f>
        <v>Daedric Trickery</v>
      </c>
      <c r="C277" s="8" t="str">
        <f>VLOOKUP(A277,'Sets data'!$A$3:$C$9967,2,FALSE)</f>
        <v>Daedrische Gaunerei</v>
      </c>
      <c r="G277" s="68" t="str">
        <f t="shared" si="4"/>
        <v/>
      </c>
    </row>
    <row r="278" spans="1:7" x14ac:dyDescent="0.25">
      <c r="A278" s="5">
        <v>325</v>
      </c>
      <c r="B278" s="8" t="str">
        <f>VLOOKUP(A278,'Sets data'!$A$3:$C$9967,3,FALSE)</f>
        <v>Shacklebreaker</v>
      </c>
      <c r="C278" s="8" t="str">
        <f>VLOOKUP(A278,'Sets data'!$A$3:$C$9967,2,FALSE)</f>
        <v>Kettensprenger</v>
      </c>
      <c r="G278" s="68" t="str">
        <f t="shared" si="4"/>
        <v/>
      </c>
    </row>
    <row r="279" spans="1:7" x14ac:dyDescent="0.25">
      <c r="A279" s="12">
        <v>326</v>
      </c>
      <c r="B279" s="8" t="str">
        <f>VLOOKUP(A279,'Sets data'!$A$3:$C$9967,3,FALSE)</f>
        <v>Vanguard\'s Challenge</v>
      </c>
      <c r="C279" s="8" t="str">
        <f>VLOOKUP(A279,'Sets data'!$A$3:$C$9967,2,FALSE)</f>
        <v>Vorhutdisput</v>
      </c>
      <c r="G279" s="68" t="str">
        <f t="shared" si="4"/>
        <v/>
      </c>
    </row>
    <row r="280" spans="1:7" x14ac:dyDescent="0.25">
      <c r="A280" s="12">
        <v>327</v>
      </c>
      <c r="B280" s="8" t="str">
        <f>VLOOKUP(A280,'Sets data'!$A$3:$C$9967,3,FALSE)</f>
        <v>Coward\'s Gear</v>
      </c>
      <c r="C280" s="8" t="str">
        <f>VLOOKUP(A280,'Sets data'!$A$3:$C$9967,2,FALSE)</f>
        <v>Feiglingstracht</v>
      </c>
      <c r="G280" s="68" t="str">
        <f t="shared" si="4"/>
        <v/>
      </c>
    </row>
    <row r="281" spans="1:7" x14ac:dyDescent="0.25">
      <c r="A281" s="12">
        <v>328</v>
      </c>
      <c r="B281" s="8" t="str">
        <f>VLOOKUP(A281,'Sets data'!$A$3:$C$9967,3,FALSE)</f>
        <v>Knight Slayer</v>
      </c>
      <c r="C281" s="8" t="str">
        <f>VLOOKUP(A281,'Sets data'!$A$3:$C$9967,2,FALSE)</f>
        <v>Ritterschlächter</v>
      </c>
      <c r="G281" s="68" t="str">
        <f t="shared" si="4"/>
        <v/>
      </c>
    </row>
    <row r="282" spans="1:7" x14ac:dyDescent="0.25">
      <c r="A282" s="12">
        <v>329</v>
      </c>
      <c r="B282" s="8" t="str">
        <f>VLOOKUP(A282,'Sets data'!$A$3:$C$9967,3,FALSE)</f>
        <v>Wizard\'s Riposte</v>
      </c>
      <c r="C282" s="8" t="str">
        <f>VLOOKUP(A282,'Sets data'!$A$3:$C$9967,2,FALSE)</f>
        <v>Zaubererreplik</v>
      </c>
      <c r="G282" s="68" t="str">
        <f t="shared" si="4"/>
        <v/>
      </c>
    </row>
    <row r="283" spans="1:7" x14ac:dyDescent="0.25">
      <c r="A283" s="12">
        <v>330</v>
      </c>
      <c r="B283" s="8" t="str">
        <f>VLOOKUP(A283,'Sets data'!$A$3:$C$9967,3,FALSE)</f>
        <v>Automated Defense</v>
      </c>
      <c r="C283" s="8" t="str">
        <f>VLOOKUP(A283,'Sets data'!$A$3:$C$9967,2,FALSE)</f>
        <v>Automatisierte Verteidigung</v>
      </c>
      <c r="G283" s="68" t="str">
        <f t="shared" si="4"/>
        <v/>
      </c>
    </row>
    <row r="284" spans="1:7" x14ac:dyDescent="0.25">
      <c r="A284" s="12">
        <v>331</v>
      </c>
      <c r="B284" s="8" t="str">
        <f>VLOOKUP(A284,'Sets data'!$A$3:$C$9967,3,FALSE)</f>
        <v>War Machine</v>
      </c>
      <c r="C284" s="8" t="str">
        <f>VLOOKUP(A284,'Sets data'!$A$3:$C$9967,2,FALSE)</f>
        <v>Kriegsmaschine</v>
      </c>
      <c r="G284" s="68" t="str">
        <f t="shared" si="4"/>
        <v/>
      </c>
    </row>
    <row r="285" spans="1:7" x14ac:dyDescent="0.25">
      <c r="A285" s="12">
        <v>332</v>
      </c>
      <c r="B285" s="8" t="str">
        <f>VLOOKUP(A285,'Sets data'!$A$3:$C$9967,3,FALSE)</f>
        <v>Master Architect</v>
      </c>
      <c r="C285" s="8" t="str">
        <f>VLOOKUP(A285,'Sets data'!$A$3:$C$9967,2,FALSE)</f>
        <v>Meisterarchitekt</v>
      </c>
      <c r="G285" s="68" t="str">
        <f t="shared" si="4"/>
        <v/>
      </c>
    </row>
    <row r="286" spans="1:7" x14ac:dyDescent="0.25">
      <c r="A286" s="12">
        <v>333</v>
      </c>
      <c r="B286" s="8" t="str">
        <f>VLOOKUP(A286,'Sets data'!$A$3:$C$9967,3,FALSE)</f>
        <v>Inventor\'s Guard</v>
      </c>
      <c r="C286" s="8" t="str">
        <f>VLOOKUP(A286,'Sets data'!$A$3:$C$9967,2,FALSE)</f>
        <v>Erfindergarde</v>
      </c>
      <c r="G286" s="68" t="str">
        <f t="shared" si="4"/>
        <v/>
      </c>
    </row>
    <row r="287" spans="1:7" x14ac:dyDescent="0.25">
      <c r="A287" s="12">
        <v>334</v>
      </c>
      <c r="B287" s="8" t="str">
        <f>VLOOKUP(A287,'Sets data'!$A$3:$C$9967,3,FALSE)</f>
        <v>Impregnable Armor</v>
      </c>
      <c r="C287" s="8" t="str">
        <f>VLOOKUP(A287,'Sets data'!$A$3:$C$9967,2,FALSE)</f>
        <v>Unüberwindliche Rüstung</v>
      </c>
      <c r="G287" s="68" t="str">
        <f t="shared" si="4"/>
        <v/>
      </c>
    </row>
    <row r="288" spans="1:7" x14ac:dyDescent="0.25">
      <c r="A288" s="12">
        <v>335</v>
      </c>
      <c r="B288" s="8" t="str">
        <f>VLOOKUP(A288,'Sets data'!$A$3:$C$9967,3,FALSE)</f>
        <v>Draugr\'s Rest</v>
      </c>
      <c r="C288" s="8" t="str">
        <f>VLOOKUP(A288,'Sets data'!$A$3:$C$9967,2,FALSE)</f>
        <v>Draugrruhe</v>
      </c>
      <c r="G288" s="68" t="str">
        <f t="shared" si="4"/>
        <v/>
      </c>
    </row>
    <row r="289" spans="1:7" x14ac:dyDescent="0.25">
      <c r="A289" s="12">
        <v>336</v>
      </c>
      <c r="B289" s="8" t="str">
        <f>VLOOKUP(A289,'Sets data'!$A$3:$C$9967,3,FALSE)</f>
        <v>Pillar of Nirn</v>
      </c>
      <c r="C289" s="8" t="str">
        <f>VLOOKUP(A289,'Sets data'!$A$3:$C$9967,2,FALSE)</f>
        <v>Säulen von Nirn</v>
      </c>
      <c r="G289" s="68" t="str">
        <f t="shared" si="4"/>
        <v/>
      </c>
    </row>
    <row r="290" spans="1:7" x14ac:dyDescent="0.25">
      <c r="A290" s="12">
        <v>337</v>
      </c>
      <c r="B290" s="8" t="str">
        <f>VLOOKUP(A290,'Sets data'!$A$3:$C$9967,3,FALSE)</f>
        <v>Ironblood</v>
      </c>
      <c r="C290" s="8" t="str">
        <f>VLOOKUP(A290,'Sets data'!$A$3:$C$9967,2,FALSE)</f>
        <v>Eisenblut</v>
      </c>
      <c r="G290" s="68" t="str">
        <f t="shared" si="4"/>
        <v/>
      </c>
    </row>
    <row r="291" spans="1:7" x14ac:dyDescent="0.25">
      <c r="A291" s="12">
        <v>338</v>
      </c>
      <c r="B291" s="8" t="str">
        <f>VLOOKUP(A291,'Sets data'!$A$3:$C$9967,3,FALSE)</f>
        <v>Flame Blossom</v>
      </c>
      <c r="C291" s="8" t="str">
        <f>VLOOKUP(A291,'Sets data'!$A$3:$C$9967,2,FALSE)</f>
        <v>Flammenblüte</v>
      </c>
      <c r="G291" s="68" t="str">
        <f t="shared" si="4"/>
        <v/>
      </c>
    </row>
    <row r="292" spans="1:7" x14ac:dyDescent="0.25">
      <c r="A292" s="12">
        <v>339</v>
      </c>
      <c r="B292" s="8" t="str">
        <f>VLOOKUP(A292,'Sets data'!$A$3:$C$9967,3,FALSE)</f>
        <v>Blooddrinker</v>
      </c>
      <c r="C292" s="8" t="str">
        <f>VLOOKUP(A292,'Sets data'!$A$3:$C$9967,2,FALSE)</f>
        <v>Bluttrinker</v>
      </c>
      <c r="G292" s="68" t="str">
        <f t="shared" si="4"/>
        <v/>
      </c>
    </row>
    <row r="293" spans="1:7" x14ac:dyDescent="0.25">
      <c r="A293" s="12">
        <v>340</v>
      </c>
      <c r="B293" s="8" t="str">
        <f>VLOOKUP(A293,'Sets data'!$A$3:$C$9967,3,FALSE)</f>
        <v>Hagraven\'s Garden</v>
      </c>
      <c r="C293" s="8" t="str">
        <f>VLOOKUP(A293,'Sets data'!$A$3:$C$9967,2,FALSE)</f>
        <v>Vettelgarten</v>
      </c>
      <c r="G293" s="68" t="str">
        <f t="shared" si="4"/>
        <v/>
      </c>
    </row>
    <row r="294" spans="1:7" ht="105" x14ac:dyDescent="0.25">
      <c r="A294" s="5">
        <v>341</v>
      </c>
      <c r="B294" s="8" t="str">
        <f>VLOOKUP(A294,'Sets data'!$A$3:$C$9967,3,FALSE)</f>
        <v>Earthgore</v>
      </c>
      <c r="C294" s="8" t="str">
        <f>VLOOKUP(A294,'Sets data'!$A$3:$C$9967,2,FALSE)</f>
        <v>Erdbluter</v>
      </c>
      <c r="D294" s="23" t="s">
        <v>2196</v>
      </c>
      <c r="G294" s="68"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data'!$A$3:$C$9967,3,FALSE)</f>
        <v>Domihaus</v>
      </c>
      <c r="C295" s="8" t="str">
        <f>VLOOKUP(A295,'Sets data'!$A$3:$C$9967,2,FALSE)</f>
        <v>Domihaus</v>
      </c>
      <c r="G295" s="68" t="str">
        <f t="shared" si="4"/>
        <v/>
      </c>
    </row>
    <row r="296" spans="1:7" x14ac:dyDescent="0.25">
      <c r="A296" s="12">
        <v>343</v>
      </c>
      <c r="B296" s="8" t="str">
        <f>VLOOKUP(A296,'Sets data'!$A$3:$C$9967,3,FALSE)</f>
        <v>Caluurion\'s Legacy</v>
      </c>
      <c r="C296" s="8" t="str">
        <f>VLOOKUP(A296,'Sets data'!$A$3:$C$9967,2,FALSE)</f>
        <v>Caluurions Erbe</v>
      </c>
      <c r="G296" s="68" t="str">
        <f t="shared" si="4"/>
        <v/>
      </c>
    </row>
    <row r="297" spans="1:7" x14ac:dyDescent="0.25">
      <c r="A297" s="12">
        <v>344</v>
      </c>
      <c r="B297" s="8" t="str">
        <f>VLOOKUP(A297,'Sets data'!$A$3:$C$9967,3,FALSE)</f>
        <v>Trappings of Invigoration</v>
      </c>
      <c r="C297" s="8" t="str">
        <f>VLOOKUP(A297,'Sets data'!$A$3:$C$9967,2,FALSE)</f>
        <v>Stärkungsprunk</v>
      </c>
      <c r="G297" s="68" t="str">
        <f t="shared" si="4"/>
        <v/>
      </c>
    </row>
    <row r="298" spans="1:7" x14ac:dyDescent="0.25">
      <c r="A298" s="12">
        <v>345</v>
      </c>
      <c r="B298" s="8" t="str">
        <f>VLOOKUP(A298,'Sets data'!$A$3:$C$9967,3,FALSE)</f>
        <v>Ulfnor\'s Favor</v>
      </c>
      <c r="C298" s="8" t="str">
        <f>VLOOKUP(A298,'Sets data'!$A$3:$C$9967,2,FALSE)</f>
        <v>Ulfnors Gunst</v>
      </c>
      <c r="G298" s="68" t="str">
        <f t="shared" si="4"/>
        <v/>
      </c>
    </row>
    <row r="299" spans="1:7" x14ac:dyDescent="0.25">
      <c r="A299" s="12">
        <v>346</v>
      </c>
      <c r="B299" s="8" t="str">
        <f>VLOOKUP(A299,'Sets data'!$A$3:$C$9967,3,FALSE)</f>
        <v>Jorvuld\'s Guidance</v>
      </c>
      <c r="C299" s="8" t="str">
        <f>VLOOKUP(A299,'Sets data'!$A$3:$C$9967,2,FALSE)</f>
        <v>Jorvulds Führung</v>
      </c>
      <c r="G299" s="68" t="str">
        <f t="shared" si="4"/>
        <v/>
      </c>
    </row>
    <row r="300" spans="1:7" x14ac:dyDescent="0.25">
      <c r="A300" s="12">
        <v>347</v>
      </c>
      <c r="B300" s="8" t="str">
        <f>VLOOKUP(A300,'Sets data'!$A$3:$C$9967,3,FALSE)</f>
        <v>Plague Slinger</v>
      </c>
      <c r="C300" s="8" t="str">
        <f>VLOOKUP(A300,'Sets data'!$A$3:$C$9967,2,FALSE)</f>
        <v>Seuchenschleuder</v>
      </c>
      <c r="G300" s="68" t="str">
        <f t="shared" si="4"/>
        <v/>
      </c>
    </row>
    <row r="301" spans="1:7" x14ac:dyDescent="0.25">
      <c r="A301" s="12">
        <v>348</v>
      </c>
      <c r="B301" s="8" t="str">
        <f>VLOOKUP(A301,'Sets data'!$A$3:$C$9967,3,FALSE)</f>
        <v>Curse of Doylemish</v>
      </c>
      <c r="C301" s="8" t="str">
        <f>VLOOKUP(A301,'Sets data'!$A$3:$C$9967,2,FALSE)</f>
        <v>Fluch von Doylemish</v>
      </c>
      <c r="G301" s="68" t="str">
        <f t="shared" si="4"/>
        <v/>
      </c>
    </row>
    <row r="302" spans="1:7" x14ac:dyDescent="0.25">
      <c r="A302" s="5">
        <v>349</v>
      </c>
      <c r="B302" s="8" t="str">
        <f>VLOOKUP(A302,'Sets data'!$A$3:$C$9967,3,FALSE)</f>
        <v>Thurvokun</v>
      </c>
      <c r="C302" s="8" t="str">
        <f>VLOOKUP(A302,'Sets data'!$A$3:$C$9967,2,FALSE)</f>
        <v>Thurvokun</v>
      </c>
      <c r="G302" s="68" t="str">
        <f t="shared" si="4"/>
        <v/>
      </c>
    </row>
    <row r="303" spans="1:7" x14ac:dyDescent="0.25">
      <c r="A303" s="5">
        <v>350</v>
      </c>
      <c r="B303" s="8" t="str">
        <f>VLOOKUP(A303,'Sets data'!$A$3:$C$9967,3,FALSE)</f>
        <v>Zaan</v>
      </c>
      <c r="C303" s="8" t="str">
        <f>VLOOKUP(A303,'Sets data'!$A$3:$C$9967,2,FALSE)</f>
        <v>Zaan</v>
      </c>
      <c r="G303" s="68" t="str">
        <f t="shared" si="4"/>
        <v/>
      </c>
    </row>
    <row r="304" spans="1:7" x14ac:dyDescent="0.25">
      <c r="A304" s="5">
        <v>351</v>
      </c>
      <c r="B304" s="8" t="str">
        <f>VLOOKUP(A304,'Sets data'!$A$3:$C$9967,3,FALSE)</f>
        <v>Innate Axiom</v>
      </c>
      <c r="C304" s="8" t="str">
        <f>VLOOKUP(A304,'Sets data'!$A$3:$C$9967,2,FALSE)</f>
        <v>Kernaxiom</v>
      </c>
      <c r="G304" s="68" t="str">
        <f t="shared" si="4"/>
        <v/>
      </c>
    </row>
    <row r="305" spans="1:7" x14ac:dyDescent="0.25">
      <c r="A305" s="5">
        <v>352</v>
      </c>
      <c r="B305" s="8" t="str">
        <f>VLOOKUP(A305,'Sets data'!$A$3:$C$9967,3,FALSE)</f>
        <v>Fortified Brass</v>
      </c>
      <c r="C305" s="8" t="str">
        <f>VLOOKUP(A305,'Sets data'!$A$3:$C$9967,2,FALSE)</f>
        <v>Messingpanzer</v>
      </c>
      <c r="G305" s="68" t="str">
        <f t="shared" si="4"/>
        <v/>
      </c>
    </row>
    <row r="306" spans="1:7" ht="105" x14ac:dyDescent="0.25">
      <c r="A306" s="5">
        <v>353</v>
      </c>
      <c r="B306" s="8" t="str">
        <f>VLOOKUP(A306,'Sets data'!$A$3:$C$9967,3,FALSE)</f>
        <v>Mechanical Acuity</v>
      </c>
      <c r="C306" s="8" t="str">
        <f>VLOOKUP(A306,'Sets data'!$A$3:$C$9967,2,FALSE)</f>
        <v>Mechanikblick</v>
      </c>
      <c r="D306" s="23" t="s">
        <v>2197</v>
      </c>
      <c r="G306" s="68"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data'!$A$3:$C$9967,3,FALSE)</f>
        <v>Mad Tinkerer</v>
      </c>
      <c r="C307" s="8" t="str">
        <f>VLOOKUP(A307,'Sets data'!$A$3:$C$9967,2,FALSE)</f>
        <v>Wahntüftler</v>
      </c>
      <c r="G307" s="68" t="str">
        <f t="shared" si="4"/>
        <v/>
      </c>
    </row>
    <row r="308" spans="1:7" x14ac:dyDescent="0.25">
      <c r="A308" s="12">
        <v>355</v>
      </c>
      <c r="B308" s="8" t="str">
        <f>VLOOKUP(A308,'Sets data'!$A$3:$C$9967,3,FALSE)</f>
        <v>Unfathomable Darkness</v>
      </c>
      <c r="C308" s="8" t="str">
        <f>VLOOKUP(A308,'Sets data'!$A$3:$C$9967,2,FALSE)</f>
        <v>Unermessliche Dunkelheit</v>
      </c>
      <c r="G308" s="68" t="str">
        <f t="shared" si="4"/>
        <v/>
      </c>
    </row>
    <row r="309" spans="1:7" x14ac:dyDescent="0.25">
      <c r="A309" s="12">
        <v>356</v>
      </c>
      <c r="B309" s="8" t="str">
        <f>VLOOKUP(A309,'Sets data'!$A$3:$C$9967,3,FALSE)</f>
        <v>Livewire</v>
      </c>
      <c r="C309" s="8" t="str">
        <f>VLOOKUP(A309,'Sets data'!$A$3:$C$9967,2,FALSE)</f>
        <v>Stromschlag</v>
      </c>
      <c r="G309" s="68" t="str">
        <f t="shared" si="4"/>
        <v/>
      </c>
    </row>
    <row r="310" spans="1:7" x14ac:dyDescent="0.25">
      <c r="A310" s="12">
        <v>357</v>
      </c>
      <c r="B310" s="8" t="str">
        <f>VLOOKUP(A310,'Sets data'!$A$3:$C$9967,3,FALSE)</f>
        <v>Disciplined Slash (Perfected)</v>
      </c>
      <c r="C310" s="8" t="str">
        <f>VLOOKUP(A310,'Sets data'!$A$3:$C$9967,2,FALSE)</f>
        <v>Disziplinierter Schnitt (vollendet)</v>
      </c>
      <c r="G310" s="68" t="str">
        <f t="shared" si="4"/>
        <v/>
      </c>
    </row>
    <row r="311" spans="1:7" x14ac:dyDescent="0.25">
      <c r="A311" s="12">
        <v>358</v>
      </c>
      <c r="B311" s="8" t="str">
        <f>VLOOKUP(A311,'Sets data'!$A$3:$C$9967,3,FALSE)</f>
        <v>Defensive Position (Perfected)</v>
      </c>
      <c r="C311" s="8" t="str">
        <f>VLOOKUP(A311,'Sets data'!$A$3:$C$9967,2,FALSE)</f>
        <v>Defensive Position (vollendet)</v>
      </c>
      <c r="G311" s="68" t="str">
        <f t="shared" si="4"/>
        <v/>
      </c>
    </row>
    <row r="312" spans="1:7" x14ac:dyDescent="0.25">
      <c r="A312" s="12">
        <v>359</v>
      </c>
      <c r="B312" s="8" t="str">
        <f>VLOOKUP(A312,'Sets data'!$A$3:$C$9967,3,FALSE)</f>
        <v>Chaotic Whirlwind (Perfected)</v>
      </c>
      <c r="C312" s="8" t="str">
        <f>VLOOKUP(A312,'Sets data'!$A$3:$C$9967,2,FALSE)</f>
        <v>Chaotischer Wirbelwind (vollendet)</v>
      </c>
      <c r="G312" s="68" t="str">
        <f t="shared" si="4"/>
        <v/>
      </c>
    </row>
    <row r="313" spans="1:7" x14ac:dyDescent="0.25">
      <c r="A313" s="12">
        <v>360</v>
      </c>
      <c r="B313" s="8" t="str">
        <f>VLOOKUP(A313,'Sets data'!$A$3:$C$9967,3,FALSE)</f>
        <v>Piercing Spray (Perfected)</v>
      </c>
      <c r="C313" s="8" t="str">
        <f>VLOOKUP(A313,'Sets data'!$A$3:$C$9967,2,FALSE)</f>
        <v>Durchdringende Salve (vollendet)</v>
      </c>
      <c r="G313" s="68" t="str">
        <f t="shared" si="4"/>
        <v/>
      </c>
    </row>
    <row r="314" spans="1:7" x14ac:dyDescent="0.25">
      <c r="A314" s="12">
        <v>361</v>
      </c>
      <c r="B314" s="8" t="str">
        <f>VLOOKUP(A314,'Sets data'!$A$3:$C$9967,3,FALSE)</f>
        <v>Concentrated Force (Perfected)</v>
      </c>
      <c r="C314" s="8" t="str">
        <f>VLOOKUP(A314,'Sets data'!$A$3:$C$9967,2,FALSE)</f>
        <v>Konzentrierte Kraft (vollendet)</v>
      </c>
      <c r="G314" s="68" t="str">
        <f t="shared" si="4"/>
        <v/>
      </c>
    </row>
    <row r="315" spans="1:7" x14ac:dyDescent="0.25">
      <c r="A315" s="12">
        <v>362</v>
      </c>
      <c r="B315" s="8" t="str">
        <f>VLOOKUP(A315,'Sets data'!$A$3:$C$9967,3,FALSE)</f>
        <v>Timeless Blessing (Perfected)</v>
      </c>
      <c r="C315" s="8" t="str">
        <f>VLOOKUP(A315,'Sets data'!$A$3:$C$9967,2,FALSE)</f>
        <v>Zeitloser Segen (vollendet)</v>
      </c>
      <c r="G315" s="68" t="str">
        <f t="shared" si="4"/>
        <v/>
      </c>
    </row>
    <row r="316" spans="1:7" x14ac:dyDescent="0.25">
      <c r="A316" s="12">
        <v>363</v>
      </c>
      <c r="B316" s="8" t="str">
        <f>VLOOKUP(A316,'Sets data'!$A$3:$C$9967,3,FALSE)</f>
        <v>Disciplined Slash</v>
      </c>
      <c r="C316" s="8" t="str">
        <f>VLOOKUP(A316,'Sets data'!$A$3:$C$9967,2,FALSE)</f>
        <v>Disziplinierter Schnitt</v>
      </c>
      <c r="G316" s="68" t="str">
        <f t="shared" si="4"/>
        <v/>
      </c>
    </row>
    <row r="317" spans="1:7" x14ac:dyDescent="0.25">
      <c r="A317" s="12">
        <v>364</v>
      </c>
      <c r="B317" s="8" t="str">
        <f>VLOOKUP(A317,'Sets data'!$A$3:$C$9967,3,FALSE)</f>
        <v>Defensive Position</v>
      </c>
      <c r="C317" s="8" t="str">
        <f>VLOOKUP(A317,'Sets data'!$A$3:$C$9967,2,FALSE)</f>
        <v>Defensive Position</v>
      </c>
      <c r="G317" s="68" t="str">
        <f t="shared" si="4"/>
        <v/>
      </c>
    </row>
    <row r="318" spans="1:7" x14ac:dyDescent="0.25">
      <c r="A318" s="12">
        <v>365</v>
      </c>
      <c r="B318" s="8" t="str">
        <f>VLOOKUP(A318,'Sets data'!$A$3:$C$9967,3,FALSE)</f>
        <v>Chaotic Whirlwind</v>
      </c>
      <c r="C318" s="8" t="str">
        <f>VLOOKUP(A318,'Sets data'!$A$3:$C$9967,2,FALSE)</f>
        <v>Chaotischer Wirbelwind</v>
      </c>
      <c r="G318" s="68" t="str">
        <f t="shared" si="4"/>
        <v/>
      </c>
    </row>
    <row r="319" spans="1:7" x14ac:dyDescent="0.25">
      <c r="A319" s="12">
        <v>366</v>
      </c>
      <c r="B319" s="8" t="str">
        <f>VLOOKUP(A319,'Sets data'!$A$3:$C$9967,3,FALSE)</f>
        <v>Piercing Spray</v>
      </c>
      <c r="C319" s="8" t="str">
        <f>VLOOKUP(A319,'Sets data'!$A$3:$C$9967,2,FALSE)</f>
        <v>Durchdringende Salve</v>
      </c>
      <c r="G319" s="68" t="str">
        <f t="shared" si="4"/>
        <v/>
      </c>
    </row>
    <row r="320" spans="1:7" x14ac:dyDescent="0.25">
      <c r="A320" s="12">
        <v>367</v>
      </c>
      <c r="B320" s="8" t="str">
        <f>VLOOKUP(A320,'Sets data'!$A$3:$C$9967,3,FALSE)</f>
        <v>Concentrated Force</v>
      </c>
      <c r="C320" s="8" t="str">
        <f>VLOOKUP(A320,'Sets data'!$A$3:$C$9967,2,FALSE)</f>
        <v>Konzentrierte Kraft</v>
      </c>
      <c r="G320" s="68" t="str">
        <f t="shared" ref="G320:G383" si="5">IF(AND(A320&lt;&gt;"",NOT(ISERROR(A320)),ISNUMBER(A320),D320&lt;&gt;""),CONCATENATE("[",A320,"] = {",D320,"},","     --",B320," -&gt; ",E320," / ",F320),"")</f>
        <v/>
      </c>
    </row>
    <row r="321" spans="1:7" x14ac:dyDescent="0.25">
      <c r="A321" s="12">
        <v>368</v>
      </c>
      <c r="B321" s="8" t="str">
        <f>VLOOKUP(A321,'Sets data'!$A$3:$C$9967,3,FALSE)</f>
        <v>Timeless Blessing</v>
      </c>
      <c r="C321" s="8" t="str">
        <f>VLOOKUP(A321,'Sets data'!$A$3:$C$9967,2,FALSE)</f>
        <v>Zeitloser Segen</v>
      </c>
      <c r="G321" s="68" t="str">
        <f t="shared" si="5"/>
        <v/>
      </c>
    </row>
    <row r="322" spans="1:7" x14ac:dyDescent="0.25">
      <c r="A322" s="12">
        <v>369</v>
      </c>
      <c r="B322" s="8" t="str">
        <f>VLOOKUP(A322,'Sets data'!$A$3:$C$9967,3,FALSE)</f>
        <v>Merciless Charge</v>
      </c>
      <c r="C322" s="8" t="str">
        <f>VLOOKUP(A322,'Sets data'!$A$3:$C$9967,2,FALSE)</f>
        <v>Gnadenloser Ansturm</v>
      </c>
      <c r="G322" s="68" t="str">
        <f t="shared" si="5"/>
        <v/>
      </c>
    </row>
    <row r="323" spans="1:7" x14ac:dyDescent="0.25">
      <c r="A323" s="12">
        <v>370</v>
      </c>
      <c r="B323" s="8" t="str">
        <f>VLOOKUP(A323,'Sets data'!$A$3:$C$9967,3,FALSE)</f>
        <v>Rampaging Slash</v>
      </c>
      <c r="C323" s="8" t="str">
        <f>VLOOKUP(A323,'Sets data'!$A$3:$C$9967,2,FALSE)</f>
        <v>Tobender Schnitt</v>
      </c>
      <c r="G323" s="68" t="str">
        <f t="shared" si="5"/>
        <v/>
      </c>
    </row>
    <row r="324" spans="1:7" x14ac:dyDescent="0.25">
      <c r="A324" s="12">
        <v>371</v>
      </c>
      <c r="B324" s="8" t="str">
        <f>VLOOKUP(A324,'Sets data'!$A$3:$C$9967,3,FALSE)</f>
        <v>Cruel Flurry</v>
      </c>
      <c r="C324" s="8" t="str">
        <f>VLOOKUP(A324,'Sets data'!$A$3:$C$9967,2,FALSE)</f>
        <v>Grausamer Schlaghagel</v>
      </c>
      <c r="G324" s="68" t="str">
        <f t="shared" si="5"/>
        <v/>
      </c>
    </row>
    <row r="325" spans="1:7" x14ac:dyDescent="0.25">
      <c r="A325" s="12">
        <v>372</v>
      </c>
      <c r="B325" s="8" t="str">
        <f>VLOOKUP(A325,'Sets data'!$A$3:$C$9967,3,FALSE)</f>
        <v>Thunderous Volley</v>
      </c>
      <c r="C325" s="8" t="str">
        <f>VLOOKUP(A325,'Sets data'!$A$3:$C$9967,2,FALSE)</f>
        <v>Donnernde Salve</v>
      </c>
      <c r="G325" s="68" t="str">
        <f t="shared" si="5"/>
        <v/>
      </c>
    </row>
    <row r="326" spans="1:7" x14ac:dyDescent="0.25">
      <c r="A326" s="12">
        <v>373</v>
      </c>
      <c r="B326" s="8" t="str">
        <f>VLOOKUP(A326,'Sets data'!$A$3:$C$9967,3,FALSE)</f>
        <v>Crushing Wall</v>
      </c>
      <c r="C326" s="8" t="str">
        <f>VLOOKUP(A326,'Sets data'!$A$3:$C$9967,2,FALSE)</f>
        <v>Zermalmende Mauer</v>
      </c>
      <c r="G326" s="68" t="str">
        <f t="shared" si="5"/>
        <v/>
      </c>
    </row>
    <row r="327" spans="1:7" x14ac:dyDescent="0.25">
      <c r="A327" s="12">
        <v>374</v>
      </c>
      <c r="B327" s="8" t="str">
        <f>VLOOKUP(A327,'Sets data'!$A$3:$C$9967,3,FALSE)</f>
        <v>Precise Regeneration</v>
      </c>
      <c r="C327" s="8" t="str">
        <f>VLOOKUP(A327,'Sets data'!$A$3:$C$9967,2,FALSE)</f>
        <v>Präzise Regeneration</v>
      </c>
      <c r="G327" s="68" t="str">
        <f t="shared" si="5"/>
        <v/>
      </c>
    </row>
    <row r="328" spans="1:7" x14ac:dyDescent="0.25">
      <c r="A328" s="12">
        <v>380</v>
      </c>
      <c r="B328" s="8" t="str">
        <f>VLOOKUP(A328,'Sets data'!$A$3:$C$9967,3,FALSE)</f>
        <v>Prophet\'s</v>
      </c>
      <c r="C328" s="8" t="str">
        <f>VLOOKUP(A328,'Sets data'!$A$3:$C$9967,2,FALSE)</f>
        <v>Prophet</v>
      </c>
      <c r="G328" s="68" t="str">
        <f t="shared" si="5"/>
        <v/>
      </c>
    </row>
    <row r="329" spans="1:7" x14ac:dyDescent="0.25">
      <c r="A329" s="12">
        <v>381</v>
      </c>
      <c r="B329" s="8" t="str">
        <f>VLOOKUP(A329,'Sets data'!$A$3:$C$9967,3,FALSE)</f>
        <v>Broken Soul</v>
      </c>
      <c r="C329" s="8" t="str">
        <f>VLOOKUP(A329,'Sets data'!$A$3:$C$9967,2,FALSE)</f>
        <v>Zerbrochene Seele</v>
      </c>
      <c r="G329" s="68" t="str">
        <f t="shared" si="5"/>
        <v/>
      </c>
    </row>
    <row r="330" spans="1:7" x14ac:dyDescent="0.25">
      <c r="A330" s="12">
        <v>382</v>
      </c>
      <c r="B330" s="8" t="str">
        <f>VLOOKUP(A330,'Sets data'!$A$3:$C$9967,3,FALSE)</f>
        <v>Grace of Gloom</v>
      </c>
      <c r="C330" s="8" t="str">
        <f>VLOOKUP(A330,'Sets data'!$A$3:$C$9967,2,FALSE)</f>
        <v>Anmut der Gräue</v>
      </c>
      <c r="G330" s="68" t="str">
        <f t="shared" si="5"/>
        <v/>
      </c>
    </row>
    <row r="331" spans="1:7" x14ac:dyDescent="0.25">
      <c r="A331" s="12">
        <v>383</v>
      </c>
      <c r="B331" s="8" t="str">
        <f>VLOOKUP(A331,'Sets data'!$A$3:$C$9967,3,FALSE)</f>
        <v>Gryphon\'s Ferocity</v>
      </c>
      <c r="C331" s="8" t="str">
        <f>VLOOKUP(A331,'Sets data'!$A$3:$C$9967,2,FALSE)</f>
        <v>Wildheit des Greifen</v>
      </c>
      <c r="G331" s="68" t="str">
        <f t="shared" si="5"/>
        <v/>
      </c>
    </row>
    <row r="332" spans="1:7" x14ac:dyDescent="0.25">
      <c r="A332" s="12">
        <v>384</v>
      </c>
      <c r="B332" s="8" t="str">
        <f>VLOOKUP(A332,'Sets data'!$A$3:$C$9967,3,FALSE)</f>
        <v>Wisdom of Vanus</v>
      </c>
      <c r="C332" s="8" t="str">
        <f>VLOOKUP(A332,'Sets data'!$A$3:$C$9967,2,FALSE)</f>
        <v>Weisheit von Vanus</v>
      </c>
      <c r="G332" s="68" t="str">
        <f t="shared" si="5"/>
        <v/>
      </c>
    </row>
    <row r="333" spans="1:7" x14ac:dyDescent="0.25">
      <c r="A333" s="5">
        <v>385</v>
      </c>
      <c r="B333" s="8" t="str">
        <f>VLOOKUP(A333,'Sets data'!$A$3:$C$9967,3,FALSE)</f>
        <v>Adept Rider</v>
      </c>
      <c r="C333" s="8" t="str">
        <f>VLOOKUP(A333,'Sets data'!$A$3:$C$9967,2,FALSE)</f>
        <v>Versierter Reiter</v>
      </c>
      <c r="G333" s="68" t="str">
        <f t="shared" si="5"/>
        <v/>
      </c>
    </row>
    <row r="334" spans="1:7" x14ac:dyDescent="0.25">
      <c r="A334" s="5">
        <v>386</v>
      </c>
      <c r="B334" s="8" t="str">
        <f>VLOOKUP(A334,'Sets data'!$A$3:$C$9967,3,FALSE)</f>
        <v>Sload\'s Semblance</v>
      </c>
      <c r="C334" s="8" t="str">
        <f>VLOOKUP(A334,'Sets data'!$A$3:$C$9967,2,FALSE)</f>
        <v>Kreckenantlitz</v>
      </c>
      <c r="G334" s="68" t="str">
        <f t="shared" si="5"/>
        <v/>
      </c>
    </row>
    <row r="335" spans="1:7" x14ac:dyDescent="0.25">
      <c r="A335" s="5">
        <v>387</v>
      </c>
      <c r="B335" s="8" t="str">
        <f>VLOOKUP(A335,'Sets data'!$A$3:$C$9967,3,FALSE)</f>
        <v>Nocturnal\'s Favor</v>
      </c>
      <c r="C335" s="8" t="str">
        <f>VLOOKUP(A335,'Sets data'!$A$3:$C$9967,2,FALSE)</f>
        <v>Nocturnals Gunst</v>
      </c>
      <c r="G335" s="68" t="str">
        <f t="shared" si="5"/>
        <v/>
      </c>
    </row>
    <row r="336" spans="1:7" x14ac:dyDescent="0.25">
      <c r="A336" s="12">
        <v>388</v>
      </c>
      <c r="B336" s="8" t="str">
        <f>VLOOKUP(A336,'Sets data'!$A$3:$C$9967,3,FALSE)</f>
        <v>Aegis of Galenwe</v>
      </c>
      <c r="C336" s="8" t="str">
        <f>VLOOKUP(A336,'Sets data'!$A$3:$C$9967,2,FALSE)</f>
        <v>Ägis von Galenwe</v>
      </c>
      <c r="G336" s="68" t="str">
        <f t="shared" si="5"/>
        <v/>
      </c>
    </row>
    <row r="337" spans="1:7" x14ac:dyDescent="0.25">
      <c r="A337" s="12">
        <v>389</v>
      </c>
      <c r="B337" s="8" t="str">
        <f>VLOOKUP(A337,'Sets data'!$A$3:$C$9967,3,FALSE)</f>
        <v>Arms of Relequen</v>
      </c>
      <c r="C337" s="8" t="str">
        <f>VLOOKUP(A337,'Sets data'!$A$3:$C$9967,2,FALSE)</f>
        <v>Waffen von Relequen</v>
      </c>
      <c r="G337" s="68" t="str">
        <f t="shared" si="5"/>
        <v/>
      </c>
    </row>
    <row r="338" spans="1:7" x14ac:dyDescent="0.25">
      <c r="A338" s="12">
        <v>390</v>
      </c>
      <c r="B338" s="8" t="str">
        <f>VLOOKUP(A338,'Sets data'!$A$3:$C$9967,3,FALSE)</f>
        <v>Mantle of Siroria</v>
      </c>
      <c r="C338" s="8" t="str">
        <f>VLOOKUP(A338,'Sets data'!$A$3:$C$9967,2,FALSE)</f>
        <v>Mantel von Siroria</v>
      </c>
      <c r="G338" s="68" t="str">
        <f t="shared" si="5"/>
        <v/>
      </c>
    </row>
    <row r="339" spans="1:7" ht="105" x14ac:dyDescent="0.25">
      <c r="A339" s="12">
        <v>391</v>
      </c>
      <c r="B339" s="8" t="str">
        <f>VLOOKUP(A339,'Sets data'!$A$3:$C$9967,3,FALSE)</f>
        <v>Vestment of Olorime</v>
      </c>
      <c r="C339" s="8" t="str">
        <f>VLOOKUP(A339,'Sets data'!$A$3:$C$9967,2,FALSE)</f>
        <v>Gewandung von Olorime</v>
      </c>
      <c r="D339" s="23" t="s">
        <v>2198</v>
      </c>
      <c r="G339" s="68"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data'!$A$3:$C$9967,3,FALSE)</f>
        <v>Perfect Aegis of Galenwe</v>
      </c>
      <c r="C340" s="8" t="str">
        <f>VLOOKUP(A340,'Sets data'!$A$3:$C$9967,2,FALSE)</f>
        <v>Perfekte Ägis von Galenwe</v>
      </c>
      <c r="G340" s="68" t="str">
        <f t="shared" si="5"/>
        <v/>
      </c>
    </row>
    <row r="341" spans="1:7" x14ac:dyDescent="0.25">
      <c r="A341" s="45">
        <v>393</v>
      </c>
      <c r="B341" s="8" t="str">
        <f>VLOOKUP(A341,'Sets data'!$A$3:$C$9967,3,FALSE)</f>
        <v>Perfect Arms of Relequen</v>
      </c>
      <c r="C341" s="8" t="str">
        <f>VLOOKUP(A341,'Sets data'!$A$3:$C$9967,2,FALSE)</f>
        <v>Perfekte Waffen von Relequen</v>
      </c>
      <c r="G341" s="68" t="str">
        <f t="shared" si="5"/>
        <v/>
      </c>
    </row>
    <row r="342" spans="1:7" x14ac:dyDescent="0.25">
      <c r="A342" s="12">
        <v>394</v>
      </c>
      <c r="B342" s="8" t="str">
        <f>VLOOKUP(A342,'Sets data'!$A$3:$C$9967,3,FALSE)</f>
        <v>Perfect Mantle of Siroria</v>
      </c>
      <c r="C342" s="8" t="str">
        <f>VLOOKUP(A342,'Sets data'!$A$3:$C$9967,2,FALSE)</f>
        <v>Perfekter Mantel von Siroria</v>
      </c>
      <c r="G342" s="68" t="str">
        <f t="shared" si="5"/>
        <v/>
      </c>
    </row>
    <row r="343" spans="1:7" ht="105" x14ac:dyDescent="0.25">
      <c r="A343" s="12">
        <v>395</v>
      </c>
      <c r="B343" s="8" t="str">
        <f>VLOOKUP(A343,'Sets data'!$A$3:$C$9967,3,FALSE)</f>
        <v>Perfect Vestment of Olorime</v>
      </c>
      <c r="C343" s="8" t="str">
        <f>VLOOKUP(A343,'Sets data'!$A$3:$C$9967,2,FALSE)</f>
        <v>Perfekte Gewandung von Olorime</v>
      </c>
      <c r="D343" s="23" t="s">
        <v>2199</v>
      </c>
      <c r="G343" s="68"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data'!$A$3:$C$9967,3,FALSE)</f>
        <v>Balorgh</v>
      </c>
      <c r="C344" s="8" t="str">
        <f>VLOOKUP(A344,'Sets data'!$A$3:$C$9967,2,FALSE)</f>
        <v>Balorgh</v>
      </c>
      <c r="G344" s="68" t="str">
        <f t="shared" si="5"/>
        <v/>
      </c>
    </row>
    <row r="345" spans="1:7" x14ac:dyDescent="0.25">
      <c r="A345" s="5">
        <v>398</v>
      </c>
      <c r="B345" s="8" t="str">
        <f>VLOOKUP(A345,'Sets data'!$A$3:$C$9967,3,FALSE)</f>
        <v>Vykosa</v>
      </c>
      <c r="C345" s="8" t="str">
        <f>VLOOKUP(A345,'Sets data'!$A$3:$C$9967,2,FALSE)</f>
        <v>Vykosa</v>
      </c>
      <c r="G345" s="68" t="str">
        <f t="shared" si="5"/>
        <v/>
      </c>
    </row>
    <row r="346" spans="1:7" x14ac:dyDescent="0.25">
      <c r="A346" s="12">
        <v>399</v>
      </c>
      <c r="B346" s="8" t="str">
        <f>VLOOKUP(A346,'Sets data'!$A$3:$C$9967,3,FALSE)</f>
        <v>Hanu\'s Compassion</v>
      </c>
      <c r="C346" s="8" t="str">
        <f>VLOOKUP(A346,'Sets data'!$A$3:$C$9967,2,FALSE)</f>
        <v>Hanus Mitgefühl</v>
      </c>
      <c r="G346" s="68" t="str">
        <f t="shared" si="5"/>
        <v/>
      </c>
    </row>
    <row r="347" spans="1:7" x14ac:dyDescent="0.25">
      <c r="A347" s="12">
        <v>400</v>
      </c>
      <c r="B347" s="8" t="str">
        <f>VLOOKUP(A347,'Sets data'!$A$3:$C$9967,3,FALSE)</f>
        <v>Blood Moon</v>
      </c>
      <c r="C347" s="8" t="str">
        <f>VLOOKUP(A347,'Sets data'!$A$3:$C$9967,2,FALSE)</f>
        <v>Blutmond</v>
      </c>
      <c r="G347" s="68" t="str">
        <f t="shared" si="5"/>
        <v/>
      </c>
    </row>
    <row r="348" spans="1:7" x14ac:dyDescent="0.25">
      <c r="A348" s="12">
        <v>401</v>
      </c>
      <c r="B348" s="8" t="str">
        <f>VLOOKUP(A348,'Sets data'!$A$3:$C$9967,3,FALSE)</f>
        <v>Haven of Ursus</v>
      </c>
      <c r="C348" s="8" t="str">
        <f>VLOOKUP(A348,'Sets data'!$A$3:$C$9967,2,FALSE)</f>
        <v>Zuflucht von Ursus</v>
      </c>
      <c r="G348" s="68" t="str">
        <f t="shared" si="5"/>
        <v/>
      </c>
    </row>
    <row r="349" spans="1:7" x14ac:dyDescent="0.25">
      <c r="A349" s="12">
        <v>402</v>
      </c>
      <c r="B349" s="8" t="str">
        <f>VLOOKUP(A349,'Sets data'!$A$3:$C$9967,3,FALSE)</f>
        <v>Moon Hunter</v>
      </c>
      <c r="C349" s="8" t="str">
        <f>VLOOKUP(A349,'Sets data'!$A$3:$C$9967,2,FALSE)</f>
        <v>Mondjäger</v>
      </c>
      <c r="G349" s="68" t="str">
        <f t="shared" si="5"/>
        <v/>
      </c>
    </row>
    <row r="350" spans="1:7" x14ac:dyDescent="0.25">
      <c r="A350" s="12">
        <v>403</v>
      </c>
      <c r="B350" s="8" t="str">
        <f>VLOOKUP(A350,'Sets data'!$A$3:$C$9967,3,FALSE)</f>
        <v>Savage Werewolf</v>
      </c>
      <c r="C350" s="8" t="str">
        <f>VLOOKUP(A350,'Sets data'!$A$3:$C$9967,2,FALSE)</f>
        <v>Wilder Werwolf</v>
      </c>
      <c r="G350" s="68" t="str">
        <f t="shared" si="5"/>
        <v/>
      </c>
    </row>
    <row r="351" spans="1:7" x14ac:dyDescent="0.25">
      <c r="A351" s="12">
        <v>404</v>
      </c>
      <c r="B351" s="8" t="str">
        <f>VLOOKUP(A351,'Sets data'!$A$3:$C$9967,3,FALSE)</f>
        <v>Jailer\'s Tenacity</v>
      </c>
      <c r="C351" s="8" t="str">
        <f>VLOOKUP(A351,'Sets data'!$A$3:$C$9967,2,FALSE)</f>
        <v>Tenazität des Kerkermeisters</v>
      </c>
      <c r="G351" s="68" t="str">
        <f t="shared" si="5"/>
        <v/>
      </c>
    </row>
    <row r="352" spans="1:7" x14ac:dyDescent="0.25">
      <c r="A352" s="12">
        <v>405</v>
      </c>
      <c r="B352" s="8" t="str">
        <f>VLOOKUP(A352,'Sets data'!$A$3:$C$9967,3,FALSE)</f>
        <v>Bright-Throat\'s Boast</v>
      </c>
      <c r="C352" s="8" t="str">
        <f>VLOOKUP(A352,'Sets data'!$A$3:$C$9967,2,FALSE)</f>
        <v>Hellhalsstolz</v>
      </c>
      <c r="G352" s="68" t="str">
        <f t="shared" si="5"/>
        <v/>
      </c>
    </row>
    <row r="353" spans="1:7" x14ac:dyDescent="0.25">
      <c r="A353" s="12">
        <v>406</v>
      </c>
      <c r="B353" s="8" t="str">
        <f>VLOOKUP(A353,'Sets data'!$A$3:$C$9967,3,FALSE)</f>
        <v>Dead-Water\'s Guile</v>
      </c>
      <c r="C353" s="8" t="str">
        <f>VLOOKUP(A353,'Sets data'!$A$3:$C$9967,2,FALSE)</f>
        <v>Totwassertücke</v>
      </c>
      <c r="G353" s="68" t="str">
        <f t="shared" si="5"/>
        <v/>
      </c>
    </row>
    <row r="354" spans="1:7" x14ac:dyDescent="0.25">
      <c r="A354" s="12">
        <v>407</v>
      </c>
      <c r="B354" s="8" t="str">
        <f>VLOOKUP(A354,'Sets data'!$A$3:$C$9967,3,FALSE)</f>
        <v>Champion of the Hist</v>
      </c>
      <c r="C354" s="8" t="str">
        <f>VLOOKUP(A354,'Sets data'!$A$3:$C$9967,2,FALSE)</f>
        <v>Histchampion</v>
      </c>
      <c r="G354" s="68" t="str">
        <f t="shared" si="5"/>
        <v/>
      </c>
    </row>
    <row r="355" spans="1:7" x14ac:dyDescent="0.25">
      <c r="A355" s="5">
        <v>408</v>
      </c>
      <c r="B355" s="8" t="str">
        <f>VLOOKUP(A355,'Sets data'!$A$3:$C$9967,3,FALSE)</f>
        <v>Grave-Stake Collector</v>
      </c>
      <c r="C355" s="8" t="str">
        <f>VLOOKUP(A355,'Sets data'!$A$3:$C$9967,2,FALSE)</f>
        <v>Grabpflocksammler</v>
      </c>
      <c r="G355" s="68" t="str">
        <f t="shared" si="5"/>
        <v/>
      </c>
    </row>
    <row r="356" spans="1:7" x14ac:dyDescent="0.25">
      <c r="A356" s="5">
        <v>409</v>
      </c>
      <c r="B356" s="8" t="str">
        <f>VLOOKUP(A356,'Sets data'!$A$3:$C$9967,3,FALSE)</f>
        <v>Naga Shaman</v>
      </c>
      <c r="C356" s="8" t="str">
        <f>VLOOKUP(A356,'Sets data'!$A$3:$C$9967,2,FALSE)</f>
        <v>Nagaschamane</v>
      </c>
      <c r="G356" s="68" t="str">
        <f t="shared" si="5"/>
        <v/>
      </c>
    </row>
    <row r="357" spans="1:7" x14ac:dyDescent="0.25">
      <c r="A357" s="5">
        <v>410</v>
      </c>
      <c r="B357" s="8" t="str">
        <f>VLOOKUP(A357,'Sets data'!$A$3:$C$9967,3,FALSE)</f>
        <v>Might of the Lost Legion</v>
      </c>
      <c r="C357" s="8" t="str">
        <f>VLOOKUP(A357,'Sets data'!$A$3:$C$9967,2,FALSE)</f>
        <v>Macht der Verlorenen Legion</v>
      </c>
      <c r="G357" s="68" t="str">
        <f t="shared" si="5"/>
        <v/>
      </c>
    </row>
    <row r="358" spans="1:7" x14ac:dyDescent="0.25">
      <c r="A358" s="12">
        <v>411</v>
      </c>
      <c r="B358" s="8" t="str">
        <f>VLOOKUP(A358,'Sets data'!$A$3:$C$9967,3,FALSE)</f>
        <v>Gallant Charge</v>
      </c>
      <c r="C358" s="8" t="str">
        <f>VLOOKUP(A358,'Sets data'!$A$3:$C$9967,2,FALSE)</f>
        <v>Galanter Ansturm</v>
      </c>
      <c r="G358" s="68" t="str">
        <f t="shared" si="5"/>
        <v/>
      </c>
    </row>
    <row r="359" spans="1:7" x14ac:dyDescent="0.25">
      <c r="A359" s="12">
        <v>412</v>
      </c>
      <c r="B359" s="8" t="str">
        <f>VLOOKUP(A359,'Sets data'!$A$3:$C$9967,3,FALSE)</f>
        <v>Radial Uppercut</v>
      </c>
      <c r="C359" s="8" t="str">
        <f>VLOOKUP(A359,'Sets data'!$A$3:$C$9967,2,FALSE)</f>
        <v>Rundum-Aufwärtsschnitt</v>
      </c>
      <c r="G359" s="68" t="str">
        <f t="shared" si="5"/>
        <v/>
      </c>
    </row>
    <row r="360" spans="1:7" x14ac:dyDescent="0.25">
      <c r="A360" s="12">
        <v>413</v>
      </c>
      <c r="B360" s="8" t="str">
        <f>VLOOKUP(A360,'Sets data'!$A$3:$C$9967,3,FALSE)</f>
        <v>Spectral Cloak</v>
      </c>
      <c r="C360" s="8" t="str">
        <f>VLOOKUP(A360,'Sets data'!$A$3:$C$9967,2,FALSE)</f>
        <v>Spektraler Mantel</v>
      </c>
      <c r="G360" s="68" t="str">
        <f t="shared" si="5"/>
        <v/>
      </c>
    </row>
    <row r="361" spans="1:7" x14ac:dyDescent="0.25">
      <c r="A361" s="12">
        <v>414</v>
      </c>
      <c r="B361" s="8" t="str">
        <f>VLOOKUP(A361,'Sets data'!$A$3:$C$9967,3,FALSE)</f>
        <v>Virulent Shot</v>
      </c>
      <c r="C361" s="8" t="str">
        <f>VLOOKUP(A361,'Sets data'!$A$3:$C$9967,2,FALSE)</f>
        <v>Virulenter Schuss</v>
      </c>
      <c r="G361" s="68" t="str">
        <f t="shared" si="5"/>
        <v/>
      </c>
    </row>
    <row r="362" spans="1:7" x14ac:dyDescent="0.25">
      <c r="A362" s="12">
        <v>415</v>
      </c>
      <c r="B362" s="8" t="str">
        <f>VLOOKUP(A362,'Sets data'!$A$3:$C$9967,3,FALSE)</f>
        <v>Wild Impulse</v>
      </c>
      <c r="C362" s="8" t="str">
        <f>VLOOKUP(A362,'Sets data'!$A$3:$C$9967,2,FALSE)</f>
        <v>Wilder Impuls</v>
      </c>
      <c r="G362" s="68" t="str">
        <f t="shared" si="5"/>
        <v/>
      </c>
    </row>
    <row r="363" spans="1:7" x14ac:dyDescent="0.25">
      <c r="A363" s="12">
        <v>416</v>
      </c>
      <c r="B363" s="8" t="str">
        <f>VLOOKUP(A363,'Sets data'!$A$3:$C$9967,3,FALSE)</f>
        <v>Mender\'s Ward</v>
      </c>
      <c r="C363" s="8" t="str">
        <f>VLOOKUP(A363,'Sets data'!$A$3:$C$9967,2,FALSE)</f>
        <v>Schutz des Pflegers</v>
      </c>
      <c r="G363" s="68" t="str">
        <f t="shared" si="5"/>
        <v/>
      </c>
    </row>
    <row r="364" spans="1:7" x14ac:dyDescent="0.25">
      <c r="A364" s="12">
        <v>417</v>
      </c>
      <c r="B364" s="8" t="str">
        <f>VLOOKUP(A364,'Sets data'!$A$3:$C$9967,3,FALSE)</f>
        <v>Indomitable Fury</v>
      </c>
      <c r="C364" s="8" t="str">
        <f>VLOOKUP(A364,'Sets data'!$A$3:$C$9967,2,FALSE)</f>
        <v>Unbeugsamer Zorn</v>
      </c>
      <c r="G364" s="68" t="str">
        <f t="shared" si="5"/>
        <v/>
      </c>
    </row>
    <row r="365" spans="1:7" x14ac:dyDescent="0.25">
      <c r="A365" s="12">
        <v>418</v>
      </c>
      <c r="B365" s="8" t="str">
        <f>VLOOKUP(A365,'Sets data'!$A$3:$C$9967,3,FALSE)</f>
        <v>Spell Strategist</v>
      </c>
      <c r="C365" s="8" t="str">
        <f>VLOOKUP(A365,'Sets data'!$A$3:$C$9967,2,FALSE)</f>
        <v>Zauberstratege</v>
      </c>
      <c r="G365" s="68" t="str">
        <f t="shared" si="5"/>
        <v/>
      </c>
    </row>
    <row r="366" spans="1:7" x14ac:dyDescent="0.25">
      <c r="A366" s="12">
        <v>419</v>
      </c>
      <c r="B366" s="8" t="str">
        <f>VLOOKUP(A366,'Sets data'!$A$3:$C$9967,3,FALSE)</f>
        <v>Battlefield Acrobat</v>
      </c>
      <c r="C366" s="8" t="str">
        <f>VLOOKUP(A366,'Sets data'!$A$3:$C$9967,2,FALSE)</f>
        <v>Schlachtfeldakrobat</v>
      </c>
      <c r="G366" s="68" t="str">
        <f t="shared" si="5"/>
        <v/>
      </c>
    </row>
    <row r="367" spans="1:7" x14ac:dyDescent="0.25">
      <c r="A367" s="12">
        <v>420</v>
      </c>
      <c r="B367" s="8" t="str">
        <f>VLOOKUP(A367,'Sets data'!$A$3:$C$9967,3,FALSE)</f>
        <v>Soldier of Anguish</v>
      </c>
      <c r="C367" s="8" t="str">
        <f>VLOOKUP(A367,'Sets data'!$A$3:$C$9967,2,FALSE)</f>
        <v>Soldat der Pein</v>
      </c>
      <c r="G367" s="68" t="str">
        <f t="shared" si="5"/>
        <v/>
      </c>
    </row>
    <row r="368" spans="1:7" x14ac:dyDescent="0.25">
      <c r="A368" s="12">
        <v>421</v>
      </c>
      <c r="B368" s="8" t="str">
        <f>VLOOKUP(A368,'Sets data'!$A$3:$C$9967,3,FALSE)</f>
        <v>Steadfast Hero</v>
      </c>
      <c r="C368" s="8" t="str">
        <f>VLOOKUP(A368,'Sets data'!$A$3:$C$9967,2,FALSE)</f>
        <v>Standhafter Held</v>
      </c>
      <c r="G368" s="68" t="str">
        <f t="shared" si="5"/>
        <v/>
      </c>
    </row>
    <row r="369" spans="1:7" x14ac:dyDescent="0.25">
      <c r="A369" s="12">
        <v>422</v>
      </c>
      <c r="B369" s="8" t="str">
        <f>VLOOKUP(A369,'Sets data'!$A$3:$C$9967,3,FALSE)</f>
        <v>Battalion Defender</v>
      </c>
      <c r="C369" s="8" t="str">
        <f>VLOOKUP(A369,'Sets data'!$A$3:$C$9967,2,FALSE)</f>
        <v>Bataillonsverteidiger</v>
      </c>
      <c r="G369" s="68" t="str">
        <f t="shared" si="5"/>
        <v/>
      </c>
    </row>
    <row r="370" spans="1:7" x14ac:dyDescent="0.25">
      <c r="A370" s="12">
        <v>423</v>
      </c>
      <c r="B370" s="8" t="str">
        <f>VLOOKUP(A370,'Sets data'!$A$3:$C$9967,3,FALSE)</f>
        <v>Perfect Gallant Charge</v>
      </c>
      <c r="C370" s="8" t="str">
        <f>VLOOKUP(A370,'Sets data'!$A$3:$C$9967,2,FALSE)</f>
        <v>Perfekter galanter Ansturm</v>
      </c>
      <c r="G370" s="68" t="str">
        <f t="shared" si="5"/>
        <v/>
      </c>
    </row>
    <row r="371" spans="1:7" x14ac:dyDescent="0.25">
      <c r="A371" s="12">
        <v>424</v>
      </c>
      <c r="B371" s="8" t="str">
        <f>VLOOKUP(A371,'Sets data'!$A$3:$C$9967,3,FALSE)</f>
        <v>Perfect Radial Uppercut</v>
      </c>
      <c r="C371" s="8" t="str">
        <f>VLOOKUP(A371,'Sets data'!$A$3:$C$9967,2,FALSE)</f>
        <v>Perfekter Rundum-Aufwärtsschnitt</v>
      </c>
      <c r="G371" s="68" t="str">
        <f t="shared" si="5"/>
        <v/>
      </c>
    </row>
    <row r="372" spans="1:7" x14ac:dyDescent="0.25">
      <c r="A372" s="12">
        <v>425</v>
      </c>
      <c r="B372" s="8" t="str">
        <f>VLOOKUP(A372,'Sets data'!$A$3:$C$9967,3,FALSE)</f>
        <v>Perfect Spectral Cloak</v>
      </c>
      <c r="C372" s="8" t="str">
        <f>VLOOKUP(A372,'Sets data'!$A$3:$C$9967,2,FALSE)</f>
        <v>Perfekter spektraler Mantel</v>
      </c>
      <c r="G372" s="68" t="str">
        <f t="shared" si="5"/>
        <v/>
      </c>
    </row>
    <row r="373" spans="1:7" x14ac:dyDescent="0.25">
      <c r="A373" s="12">
        <v>426</v>
      </c>
      <c r="B373" s="8" t="str">
        <f>VLOOKUP(A373,'Sets data'!$A$3:$C$9967,3,FALSE)</f>
        <v>Perfect Virulent Shot</v>
      </c>
      <c r="C373" s="8" t="str">
        <f>VLOOKUP(A373,'Sets data'!$A$3:$C$9967,2,FALSE)</f>
        <v>Perfekter virulenter Schuss</v>
      </c>
      <c r="G373" s="68" t="str">
        <f t="shared" si="5"/>
        <v/>
      </c>
    </row>
    <row r="374" spans="1:7" x14ac:dyDescent="0.25">
      <c r="A374" s="12">
        <v>427</v>
      </c>
      <c r="B374" s="8" t="str">
        <f>VLOOKUP(A374,'Sets data'!$A$3:$C$9967,3,FALSE)</f>
        <v>Perfect Wild Impulse</v>
      </c>
      <c r="C374" s="8" t="str">
        <f>VLOOKUP(A374,'Sets data'!$A$3:$C$9967,2,FALSE)</f>
        <v>Perfekter wilder Impuls</v>
      </c>
      <c r="G374" s="68" t="str">
        <f t="shared" si="5"/>
        <v/>
      </c>
    </row>
    <row r="375" spans="1:7" x14ac:dyDescent="0.25">
      <c r="A375" s="12">
        <v>428</v>
      </c>
      <c r="B375" s="8" t="str">
        <f>VLOOKUP(A375,'Sets data'!$A$3:$C$9967,3,FALSE)</f>
        <v>Perfect Mender\'s Ward</v>
      </c>
      <c r="C375" s="8" t="str">
        <f>VLOOKUP(A375,'Sets data'!$A$3:$C$9967,2,FALSE)</f>
        <v>Perfekter Schutz des Pflegers</v>
      </c>
      <c r="G375" s="68" t="str">
        <f t="shared" si="5"/>
        <v/>
      </c>
    </row>
    <row r="376" spans="1:7" x14ac:dyDescent="0.25">
      <c r="A376" s="12">
        <v>429</v>
      </c>
      <c r="B376" s="8" t="str">
        <f>VLOOKUP(A376,'Sets data'!$A$3:$C$9967,3,FALSE)</f>
        <v>Mighty Glacier</v>
      </c>
      <c r="C376" s="8" t="str">
        <f>VLOOKUP(A376,'Sets data'!$A$3:$C$9967,2,FALSE)</f>
        <v>Mächtiger Gletscher</v>
      </c>
      <c r="G376" s="68" t="str">
        <f t="shared" si="5"/>
        <v/>
      </c>
    </row>
    <row r="377" spans="1:7" x14ac:dyDescent="0.25">
      <c r="A377" s="12">
        <v>430</v>
      </c>
      <c r="B377" s="8" t="str">
        <f>VLOOKUP(A377,'Sets data'!$A$3:$C$9967,3,FALSE)</f>
        <v>Tzogvin\'s Warband</v>
      </c>
      <c r="C377" s="8" t="str">
        <f>VLOOKUP(A377,'Sets data'!$A$3:$C$9967,2,FALSE)</f>
        <v>Tzogvins Kriegstrupp</v>
      </c>
      <c r="G377" s="68" t="str">
        <f t="shared" si="5"/>
        <v/>
      </c>
    </row>
    <row r="378" spans="1:7" x14ac:dyDescent="0.25">
      <c r="A378" s="12">
        <v>431</v>
      </c>
      <c r="B378" s="8" t="str">
        <f>VLOOKUP(A378,'Sets data'!$A$3:$C$9967,3,FALSE)</f>
        <v>Icy Conjuror</v>
      </c>
      <c r="C378" s="8" t="str">
        <f>VLOOKUP(A378,'Sets data'!$A$3:$C$9967,2,FALSE)</f>
        <v>Eisiger Anrufer</v>
      </c>
      <c r="G378" s="68" t="str">
        <f t="shared" si="5"/>
        <v/>
      </c>
    </row>
    <row r="379" spans="1:7" x14ac:dyDescent="0.25">
      <c r="A379" s="5">
        <v>432</v>
      </c>
      <c r="B379" s="8" t="str">
        <f>VLOOKUP(A379,'Sets data'!$A$3:$C$9967,3,FALSE)</f>
        <v>Stonekeeper</v>
      </c>
      <c r="C379" s="8" t="str">
        <f>VLOOKUP(A379,'Sets data'!$A$3:$C$9967,2,FALSE)</f>
        <v>Steinwahrer</v>
      </c>
      <c r="G379" s="68" t="str">
        <f t="shared" si="5"/>
        <v/>
      </c>
    </row>
    <row r="380" spans="1:7" x14ac:dyDescent="0.25">
      <c r="A380" s="12">
        <v>433</v>
      </c>
      <c r="B380" s="8" t="str">
        <f>VLOOKUP(A380,'Sets data'!$A$3:$C$9967,3,FALSE)</f>
        <v>Frozen Watcher</v>
      </c>
      <c r="C380" s="8" t="str">
        <f>VLOOKUP(A380,'Sets data'!$A$3:$C$9967,2,FALSE)</f>
        <v>Gefrorener Beobachter</v>
      </c>
      <c r="G380" s="68" t="str">
        <f t="shared" si="5"/>
        <v/>
      </c>
    </row>
    <row r="381" spans="1:7" x14ac:dyDescent="0.25">
      <c r="A381" s="12">
        <v>434</v>
      </c>
      <c r="B381" s="8" t="str">
        <f>VLOOKUP(A381,'Sets data'!$A$3:$C$9967,3,FALSE)</f>
        <v>Scavenging Demise</v>
      </c>
      <c r="C381" s="8" t="str">
        <f>VLOOKUP(A381,'Sets data'!$A$3:$C$9967,2,FALSE)</f>
        <v>Ausbeutender Niedergang</v>
      </c>
      <c r="G381" s="68" t="str">
        <f t="shared" si="5"/>
        <v/>
      </c>
    </row>
    <row r="382" spans="1:7" x14ac:dyDescent="0.25">
      <c r="A382" s="12">
        <v>435</v>
      </c>
      <c r="B382" s="8" t="str">
        <f>VLOOKUP(A382,'Sets data'!$A$3:$C$9967,3,FALSE)</f>
        <v>Auroran\'s Thunder</v>
      </c>
      <c r="C382" s="8" t="str">
        <f>VLOOKUP(A382,'Sets data'!$A$3:$C$9967,2,FALSE)</f>
        <v>Donner des Auroraners</v>
      </c>
      <c r="G382" s="68" t="str">
        <f t="shared" si="5"/>
        <v/>
      </c>
    </row>
    <row r="383" spans="1:7" x14ac:dyDescent="0.25">
      <c r="A383" s="5">
        <v>436</v>
      </c>
      <c r="B383" s="8" t="str">
        <f>VLOOKUP(A383,'Sets data'!$A$3:$C$9967,3,FALSE)</f>
        <v>Symphony of Blades</v>
      </c>
      <c r="C383" s="8" t="str">
        <f>VLOOKUP(A383,'Sets data'!$A$3:$C$9967,2,FALSE)</f>
        <v>Sinfonie der Klingen</v>
      </c>
      <c r="G383" s="68" t="str">
        <f t="shared" si="5"/>
        <v/>
      </c>
    </row>
    <row r="384" spans="1:7" x14ac:dyDescent="0.25">
      <c r="A384" s="12">
        <v>437</v>
      </c>
      <c r="B384" s="8" t="str">
        <f>VLOOKUP(A384,'Sets data'!$A$3:$C$9967,3,FALSE)</f>
        <v>Coldharbour\'s Favorite</v>
      </c>
      <c r="C384" s="8" t="str">
        <f>VLOOKUP(A384,'Sets data'!$A$3:$C$9967,2,FALSE)</f>
        <v>Kalthafens Günstling</v>
      </c>
      <c r="G384" s="68" t="str">
        <f t="shared" ref="G384:G437" si="6">IF(AND(A384&lt;&gt;"",NOT(ISERROR(A384)),ISNUMBER(A384),D384&lt;&gt;""),CONCATENATE("[",A384,"] = {",D384,"},","     --",B384," -&gt; ",E384," / ",F384),"")</f>
        <v/>
      </c>
    </row>
    <row r="385" spans="1:7" x14ac:dyDescent="0.25">
      <c r="A385" s="12">
        <v>438</v>
      </c>
      <c r="B385" s="8" t="str">
        <f>VLOOKUP(A385,'Sets data'!$A$3:$C$9967,3,FALSE)</f>
        <v>Senche-raht\'s Grit</v>
      </c>
      <c r="C385" s="8" t="str">
        <f>VLOOKUP(A385,'Sets data'!$A$3:$C$9967,2,FALSE)</f>
        <v>Mut des Senche-raht</v>
      </c>
      <c r="G385" s="68" t="str">
        <f t="shared" si="6"/>
        <v/>
      </c>
    </row>
    <row r="386" spans="1:7" x14ac:dyDescent="0.25">
      <c r="A386" s="5">
        <v>439</v>
      </c>
      <c r="B386" s="8" t="str">
        <f>VLOOKUP(A386,'Sets data'!$A$3:$C$9967,3,FALSE)</f>
        <v>Vastarie\'s Tutelage</v>
      </c>
      <c r="C386" s="8" t="str">
        <f>VLOOKUP(A386,'Sets data'!$A$3:$C$9967,2,FALSE)</f>
        <v>Vastaries Vormundschaft</v>
      </c>
      <c r="G386" s="68" t="str">
        <f t="shared" si="6"/>
        <v/>
      </c>
    </row>
    <row r="387" spans="1:7" x14ac:dyDescent="0.25">
      <c r="A387" s="5">
        <v>440</v>
      </c>
      <c r="B387" s="8" t="str">
        <f>VLOOKUP(A387,'Sets data'!$A$3:$C$9967,3,FALSE)</f>
        <v>Crafty Alfiq</v>
      </c>
      <c r="C387" s="8" t="str">
        <f>VLOOKUP(A387,'Sets data'!$A$3:$C$9967,2,FALSE)</f>
        <v>Listiger Alfiq</v>
      </c>
      <c r="G387" s="68" t="str">
        <f t="shared" si="6"/>
        <v/>
      </c>
    </row>
    <row r="388" spans="1:7" x14ac:dyDescent="0.25">
      <c r="A388" s="5">
        <v>441</v>
      </c>
      <c r="B388" s="8" t="str">
        <f>VLOOKUP(A388,'Sets data'!$A$3:$C$9967,3,FALSE)</f>
        <v>Vesture of Darloc Brae</v>
      </c>
      <c r="C388" s="8" t="str">
        <f>VLOOKUP(A388,'Sets data'!$A$3:$C$9967,2,FALSE)</f>
        <v>Gewandung von Darloc Brae</v>
      </c>
      <c r="G388" s="68" t="str">
        <f t="shared" si="6"/>
        <v/>
      </c>
    </row>
    <row r="389" spans="1:7" x14ac:dyDescent="0.25">
      <c r="A389" s="5">
        <v>442</v>
      </c>
      <c r="B389" s="8" t="str">
        <f>VLOOKUP(A389,'Sets data'!$A$3:$C$9967,3,FALSE)</f>
        <v>Call of the Undertaker</v>
      </c>
      <c r="C389" s="8" t="str">
        <f>VLOOKUP(A389,'Sets data'!$A$3:$C$9967,2,FALSE)</f>
        <v>Ruf des Totengräbers</v>
      </c>
      <c r="G389" s="68" t="str">
        <f t="shared" si="6"/>
        <v/>
      </c>
    </row>
    <row r="390" spans="1:7" x14ac:dyDescent="0.25">
      <c r="A390" s="5">
        <v>443</v>
      </c>
      <c r="B390" s="8" t="str">
        <f>VLOOKUP(A390,'Sets data'!$A$3:$C$9967,3,FALSE)</f>
        <v>Eye of Nahviintaas</v>
      </c>
      <c r="C390" s="8" t="str">
        <f>VLOOKUP(A390,'Sets data'!$A$3:$C$9967,2,FALSE)</f>
        <v>Auge von Nahviintaas</v>
      </c>
      <c r="G390" s="68" t="str">
        <f t="shared" si="6"/>
        <v/>
      </c>
    </row>
    <row r="391" spans="1:7" x14ac:dyDescent="0.25">
      <c r="A391" s="5">
        <v>444</v>
      </c>
      <c r="B391" s="8" t="str">
        <f>VLOOKUP(A391,'Sets data'!$A$3:$C$9967,3,FALSE)</f>
        <v>False God\'s Devotion</v>
      </c>
      <c r="C391" s="8" t="str">
        <f>VLOOKUP(A391,'Sets data'!$A$3:$C$9967,2,FALSE)</f>
        <v>Ergebenheit des falschen Gottes</v>
      </c>
      <c r="G391" s="68" t="str">
        <f t="shared" si="6"/>
        <v/>
      </c>
    </row>
    <row r="392" spans="1:7" x14ac:dyDescent="0.25">
      <c r="A392" s="5">
        <v>445</v>
      </c>
      <c r="B392" s="8" t="str">
        <f>VLOOKUP(A392,'Sets data'!$A$3:$C$9967,3,FALSE)</f>
        <v>Tooth of Lokkestiiz</v>
      </c>
      <c r="C392" s="8" t="str">
        <f>VLOOKUP(A392,'Sets data'!$A$3:$C$9967,2,FALSE)</f>
        <v>Zahn von Lokkestiiz</v>
      </c>
      <c r="G392" s="68" t="str">
        <f t="shared" si="6"/>
        <v/>
      </c>
    </row>
    <row r="393" spans="1:7" ht="105" x14ac:dyDescent="0.25">
      <c r="A393" s="12">
        <v>446</v>
      </c>
      <c r="B393" s="8" t="str">
        <f>VLOOKUP(A393,'Sets data'!$A$3:$C$9967,3,FALSE)</f>
        <v>Claw of Yolnakhriin</v>
      </c>
      <c r="C393" s="8" t="str">
        <f>VLOOKUP(A393,'Sets data'!$A$3:$C$9967,2,FALSE)</f>
        <v>Kralle von Yolnahkriin</v>
      </c>
      <c r="D393" s="23" t="s">
        <v>2285</v>
      </c>
      <c r="G393" s="68"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data'!$A$3:$C$9967,3,FALSE)</f>
        <v>Perfected Eye of Nahviintaas</v>
      </c>
      <c r="C394" s="8" t="str">
        <f>VLOOKUP(A394,'Sets data'!$A$3:$C$9967,2,FALSE)</f>
        <v>Perfektioniertes Auge von Nahviintaas</v>
      </c>
      <c r="G394" s="68" t="str">
        <f t="shared" si="6"/>
        <v/>
      </c>
    </row>
    <row r="395" spans="1:7" x14ac:dyDescent="0.25">
      <c r="A395" s="5">
        <v>449</v>
      </c>
      <c r="B395" s="8" t="str">
        <f>VLOOKUP(A395,'Sets data'!$A$3:$C$9967,3,FALSE)</f>
        <v>Perfected False God\'s Devotion</v>
      </c>
      <c r="C395" s="8" t="str">
        <f>VLOOKUP(A395,'Sets data'!$A$3:$C$9967,2,FALSE)</f>
        <v>Perfektionierte Ergebenheit zum falschen Gott</v>
      </c>
      <c r="G395" s="68" t="str">
        <f t="shared" si="6"/>
        <v/>
      </c>
    </row>
    <row r="396" spans="1:7" x14ac:dyDescent="0.25">
      <c r="A396" s="5">
        <v>450</v>
      </c>
      <c r="B396" s="8" t="str">
        <f>VLOOKUP(A396,'Sets data'!$A$3:$C$9967,3,FALSE)</f>
        <v>Perfected Tooth of Lokkestiiz</v>
      </c>
      <c r="C396" s="8" t="str">
        <f>VLOOKUP(A396,'Sets data'!$A$3:$C$9967,2,FALSE)</f>
        <v>Perfektionierter Zahn von Lokkestiiz</v>
      </c>
      <c r="G396" s="68" t="str">
        <f t="shared" si="6"/>
        <v/>
      </c>
    </row>
    <row r="397" spans="1:7" ht="105" x14ac:dyDescent="0.25">
      <c r="A397" s="5">
        <v>451</v>
      </c>
      <c r="B397" s="8" t="str">
        <f>VLOOKUP(A397,'Sets data'!$A$3:$C$9967,3,FALSE)</f>
        <v>Perfected Claw of Yolnakhriin</v>
      </c>
      <c r="C397" s="8" t="str">
        <f>VLOOKUP(A397,'Sets data'!$A$3:$C$9967,2,FALSE)</f>
        <v>Perfektionierte Kralle von Yolnahkriin</v>
      </c>
      <c r="D397" s="23" t="s">
        <v>2285</v>
      </c>
      <c r="G397" s="68"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data'!$A$3:$C$9967,3,FALSE)</f>
        <v>Hollowfang Thirst</v>
      </c>
      <c r="C398" s="8" t="str">
        <f>VLOOKUP(A398,'Sets data'!$A$3:$C$9967,2,FALSE)</f>
        <v>Hohlzahndurst</v>
      </c>
      <c r="D398" s="23" t="s">
        <v>2295</v>
      </c>
      <c r="G398" s="68"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data'!$A$3:$C$9967,3,FALSE)</f>
        <v>Dro\'Zakar\'s Claws</v>
      </c>
      <c r="C399" s="8" t="str">
        <f>VLOOKUP(A399,'Sets data'!$A$3:$C$9967,2,FALSE)</f>
        <v>Dro'Zakars Krallen</v>
      </c>
      <c r="G399" s="68" t="str">
        <f t="shared" si="6"/>
        <v/>
      </c>
    </row>
    <row r="400" spans="1:7" x14ac:dyDescent="0.25">
      <c r="A400" s="5">
        <v>454</v>
      </c>
      <c r="B400" s="8" t="str">
        <f>VLOOKUP(A400,'Sets data'!$A$3:$C$9967,3,FALSE)</f>
        <v>Renald\'s Resolve</v>
      </c>
      <c r="C400" s="8" t="str">
        <f>VLOOKUP(A400,'Sets data'!$A$3:$C$9967,2,FALSE)</f>
        <v>Renalds Entschlossenheit</v>
      </c>
      <c r="G400" s="68" t="str">
        <f t="shared" si="6"/>
        <v/>
      </c>
    </row>
    <row r="401" spans="1:7" ht="135" x14ac:dyDescent="0.25">
      <c r="A401" s="5">
        <v>455</v>
      </c>
      <c r="B401" s="8" t="str">
        <f>VLOOKUP(A401,'Sets data'!$A$3:$C$9967,3,FALSE)</f>
        <v>Z\'en\'s Redress</v>
      </c>
      <c r="C401" s="8" t="str">
        <f>VLOOKUP(A401,'Sets data'!$A$3:$C$9967,2,FALSE)</f>
        <v>Z'ens Wiedergutmachung</v>
      </c>
      <c r="D401" s="23" t="s">
        <v>2294</v>
      </c>
      <c r="G401" s="68"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data'!$A$3:$C$9967,3,FALSE)</f>
        <v>Azureblight Reaper</v>
      </c>
      <c r="C402" s="8" t="str">
        <f>VLOOKUP(A402,'Sets data'!$A$3:$C$9967,2,FALSE)</f>
        <v>Azurfäuleschnitter</v>
      </c>
      <c r="G402" s="68" t="str">
        <f t="shared" si="6"/>
        <v/>
      </c>
    </row>
    <row r="403" spans="1:7" x14ac:dyDescent="0.25">
      <c r="A403" s="5">
        <v>457</v>
      </c>
      <c r="B403" s="8" t="str">
        <f>VLOOKUP(A403,'Sets data'!$A$3:$C$9967,3,FALSE)</f>
        <v>Dragon\'s Defilement</v>
      </c>
      <c r="C403" s="8" t="str">
        <f>VLOOKUP(A403,'Sets data'!$A$3:$C$9967,2,FALSE)</f>
        <v>Drachenschändung</v>
      </c>
      <c r="G403" s="68" t="str">
        <f t="shared" si="6"/>
        <v/>
      </c>
    </row>
    <row r="404" spans="1:7" x14ac:dyDescent="0.25">
      <c r="A404" s="5">
        <v>458</v>
      </c>
      <c r="B404" s="8" t="str">
        <f>VLOOKUP(A404,'Sets data'!$A$3:$C$9967,3,FALSE)</f>
        <v>Grundwulf</v>
      </c>
      <c r="C404" s="8" t="str">
        <f>VLOOKUP(A404,'Sets data'!$A$3:$C$9967,2,FALSE)</f>
        <v>Grundwulf</v>
      </c>
      <c r="G404" s="68" t="str">
        <f t="shared" si="6"/>
        <v/>
      </c>
    </row>
    <row r="405" spans="1:7" x14ac:dyDescent="0.25">
      <c r="A405" s="5">
        <v>459</v>
      </c>
      <c r="B405" s="8" t="str">
        <f>VLOOKUP(A405,'Sets data'!$A$3:$C$9967,3,FALSE)</f>
        <v>Maarselok</v>
      </c>
      <c r="C405" s="8" t="str">
        <f>VLOOKUP(A405,'Sets data'!$A$3:$C$9967,2,FALSE)</f>
        <v>Maarselok</v>
      </c>
      <c r="G405" s="68" t="str">
        <f t="shared" si="6"/>
        <v/>
      </c>
    </row>
    <row r="406" spans="1:7" x14ac:dyDescent="0.25">
      <c r="A406" s="5">
        <v>465</v>
      </c>
      <c r="B406" s="8" t="str">
        <f>VLOOKUP(A406,'Sets data'!$A$3:$C$9967,3,FALSE)</f>
        <v>Senchal Defender</v>
      </c>
      <c r="C406" s="8" t="str">
        <f>VLOOKUP(A406,'Sets data'!$A$3:$C$9967,2,FALSE)</f>
        <v>Verteidiger von Senchal</v>
      </c>
      <c r="G406" s="68" t="str">
        <f t="shared" si="6"/>
        <v/>
      </c>
    </row>
    <row r="407" spans="1:7" x14ac:dyDescent="0.25">
      <c r="A407" s="5">
        <v>466</v>
      </c>
      <c r="B407" s="8" t="str">
        <f>VLOOKUP(A407,'Sets data'!$A$3:$C$9967,3,FALSE)</f>
        <v>Marauder\'s Haste</v>
      </c>
      <c r="C407" s="8" t="str">
        <f>VLOOKUP(A407,'Sets data'!$A$3:$C$9967,2,FALSE)</f>
        <v>Marodeurshast</v>
      </c>
      <c r="G407" s="68" t="str">
        <f t="shared" si="6"/>
        <v/>
      </c>
    </row>
    <row r="408" spans="1:7" x14ac:dyDescent="0.25">
      <c r="A408" s="5">
        <v>467</v>
      </c>
      <c r="B408" s="8" t="str">
        <f>VLOOKUP(A408,'Sets data'!$A$3:$C$9967,3,FALSE)</f>
        <v>Dragonguard Elite</v>
      </c>
      <c r="C408" s="8" t="str">
        <f>VLOOKUP(A408,'Sets data'!$A$3:$C$9967,2,FALSE)</f>
        <v>Drachengardeelite</v>
      </c>
      <c r="G408" s="68" t="str">
        <f t="shared" si="6"/>
        <v/>
      </c>
    </row>
    <row r="409" spans="1:7" x14ac:dyDescent="0.25">
      <c r="A409" s="5">
        <v>468</v>
      </c>
      <c r="B409" s="8" t="str">
        <f>VLOOKUP(A409,'Sets data'!$A$3:$C$9967,3,FALSE)</f>
        <v>Daring Corsair</v>
      </c>
      <c r="C409" s="8" t="str">
        <f>VLOOKUP(A409,'Sets data'!$A$3:$C$9967,2,FALSE)</f>
        <v>Kühner Korsar</v>
      </c>
      <c r="G409" s="68" t="str">
        <f t="shared" si="6"/>
        <v/>
      </c>
    </row>
    <row r="410" spans="1:7" x14ac:dyDescent="0.25">
      <c r="A410" s="5">
        <v>469</v>
      </c>
      <c r="B410" s="8" t="str">
        <f>VLOOKUP(A410,'Sets data'!$A$3:$C$9967,3,FALSE)</f>
        <v>Ancient Dragonguard</v>
      </c>
      <c r="C410" s="8" t="str">
        <f>VLOOKUP(A410,'Sets data'!$A$3:$C$9967,2,FALSE)</f>
        <v>Alte Drachengarde</v>
      </c>
      <c r="G410" s="68" t="str">
        <f t="shared" si="6"/>
        <v/>
      </c>
    </row>
    <row r="411" spans="1:7" x14ac:dyDescent="0.25">
      <c r="A411" s="5">
        <v>470</v>
      </c>
      <c r="B411" s="8" t="str">
        <f>VLOOKUP(A411,'Sets data'!$A$3:$C$9967,3,FALSE)</f>
        <v>New Moon Acolyte</v>
      </c>
      <c r="C411" s="8" t="str">
        <f>VLOOKUP(A411,'Sets data'!$A$3:$C$9967,2,FALSE)</f>
        <v>Akolythin des Neuen Mondes</v>
      </c>
      <c r="G411" s="68" t="str">
        <f t="shared" si="6"/>
        <v/>
      </c>
    </row>
    <row r="412" spans="1:7" ht="105" x14ac:dyDescent="0.25">
      <c r="A412" s="5">
        <v>471</v>
      </c>
      <c r="B412" s="8" t="str">
        <f>VLOOKUP(A412,'Sets data'!$A$3:$C$9967,3,FALSE)</f>
        <v>Hiti\'s Hearth</v>
      </c>
      <c r="C412" s="8" t="str">
        <f>VLOOKUP(A412,'Sets data'!$A$3:$C$9967,2,FALSE)</f>
        <v>Hitis Feuerstelle</v>
      </c>
      <c r="D412" s="23" t="s">
        <v>2293</v>
      </c>
      <c r="G412" s="68"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data'!$A$3:$C$9967,3,FALSE)</f>
        <v>Titanborn Strength</v>
      </c>
      <c r="C413" s="8" t="str">
        <f>VLOOKUP(A413,'Sets data'!$A$3:$C$9967,2,FALSE)</f>
        <v>Titanenkinds Stärke</v>
      </c>
      <c r="G413" s="68" t="str">
        <f t="shared" si="6"/>
        <v/>
      </c>
    </row>
    <row r="414" spans="1:7" x14ac:dyDescent="0.25">
      <c r="A414" s="5">
        <v>473</v>
      </c>
      <c r="B414" s="8" t="str">
        <f>VLOOKUP(A414,'Sets data'!$A$3:$C$9967,3,FALSE)</f>
        <v>Bani\'s Torment</v>
      </c>
      <c r="C414" s="8" t="str">
        <f>VLOOKUP(A414,'Sets data'!$A$3:$C$9967,2,FALSE)</f>
        <v>Banis Qual</v>
      </c>
      <c r="G414" s="68" t="str">
        <f t="shared" si="6"/>
        <v/>
      </c>
    </row>
    <row r="415" spans="1:7" x14ac:dyDescent="0.25">
      <c r="A415" s="5">
        <v>474</v>
      </c>
      <c r="B415" s="8" t="str">
        <f>VLOOKUP(A415,'Sets data'!$A$3:$C$9967,3,FALSE)</f>
        <v>Draugrkin\'s Grip</v>
      </c>
      <c r="C415" s="8" t="str">
        <f>VLOOKUP(A415,'Sets data'!$A$3:$C$9967,2,FALSE)</f>
        <v>Griff der Draugrbrut</v>
      </c>
      <c r="G415" s="68" t="str">
        <f t="shared" si="6"/>
        <v/>
      </c>
    </row>
    <row r="416" spans="1:7" x14ac:dyDescent="0.25">
      <c r="A416" s="5">
        <v>475</v>
      </c>
      <c r="B416" s="8" t="str">
        <f>VLOOKUP(A416,'Sets data'!$A$3:$C$9967,3,FALSE)</f>
        <v>Aegis Caller</v>
      </c>
      <c r="C416" s="8" t="str">
        <f>VLOOKUP(A416,'Sets data'!$A$3:$C$9967,2,FALSE)</f>
        <v>Ägisrufer</v>
      </c>
      <c r="G416" s="68" t="str">
        <f t="shared" si="6"/>
        <v/>
      </c>
    </row>
    <row r="417" spans="1:7" x14ac:dyDescent="0.25">
      <c r="A417" s="5">
        <v>476</v>
      </c>
      <c r="B417" s="8" t="str">
        <f>VLOOKUP(A417,'Sets data'!$A$3:$C$9967,3,FALSE)</f>
        <v>Grave Guardian </v>
      </c>
      <c r="C417" s="8" t="str">
        <f>VLOOKUP(A417,'Sets data'!$A$3:$C$9967,2,FALSE)</f>
        <v>Grabwächter</v>
      </c>
      <c r="G417" s="68" t="str">
        <f t="shared" si="6"/>
        <v/>
      </c>
    </row>
    <row r="418" spans="1:7" x14ac:dyDescent="0.25">
      <c r="A418" s="5">
        <v>478</v>
      </c>
      <c r="B418" s="8" t="str">
        <f>VLOOKUP(A418,'Sets data'!$A$3:$C$9967,3,FALSE)</f>
        <v>Mother Ciannait</v>
      </c>
      <c r="C418" s="8" t="str">
        <f>VLOOKUP(A418,'Sets data'!$A$3:$C$9967,2,FALSE)</f>
        <v>Mutter Ciannait</v>
      </c>
      <c r="G418" s="68" t="str">
        <f t="shared" si="6"/>
        <v/>
      </c>
    </row>
    <row r="419" spans="1:7" x14ac:dyDescent="0.25">
      <c r="A419" s="5">
        <v>479</v>
      </c>
      <c r="B419" s="8" t="str">
        <f>VLOOKUP(A419,'Sets data'!$A$3:$C$9967,3,FALSE)</f>
        <v>Kjalnar\’s Nightmare</v>
      </c>
      <c r="C419" s="8" t="str">
        <f>VLOOKUP(A419,'Sets data'!$A$3:$C$9967,2,FALSE)</f>
        <v>Kjalnar\’s Albtraum</v>
      </c>
      <c r="G419" s="68" t="str">
        <f t="shared" si="6"/>
        <v/>
      </c>
    </row>
    <row r="420" spans="1:7" x14ac:dyDescent="0.25">
      <c r="A420" s="5">
        <v>480</v>
      </c>
      <c r="B420" s="8" t="str">
        <f>VLOOKUP(A420,'Sets data'!$A$3:$C$9967,3,FALSE)</f>
        <v>Critical Riposte</v>
      </c>
      <c r="C420" s="8" t="str">
        <f>VLOOKUP(A420,'Sets data'!$A$3:$C$9967,2,FALSE)</f>
        <v>Kritischer Konter</v>
      </c>
      <c r="G420" s="68" t="str">
        <f t="shared" si="6"/>
        <v/>
      </c>
    </row>
    <row r="421" spans="1:7" x14ac:dyDescent="0.25">
      <c r="A421" s="5">
        <v>481</v>
      </c>
      <c r="B421" s="8" t="str">
        <f>VLOOKUP(A421,'Sets data'!$A$3:$C$9967,3,FALSE)</f>
        <v>Unchained Aggressor</v>
      </c>
      <c r="C421" s="8" t="str">
        <f>VLOOKUP(A421,'Sets data'!$A$3:$C$9967,2,FALSE)</f>
        <v>Entfesselter Aggressor</v>
      </c>
      <c r="G421" s="68" t="str">
        <f t="shared" si="6"/>
        <v/>
      </c>
    </row>
    <row r="422" spans="1:7" x14ac:dyDescent="0.25">
      <c r="A422" s="5">
        <v>482</v>
      </c>
      <c r="B422" s="8" t="str">
        <f>VLOOKUP(A422,'Sets data'!$A$3:$C$9967,3,FALSE)</f>
        <v>Dauntless Combatant</v>
      </c>
      <c r="C422" s="8" t="str">
        <f>VLOOKUP(A422,'Sets data'!$A$3:$C$9967,2,FALSE)</f>
        <v>Furchtloser Kombattant</v>
      </c>
      <c r="G422" s="68" t="str">
        <f t="shared" si="6"/>
        <v/>
      </c>
    </row>
    <row r="423" spans="1:7" x14ac:dyDescent="0.25">
      <c r="A423" s="5">
        <v>483</v>
      </c>
      <c r="B423" s="8" t="str">
        <f>VLOOKUP(A423,'Sets data'!$A$3:$C$9967,3,FALSE)</f>
        <v>Template_Drop_Magi</v>
      </c>
      <c r="C423" s="8" t="str">
        <f>VLOOKUP(A423,'Sets data'!$A$3:$C$9967,2,FALSE)</f>
        <v>Template_Drop_Magi</v>
      </c>
      <c r="G423" s="68" t="str">
        <f t="shared" si="6"/>
        <v/>
      </c>
    </row>
    <row r="424" spans="1:7" x14ac:dyDescent="0.25">
      <c r="A424" s="5">
        <v>484</v>
      </c>
      <c r="B424" s="8" t="str">
        <f>VLOOKUP(A424,'Sets data'!$A$3:$C$9967,3,FALSE)</f>
        <v>Template_Drop_Stamina</v>
      </c>
      <c r="C424" s="8" t="str">
        <f>VLOOKUP(A424,'Sets data'!$A$3:$C$9967,2,FALSE)</f>
        <v>Template_Drop_Stamina</v>
      </c>
      <c r="G424" s="68" t="str">
        <f t="shared" si="6"/>
        <v/>
      </c>
    </row>
    <row r="425" spans="1:7" x14ac:dyDescent="0.25">
      <c r="A425" s="5">
        <v>485</v>
      </c>
      <c r="B425" s="8" t="str">
        <f>VLOOKUP(A425,'Sets data'!$A$3:$C$9967,3,FALSE)</f>
        <v>Template_Drop_Tank</v>
      </c>
      <c r="C425" s="8" t="str">
        <f>VLOOKUP(A425,'Sets data'!$A$3:$C$9967,2,FALSE)</f>
        <v>Template_Drop_Tank</v>
      </c>
      <c r="G425" s="68" t="str">
        <f t="shared" si="6"/>
        <v/>
      </c>
    </row>
    <row r="426" spans="1:7" x14ac:dyDescent="0.25">
      <c r="A426" s="5">
        <v>486</v>
      </c>
      <c r="B426" s="8" t="str">
        <f>VLOOKUP(A426,'Sets data'!$A$3:$C$9967,3,FALSE)</f>
        <v>Template_Drop_Healer</v>
      </c>
      <c r="C426" s="8" t="str">
        <f>VLOOKUP(A426,'Sets data'!$A$3:$C$9967,2,FALSE)</f>
        <v>Template_Drop_Healer</v>
      </c>
      <c r="G426" s="68" t="str">
        <f t="shared" si="6"/>
        <v/>
      </c>
    </row>
    <row r="427" spans="1:7" ht="105" x14ac:dyDescent="0.25">
      <c r="A427" s="5">
        <v>487</v>
      </c>
      <c r="B427" s="8" t="str">
        <f>VLOOKUP(A427,'Sets data'!$A$3:$C$9967,3,FALSE)</f>
        <v>Winter\'s Respite</v>
      </c>
      <c r="C427" s="8" t="str">
        <f>VLOOKUP(A427,'Sets data'!$A$3:$C$9967,2,FALSE)</f>
        <v>Winterruhe</v>
      </c>
      <c r="D427" s="23" t="s">
        <v>2287</v>
      </c>
      <c r="G427" s="68"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data'!$A$3:$C$9967,3,FALSE)</f>
        <v>Venomous Smite</v>
      </c>
      <c r="C428" s="8" t="str">
        <f>VLOOKUP(A428,'Sets data'!$A$3:$C$9967,2,FALSE)</f>
        <v>Giftschlag</v>
      </c>
      <c r="D428" s="23" t="s">
        <v>2288</v>
      </c>
      <c r="G428" s="68"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data'!$A$3:$C$9967,3,FALSE)</f>
        <v>Eternal Vigor</v>
      </c>
      <c r="C429" s="8" t="str">
        <f>VLOOKUP(A429,'Sets data'!$A$3:$C$9967,2,FALSE)</f>
        <v>Ewiger Elan</v>
      </c>
      <c r="G429" s="68" t="str">
        <f t="shared" si="6"/>
        <v/>
      </c>
    </row>
    <row r="430" spans="1:7" x14ac:dyDescent="0.25">
      <c r="A430" s="5">
        <v>490</v>
      </c>
      <c r="B430" s="8" t="str">
        <f>VLOOKUP(A430,'Sets data'!$A$3:$C$9967,3,FALSE)</f>
        <v>Stuhn\'s Favor</v>
      </c>
      <c r="C430" s="8" t="str">
        <f>VLOOKUP(A430,'Sets data'!$A$3:$C$9967,2,FALSE)</f>
        <v>Stuhns Gunst</v>
      </c>
      <c r="G430" s="68" t="str">
        <f t="shared" si="6"/>
        <v/>
      </c>
    </row>
    <row r="431" spans="1:7" x14ac:dyDescent="0.25">
      <c r="A431" s="5">
        <v>491</v>
      </c>
      <c r="B431" s="8" t="str">
        <f>VLOOKUP(A431,'Sets data'!$A$3:$C$9967,3,FALSE)</f>
        <v>Dragon\'s Appetite</v>
      </c>
      <c r="C431" s="8" t="str">
        <f>VLOOKUP(A431,'Sets data'!$A$3:$C$9967,2,FALSE)</f>
        <v>Appetit des Drachen</v>
      </c>
      <c r="G431" s="68" t="str">
        <f t="shared" si="6"/>
        <v/>
      </c>
    </row>
    <row r="432" spans="1:7" ht="105" x14ac:dyDescent="0.25">
      <c r="A432" s="5">
        <v>492</v>
      </c>
      <c r="B432" s="8" t="str">
        <f>VLOOKUP(A432,'Sets data'!$A$3:$C$9967,3,FALSE)</f>
        <v>Kyne\'s Wind</v>
      </c>
      <c r="C432" s="8" t="str">
        <f>VLOOKUP(A432,'Sets data'!$A$3:$C$9967,2,FALSE)</f>
        <v>Kynes Wind</v>
      </c>
      <c r="D432" s="23" t="s">
        <v>2200</v>
      </c>
      <c r="G432" s="68"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data'!$A$3:$C$9967,3,FALSE)</f>
        <v>Perfected Kyne\'s Wind</v>
      </c>
      <c r="C433" s="8" t="str">
        <f>VLOOKUP(A433,'Sets data'!$A$3:$C$9967,2,FALSE)</f>
        <v>Kynes perfektionierter Wind</v>
      </c>
      <c r="D433" s="23" t="s">
        <v>2201</v>
      </c>
      <c r="G433" s="68"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data'!$A$3:$C$9967,3,FALSE)</f>
        <v>Vrol\'s Command</v>
      </c>
      <c r="C434" s="8" t="str">
        <f>VLOOKUP(A434,'Sets data'!$A$3:$C$9967,2,FALSE)</f>
        <v>Vrols Befehl</v>
      </c>
      <c r="G434" s="68" t="str">
        <f t="shared" si="6"/>
        <v/>
      </c>
    </row>
    <row r="435" spans="1:7" x14ac:dyDescent="0.25">
      <c r="A435" s="5">
        <v>495</v>
      </c>
      <c r="B435" s="8" t="str">
        <f>VLOOKUP(A435,'Sets data'!$A$3:$C$9967,3,FALSE)</f>
        <v>Perfected Vrol\'s Command</v>
      </c>
      <c r="C435" s="8" t="str">
        <f>VLOOKUP(A435,'Sets data'!$A$3:$C$9967,2,FALSE)</f>
        <v>Vrols perfektionierter Befehl</v>
      </c>
      <c r="G435" s="68" t="str">
        <f t="shared" si="6"/>
        <v/>
      </c>
    </row>
    <row r="436" spans="1:7" ht="165" x14ac:dyDescent="0.25">
      <c r="A436" s="5">
        <v>496</v>
      </c>
      <c r="B436" s="8" t="str">
        <f>VLOOKUP(A436,'Sets data'!$A$3:$C$9967,3,FALSE)</f>
        <v>Roaring Opportunist</v>
      </c>
      <c r="C436" s="8" t="str">
        <f>VLOOKUP(A436,'Sets data'!$A$3:$C$9967,2,FALSE)</f>
        <v>Brüllender Opportunist</v>
      </c>
      <c r="D436" s="23" t="s">
        <v>2292</v>
      </c>
      <c r="G436" s="68"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data'!$A$3:$C$9967,3,FALSE)</f>
        <v>Perfected Roaring Opportunist</v>
      </c>
      <c r="C437" s="8" t="str">
        <f>VLOOKUP(A437,'Sets data'!$A$3:$C$9967,2,FALSE)</f>
        <v>Perfektionierter brüllender Opportunist</v>
      </c>
      <c r="D437" s="23" t="s">
        <v>2291</v>
      </c>
      <c r="G437" s="68"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data'!$A$3:$C$9967,3,FALSE)</f>
        <v>Yandir\'s Might</v>
      </c>
      <c r="C438" s="8" t="str">
        <f>VLOOKUP(A438,'Sets data'!$A$3:$C$9967,2,FALSE)</f>
        <v>Yandirs Macht</v>
      </c>
      <c r="G438" s="68" t="str">
        <f t="shared" ref="G438:G467" si="7">IF(AND(A438&lt;&gt;"",NOT(ISERROR(A438)),ISNUMBER(A438),D438&lt;&gt;""),CONCATENATE("[",A438,"] = {",D438,"},","     --",B438," -&gt; ",E438," / ",F438),"")</f>
        <v/>
      </c>
    </row>
    <row r="439" spans="1:7" x14ac:dyDescent="0.25">
      <c r="A439" s="5">
        <v>499</v>
      </c>
      <c r="B439" s="8" t="str">
        <f>VLOOKUP(A439,'Sets data'!$A$3:$C$9967,3,FALSE)</f>
        <v>Perfected Yandir\'s Might</v>
      </c>
      <c r="C439" s="8" t="str">
        <f>VLOOKUP(A439,'Sets data'!$A$3:$C$9967,2,FALSE)</f>
        <v>Yandirs perfektionierte Macht</v>
      </c>
      <c r="G439" s="68" t="str">
        <f t="shared" si="7"/>
        <v/>
      </c>
    </row>
    <row r="440" spans="1:7" x14ac:dyDescent="0.25">
      <c r="A440" s="5">
        <v>500</v>
      </c>
      <c r="B440" s="8" t="str">
        <f>VLOOKUP(A440,'Sets data'!$A$3:$C$9967,3,FALSE)</f>
        <v>Bloodlord\'s Embrace (OLD)</v>
      </c>
      <c r="C440" s="8" t="str">
        <f>VLOOKUP(A440,'Sets data'!$A$3:$C$9967,2,FALSE)</f>
        <v>Bloodlord's Embrace (OLD)</v>
      </c>
      <c r="G440" s="68" t="str">
        <f t="shared" si="7"/>
        <v/>
      </c>
    </row>
    <row r="441" spans="1:7" x14ac:dyDescent="0.25">
      <c r="A441" s="5">
        <v>501</v>
      </c>
      <c r="B441" s="8" t="str">
        <f>VLOOKUP(A441,'Sets data'!$A$3:$C$9967,3,FALSE)</f>
        <v>Thrassian Stranglers</v>
      </c>
      <c r="C441" s="8" t="str">
        <f>VLOOKUP(A441,'Sets data'!$A$3:$C$9967,2,FALSE)</f>
        <v>Thrassische Würger</v>
      </c>
      <c r="G441" s="68" t="str">
        <f t="shared" si="7"/>
        <v/>
      </c>
    </row>
    <row r="442" spans="1:7" x14ac:dyDescent="0.25">
      <c r="A442" s="5">
        <v>502</v>
      </c>
      <c r="B442" s="8" t="str">
        <f>VLOOKUP(A442,'Sets data'!$A$3:$C$9967,3,FALSE)</f>
        <v>Snow Treaders (OLD)</v>
      </c>
      <c r="C442" s="8" t="str">
        <f>VLOOKUP(A442,'Sets data'!$A$3:$C$9967,2,FALSE)</f>
        <v>Snow Treaders (OLD)</v>
      </c>
      <c r="G442" s="68" t="str">
        <f t="shared" si="7"/>
        <v/>
      </c>
    </row>
    <row r="443" spans="1:7" x14ac:dyDescent="0.25">
      <c r="A443" s="5">
        <v>503</v>
      </c>
      <c r="B443" s="8" t="str">
        <f>VLOOKUP(A443,'Sets data'!$A$3:$C$9967,3,FALSE)</f>
        <v>Ring of the Wild Hunt</v>
      </c>
      <c r="C443" s="8" t="str">
        <f>VLOOKUP(A443,'Sets data'!$A$3:$C$9967,2,FALSE)</f>
        <v>Ring der Wilden Jagd</v>
      </c>
      <c r="G443" s="68" t="str">
        <f t="shared" si="7"/>
        <v/>
      </c>
    </row>
    <row r="444" spans="1:7" x14ac:dyDescent="0.25">
      <c r="A444" s="5">
        <v>504</v>
      </c>
      <c r="B444" s="8" t="str">
        <f>VLOOKUP(A444,'Sets data'!$A$3:$C$9967,3,FALSE)</f>
        <v>Malacath\'s Band of Brutality X</v>
      </c>
      <c r="C444" s="8" t="str">
        <f>VLOOKUP(A444,'Sets data'!$A$3:$C$9967,2,FALSE)</f>
        <v>Malacath's Band der Brutalität X</v>
      </c>
      <c r="G444" s="68" t="str">
        <f t="shared" si="7"/>
        <v/>
      </c>
    </row>
    <row r="445" spans="1:7" x14ac:dyDescent="0.25">
      <c r="A445" s="5">
        <v>505</v>
      </c>
      <c r="B445" s="8" t="str">
        <f>VLOOKUP(A445,'Sets data'!$A$3:$C$9967,3,FALSE)</f>
        <v>Torc of Tonal Constancy</v>
      </c>
      <c r="C445" s="8" t="str">
        <f>VLOOKUP(A445,'Sets data'!$A$3:$C$9967,2,FALSE)</f>
        <v>Torques der Klangkonstanz</v>
      </c>
      <c r="G445" s="68" t="str">
        <f t="shared" si="7"/>
        <v/>
      </c>
    </row>
    <row r="446" spans="1:7" x14ac:dyDescent="0.25">
      <c r="A446" s="5">
        <v>506</v>
      </c>
      <c r="B446" s="8" t="str">
        <f>VLOOKUP(A446,'Sets data'!$A$3:$C$9967,3,FALSE)</f>
        <v>Spell Parasite</v>
      </c>
      <c r="C446" s="8" t="str">
        <f>VLOOKUP(A446,'Sets data'!$A$3:$C$9967,2,FALSE)</f>
        <v>Magieparasit</v>
      </c>
      <c r="G446" s="68" t="str">
        <f t="shared" si="7"/>
        <v/>
      </c>
    </row>
    <row r="447" spans="1:7" x14ac:dyDescent="0.25">
      <c r="A447" s="5">
        <v>507</v>
      </c>
      <c r="B447" s="8" t="e">
        <f>VLOOKUP(A447,'Sets data'!$A$3:$C$9967,3,FALSE)</f>
        <v>#N/A</v>
      </c>
      <c r="C447" s="8" t="e">
        <f>VLOOKUP(A447,'Sets data'!$A$3:$C$9967,2,FALSE)</f>
        <v>#N/A</v>
      </c>
      <c r="G447" s="68" t="str">
        <f t="shared" si="7"/>
        <v/>
      </c>
    </row>
    <row r="448" spans="1:7" x14ac:dyDescent="0.25">
      <c r="A448" s="5">
        <v>508</v>
      </c>
      <c r="B448" s="8" t="e">
        <f>VLOOKUP(A448,'Sets data'!$A$3:$C$9967,3,FALSE)</f>
        <v>#N/A</v>
      </c>
      <c r="C448" s="8" t="e">
        <f>VLOOKUP(A448,'Sets data'!$A$3:$C$9967,2,FALSE)</f>
        <v>#N/A</v>
      </c>
      <c r="G448" s="68" t="str">
        <f t="shared" si="7"/>
        <v/>
      </c>
    </row>
    <row r="449" spans="1:7" x14ac:dyDescent="0.25">
      <c r="A449" s="5">
        <v>509</v>
      </c>
      <c r="B449" s="8" t="str">
        <f>VLOOKUP(A449,'Sets data'!$A$3:$C$9967,3,FALSE)</f>
        <v>Template_Drop_Healer P</v>
      </c>
      <c r="C449" s="8" t="str">
        <f>VLOOKUP(A449,'Sets data'!$A$3:$C$9967,2,FALSE)</f>
        <v>Template_Drop_Healer P</v>
      </c>
      <c r="G449" s="68" t="str">
        <f t="shared" si="7"/>
        <v/>
      </c>
    </row>
    <row r="450" spans="1:7" x14ac:dyDescent="0.25">
      <c r="A450" s="5">
        <v>510</v>
      </c>
      <c r="B450" s="8" t="str">
        <f>VLOOKUP(A450,'Sets data'!$A$3:$C$9967,3,FALSE)</f>
        <v>Template_Drop_Tank P</v>
      </c>
      <c r="C450" s="8" t="str">
        <f>VLOOKUP(A450,'Sets data'!$A$3:$C$9967,2,FALSE)</f>
        <v>Template_Drop_Tank P</v>
      </c>
      <c r="G450" s="68" t="str">
        <f t="shared" si="7"/>
        <v/>
      </c>
    </row>
    <row r="451" spans="1:7" x14ac:dyDescent="0.25">
      <c r="A451" s="5">
        <v>511</v>
      </c>
      <c r="B451" s="8" t="str">
        <f>VLOOKUP(A451,'Sets data'!$A$3:$C$9967,3,FALSE)</f>
        <v>Template_Drop_Stamina P</v>
      </c>
      <c r="C451" s="8" t="str">
        <f>VLOOKUP(A451,'Sets data'!$A$3:$C$9967,2,FALSE)</f>
        <v>Template_Drop_Stamina P</v>
      </c>
      <c r="G451" s="68" t="str">
        <f t="shared" si="7"/>
        <v/>
      </c>
    </row>
    <row r="452" spans="1:7" x14ac:dyDescent="0.25">
      <c r="A452" s="5">
        <v>512</v>
      </c>
      <c r="B452" s="8" t="str">
        <f>VLOOKUP(A452,'Sets data'!$A$3:$C$9967,3,FALSE)</f>
        <v>Template_Drop_Magi P</v>
      </c>
      <c r="C452" s="8" t="str">
        <f>VLOOKUP(A452,'Sets data'!$A$3:$C$9967,2,FALSE)</f>
        <v>Template_Drop_Magi P</v>
      </c>
      <c r="G452" s="68" t="str">
        <f t="shared" si="7"/>
        <v/>
      </c>
    </row>
    <row r="453" spans="1:7" x14ac:dyDescent="0.25">
      <c r="A453" s="5">
        <v>513</v>
      </c>
      <c r="B453" s="8" t="str">
        <f>VLOOKUP(A453,'Sets data'!$A$3:$C$9967,3,FALSE)</f>
        <v>Talfyg\'s Treachery</v>
      </c>
      <c r="C453" s="8" t="str">
        <f>VLOOKUP(A453,'Sets data'!$A$3:$C$9967,2,FALSE)</f>
        <v>Talfygs Verrat</v>
      </c>
      <c r="G453" s="68" t="str">
        <f t="shared" si="7"/>
        <v/>
      </c>
    </row>
    <row r="454" spans="1:7" x14ac:dyDescent="0.25">
      <c r="A454" s="5">
        <v>513</v>
      </c>
      <c r="B454" s="8" t="str">
        <f>VLOOKUP(A454,'Sets data'!$A$3:$C$9967,3,FALSE)</f>
        <v>Talfyg\'s Treachery</v>
      </c>
      <c r="C454" s="8" t="str">
        <f>VLOOKUP(A454,'Sets data'!$A$3:$C$9967,2,FALSE)</f>
        <v>Talfygs Verrat</v>
      </c>
      <c r="G454" s="68" t="str">
        <f t="shared" si="7"/>
        <v/>
      </c>
    </row>
    <row r="455" spans="1:7" x14ac:dyDescent="0.25">
      <c r="A455" s="5">
        <v>514</v>
      </c>
      <c r="B455" s="8" t="str">
        <f>VLOOKUP(A455,'Sets data'!$A$3:$C$9967,3,FALSE)</f>
        <v>Unleashed Terror</v>
      </c>
      <c r="C455" s="8" t="str">
        <f>VLOOKUP(A455,'Sets data'!$A$3:$C$9967,2,FALSE)</f>
        <v>Entfesselter Schrecken</v>
      </c>
      <c r="G455" s="68" t="str">
        <f t="shared" si="7"/>
        <v/>
      </c>
    </row>
    <row r="456" spans="1:7" x14ac:dyDescent="0.25">
      <c r="A456" s="5">
        <v>514</v>
      </c>
      <c r="B456" s="8" t="str">
        <f>VLOOKUP(A456,'Sets data'!$A$3:$C$9967,3,FALSE)</f>
        <v>Unleashed Terror</v>
      </c>
      <c r="C456" s="8" t="str">
        <f>VLOOKUP(A456,'Sets data'!$A$3:$C$9967,2,FALSE)</f>
        <v>Entfesselter Schrecken</v>
      </c>
      <c r="G456" s="68" t="str">
        <f t="shared" si="7"/>
        <v/>
      </c>
    </row>
    <row r="457" spans="1:7" x14ac:dyDescent="0.25">
      <c r="A457" s="5">
        <v>515</v>
      </c>
      <c r="B457" s="8" t="str">
        <f>VLOOKUP(A457,'Sets data'!$A$3:$C$9967,3,FALSE)</f>
        <v>Crimson Twilight</v>
      </c>
      <c r="C457" s="8" t="str">
        <f>VLOOKUP(A457,'Sets data'!$A$3:$C$9967,2,FALSE)</f>
        <v>Scharlachrotes Zwielicht</v>
      </c>
      <c r="G457" s="68" t="str">
        <f t="shared" si="7"/>
        <v/>
      </c>
    </row>
    <row r="458" spans="1:7" x14ac:dyDescent="0.25">
      <c r="A458" s="5">
        <v>515</v>
      </c>
      <c r="B458" s="8" t="str">
        <f>VLOOKUP(A458,'Sets data'!$A$3:$C$9967,3,FALSE)</f>
        <v>Crimson Twilight</v>
      </c>
      <c r="C458" s="8" t="str">
        <f>VLOOKUP(A458,'Sets data'!$A$3:$C$9967,2,FALSE)</f>
        <v>Scharlachrotes Zwielicht</v>
      </c>
      <c r="G458" s="68" t="str">
        <f t="shared" si="7"/>
        <v/>
      </c>
    </row>
    <row r="459" spans="1:7" x14ac:dyDescent="0.25">
      <c r="A459" s="5">
        <v>516</v>
      </c>
      <c r="B459" s="8" t="str">
        <f>VLOOKUP(A459,'Sets data'!$A$3:$C$9967,3,FALSE)</f>
        <v>Elemental Catalyst</v>
      </c>
      <c r="C459" s="8" t="str">
        <f>VLOOKUP(A459,'Sets data'!$A$3:$C$9967,2,FALSE)</f>
        <v>Elementarer Katalysator</v>
      </c>
      <c r="G459" s="68" t="str">
        <f t="shared" si="7"/>
        <v/>
      </c>
    </row>
    <row r="460" spans="1:7" x14ac:dyDescent="0.25">
      <c r="A460" s="5">
        <v>516</v>
      </c>
      <c r="B460" s="8" t="str">
        <f>VLOOKUP(A460,'Sets data'!$A$3:$C$9967,3,FALSE)</f>
        <v>Elemental Catalyst</v>
      </c>
      <c r="C460" s="8" t="str">
        <f>VLOOKUP(A460,'Sets data'!$A$3:$C$9967,2,FALSE)</f>
        <v>Elementarer Katalysator</v>
      </c>
      <c r="G460" s="68" t="str">
        <f t="shared" si="7"/>
        <v/>
      </c>
    </row>
    <row r="461" spans="1:7" x14ac:dyDescent="0.25">
      <c r="A461" s="5">
        <v>517</v>
      </c>
      <c r="B461" s="8" t="str">
        <f>VLOOKUP(A461,'Sets data'!$A$3:$C$9967,3,FALSE)</f>
        <v>Kraglen\'s Howl</v>
      </c>
      <c r="C461" s="8" t="str">
        <f>VLOOKUP(A461,'Sets data'!$A$3:$C$9967,2,FALSE)</f>
        <v>Kraglens Heulen</v>
      </c>
      <c r="G461" s="68" t="str">
        <f t="shared" si="7"/>
        <v/>
      </c>
    </row>
    <row r="462" spans="1:7" x14ac:dyDescent="0.25">
      <c r="A462" s="5">
        <v>517</v>
      </c>
      <c r="B462" s="8" t="str">
        <f>VLOOKUP(A462,'Sets data'!$A$3:$C$9967,3,FALSE)</f>
        <v>Kraglen\'s Howl</v>
      </c>
      <c r="C462" s="8" t="str">
        <f>VLOOKUP(A462,'Sets data'!$A$3:$C$9967,2,FALSE)</f>
        <v>Kraglens Heulen</v>
      </c>
      <c r="G462" s="68" t="str">
        <f t="shared" si="7"/>
        <v/>
      </c>
    </row>
    <row r="463" spans="1:7" x14ac:dyDescent="0.25">
      <c r="A463" s="5">
        <v>518</v>
      </c>
      <c r="B463" s="8" t="str">
        <f>VLOOKUP(A463,'Sets data'!$A$3:$C$9967,3,FALSE)</f>
        <v>Arkasis\'s Genius</v>
      </c>
      <c r="C463" s="8" t="str">
        <f>VLOOKUP(A463,'Sets data'!$A$3:$C$9967,2,FALSE)</f>
        <v>Arkasis' Genie</v>
      </c>
      <c r="G463" s="68" t="str">
        <f t="shared" si="7"/>
        <v/>
      </c>
    </row>
    <row r="464" spans="1:7" x14ac:dyDescent="0.25">
      <c r="A464" s="5">
        <v>518</v>
      </c>
      <c r="B464" s="8" t="str">
        <f>VLOOKUP(A464,'Sets data'!$A$3:$C$9967,3,FALSE)</f>
        <v>Arkasis\'s Genius</v>
      </c>
      <c r="C464" s="8" t="str">
        <f>VLOOKUP(A464,'Sets data'!$A$3:$C$9967,2,FALSE)</f>
        <v>Arkasis' Genie</v>
      </c>
      <c r="G464" s="68" t="str">
        <f t="shared" si="7"/>
        <v/>
      </c>
    </row>
    <row r="465" spans="1:7" x14ac:dyDescent="0.25">
      <c r="A465" s="5">
        <v>519</v>
      </c>
      <c r="B465" s="8" t="str">
        <f>VLOOKUP(A465,'Sets data'!$A$3:$C$9967,3,FALSE)</f>
        <v>Snow Treaders</v>
      </c>
      <c r="C465" s="8" t="str">
        <f>VLOOKUP(A465,'Sets data'!$A$3:$C$9967,2,FALSE)</f>
        <v>Schneetreter</v>
      </c>
      <c r="G465" s="68" t="str">
        <f t="shared" si="7"/>
        <v/>
      </c>
    </row>
    <row r="466" spans="1:7" x14ac:dyDescent="0.25">
      <c r="A466" s="5">
        <v>520</v>
      </c>
      <c r="B466" s="8" t="str">
        <f>VLOOKUP(A466,'Sets data'!$A$3:$C$9967,3,FALSE)</f>
        <v>Malacath\'s Band of Brutality</v>
      </c>
      <c r="C466" s="8" t="str">
        <f>VLOOKUP(A466,'Sets data'!$A$3:$C$9967,2,FALSE)</f>
        <v>Malacaths Band der Brutalität</v>
      </c>
      <c r="G466" s="68" t="str">
        <f t="shared" si="7"/>
        <v/>
      </c>
    </row>
    <row r="467" spans="1:7" x14ac:dyDescent="0.25">
      <c r="A467" s="5">
        <v>521</v>
      </c>
      <c r="B467" s="8" t="str">
        <f>VLOOKUP(A467,'Sets data'!$A$3:$C$9967,3,FALSE)</f>
        <v>Bloodlord\'s Embrace</v>
      </c>
      <c r="C467" s="8" t="str">
        <f>VLOOKUP(A467,'Sets data'!$A$3:$C$9967,2,FALSE)</f>
        <v>Umarmung des Blutfürsten</v>
      </c>
      <c r="G467" s="68" t="str">
        <f t="shared" si="7"/>
        <v/>
      </c>
    </row>
    <row r="468" spans="1:7" x14ac:dyDescent="0.25">
      <c r="A468" s="5">
        <v>522</v>
      </c>
      <c r="B468" s="8" t="str">
        <f>VLOOKUP(A468,'Sets data'!$A$3:$C$9967,3,FALSE)</f>
        <v>Perfected Merciless Charge</v>
      </c>
      <c r="C468" s="8" t="str">
        <f>VLOOKUP(A468,'Sets data'!$A$3:$C$9967,2,FALSE)</f>
        <v>Perfektionierter gnadenloser Ansturm</v>
      </c>
      <c r="G468" s="68" t="str">
        <f t="shared" ref="G468:G480" si="8">IF(AND(A468&lt;&gt;"",NOT(ISERROR(A468)),ISNUMBER(A468),D468&lt;&gt;""),CONCATENATE("[",A468,"] = {",D468,"},","     --",B468," -&gt; ",E468," / ",F468),"")</f>
        <v/>
      </c>
    </row>
    <row r="469" spans="1:7" x14ac:dyDescent="0.25">
      <c r="A469" s="5">
        <v>523</v>
      </c>
      <c r="B469" s="8" t="str">
        <f>VLOOKUP(A469,'Sets data'!$A$3:$C$9967,3,FALSE)</f>
        <v>Perfected Rampaging Slash</v>
      </c>
      <c r="C469" s="8" t="str">
        <f>VLOOKUP(A469,'Sets data'!$A$3:$C$9967,2,FALSE)</f>
        <v>Perfektionierter tobender Schnitt</v>
      </c>
      <c r="G469" s="68" t="str">
        <f t="shared" si="8"/>
        <v/>
      </c>
    </row>
    <row r="470" spans="1:7" x14ac:dyDescent="0.25">
      <c r="A470" s="5">
        <v>524</v>
      </c>
      <c r="B470" s="8" t="str">
        <f>VLOOKUP(A470,'Sets data'!$A$3:$C$9967,3,FALSE)</f>
        <v>Perfected Cruel Flurry</v>
      </c>
      <c r="C470" s="8" t="str">
        <f>VLOOKUP(A470,'Sets data'!$A$3:$C$9967,2,FALSE)</f>
        <v>Perfektionierter grausamer Schlaghagel</v>
      </c>
      <c r="G470" s="68" t="str">
        <f t="shared" si="8"/>
        <v/>
      </c>
    </row>
    <row r="471" spans="1:7" x14ac:dyDescent="0.25">
      <c r="A471" s="5">
        <v>525</v>
      </c>
      <c r="B471" s="8" t="str">
        <f>VLOOKUP(A471,'Sets data'!$A$3:$C$9967,3,FALSE)</f>
        <v>Perfected Thunderous Volley</v>
      </c>
      <c r="C471" s="8" t="str">
        <f>VLOOKUP(A471,'Sets data'!$A$3:$C$9967,2,FALSE)</f>
        <v>Perfektionierte donnernde Salve</v>
      </c>
      <c r="G471" s="68" t="str">
        <f t="shared" si="8"/>
        <v/>
      </c>
    </row>
    <row r="472" spans="1:7" x14ac:dyDescent="0.25">
      <c r="A472" s="5">
        <v>526</v>
      </c>
      <c r="B472" s="8" t="str">
        <f>VLOOKUP(A472,'Sets data'!$A$3:$C$9967,3,FALSE)</f>
        <v>Perfected Crushing Wall</v>
      </c>
      <c r="C472" s="8" t="str">
        <f>VLOOKUP(A472,'Sets data'!$A$3:$C$9967,2,FALSE)</f>
        <v>Perfektionierte zermalmende Mauer</v>
      </c>
      <c r="G472" s="68" t="str">
        <f t="shared" si="8"/>
        <v/>
      </c>
    </row>
    <row r="473" spans="1:7" x14ac:dyDescent="0.25">
      <c r="A473" s="5">
        <v>527</v>
      </c>
      <c r="B473" s="8" t="str">
        <f>VLOOKUP(A473,'Sets data'!$A$3:$C$9967,3,FALSE)</f>
        <v>Perfected Precise Regeneration</v>
      </c>
      <c r="C473" s="8" t="str">
        <f>VLOOKUP(A473,'Sets data'!$A$3:$C$9967,2,FALSE)</f>
        <v>Perfektionierte präzise Regeneration</v>
      </c>
      <c r="G473" s="68" t="str">
        <f t="shared" si="8"/>
        <v/>
      </c>
    </row>
    <row r="474" spans="1:7" x14ac:dyDescent="0.25">
      <c r="A474" s="5">
        <v>528</v>
      </c>
      <c r="B474" s="8" t="str">
        <f>VLOOKUP(A474,'Sets data'!$A$3:$C$9967,3,FALSE)</f>
        <v>Perfected Titanic Cleave</v>
      </c>
      <c r="C474" s="8" t="str">
        <f>VLOOKUP(A474,'Sets data'!$A$3:$C$9967,2,FALSE)</f>
        <v>Perfektioniertes titanisches Trennen</v>
      </c>
      <c r="G474" s="68" t="str">
        <f t="shared" si="8"/>
        <v/>
      </c>
    </row>
    <row r="475" spans="1:7" x14ac:dyDescent="0.25">
      <c r="A475" s="5">
        <v>529</v>
      </c>
      <c r="B475" s="8" t="str">
        <f>VLOOKUP(A475,'Sets data'!$A$3:$C$9967,3,FALSE)</f>
        <v>Perfected Puncturing Remedy</v>
      </c>
      <c r="C475" s="8" t="str">
        <f>VLOOKUP(A475,'Sets data'!$A$3:$C$9967,2,FALSE)</f>
        <v>Perfektionierte durchschlagende Genesung</v>
      </c>
      <c r="G475" s="68" t="str">
        <f t="shared" si="8"/>
        <v/>
      </c>
    </row>
    <row r="476" spans="1:7" x14ac:dyDescent="0.25">
      <c r="A476" s="5">
        <v>530</v>
      </c>
      <c r="B476" s="8" t="str">
        <f>VLOOKUP(A476,'Sets data'!$A$3:$C$9967,3,FALSE)</f>
        <v>Perfected Stinging Slashes</v>
      </c>
      <c r="C476" s="8" t="str">
        <f>VLOOKUP(A476,'Sets data'!$A$3:$C$9967,2,FALSE)</f>
        <v>Perfektionierte stechende Schnitte</v>
      </c>
      <c r="G476" s="68" t="str">
        <f t="shared" si="8"/>
        <v/>
      </c>
    </row>
    <row r="477" spans="1:7" x14ac:dyDescent="0.25">
      <c r="A477" s="5">
        <v>531</v>
      </c>
      <c r="B477" s="8" t="str">
        <f>VLOOKUP(A477,'Sets data'!$A$3:$C$9967,3,FALSE)</f>
        <v>Perfected Caustic Arrow</v>
      </c>
      <c r="C477" s="8" t="str">
        <f>VLOOKUP(A477,'Sets data'!$A$3:$C$9967,2,FALSE)</f>
        <v>Perfektionierter beißender Pfeil</v>
      </c>
      <c r="G477" s="68" t="str">
        <f t="shared" si="8"/>
        <v/>
      </c>
    </row>
    <row r="478" spans="1:7" x14ac:dyDescent="0.25">
      <c r="A478" s="5">
        <v>532</v>
      </c>
      <c r="B478" s="8" t="str">
        <f>VLOOKUP(A478,'Sets data'!$A$3:$C$9967,3,FALSE)</f>
        <v>Perfected Destructive Impact</v>
      </c>
      <c r="C478" s="8" t="str">
        <f>VLOOKUP(A478,'Sets data'!$A$3:$C$9967,2,FALSE)</f>
        <v>Perfektionierter zerstörerischer Einschlag</v>
      </c>
      <c r="G478" s="68" t="str">
        <f t="shared" si="8"/>
        <v/>
      </c>
    </row>
    <row r="479" spans="1:7" x14ac:dyDescent="0.25">
      <c r="A479" s="5">
        <v>534</v>
      </c>
      <c r="B479" s="8" t="str">
        <f>VLOOKUP(A479,'Sets data'!$A$3:$C$9967,3,FALSE)</f>
        <v>Stone Husk</v>
      </c>
      <c r="C479" s="8" t="str">
        <f>VLOOKUP(A479,'Sets data'!$A$3:$C$9967,2,FALSE)</f>
        <v>Steinhülle</v>
      </c>
      <c r="G479" s="68" t="str">
        <f t="shared" si="8"/>
        <v/>
      </c>
    </row>
    <row r="480" spans="1:7" ht="90" x14ac:dyDescent="0.25">
      <c r="A480" s="5">
        <v>535</v>
      </c>
      <c r="B480" s="8" t="str">
        <f>VLOOKUP(A480,'Sets data'!$A$3:$C$9967,3,FALSE)</f>
        <v>Lady Thorn</v>
      </c>
      <c r="C480" s="8" t="str">
        <f>VLOOKUP(A480,'Sets data'!$A$3:$C$9967,2,FALSE)</f>
        <v>Fürstin Dorn</v>
      </c>
      <c r="D480" s="23" t="s">
        <v>2283</v>
      </c>
      <c r="G480" s="68" t="str">
        <f t="shared" si="8"/>
        <v xml:space="preserve">[535] = {[LIBSETS_SETPROC_CHECKTYPE_ABILITY_EVENT_COMBAT_EVENT] = {
[1] = {
      ["abilityIds"] = {141905},
      ["source"] = COMBAT_UNIT_TYPE_PLAYER,
    },
}},     --Lady Thorn -&gt;  / </v>
      </c>
    </row>
    <row r="481" spans="1:7" x14ac:dyDescent="0.25">
      <c r="A481" s="5">
        <v>536</v>
      </c>
      <c r="B481" s="8" t="str">
        <f>VLOOKUP(A481,'Sets data'!$A$3:$C$9967,3,FALSE)</f>
        <v>Radiant Bastion</v>
      </c>
      <c r="C481" s="8" t="str">
        <f>VLOOKUP(A481,'Sets data'!$A$3:$C$9967,2,FALSE)</f>
        <v>Strahlende Bastion</v>
      </c>
    </row>
    <row r="482" spans="1:7" x14ac:dyDescent="0.25">
      <c r="A482" s="5">
        <v>537</v>
      </c>
      <c r="B482" s="8" t="str">
        <f>VLOOKUP(A482,'Sets data'!$A$3:$C$9967,3,FALSE)</f>
        <v>Voidcaller</v>
      </c>
      <c r="C482" s="8" t="str">
        <f>VLOOKUP(A482,'Sets data'!$A$3:$C$9967,2,FALSE)</f>
        <v>Leerenrufer</v>
      </c>
    </row>
    <row r="483" spans="1:7" x14ac:dyDescent="0.25">
      <c r="A483" s="5">
        <v>538</v>
      </c>
      <c r="B483" s="8" t="str">
        <f>VLOOKUP(A483,'Sets data'!$A$3:$C$9967,3,FALSE)</f>
        <v>Witch-Knight\'s Defiance</v>
      </c>
      <c r="C483" s="8" t="str">
        <f>VLOOKUP(A483,'Sets data'!$A$3:$C$9967,2,FALSE)</f>
        <v>Trotz des Hexenritters</v>
      </c>
    </row>
    <row r="484" spans="1:7" x14ac:dyDescent="0.25">
      <c r="A484" s="5">
        <v>539</v>
      </c>
      <c r="B484" s="8" t="str">
        <f>VLOOKUP(A484,'Sets data'!$A$3:$C$9967,3,FALSE)</f>
        <v>Red Eagle\'s Fury</v>
      </c>
      <c r="C484" s="8" t="str">
        <f>VLOOKUP(A484,'Sets data'!$A$3:$C$9967,2,FALSE)</f>
        <v>Zorn des Roten Adlers</v>
      </c>
    </row>
    <row r="485" spans="1:7" x14ac:dyDescent="0.25">
      <c r="A485" s="5">
        <v>540</v>
      </c>
      <c r="B485" s="8" t="str">
        <f>VLOOKUP(A485,'Sets data'!$A$3:$C$9967,3,FALSE)</f>
        <v>Legacy of Karth</v>
      </c>
      <c r="C485" s="8" t="str">
        <f>VLOOKUP(A485,'Sets data'!$A$3:$C$9967,2,FALSE)</f>
        <v>Erbe des Karth</v>
      </c>
    </row>
    <row r="486" spans="1:7" x14ac:dyDescent="0.25">
      <c r="A486" s="5">
        <v>541</v>
      </c>
      <c r="B486" s="8" t="str">
        <f>VLOOKUP(A486,'Sets data'!$A$3:$C$9967,3,FALSE)</f>
        <v>Aetherial Ascension</v>
      </c>
      <c r="C486" s="8" t="str">
        <f>VLOOKUP(A486,'Sets data'!$A$3:$C$9967,2,FALSE)</f>
        <v>Ätherischer Aufstieg</v>
      </c>
    </row>
    <row r="487" spans="1:7" x14ac:dyDescent="0.25">
      <c r="A487" s="5">
        <v>542</v>
      </c>
      <c r="B487" s="8" t="str">
        <f>VLOOKUP(A487,'Sets data'!$A$3:$C$9967,3,FALSE)</f>
        <v>Hex Siphon</v>
      </c>
      <c r="C487" s="8" t="str">
        <f>VLOOKUP(A487,'Sets data'!$A$3:$C$9967,2,FALSE)</f>
        <v>Fluchsiphon</v>
      </c>
    </row>
    <row r="488" spans="1:7" x14ac:dyDescent="0.25">
      <c r="A488" s="5">
        <v>543</v>
      </c>
      <c r="B488" s="8" t="str">
        <f>VLOOKUP(A488,'Sets data'!$A$3:$C$9967,3,FALSE)</f>
        <v>Pestilent Host</v>
      </c>
      <c r="C488" s="8" t="str">
        <f>VLOOKUP(A488,'Sets data'!$A$3:$C$9967,2,FALSE)</f>
        <v>Pestilenter Wirt</v>
      </c>
    </row>
    <row r="489" spans="1:7" x14ac:dyDescent="0.25">
      <c r="A489" s="5">
        <v>544</v>
      </c>
      <c r="B489" s="8" t="str">
        <f>VLOOKUP(A489,'Sets data'!$A$3:$C$9967,3,FALSE)</f>
        <v>Explosive Rebuke</v>
      </c>
      <c r="C489" s="8" t="str">
        <f>VLOOKUP(A489,'Sets data'!$A$3:$C$9967,2,FALSE)</f>
        <v>Explosiver Tadel</v>
      </c>
    </row>
    <row r="490" spans="1:7" x14ac:dyDescent="0.25">
      <c r="A490" s="5">
        <v>557</v>
      </c>
      <c r="B490" s="8" t="str">
        <f>VLOOKUP(A490,'Sets data'!$A$3:$C$9967,3,FALSE)</f>
        <v>Executioner\'s Blade</v>
      </c>
      <c r="C490" s="8" t="str">
        <f>VLOOKUP(A490,'Sets data'!$A$3:$C$9967,2,FALSE)</f>
        <v>Henkersklinge</v>
      </c>
    </row>
    <row r="491" spans="1:7" ht="105" x14ac:dyDescent="0.25">
      <c r="A491" s="5">
        <v>558</v>
      </c>
      <c r="B491" s="8" t="str">
        <f>VLOOKUP(A491,'Sets data'!$A$3:$C$9967,3,FALSE)</f>
        <v>Void Bash</v>
      </c>
      <c r="C491" s="8" t="str">
        <f>VLOOKUP(A491,'Sets data'!$A$3:$C$9967,2,FALSE)</f>
        <v>LeerenWucht</v>
      </c>
      <c r="D491" s="23" t="s">
        <v>2281</v>
      </c>
      <c r="G491" s="68"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data'!$A$3:$C$9967,3,FALSE)</f>
        <v>Frenzied Momentum</v>
      </c>
      <c r="C492" s="8" t="str">
        <f>VLOOKUP(A492,'Sets data'!$A$3:$C$9967,2,FALSE)</f>
        <v>Tobendes Momentum</v>
      </c>
    </row>
    <row r="493" spans="1:7" x14ac:dyDescent="0.25">
      <c r="A493" s="5">
        <v>560</v>
      </c>
      <c r="B493" s="8" t="str">
        <f>VLOOKUP(A493,'Sets data'!$A$3:$C$9967,3,FALSE)</f>
        <v>Point-Blank Snipe</v>
      </c>
      <c r="C493" s="8" t="str">
        <f>VLOOKUP(A493,'Sets data'!$A$3:$C$9967,2,FALSE)</f>
        <v>Volltreffer</v>
      </c>
    </row>
    <row r="494" spans="1:7" ht="105" x14ac:dyDescent="0.25">
      <c r="A494" s="5">
        <v>561</v>
      </c>
      <c r="B494" s="8" t="str">
        <f>VLOOKUP(A494,'Sets data'!$A$3:$C$9967,3,FALSE)</f>
        <v>Wrath of Elements</v>
      </c>
      <c r="C494" s="8" t="str">
        <f>VLOOKUP(A494,'Sets data'!$A$3:$C$9967,2,FALSE)</f>
        <v>Zorn der Elemente</v>
      </c>
      <c r="D494" s="23" t="s">
        <v>2280</v>
      </c>
      <c r="G494" s="68"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data'!$A$3:$C$9967,3,FALSE)</f>
        <v>Force Overflow</v>
      </c>
      <c r="C495" s="8" t="str">
        <f>VLOOKUP(A495,'Sets data'!$A$3:$C$9967,2,FALSE)</f>
        <v>Machtüberschuss</v>
      </c>
      <c r="D495" s="23" t="s">
        <v>2279</v>
      </c>
      <c r="G495" s="68"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data'!$A$3:$C$9967,3,FALSE)</f>
        <v>Perfected Executioner\'s Blade</v>
      </c>
      <c r="C496" s="8" t="str">
        <f>VLOOKUP(A496,'Sets data'!$A$3:$C$9967,2,FALSE)</f>
        <v>Perfektionierte Klinge des Henkers</v>
      </c>
    </row>
    <row r="497" spans="1:7" ht="105" x14ac:dyDescent="0.25">
      <c r="A497" s="5">
        <v>564</v>
      </c>
      <c r="B497" s="8" t="str">
        <f>VLOOKUP(A497,'Sets data'!$A$3:$C$9967,3,FALSE)</f>
        <v>Perfected Void Bash</v>
      </c>
      <c r="C497" s="8" t="str">
        <f>VLOOKUP(A497,'Sets data'!$A$3:$C$9967,2,FALSE)</f>
        <v>Perfektionierte Leerenwucht</v>
      </c>
      <c r="D497" s="23" t="s">
        <v>2281</v>
      </c>
      <c r="G497" s="68"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data'!$A$3:$C$9967,3,FALSE)</f>
        <v>Perfected Frenzied Momentum</v>
      </c>
      <c r="C498" s="8" t="str">
        <f>VLOOKUP(A498,'Sets data'!$A$3:$C$9967,2,FALSE)</f>
        <v>Perfektioniertes tobendes Momentum</v>
      </c>
    </row>
    <row r="499" spans="1:7" x14ac:dyDescent="0.25">
      <c r="A499" s="5">
        <v>566</v>
      </c>
      <c r="B499" s="8" t="str">
        <f>VLOOKUP(A499,'Sets data'!$A$3:$C$9967,3,FALSE)</f>
        <v>Perfected Point-Blank Snipe</v>
      </c>
      <c r="C499" s="8" t="str">
        <f>VLOOKUP(A499,'Sets data'!$A$3:$C$9967,2,FALSE)</f>
        <v>Perfektionierter Volltreffer</v>
      </c>
    </row>
    <row r="500" spans="1:7" ht="105" x14ac:dyDescent="0.25">
      <c r="A500" s="5">
        <v>567</v>
      </c>
      <c r="B500" s="8" t="str">
        <f>VLOOKUP(A500,'Sets data'!$A$3:$C$9967,3,FALSE)</f>
        <v>Perfected Wrath of Elements</v>
      </c>
      <c r="C500" s="8" t="str">
        <f>VLOOKUP(A500,'Sets data'!$A$3:$C$9967,2,FALSE)</f>
        <v>Perfektionierter Zorn der Elemente</v>
      </c>
      <c r="D500" s="23" t="s">
        <v>2280</v>
      </c>
      <c r="G500" s="68"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data'!$A$3:$C$9967,3,FALSE)</f>
        <v>Perfected Force Overflow</v>
      </c>
      <c r="C501" s="8" t="str">
        <f>VLOOKUP(A501,'Sets data'!$A$3:$C$9967,2,FALSE)</f>
        <v>Perfektionierter Machtüberschuss</v>
      </c>
      <c r="D501" s="23" t="s">
        <v>2279</v>
      </c>
      <c r="G501" s="68"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data'!$A$3:$C$9967,3,FALSE)</f>
        <v>Ring of the Pale Order</v>
      </c>
      <c r="C502" s="8" t="str">
        <f>VLOOKUP(A502,'Sets data'!$A$3:$C$9967,2,FALSE)</f>
        <v>Ring des Fahlen Ordens</v>
      </c>
    </row>
    <row r="503" spans="1:7" x14ac:dyDescent="0.25">
      <c r="A503" s="5">
        <v>576</v>
      </c>
      <c r="B503" s="8" t="str">
        <f>VLOOKUP(A503,'Sets data'!$A$3:$C$9967,3,FALSE)</f>
        <v>Pearls of Ehlnofey</v>
      </c>
      <c r="C503" s="8" t="str">
        <f>VLOOKUP(A503,'Sets data'!$A$3:$C$9967,2,FALSE)</f>
        <v>Perlen der Ehlnofey</v>
      </c>
    </row>
    <row r="504" spans="1:7" x14ac:dyDescent="0.25">
      <c r="A504" s="74">
        <v>569</v>
      </c>
      <c r="B504" s="8" t="str">
        <f>VLOOKUP(A504,'Sets data'!$A$3:$C$9967,3,FALSE)</f>
        <v>True-Sworn Fury </v>
      </c>
      <c r="C504" s="8" t="str">
        <f>VLOOKUP(A504,'Sets data'!$A$3:$C$9967,2,FALSE)</f>
        <v>Wahrgeschworenen-Raserei</v>
      </c>
    </row>
    <row r="505" spans="1:7" x14ac:dyDescent="0.25">
      <c r="A505" s="74">
        <v>570</v>
      </c>
      <c r="B505" s="8" t="str">
        <f>VLOOKUP(A505,'Sets data'!$A$3:$C$9967,3,FALSE)</f>
        <v>Kinras\'s Wrath</v>
      </c>
      <c r="C505" s="8" t="str">
        <f>VLOOKUP(A505,'Sets data'!$A$3:$C$9967,2,FALSE)</f>
        <v>Kinra's Zorn</v>
      </c>
    </row>
    <row r="506" spans="1:7" x14ac:dyDescent="0.25">
      <c r="A506" s="74">
        <v>571</v>
      </c>
      <c r="B506" s="8" t="str">
        <f>VLOOKUP(A506,'Sets data'!$A$3:$C$9967,3,FALSE)</f>
        <v>Drake\'s Rush</v>
      </c>
      <c r="C506" s="8" t="str">
        <f>VLOOKUP(A506,'Sets data'!$A$3:$C$9967,2,FALSE)</f>
        <v>Dracheneile</v>
      </c>
    </row>
    <row r="507" spans="1:7" x14ac:dyDescent="0.25">
      <c r="A507" s="74">
        <v>572</v>
      </c>
      <c r="B507" s="8" t="str">
        <f>VLOOKUP(A507,'Sets data'!$A$3:$C$9967,3,FALSE)</f>
        <v>Unleashed Ritualist</v>
      </c>
      <c r="C507" s="8" t="str">
        <f>VLOOKUP(A507,'Sets data'!$A$3:$C$9967,2,FALSE)</f>
        <v>Entfesselter Ritualist</v>
      </c>
    </row>
    <row r="508" spans="1:7" x14ac:dyDescent="0.25">
      <c r="A508" s="74">
        <v>573</v>
      </c>
      <c r="B508" s="8" t="str">
        <f>VLOOKUP(A508,'Sets data'!$A$3:$C$9967,3,FALSE)</f>
        <v>Dagon\'s Dominion</v>
      </c>
      <c r="C508" s="8" t="str">
        <f>VLOOKUP(A508,'Sets data'!$A$3:$C$9967,2,FALSE)</f>
        <v>Dagons Herrschaft</v>
      </c>
    </row>
    <row r="509" spans="1:7" x14ac:dyDescent="0.25">
      <c r="A509" s="74">
        <v>574</v>
      </c>
      <c r="B509" s="8" t="str">
        <f>VLOOKUP(A509,'Sets data'!$A$3:$C$9967,3,FALSE)</f>
        <v>Foolkiller\'s Ward</v>
      </c>
      <c r="C509" s="8" t="str">
        <f>VLOOKUP(A509,'Sets data'!$A$3:$C$9967,2,FALSE)</f>
        <v>Schutz des Narrentöters</v>
      </c>
    </row>
    <row r="510" spans="1:7" x14ac:dyDescent="0.25">
      <c r="A510" s="74">
        <v>577</v>
      </c>
      <c r="B510" s="8" t="str">
        <f>VLOOKUP(A510,'Sets data'!$A$3:$C$9967,3,FALSE)</f>
        <v>Encrati\’s Behemoth</v>
      </c>
      <c r="C510" s="8" t="str">
        <f>VLOOKUP(A510,'Sets data'!$A$3:$C$9967,2,FALSE)</f>
        <v>Encrati\'s Behemoth</v>
      </c>
    </row>
    <row r="511" spans="1:7" x14ac:dyDescent="0.25">
      <c r="A511" s="74">
        <v>578</v>
      </c>
      <c r="B511" s="8" t="str">
        <f>VLOOKUP(A511,'Sets data'!$A$3:$C$9967,3,FALSE)</f>
        <v>Baron Zaudrus</v>
      </c>
      <c r="C511" s="8" t="str">
        <f>VLOOKUP(A511,'Sets data'!$A$3:$C$9967,2,FALSE)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DumpedWayshrines</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2023-08-22T18:00:50Z</dcterms:modified>
</cp:coreProperties>
</file>