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FAC750FE-B0D8-491B-AD9F-C03E82AA6365}" xr6:coauthVersionLast="45" xr6:coauthVersionMax="45" xr10:uidLastSave="{00000000-0000-0000-0000-000000000000}"/>
  <bookViews>
    <workbookView xWindow="-120" yWindow="-120" windowWidth="29040" windowHeight="15405" tabRatio="888" firstSheet="1" activeTab="1" xr2:uid="{00000000-000D-0000-FFFF-FFFF00000000}"/>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wayshrine node constants" sheetId="8" r:id="rId8"/>
    <sheet name="ESO dumped WayshrineInfo" sheetId="18" r:id="rId9"/>
    <sheet name="ESO wayshrine names" sheetId="12" r:id="rId10"/>
    <sheet name="LibSets constants" sheetId="2" r:id="rId11"/>
  </sheets>
  <definedNames>
    <definedName name="_xlnm._FilterDatabase" localSheetId="8" hidden="1">'ESO dumped WayshrineInfo'!$A$2:$I$2</definedName>
    <definedName name="_xlnm._FilterDatabase" localSheetId="4" hidden="1">'ESO dumped ZoneData'!$A$2:$E$789</definedName>
    <definedName name="_xlnm._FilterDatabase" localSheetId="3" hidden="1">'ESO Dungeon constants'!$A$2:$J$94</definedName>
    <definedName name="_xlnm._FilterDatabase" localSheetId="6" hidden="1">'ESO map constants'!$A$2:$F$2</definedName>
    <definedName name="_xlnm._FilterDatabase" localSheetId="9" hidden="1">'ESO wayshrine names'!$A$2:$B$2</definedName>
    <definedName name="_xlnm._FilterDatabase" localSheetId="7" hidden="1">'ESO wayshrine node constants'!$A$2:$J$418</definedName>
    <definedName name="_xlnm._FilterDatabase" localSheetId="5" hidden="1">'ESO zone constants'!$A$1:$L$779</definedName>
    <definedName name="_xlnm._FilterDatabase" localSheetId="10" hidden="1">'LibSets constants'!#REF!</definedName>
    <definedName name="_xlnm._FilterDatabase" localSheetId="2" hidden="1">'Set comments'!$A$2:$D$2</definedName>
    <definedName name="_xlnm._FilterDatabase" localSheetId="1" hidden="1">'Set procs'!$A$2:$G$480</definedName>
    <definedName name="_xlnm._FilterDatabase" localSheetId="0" hidden="1">'Sets data'!$A$2:$BA$499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9" l="1"/>
  <c r="G340" i="19" l="1"/>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3" i="19"/>
  <c r="G394" i="19"/>
  <c r="G395" i="19"/>
  <c r="G396" i="19"/>
  <c r="G397"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8"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80"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7" i="19"/>
  <c r="G228" i="19"/>
  <c r="G229" i="19"/>
  <c r="G230" i="19"/>
  <c r="G231" i="19"/>
  <c r="G232"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C396" i="19"/>
  <c r="B396" i="19"/>
  <c r="C395" i="19"/>
  <c r="B395" i="19"/>
  <c r="C394" i="19"/>
  <c r="B394" i="19"/>
  <c r="C393" i="19"/>
  <c r="B393" i="19"/>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C231" i="19"/>
  <c r="B231" i="19"/>
  <c r="C230" i="19"/>
  <c r="B230" i="19"/>
  <c r="C229" i="19"/>
  <c r="B229" i="19"/>
  <c r="C228" i="19"/>
  <c r="B228" i="19"/>
  <c r="C227" i="19"/>
  <c r="B227" i="19"/>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C187" i="19"/>
  <c r="B187" i="19"/>
  <c r="C186" i="19"/>
  <c r="B186" i="19"/>
  <c r="C185" i="19"/>
  <c r="B185" i="19"/>
  <c r="C184" i="19"/>
  <c r="B184" i="19"/>
  <c r="C183" i="19"/>
  <c r="B183" i="19"/>
  <c r="C182" i="19"/>
  <c r="B182" i="19"/>
  <c r="C181" i="19"/>
  <c r="B181" i="19"/>
  <c r="C180" i="19"/>
  <c r="B180" i="19"/>
  <c r="C179" i="19"/>
  <c r="B179" i="19"/>
  <c r="C178" i="19"/>
  <c r="B178" i="19"/>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AY451" i="4"/>
  <c r="AZ451" i="4"/>
  <c r="V452" i="4"/>
  <c r="W452" i="4"/>
  <c r="X452" i="4"/>
  <c r="AA452" i="4"/>
  <c r="AB452" i="4"/>
  <c r="AC452" i="4"/>
  <c r="AF452" i="4"/>
  <c r="AG452" i="4"/>
  <c r="AH452" i="4"/>
  <c r="AK452" i="4"/>
  <c r="AL452" i="4"/>
  <c r="AM452" i="4"/>
  <c r="AP452" i="4"/>
  <c r="AQ452" i="4"/>
  <c r="AR452" i="4"/>
  <c r="AU452" i="4"/>
  <c r="AV452" i="4"/>
  <c r="AY452" i="4"/>
  <c r="AZ452" i="4"/>
  <c r="V453" i="4"/>
  <c r="W453" i="4"/>
  <c r="X453" i="4"/>
  <c r="AA453" i="4"/>
  <c r="AB453" i="4"/>
  <c r="AC453" i="4"/>
  <c r="AF453" i="4"/>
  <c r="AG453" i="4"/>
  <c r="AH453" i="4"/>
  <c r="AK453" i="4"/>
  <c r="AL453" i="4"/>
  <c r="AM453" i="4"/>
  <c r="AP453" i="4"/>
  <c r="AQ453" i="4"/>
  <c r="AR453" i="4"/>
  <c r="AU453" i="4"/>
  <c r="AV453" i="4"/>
  <c r="AY453" i="4"/>
  <c r="AZ453" i="4"/>
  <c r="X473" i="4"/>
  <c r="AA473" i="4"/>
  <c r="AB473" i="4"/>
  <c r="AC473" i="4"/>
  <c r="AF473" i="4"/>
  <c r="AG473" i="4"/>
  <c r="AH473" i="4"/>
  <c r="AK473" i="4"/>
  <c r="AL473" i="4"/>
  <c r="AM473" i="4"/>
  <c r="AP473" i="4"/>
  <c r="AQ473" i="4"/>
  <c r="AR473" i="4"/>
  <c r="AU473" i="4"/>
  <c r="AV473" i="4"/>
  <c r="AY473" i="4"/>
  <c r="AZ473" i="4"/>
  <c r="V454" i="4"/>
  <c r="W454" i="4"/>
  <c r="X454" i="4"/>
  <c r="AA454" i="4"/>
  <c r="AB454" i="4"/>
  <c r="AC454" i="4"/>
  <c r="AF454" i="4"/>
  <c r="AG454" i="4"/>
  <c r="AH454" i="4"/>
  <c r="AK454" i="4"/>
  <c r="AL454" i="4"/>
  <c r="AM454" i="4"/>
  <c r="AP454" i="4"/>
  <c r="AQ454" i="4"/>
  <c r="AR454" i="4"/>
  <c r="AU454" i="4"/>
  <c r="AV454" i="4"/>
  <c r="AY454" i="4"/>
  <c r="AZ454" i="4"/>
  <c r="V455" i="4"/>
  <c r="W455" i="4"/>
  <c r="X455" i="4"/>
  <c r="AA455" i="4"/>
  <c r="AB455" i="4"/>
  <c r="AC455" i="4"/>
  <c r="AF455" i="4"/>
  <c r="AG455" i="4"/>
  <c r="AH455" i="4"/>
  <c r="AK455" i="4"/>
  <c r="AL455" i="4"/>
  <c r="AM455" i="4"/>
  <c r="AP455" i="4"/>
  <c r="AQ455" i="4"/>
  <c r="AR455" i="4"/>
  <c r="AU455" i="4"/>
  <c r="AV455" i="4"/>
  <c r="AY455" i="4"/>
  <c r="AZ455" i="4"/>
  <c r="V456" i="4"/>
  <c r="W456" i="4"/>
  <c r="X456" i="4"/>
  <c r="AA456" i="4"/>
  <c r="AB456" i="4"/>
  <c r="AC456" i="4"/>
  <c r="AF456" i="4"/>
  <c r="AG456" i="4"/>
  <c r="AH456" i="4"/>
  <c r="AK456" i="4"/>
  <c r="AL456" i="4"/>
  <c r="AM456" i="4"/>
  <c r="AP456" i="4"/>
  <c r="AQ456" i="4"/>
  <c r="AR456" i="4"/>
  <c r="AU456" i="4"/>
  <c r="AV456" i="4"/>
  <c r="AY456" i="4"/>
  <c r="AZ456" i="4"/>
  <c r="X472" i="4"/>
  <c r="AA472" i="4"/>
  <c r="AB472" i="4"/>
  <c r="AC472" i="4"/>
  <c r="AF472" i="4"/>
  <c r="AG472" i="4"/>
  <c r="AH472" i="4"/>
  <c r="AK472" i="4"/>
  <c r="AL472" i="4"/>
  <c r="AM472" i="4"/>
  <c r="AP472" i="4"/>
  <c r="AQ472" i="4"/>
  <c r="AR472" i="4"/>
  <c r="AU472" i="4"/>
  <c r="AV472" i="4"/>
  <c r="AY472" i="4"/>
  <c r="AZ472" i="4"/>
  <c r="I427" i="8"/>
  <c r="I428" i="8"/>
  <c r="J428" i="8"/>
  <c r="I429" i="8"/>
  <c r="I430" i="8"/>
  <c r="I431" i="8"/>
  <c r="I432" i="8"/>
  <c r="J432" i="8"/>
  <c r="I433" i="8"/>
  <c r="E427" i="8"/>
  <c r="F427" i="8" s="1"/>
  <c r="E428" i="8"/>
  <c r="E429" i="8"/>
  <c r="F429" i="8" s="1"/>
  <c r="E430" i="8"/>
  <c r="F430" i="8" s="1"/>
  <c r="E431" i="8"/>
  <c r="F431" i="8" s="1"/>
  <c r="E432" i="8"/>
  <c r="F432" i="8" s="1"/>
  <c r="E433" i="8"/>
  <c r="F433" i="8" s="1"/>
  <c r="I101" i="5"/>
  <c r="J101" i="5"/>
  <c r="I102" i="5"/>
  <c r="J102" i="5"/>
  <c r="I103" i="5"/>
  <c r="J103" i="5"/>
  <c r="I104" i="5"/>
  <c r="J104" i="5"/>
  <c r="D780" i="7"/>
  <c r="F780" i="7"/>
  <c r="H780" i="7"/>
  <c r="I780" i="7"/>
  <c r="K780" i="7"/>
  <c r="L780" i="7"/>
  <c r="D781" i="7"/>
  <c r="F781" i="7"/>
  <c r="H781" i="7"/>
  <c r="I781" i="7"/>
  <c r="K781" i="7"/>
  <c r="L781" i="7"/>
  <c r="D782" i="7"/>
  <c r="F782" i="7"/>
  <c r="G782" i="7"/>
  <c r="H782" i="7"/>
  <c r="I782" i="7"/>
  <c r="K782" i="7"/>
  <c r="L782" i="7"/>
  <c r="D783" i="7"/>
  <c r="F783" i="7"/>
  <c r="H783" i="7"/>
  <c r="I783" i="7"/>
  <c r="K783" i="7"/>
  <c r="L783" i="7"/>
  <c r="D784" i="7"/>
  <c r="F784" i="7"/>
  <c r="G784" i="7"/>
  <c r="H784" i="7"/>
  <c r="I784" i="7"/>
  <c r="K784" i="7"/>
  <c r="L784" i="7"/>
  <c r="D785" i="7"/>
  <c r="F785" i="7"/>
  <c r="H785" i="7"/>
  <c r="I785" i="7"/>
  <c r="K785" i="7"/>
  <c r="L785" i="7"/>
  <c r="D786" i="7"/>
  <c r="F786" i="7"/>
  <c r="H786" i="7"/>
  <c r="I786" i="7"/>
  <c r="K786" i="7"/>
  <c r="L786" i="7"/>
  <c r="D787" i="7"/>
  <c r="F787" i="7"/>
  <c r="H787" i="7"/>
  <c r="I787" i="7"/>
  <c r="K787" i="7"/>
  <c r="L787" i="7"/>
  <c r="D788" i="7"/>
  <c r="F788" i="7"/>
  <c r="H788" i="7"/>
  <c r="I788" i="7"/>
  <c r="K788" i="7"/>
  <c r="L788" i="7"/>
  <c r="E777" i="14"/>
  <c r="E778" i="14"/>
  <c r="E779" i="14"/>
  <c r="E780" i="14"/>
  <c r="E781" i="14"/>
  <c r="E782" i="14"/>
  <c r="E783" i="14"/>
  <c r="E784" i="14"/>
  <c r="E785" i="14"/>
  <c r="E786" i="14"/>
  <c r="E787" i="14"/>
  <c r="E788" i="14"/>
  <c r="E789" i="14"/>
  <c r="J430" i="8" l="1"/>
  <c r="F428" i="8"/>
  <c r="J433" i="8"/>
  <c r="J431" i="8"/>
  <c r="J429" i="8"/>
  <c r="J427" i="8"/>
  <c r="Q499" i="4"/>
  <c r="V499" i="4"/>
  <c r="W499" i="4"/>
  <c r="Q451" i="4"/>
  <c r="BA451" i="4" s="1"/>
  <c r="Q452" i="4"/>
  <c r="BA452" i="4" s="1"/>
  <c r="Q453" i="4"/>
  <c r="BA453" i="4" s="1"/>
  <c r="Q473" i="4"/>
  <c r="BA473" i="4" s="1"/>
  <c r="Q454" i="4"/>
  <c r="BA454" i="4" s="1"/>
  <c r="Q455" i="4"/>
  <c r="BA455" i="4" s="1"/>
  <c r="Q456" i="4"/>
  <c r="BA456" i="4" s="1"/>
  <c r="Q472" i="4"/>
  <c r="BA472" i="4" s="1"/>
  <c r="D473" i="4"/>
  <c r="D454" i="4"/>
  <c r="D455" i="4"/>
  <c r="D456" i="4"/>
  <c r="D472" i="4"/>
  <c r="D453" i="4"/>
  <c r="D452" i="4"/>
  <c r="D451" i="4"/>
  <c r="AZ471" i="4" l="1"/>
  <c r="AY471" i="4"/>
  <c r="AV471" i="4"/>
  <c r="AU471" i="4"/>
  <c r="AR471" i="4"/>
  <c r="AQ471" i="4"/>
  <c r="AP471" i="4"/>
  <c r="AM471" i="4"/>
  <c r="AL471" i="4"/>
  <c r="AK471" i="4"/>
  <c r="AH471" i="4"/>
  <c r="AG471" i="4"/>
  <c r="AF471" i="4"/>
  <c r="AC471" i="4"/>
  <c r="AB471" i="4"/>
  <c r="AA471" i="4"/>
  <c r="X471" i="4"/>
  <c r="W471" i="4"/>
  <c r="V471" i="4"/>
  <c r="Q471" i="4"/>
  <c r="BA471" i="4" s="1"/>
  <c r="D471" i="4"/>
  <c r="P279" i="4"/>
  <c r="P280" i="4"/>
  <c r="P281" i="4"/>
  <c r="P282" i="4"/>
  <c r="P287" i="4"/>
  <c r="P328" i="4"/>
  <c r="P329" i="4"/>
  <c r="P423" i="4"/>
  <c r="P424" i="4"/>
  <c r="P425" i="4"/>
  <c r="P426" i="4"/>
  <c r="P441" i="4"/>
  <c r="P443" i="4"/>
  <c r="P445" i="4"/>
  <c r="P447" i="4"/>
  <c r="P448" i="4"/>
  <c r="P449" i="4"/>
  <c r="P450" i="4"/>
  <c r="P458" i="4"/>
  <c r="P459" i="4"/>
  <c r="P457" i="4"/>
  <c r="Q4" i="4"/>
  <c r="Q5" i="4"/>
  <c r="Q6" i="4"/>
  <c r="Q7" i="4"/>
  <c r="Q8" i="4"/>
  <c r="Q9" i="4"/>
  <c r="Q10" i="4"/>
  <c r="Q11" i="4"/>
  <c r="Q12" i="4"/>
  <c r="Q13" i="4"/>
  <c r="Q14" i="4"/>
  <c r="Q15" i="4"/>
  <c r="Q16" i="4"/>
  <c r="Q17" i="4"/>
  <c r="Q18" i="4"/>
  <c r="Q19" i="4"/>
  <c r="Q20" i="4"/>
  <c r="Q2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8" i="4"/>
  <c r="Q399" i="4"/>
  <c r="Q400" i="4"/>
  <c r="Q401" i="4"/>
  <c r="Q402" i="4"/>
  <c r="Q403" i="4"/>
  <c r="Q404" i="4"/>
  <c r="Q405" i="4"/>
  <c r="Q412" i="4"/>
  <c r="Q413" i="4"/>
  <c r="Q414" i="4"/>
  <c r="Q415" i="4"/>
  <c r="Q416" i="4"/>
  <c r="Q417" i="4"/>
  <c r="Q418" i="4"/>
  <c r="Q419" i="4"/>
  <c r="Q420" i="4"/>
  <c r="Q421" i="4"/>
  <c r="Q422"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23" i="4"/>
  <c r="Q424" i="4"/>
  <c r="Q425" i="4"/>
  <c r="Q426" i="4"/>
  <c r="Q432" i="4"/>
  <c r="Q433" i="4"/>
  <c r="Q434" i="4"/>
  <c r="Q435" i="4"/>
  <c r="Q436" i="4"/>
  <c r="Q437" i="4"/>
  <c r="Q438" i="4"/>
  <c r="Q439" i="4"/>
  <c r="Q440" i="4"/>
  <c r="Q441" i="4"/>
  <c r="Q442" i="4"/>
  <c r="Q443" i="4"/>
  <c r="Q444" i="4"/>
  <c r="Q445" i="4"/>
  <c r="Q447" i="4"/>
  <c r="Q448" i="4"/>
  <c r="Q449" i="4"/>
  <c r="Q450" i="4"/>
  <c r="Q457" i="4"/>
  <c r="Q458" i="4"/>
  <c r="Q459" i="4"/>
  <c r="Q460" i="4"/>
  <c r="Q461" i="4"/>
  <c r="Q462" i="4"/>
  <c r="Q463" i="4"/>
  <c r="Q464" i="4"/>
  <c r="Q465" i="4"/>
  <c r="Q466" i="4"/>
  <c r="Q467" i="4"/>
  <c r="Q468" i="4"/>
  <c r="Q469" i="4"/>
  <c r="Q470" i="4"/>
  <c r="Q3"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X432" i="4"/>
  <c r="AA432" i="4"/>
  <c r="AB432" i="4"/>
  <c r="AC432" i="4"/>
  <c r="AF432" i="4"/>
  <c r="AG432" i="4"/>
  <c r="AH432" i="4"/>
  <c r="AK432" i="4"/>
  <c r="AL432" i="4"/>
  <c r="AM432" i="4"/>
  <c r="AP432" i="4"/>
  <c r="AQ432" i="4"/>
  <c r="AR432" i="4"/>
  <c r="AU432" i="4"/>
  <c r="AV432" i="4"/>
  <c r="AY432" i="4"/>
  <c r="AZ432" i="4"/>
  <c r="BA432" i="4"/>
  <c r="V433" i="4"/>
  <c r="W433" i="4"/>
  <c r="X433" i="4"/>
  <c r="AA433" i="4"/>
  <c r="AB433" i="4"/>
  <c r="AC433" i="4"/>
  <c r="AF433" i="4"/>
  <c r="AG433" i="4"/>
  <c r="AH433" i="4"/>
  <c r="AK433" i="4"/>
  <c r="AL433" i="4"/>
  <c r="AM433" i="4"/>
  <c r="AP433" i="4"/>
  <c r="AQ433" i="4"/>
  <c r="AR433" i="4"/>
  <c r="AU433" i="4"/>
  <c r="AV433" i="4"/>
  <c r="AY433" i="4"/>
  <c r="AZ433" i="4"/>
  <c r="BA433" i="4"/>
  <c r="V434" i="4"/>
  <c r="W434" i="4"/>
  <c r="X434" i="4"/>
  <c r="AA434" i="4"/>
  <c r="AB434" i="4"/>
  <c r="AC434" i="4"/>
  <c r="AF434" i="4"/>
  <c r="AG434" i="4"/>
  <c r="AH434" i="4"/>
  <c r="AK434" i="4"/>
  <c r="AL434" i="4"/>
  <c r="AM434" i="4"/>
  <c r="AP434" i="4"/>
  <c r="AQ434" i="4"/>
  <c r="AR434" i="4"/>
  <c r="AU434" i="4"/>
  <c r="AV434" i="4"/>
  <c r="AY434" i="4"/>
  <c r="AZ434" i="4"/>
  <c r="BA434" i="4"/>
  <c r="V435" i="4"/>
  <c r="W435" i="4"/>
  <c r="X435" i="4"/>
  <c r="AA435" i="4"/>
  <c r="AB435" i="4"/>
  <c r="AC435" i="4"/>
  <c r="AF435" i="4"/>
  <c r="AG435" i="4"/>
  <c r="AH435" i="4"/>
  <c r="AK435" i="4"/>
  <c r="AL435" i="4"/>
  <c r="AM435" i="4"/>
  <c r="AP435" i="4"/>
  <c r="AQ435" i="4"/>
  <c r="AR435" i="4"/>
  <c r="AU435" i="4"/>
  <c r="AV435" i="4"/>
  <c r="AY435" i="4"/>
  <c r="AZ435" i="4"/>
  <c r="BA435" i="4"/>
  <c r="V436" i="4"/>
  <c r="W436" i="4"/>
  <c r="X436" i="4"/>
  <c r="AA436" i="4"/>
  <c r="AB436" i="4"/>
  <c r="AC436" i="4"/>
  <c r="AF436" i="4"/>
  <c r="AG436" i="4"/>
  <c r="AH436" i="4"/>
  <c r="AK436" i="4"/>
  <c r="AL436" i="4"/>
  <c r="AM436" i="4"/>
  <c r="AP436" i="4"/>
  <c r="AQ436" i="4"/>
  <c r="AR436" i="4"/>
  <c r="AU436" i="4"/>
  <c r="AV436" i="4"/>
  <c r="AY436" i="4"/>
  <c r="AZ436" i="4"/>
  <c r="BA436" i="4"/>
  <c r="V437" i="4"/>
  <c r="W437" i="4"/>
  <c r="X437" i="4"/>
  <c r="AA437" i="4"/>
  <c r="AB437" i="4"/>
  <c r="AC437" i="4"/>
  <c r="AF437" i="4"/>
  <c r="AG437" i="4"/>
  <c r="AH437" i="4"/>
  <c r="AK437" i="4"/>
  <c r="AL437" i="4"/>
  <c r="AM437" i="4"/>
  <c r="AP437" i="4"/>
  <c r="AQ437" i="4"/>
  <c r="AR437" i="4"/>
  <c r="AU437" i="4"/>
  <c r="AV437" i="4"/>
  <c r="AY437" i="4"/>
  <c r="AZ437" i="4"/>
  <c r="BA437" i="4"/>
  <c r="V438" i="4"/>
  <c r="W438" i="4"/>
  <c r="X438" i="4"/>
  <c r="AA438" i="4"/>
  <c r="AB438" i="4"/>
  <c r="AC438" i="4"/>
  <c r="AF438" i="4"/>
  <c r="AG438" i="4"/>
  <c r="AH438" i="4"/>
  <c r="AK438" i="4"/>
  <c r="AL438" i="4"/>
  <c r="AM438" i="4"/>
  <c r="AP438" i="4"/>
  <c r="AQ438" i="4"/>
  <c r="AR438" i="4"/>
  <c r="AU438" i="4"/>
  <c r="AV438" i="4"/>
  <c r="AY438" i="4"/>
  <c r="AZ438" i="4"/>
  <c r="BA438" i="4"/>
  <c r="V439" i="4"/>
  <c r="W439" i="4"/>
  <c r="X439" i="4"/>
  <c r="AA439" i="4"/>
  <c r="AB439" i="4"/>
  <c r="AC439" i="4"/>
  <c r="AF439" i="4"/>
  <c r="AG439" i="4"/>
  <c r="AH439" i="4"/>
  <c r="AK439" i="4"/>
  <c r="AL439" i="4"/>
  <c r="AM439" i="4"/>
  <c r="AP439" i="4"/>
  <c r="AQ439" i="4"/>
  <c r="AR439" i="4"/>
  <c r="AU439" i="4"/>
  <c r="AV439" i="4"/>
  <c r="AY439" i="4"/>
  <c r="AZ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74" i="4"/>
  <c r="X475" i="4"/>
  <c r="X476" i="4"/>
  <c r="X477" i="4"/>
  <c r="X478" i="4"/>
  <c r="X479" i="4"/>
  <c r="X480" i="4"/>
  <c r="X481" i="4"/>
  <c r="X482" i="4"/>
  <c r="X483" i="4"/>
  <c r="X484" i="4"/>
  <c r="X485" i="4"/>
  <c r="X486" i="4"/>
  <c r="X487" i="4"/>
  <c r="X488" i="4"/>
  <c r="X489" i="4"/>
  <c r="X490" i="4"/>
  <c r="X491" i="4"/>
  <c r="X492" i="4"/>
  <c r="X493" i="4"/>
  <c r="X494" i="4"/>
  <c r="X495" i="4"/>
  <c r="X496" i="4"/>
  <c r="X497" i="4"/>
  <c r="X498" i="4"/>
  <c r="X499"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X441" i="4" l="1"/>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BA149" i="4"/>
  <c r="BA151" i="4"/>
  <c r="BA150" i="4"/>
  <c r="AX287" i="4"/>
  <c r="D743" i="7"/>
  <c r="F743" i="7"/>
  <c r="G743" i="7"/>
  <c r="H743" i="7"/>
  <c r="I743" i="7"/>
  <c r="K743" i="7"/>
  <c r="L743" i="7"/>
  <c r="D744" i="7"/>
  <c r="F744" i="7"/>
  <c r="G744" i="7"/>
  <c r="H744" i="7"/>
  <c r="I744" i="7"/>
  <c r="K744" i="7"/>
  <c r="L744" i="7"/>
  <c r="D745" i="7"/>
  <c r="F745" i="7"/>
  <c r="H745" i="7"/>
  <c r="I745" i="7"/>
  <c r="K745" i="7"/>
  <c r="L745" i="7"/>
  <c r="D746" i="7"/>
  <c r="F746" i="7"/>
  <c r="H746" i="7"/>
  <c r="I746" i="7"/>
  <c r="K746" i="7"/>
  <c r="L746" i="7"/>
  <c r="D747" i="7"/>
  <c r="F747" i="7"/>
  <c r="H747" i="7"/>
  <c r="I747" i="7"/>
  <c r="K747" i="7"/>
  <c r="L747" i="7"/>
  <c r="D748" i="7"/>
  <c r="F748" i="7"/>
  <c r="H748" i="7"/>
  <c r="I748" i="7"/>
  <c r="K748" i="7"/>
  <c r="L748" i="7"/>
  <c r="D749" i="7"/>
  <c r="F749" i="7"/>
  <c r="G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G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73" i="7"/>
  <c r="F773" i="7"/>
  <c r="G773" i="7"/>
  <c r="H773" i="7"/>
  <c r="I773" i="7"/>
  <c r="K773" i="7"/>
  <c r="L773" i="7"/>
  <c r="D774" i="7"/>
  <c r="F774" i="7"/>
  <c r="H774" i="7"/>
  <c r="I774" i="7"/>
  <c r="K774" i="7"/>
  <c r="L774" i="7"/>
  <c r="D777" i="7"/>
  <c r="F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Q446" i="4" s="1"/>
  <c r="BA446" i="4" s="1"/>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E409" i="8"/>
  <c r="E410" i="8"/>
  <c r="F410" i="8" s="1"/>
  <c r="E411" i="8"/>
  <c r="F411" i="8" s="1"/>
  <c r="E412" i="8"/>
  <c r="E413" i="8"/>
  <c r="E414" i="8"/>
  <c r="E415" i="8"/>
  <c r="E416" i="8"/>
  <c r="E417" i="8"/>
  <c r="E418" i="8"/>
  <c r="F418" i="8" s="1"/>
  <c r="E419" i="8"/>
  <c r="E420"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F205" i="8" l="1"/>
  <c r="D103" i="5"/>
  <c r="D104" i="5"/>
  <c r="D101" i="5"/>
  <c r="D102" i="5"/>
  <c r="G785" i="7"/>
  <c r="G786" i="7"/>
  <c r="G748" i="7"/>
  <c r="G432" i="8"/>
  <c r="G780" i="7"/>
  <c r="G788" i="7"/>
  <c r="G787" i="7"/>
  <c r="G783" i="7"/>
  <c r="G431" i="8"/>
  <c r="G427" i="8"/>
  <c r="G430" i="8"/>
  <c r="G433" i="8"/>
  <c r="G428" i="8"/>
  <c r="G429" i="8"/>
  <c r="G751" i="7"/>
  <c r="G781" i="7"/>
  <c r="G752" i="7"/>
  <c r="G409" i="8"/>
  <c r="F38" i="9"/>
  <c r="G774" i="7"/>
  <c r="G756" i="7"/>
  <c r="G750" i="7"/>
  <c r="G408" i="8"/>
  <c r="G777" i="7"/>
  <c r="G757" i="7"/>
  <c r="G764" i="7"/>
  <c r="G759" i="7"/>
  <c r="P455" i="4"/>
  <c r="P453" i="4"/>
  <c r="P473" i="4"/>
  <c r="P452" i="4"/>
  <c r="P456" i="4"/>
  <c r="P472" i="4"/>
  <c r="P454" i="4"/>
  <c r="P451" i="4"/>
  <c r="P444" i="4"/>
  <c r="P436" i="4"/>
  <c r="AX436" i="4" s="1"/>
  <c r="P435" i="4"/>
  <c r="AX435" i="4" s="1"/>
  <c r="P440" i="4"/>
  <c r="P432" i="4"/>
  <c r="AX432" i="4" s="1"/>
  <c r="P437" i="4"/>
  <c r="AX437" i="4" s="1"/>
  <c r="P434" i="4"/>
  <c r="AX434" i="4" s="1"/>
  <c r="P438" i="4"/>
  <c r="AX438" i="4" s="1"/>
  <c r="P439" i="4"/>
  <c r="AX439" i="4" s="1"/>
  <c r="P433" i="4"/>
  <c r="AX433" i="4" s="1"/>
  <c r="P446" i="4"/>
  <c r="AX446" i="4" s="1"/>
  <c r="P442" i="4"/>
  <c r="G413" i="8"/>
  <c r="G765" i="7"/>
  <c r="G746" i="7"/>
  <c r="G412" i="8"/>
  <c r="G747" i="7"/>
  <c r="G761" i="7"/>
  <c r="G754" i="7"/>
  <c r="AW471" i="4"/>
  <c r="T471" i="4"/>
  <c r="AW279" i="4"/>
  <c r="T279" i="4"/>
  <c r="AW281" i="4"/>
  <c r="T281" i="4"/>
  <c r="AW445" i="4"/>
  <c r="AW467" i="4"/>
  <c r="AW459" i="4"/>
  <c r="AW465"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454" i="4" l="1"/>
  <c r="AX472" i="4"/>
  <c r="AX456" i="4"/>
  <c r="AX452" i="4"/>
  <c r="E102" i="5"/>
  <c r="F102" i="5"/>
  <c r="G102" i="5" s="1"/>
  <c r="AX473" i="4"/>
  <c r="E101" i="5"/>
  <c r="F101" i="5"/>
  <c r="G101" i="5" s="1"/>
  <c r="AX453" i="4"/>
  <c r="E104" i="5"/>
  <c r="F104" i="5"/>
  <c r="G104" i="5" s="1"/>
  <c r="AX455" i="4"/>
  <c r="E103" i="5"/>
  <c r="F103" i="5"/>
  <c r="G103" i="5" s="1"/>
  <c r="AX451" i="4"/>
  <c r="F99" i="5"/>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P412" i="4" l="1"/>
  <c r="AX412" i="4" s="1"/>
  <c r="P414" i="4"/>
  <c r="AX414" i="4" s="1"/>
  <c r="P413" i="4"/>
  <c r="AX413" i="4" s="1"/>
  <c r="P418" i="4"/>
  <c r="AX418" i="4" s="1"/>
  <c r="P416" i="4"/>
  <c r="AX416" i="4" s="1"/>
  <c r="P415" i="4"/>
  <c r="AX415" i="4" s="1"/>
  <c r="P417" i="4"/>
  <c r="AX417" i="4" s="1"/>
  <c r="P419" i="4"/>
  <c r="AX419" i="4" s="1"/>
  <c r="D98" i="5"/>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C4" i="8"/>
  <c r="D4" i="8" s="1"/>
  <c r="C5" i="8"/>
  <c r="D5" i="8" s="1"/>
  <c r="C6" i="8"/>
  <c r="D6" i="8" s="1"/>
  <c r="C7" i="8"/>
  <c r="D7" i="8" s="1"/>
  <c r="C8" i="8"/>
  <c r="D8" i="8" s="1"/>
  <c r="C9" i="8"/>
  <c r="D9" i="8" s="1"/>
  <c r="Q36" i="4" s="1"/>
  <c r="C10" i="8"/>
  <c r="D10" i="8" s="1"/>
  <c r="C11" i="8"/>
  <c r="D11" i="8" s="1"/>
  <c r="Q60" i="4" s="1"/>
  <c r="C12" i="8"/>
  <c r="D12" i="8" s="1"/>
  <c r="C13" i="8"/>
  <c r="D13" i="8" s="1"/>
  <c r="C14" i="8"/>
  <c r="D14" i="8" s="1"/>
  <c r="C15" i="8"/>
  <c r="D15" i="8" s="1"/>
  <c r="Q30" i="4" s="1"/>
  <c r="C16" i="8"/>
  <c r="D16" i="8" s="1"/>
  <c r="C17" i="8"/>
  <c r="D17" i="8" s="1"/>
  <c r="Q22" i="4" s="1"/>
  <c r="C18" i="8"/>
  <c r="D18" i="8" s="1"/>
  <c r="C19" i="8"/>
  <c r="D19" i="8" s="1"/>
  <c r="C20" i="8"/>
  <c r="D20" i="8" s="1"/>
  <c r="C21" i="8"/>
  <c r="D21" i="8" s="1"/>
  <c r="Q57" i="4" s="1"/>
  <c r="C22" i="8"/>
  <c r="D22" i="8" s="1"/>
  <c r="C23" i="8"/>
  <c r="D23" i="8" s="1"/>
  <c r="C24" i="8"/>
  <c r="D24" i="8" s="1"/>
  <c r="C25" i="8"/>
  <c r="D25" i="8" s="1"/>
  <c r="Q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C37" i="8"/>
  <c r="D37" i="8" s="1"/>
  <c r="Q61" i="4" s="1"/>
  <c r="C38" i="8"/>
  <c r="D38" i="8" s="1"/>
  <c r="C39" i="8"/>
  <c r="D39" i="8" s="1"/>
  <c r="C40" i="8"/>
  <c r="D40" i="8" s="1"/>
  <c r="C41" i="8"/>
  <c r="D41" i="8" s="1"/>
  <c r="Q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Q411" i="4" s="1"/>
  <c r="J398" i="8"/>
  <c r="D399" i="8"/>
  <c r="J399" i="8"/>
  <c r="D400" i="8"/>
  <c r="D401" i="8"/>
  <c r="J401" i="8"/>
  <c r="J402" i="8"/>
  <c r="D403" i="8"/>
  <c r="J403" i="8"/>
  <c r="D404" i="8"/>
  <c r="D405" i="8"/>
  <c r="J405" i="8"/>
  <c r="D406" i="8"/>
  <c r="J406" i="8"/>
  <c r="D407" i="8"/>
  <c r="J407" i="8"/>
  <c r="D408" i="8"/>
  <c r="D409" i="8"/>
  <c r="Q431" i="4" s="1"/>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Q427" i="4" l="1"/>
  <c r="Q430" i="4"/>
  <c r="Q428" i="4"/>
  <c r="Q429" i="4"/>
  <c r="Q410" i="4"/>
  <c r="Q409" i="4"/>
  <c r="BA411" i="4"/>
  <c r="P411" i="4"/>
  <c r="AX411" i="4" s="1"/>
  <c r="BA431" i="4"/>
  <c r="P431" i="4"/>
  <c r="AX431" i="4" s="1"/>
  <c r="Q406" i="4"/>
  <c r="Q407" i="4"/>
  <c r="Q408"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86" i="4"/>
  <c r="AU486" i="4"/>
  <c r="AV485" i="4"/>
  <c r="AU485" i="4"/>
  <c r="AV484" i="4"/>
  <c r="AU484" i="4"/>
  <c r="AV483" i="4"/>
  <c r="AU483" i="4"/>
  <c r="AV482" i="4"/>
  <c r="AU482" i="4"/>
  <c r="AV481" i="4"/>
  <c r="AU481" i="4"/>
  <c r="AV480" i="4"/>
  <c r="AU480" i="4"/>
  <c r="AV479" i="4"/>
  <c r="AU479" i="4"/>
  <c r="AV478" i="4"/>
  <c r="AU478" i="4"/>
  <c r="AV477" i="4"/>
  <c r="AU477" i="4"/>
  <c r="AV476" i="4"/>
  <c r="AU476" i="4"/>
  <c r="AV475" i="4"/>
  <c r="AU475" i="4"/>
  <c r="AV474" i="4"/>
  <c r="AU474" i="4"/>
  <c r="AV499" i="4"/>
  <c r="AU499" i="4"/>
  <c r="AV498" i="4"/>
  <c r="AU498" i="4"/>
  <c r="AV497" i="4"/>
  <c r="AU497" i="4"/>
  <c r="AV496" i="4"/>
  <c r="AU496" i="4"/>
  <c r="AV495" i="4"/>
  <c r="AU495" i="4"/>
  <c r="AV494" i="4"/>
  <c r="AU494" i="4"/>
  <c r="AV493" i="4"/>
  <c r="AU493" i="4"/>
  <c r="AV492" i="4"/>
  <c r="AU492" i="4"/>
  <c r="AV491" i="4"/>
  <c r="AU491" i="4"/>
  <c r="AV490" i="4"/>
  <c r="AU490" i="4"/>
  <c r="AV489" i="4"/>
  <c r="AU489" i="4"/>
  <c r="AV488" i="4"/>
  <c r="AU488" i="4"/>
  <c r="AV487" i="4"/>
  <c r="AU487"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86" i="4"/>
  <c r="AP486" i="4"/>
  <c r="AQ485" i="4"/>
  <c r="AP485" i="4"/>
  <c r="AQ484" i="4"/>
  <c r="AP484" i="4"/>
  <c r="AQ483" i="4"/>
  <c r="AP483" i="4"/>
  <c r="AQ482" i="4"/>
  <c r="AP482" i="4"/>
  <c r="AQ481" i="4"/>
  <c r="AP481" i="4"/>
  <c r="AQ480" i="4"/>
  <c r="AP480" i="4"/>
  <c r="AQ479" i="4"/>
  <c r="AP479" i="4"/>
  <c r="AQ478" i="4"/>
  <c r="AP478" i="4"/>
  <c r="AQ477" i="4"/>
  <c r="AP477" i="4"/>
  <c r="AQ476" i="4"/>
  <c r="AP476" i="4"/>
  <c r="AQ475" i="4"/>
  <c r="AP475" i="4"/>
  <c r="AQ474" i="4"/>
  <c r="AP474" i="4"/>
  <c r="AQ499" i="4"/>
  <c r="AP499" i="4"/>
  <c r="AQ498" i="4"/>
  <c r="AP498" i="4"/>
  <c r="AQ497" i="4"/>
  <c r="AP497" i="4"/>
  <c r="AQ496" i="4"/>
  <c r="AP496" i="4"/>
  <c r="AQ495" i="4"/>
  <c r="AP495" i="4"/>
  <c r="AQ494" i="4"/>
  <c r="AP494" i="4"/>
  <c r="AQ493" i="4"/>
  <c r="AP493" i="4"/>
  <c r="AQ492" i="4"/>
  <c r="AP492" i="4"/>
  <c r="AQ491" i="4"/>
  <c r="AP491" i="4"/>
  <c r="AQ490" i="4"/>
  <c r="AP490" i="4"/>
  <c r="AQ489" i="4"/>
  <c r="AP489" i="4"/>
  <c r="AQ488" i="4"/>
  <c r="AP488" i="4"/>
  <c r="AQ487" i="4"/>
  <c r="AP487"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86" i="4"/>
  <c r="AK486" i="4"/>
  <c r="AL485" i="4"/>
  <c r="AK485" i="4"/>
  <c r="AL484" i="4"/>
  <c r="AK484" i="4"/>
  <c r="AL483" i="4"/>
  <c r="AK483" i="4"/>
  <c r="AL482" i="4"/>
  <c r="AK482" i="4"/>
  <c r="AL481" i="4"/>
  <c r="AK481" i="4"/>
  <c r="AL480" i="4"/>
  <c r="AK480" i="4"/>
  <c r="AL479" i="4"/>
  <c r="AK479" i="4"/>
  <c r="AL478" i="4"/>
  <c r="AK478" i="4"/>
  <c r="AL477" i="4"/>
  <c r="AK477" i="4"/>
  <c r="AL476" i="4"/>
  <c r="AK476" i="4"/>
  <c r="AL475" i="4"/>
  <c r="AK475" i="4"/>
  <c r="AL474" i="4"/>
  <c r="AK474" i="4"/>
  <c r="AL499" i="4"/>
  <c r="AK499" i="4"/>
  <c r="AL498" i="4"/>
  <c r="AK498" i="4"/>
  <c r="AL497" i="4"/>
  <c r="AK497" i="4"/>
  <c r="AL496" i="4"/>
  <c r="AK496" i="4"/>
  <c r="AL495" i="4"/>
  <c r="AK495" i="4"/>
  <c r="AL494" i="4"/>
  <c r="AK494" i="4"/>
  <c r="AL493" i="4"/>
  <c r="AK493" i="4"/>
  <c r="AL492" i="4"/>
  <c r="AK492" i="4"/>
  <c r="AL491" i="4"/>
  <c r="AK491" i="4"/>
  <c r="AL490" i="4"/>
  <c r="AK490" i="4"/>
  <c r="AL489" i="4"/>
  <c r="AK489" i="4"/>
  <c r="AL488" i="4"/>
  <c r="AK488" i="4"/>
  <c r="AL487" i="4"/>
  <c r="AK487"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86" i="4"/>
  <c r="AF486" i="4"/>
  <c r="AG485" i="4"/>
  <c r="AF485" i="4"/>
  <c r="AG484" i="4"/>
  <c r="AF484" i="4"/>
  <c r="AG483" i="4"/>
  <c r="AF483" i="4"/>
  <c r="AG482" i="4"/>
  <c r="AF482" i="4"/>
  <c r="AG481" i="4"/>
  <c r="AF481" i="4"/>
  <c r="AG480" i="4"/>
  <c r="AF480" i="4"/>
  <c r="AG479" i="4"/>
  <c r="AF479" i="4"/>
  <c r="AG478" i="4"/>
  <c r="AF478" i="4"/>
  <c r="AG477" i="4"/>
  <c r="AF477" i="4"/>
  <c r="AG476" i="4"/>
  <c r="AF476" i="4"/>
  <c r="AG475" i="4"/>
  <c r="AF475" i="4"/>
  <c r="AG474" i="4"/>
  <c r="AF474" i="4"/>
  <c r="AG499" i="4"/>
  <c r="AF499" i="4"/>
  <c r="AG498" i="4"/>
  <c r="AF498" i="4"/>
  <c r="AG497" i="4"/>
  <c r="AF497" i="4"/>
  <c r="AG496" i="4"/>
  <c r="AF496" i="4"/>
  <c r="AG495" i="4"/>
  <c r="AF495" i="4"/>
  <c r="AG494" i="4"/>
  <c r="AF494" i="4"/>
  <c r="AG493" i="4"/>
  <c r="AF493" i="4"/>
  <c r="AG492" i="4"/>
  <c r="AF492" i="4"/>
  <c r="AG491" i="4"/>
  <c r="AF491" i="4"/>
  <c r="AG490" i="4"/>
  <c r="AF490" i="4"/>
  <c r="AG489" i="4"/>
  <c r="AF489" i="4"/>
  <c r="AG488" i="4"/>
  <c r="AF488" i="4"/>
  <c r="AG487" i="4"/>
  <c r="AF487"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86" i="4"/>
  <c r="AB485" i="4"/>
  <c r="AB484" i="4"/>
  <c r="AB483" i="4"/>
  <c r="AB482" i="4"/>
  <c r="AB481" i="4"/>
  <c r="AB480" i="4"/>
  <c r="AB479" i="4"/>
  <c r="AB478" i="4"/>
  <c r="AB477" i="4"/>
  <c r="AB476" i="4"/>
  <c r="AB475" i="4"/>
  <c r="AB474" i="4"/>
  <c r="AB499" i="4"/>
  <c r="AB498" i="4"/>
  <c r="AB497" i="4"/>
  <c r="AB496" i="4"/>
  <c r="AB495" i="4"/>
  <c r="AB494" i="4"/>
  <c r="AB493" i="4"/>
  <c r="AB492" i="4"/>
  <c r="AB491" i="4"/>
  <c r="AB490" i="4"/>
  <c r="AB489" i="4"/>
  <c r="AB488" i="4"/>
  <c r="AB487"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86" i="4"/>
  <c r="AA485" i="4"/>
  <c r="AA484" i="4"/>
  <c r="AA483" i="4"/>
  <c r="AA482" i="4"/>
  <c r="AA481" i="4"/>
  <c r="AA480" i="4"/>
  <c r="AA479" i="4"/>
  <c r="AA478" i="4"/>
  <c r="AA477" i="4"/>
  <c r="AA476" i="4"/>
  <c r="AA475" i="4"/>
  <c r="AA474" i="4"/>
  <c r="AA499" i="4"/>
  <c r="AA498" i="4"/>
  <c r="AA497" i="4"/>
  <c r="AA496" i="4"/>
  <c r="AA495" i="4"/>
  <c r="AA494" i="4"/>
  <c r="AA493" i="4"/>
  <c r="AA492" i="4"/>
  <c r="AA491" i="4"/>
  <c r="AA490" i="4"/>
  <c r="AA489" i="4"/>
  <c r="AA488" i="4"/>
  <c r="AA487"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86" i="4"/>
  <c r="W485" i="4"/>
  <c r="W484" i="4"/>
  <c r="W483" i="4"/>
  <c r="W482" i="4"/>
  <c r="W481" i="4"/>
  <c r="W480" i="4"/>
  <c r="W479" i="4"/>
  <c r="W478" i="4"/>
  <c r="W477" i="4"/>
  <c r="W476" i="4"/>
  <c r="W475" i="4"/>
  <c r="W474" i="4"/>
  <c r="W498" i="4"/>
  <c r="W497" i="4"/>
  <c r="W496" i="4"/>
  <c r="W495" i="4"/>
  <c r="W494" i="4"/>
  <c r="W493" i="4"/>
  <c r="W492" i="4"/>
  <c r="W491" i="4"/>
  <c r="W490" i="4"/>
  <c r="W489" i="4"/>
  <c r="W488" i="4"/>
  <c r="W487"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86" i="4"/>
  <c r="V485" i="4"/>
  <c r="V484" i="4"/>
  <c r="V483" i="4"/>
  <c r="V482" i="4"/>
  <c r="V481" i="4"/>
  <c r="V480" i="4"/>
  <c r="V479" i="4"/>
  <c r="V478" i="4"/>
  <c r="V477" i="4"/>
  <c r="V476" i="4"/>
  <c r="V475" i="4"/>
  <c r="V474" i="4"/>
  <c r="V498" i="4"/>
  <c r="V497" i="4"/>
  <c r="V496" i="4"/>
  <c r="V495" i="4"/>
  <c r="V494" i="4"/>
  <c r="V493" i="4"/>
  <c r="V492" i="4"/>
  <c r="V491" i="4"/>
  <c r="V490" i="4"/>
  <c r="V489" i="4"/>
  <c r="V488" i="4"/>
  <c r="V487"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P409" i="4"/>
  <c r="AX409" i="4" s="1"/>
  <c r="BA408" i="4"/>
  <c r="P408" i="4"/>
  <c r="AX408" i="4" s="1"/>
  <c r="BA410" i="4"/>
  <c r="P410" i="4"/>
  <c r="AX410" i="4" s="1"/>
  <c r="BA407" i="4"/>
  <c r="P407" i="4"/>
  <c r="AX407" i="4" s="1"/>
  <c r="BA429" i="4"/>
  <c r="P429" i="4"/>
  <c r="AX429" i="4" s="1"/>
  <c r="BA406" i="4"/>
  <c r="P406" i="4"/>
  <c r="AX406" i="4" s="1"/>
  <c r="BA428" i="4"/>
  <c r="P428" i="4"/>
  <c r="AX428" i="4" s="1"/>
  <c r="BA430" i="4"/>
  <c r="P430" i="4"/>
  <c r="AX430" i="4" s="1"/>
  <c r="BA427" i="4"/>
  <c r="P427" i="4"/>
  <c r="AX427" i="4" s="1"/>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P402" i="4" l="1"/>
  <c r="AX402" i="4" s="1"/>
  <c r="P401" i="4"/>
  <c r="AX401" i="4" s="1"/>
  <c r="P405" i="4"/>
  <c r="AX405" i="4" s="1"/>
  <c r="P403" i="4"/>
  <c r="AX403" i="4" s="1"/>
  <c r="P399" i="4"/>
  <c r="AX399" i="4" s="1"/>
  <c r="P400" i="4"/>
  <c r="AX400" i="4" s="1"/>
  <c r="P404" i="4"/>
  <c r="AX404" i="4" s="1"/>
  <c r="P398" i="4"/>
  <c r="AX398" i="4" s="1"/>
  <c r="D92" i="5"/>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P237" i="4" s="1"/>
  <c r="I305" i="7"/>
  <c r="H306" i="7"/>
  <c r="I306" i="7"/>
  <c r="H307" i="7"/>
  <c r="X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Q384" i="4" s="1"/>
  <c r="D379" i="8"/>
  <c r="D380" i="8"/>
  <c r="D381" i="8"/>
  <c r="D382" i="8"/>
  <c r="D383" i="8"/>
  <c r="D384" i="8"/>
  <c r="D385" i="8"/>
  <c r="D386" i="8"/>
  <c r="D387" i="8"/>
  <c r="D388" i="8"/>
  <c r="D389" i="8"/>
  <c r="Q385" i="4" s="1"/>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P217" i="4" l="1"/>
  <c r="AX217" i="4" s="1"/>
  <c r="P218" i="4"/>
  <c r="AX218" i="4" s="1"/>
  <c r="P213" i="4"/>
  <c r="AX213" i="4" s="1"/>
  <c r="P219" i="4"/>
  <c r="AX219" i="4" s="1"/>
  <c r="X148" i="4"/>
  <c r="P125" i="4"/>
  <c r="AX125" i="4" s="1"/>
  <c r="X146" i="4"/>
  <c r="P120" i="4"/>
  <c r="AX120" i="4" s="1"/>
  <c r="X147" i="4"/>
  <c r="P117" i="4"/>
  <c r="AX117" i="4" s="1"/>
  <c r="P138" i="4"/>
  <c r="AX138" i="4" s="1"/>
  <c r="X252" i="4"/>
  <c r="X37" i="4"/>
  <c r="X19" i="4"/>
  <c r="P275" i="4"/>
  <c r="AX275" i="4" s="1"/>
  <c r="P274" i="4"/>
  <c r="AX274" i="4" s="1"/>
  <c r="P273" i="4"/>
  <c r="AX273" i="4" s="1"/>
  <c r="P144" i="4"/>
  <c r="AX144" i="4" s="1"/>
  <c r="X135" i="4"/>
  <c r="X133" i="4"/>
  <c r="X134" i="4"/>
  <c r="P171" i="4"/>
  <c r="AX171" i="4" s="1"/>
  <c r="P172" i="4"/>
  <c r="AX172" i="4" s="1"/>
  <c r="P151" i="4"/>
  <c r="P149" i="4"/>
  <c r="P150" i="4"/>
  <c r="P173" i="4"/>
  <c r="AX173" i="4" s="1"/>
  <c r="AC150" i="4"/>
  <c r="AC149" i="4"/>
  <c r="AC151" i="4"/>
  <c r="X150" i="4"/>
  <c r="X149" i="4"/>
  <c r="X151" i="4"/>
  <c r="P251" i="4"/>
  <c r="P98" i="4"/>
  <c r="P100" i="4"/>
  <c r="P99" i="4"/>
  <c r="P166" i="4"/>
  <c r="P221" i="4"/>
  <c r="AX221" i="4" s="1"/>
  <c r="P92" i="4"/>
  <c r="P102" i="4"/>
  <c r="P101" i="4"/>
  <c r="P97" i="4"/>
  <c r="P239" i="4"/>
  <c r="AX239" i="4" s="1"/>
  <c r="P29" i="4"/>
  <c r="AX29" i="4" s="1"/>
  <c r="P240" i="4"/>
  <c r="AX240" i="4" s="1"/>
  <c r="P247" i="4"/>
  <c r="AX247" i="4" s="1"/>
  <c r="P15" i="4"/>
  <c r="AX15" i="4" s="1"/>
  <c r="P31" i="4"/>
  <c r="AX31" i="4" s="1"/>
  <c r="P285" i="4"/>
  <c r="AX285" i="4" s="1"/>
  <c r="P286" i="4"/>
  <c r="AX286" i="4" s="1"/>
  <c r="P283" i="4"/>
  <c r="AX283" i="4" s="1"/>
  <c r="P284" i="4"/>
  <c r="AX284" i="4" s="1"/>
  <c r="P191" i="4"/>
  <c r="AX191" i="4" s="1"/>
  <c r="P190" i="4"/>
  <c r="AX190" i="4" s="1"/>
  <c r="P132" i="4"/>
  <c r="AX132" i="4" s="1"/>
  <c r="P264" i="4"/>
  <c r="AX264" i="4" s="1"/>
  <c r="P233" i="4"/>
  <c r="AX233" i="4" s="1"/>
  <c r="P263" i="4"/>
  <c r="AX263" i="4" s="1"/>
  <c r="X386" i="4"/>
  <c r="AC385" i="4"/>
  <c r="X385" i="4"/>
  <c r="X384" i="4"/>
  <c r="AC384" i="4"/>
  <c r="AC386" i="4"/>
  <c r="P290" i="4"/>
  <c r="AX290" i="4" s="1"/>
  <c r="P289" i="4"/>
  <c r="AX289" i="4" s="1"/>
  <c r="P295" i="4"/>
  <c r="AX295" i="4" s="1"/>
  <c r="P288" i="4"/>
  <c r="AX288" i="4" s="1"/>
  <c r="X43" i="4"/>
  <c r="X17" i="4"/>
  <c r="P137" i="4"/>
  <c r="AX137" i="4" s="1"/>
  <c r="X253" i="4"/>
  <c r="P481" i="4"/>
  <c r="AX481" i="4" s="1"/>
  <c r="P184" i="4"/>
  <c r="AX184" i="4" s="1"/>
  <c r="P482" i="4"/>
  <c r="AX482" i="4" s="1"/>
  <c r="P322" i="4"/>
  <c r="AX322" i="4" s="1"/>
  <c r="P462" i="4"/>
  <c r="AX462" i="4" s="1"/>
  <c r="P324" i="4"/>
  <c r="AX324" i="4" s="1"/>
  <c r="P461" i="4"/>
  <c r="AX461" i="4" s="1"/>
  <c r="P484" i="4"/>
  <c r="AX484" i="4" s="1"/>
  <c r="P479" i="4"/>
  <c r="AX479" i="4" s="1"/>
  <c r="P323" i="4"/>
  <c r="AX323" i="4" s="1"/>
  <c r="P485" i="4"/>
  <c r="AX485" i="4" s="1"/>
  <c r="P486" i="4"/>
  <c r="AX486" i="4" s="1"/>
  <c r="P464" i="4"/>
  <c r="AX464" i="4" s="1"/>
  <c r="P463" i="4"/>
  <c r="AX463" i="4" s="1"/>
  <c r="P476" i="4"/>
  <c r="AX476" i="4" s="1"/>
  <c r="P182" i="4"/>
  <c r="AX182" i="4" s="1"/>
  <c r="P180" i="4"/>
  <c r="AX180" i="4" s="1"/>
  <c r="P181" i="4"/>
  <c r="AX181" i="4" s="1"/>
  <c r="P327" i="4"/>
  <c r="AX327" i="4" s="1"/>
  <c r="P183" i="4"/>
  <c r="AX183" i="4" s="1"/>
  <c r="P475" i="4"/>
  <c r="AX475" i="4" s="1"/>
  <c r="P483" i="4"/>
  <c r="AX483" i="4" s="1"/>
  <c r="P480" i="4"/>
  <c r="AX480" i="4" s="1"/>
  <c r="P325" i="4"/>
  <c r="AX325" i="4" s="1"/>
  <c r="P465" i="4"/>
  <c r="AX465" i="4" s="1"/>
  <c r="P478" i="4"/>
  <c r="AX478" i="4" s="1"/>
  <c r="P460" i="4"/>
  <c r="AX460" i="4" s="1"/>
  <c r="P474" i="4"/>
  <c r="AX474" i="4" s="1"/>
  <c r="P178" i="4"/>
  <c r="AX178" i="4" s="1"/>
  <c r="P477" i="4"/>
  <c r="AX477" i="4" s="1"/>
  <c r="P326" i="4"/>
  <c r="AX326" i="4" s="1"/>
  <c r="AC146" i="4"/>
  <c r="P123" i="4"/>
  <c r="AX123" i="4" s="1"/>
  <c r="P119" i="4"/>
  <c r="AX119" i="4" s="1"/>
  <c r="P122" i="4"/>
  <c r="AX122" i="4" s="1"/>
  <c r="AC148" i="4"/>
  <c r="AC147" i="4"/>
  <c r="AC102" i="4"/>
  <c r="P253" i="4"/>
  <c r="AC97" i="4"/>
  <c r="P43" i="4"/>
  <c r="AX43" i="4" s="1"/>
  <c r="P17" i="4"/>
  <c r="AX17" i="4" s="1"/>
  <c r="AC99" i="4"/>
  <c r="AC101" i="4"/>
  <c r="AC98" i="4"/>
  <c r="P222" i="4"/>
  <c r="AX222" i="4" s="1"/>
  <c r="AC100" i="4"/>
  <c r="P162" i="4"/>
  <c r="AX162" i="4" s="1"/>
  <c r="P160" i="4"/>
  <c r="AX160" i="4" s="1"/>
  <c r="P158" i="4"/>
  <c r="AX158" i="4" s="1"/>
  <c r="P231" i="4"/>
  <c r="AX231" i="4" s="1"/>
  <c r="P5" i="4"/>
  <c r="AX5" i="4" s="1"/>
  <c r="P11" i="4"/>
  <c r="AX11" i="4" s="1"/>
  <c r="P38" i="4"/>
  <c r="AX38" i="4" s="1"/>
  <c r="P53" i="4"/>
  <c r="AX53" i="4" s="1"/>
  <c r="P104" i="4"/>
  <c r="AX104" i="4" s="1"/>
  <c r="P235" i="4"/>
  <c r="AX235" i="4" s="1"/>
  <c r="P3" i="4"/>
  <c r="AX3" i="4" s="1"/>
  <c r="X166" i="4"/>
  <c r="P145" i="4"/>
  <c r="AX145" i="4" s="1"/>
  <c r="X251" i="4"/>
  <c r="X92" i="4"/>
  <c r="P165" i="4"/>
  <c r="AX165" i="4" s="1"/>
  <c r="P161" i="4"/>
  <c r="AX161" i="4" s="1"/>
  <c r="P139" i="4"/>
  <c r="AX139" i="4" s="1"/>
  <c r="P164" i="4"/>
  <c r="AX164" i="4" s="1"/>
  <c r="P332" i="4"/>
  <c r="AX332" i="4" s="1"/>
  <c r="P330" i="4"/>
  <c r="AX330" i="4" s="1"/>
  <c r="P331" i="4"/>
  <c r="AX331" i="4" s="1"/>
  <c r="P315" i="4"/>
  <c r="AX315" i="4" s="1"/>
  <c r="P317" i="4"/>
  <c r="AX317" i="4" s="1"/>
  <c r="P319" i="4"/>
  <c r="AX319" i="4" s="1"/>
  <c r="P310" i="4"/>
  <c r="AX310" i="4" s="1"/>
  <c r="P313" i="4"/>
  <c r="AX313" i="4" s="1"/>
  <c r="P316" i="4"/>
  <c r="AX316" i="4" s="1"/>
  <c r="P312" i="4"/>
  <c r="AX312" i="4" s="1"/>
  <c r="P314" i="4"/>
  <c r="AX314" i="4" s="1"/>
  <c r="P321" i="4"/>
  <c r="AX321" i="4" s="1"/>
  <c r="P318" i="4"/>
  <c r="AX318" i="4" s="1"/>
  <c r="P311" i="4"/>
  <c r="AX311" i="4" s="1"/>
  <c r="P320" i="4"/>
  <c r="AX320" i="4" s="1"/>
  <c r="P293" i="4"/>
  <c r="AX293" i="4" s="1"/>
  <c r="P291" i="4"/>
  <c r="AX291" i="4" s="1"/>
  <c r="P292" i="4"/>
  <c r="AX292" i="4" s="1"/>
  <c r="P294" i="4"/>
  <c r="AX294" i="4" s="1"/>
  <c r="P140" i="4"/>
  <c r="AX140" i="4" s="1"/>
  <c r="X255" i="4"/>
  <c r="X163" i="4"/>
  <c r="X13" i="4"/>
  <c r="P206" i="4"/>
  <c r="AX206" i="4" s="1"/>
  <c r="P207" i="4"/>
  <c r="AX207" i="4" s="1"/>
  <c r="P205" i="4"/>
  <c r="AX205" i="4" s="1"/>
  <c r="P354" i="4"/>
  <c r="AX354" i="4" s="1"/>
  <c r="P352" i="4"/>
  <c r="AX352" i="4" s="1"/>
  <c r="P353" i="4"/>
  <c r="AX353" i="4" s="1"/>
  <c r="P260" i="4"/>
  <c r="AX260" i="4" s="1"/>
  <c r="P227" i="4"/>
  <c r="AX227" i="4" s="1"/>
  <c r="P259" i="4"/>
  <c r="AX259" i="4" s="1"/>
  <c r="P131" i="4"/>
  <c r="AX131" i="4" s="1"/>
  <c r="P103" i="4"/>
  <c r="AX103" i="4" s="1"/>
  <c r="P229" i="4"/>
  <c r="AX229" i="4" s="1"/>
  <c r="P115" i="4"/>
  <c r="AX115" i="4" s="1"/>
  <c r="P258" i="4"/>
  <c r="AX258" i="4" s="1"/>
  <c r="P241" i="4"/>
  <c r="AX241" i="4" s="1"/>
  <c r="P242" i="4"/>
  <c r="AX242" i="4" s="1"/>
  <c r="P52" i="4"/>
  <c r="AX52" i="4" s="1"/>
  <c r="P61" i="4"/>
  <c r="P33" i="4"/>
  <c r="P62" i="4"/>
  <c r="P59" i="4"/>
  <c r="AX59" i="4" s="1"/>
  <c r="P261" i="4"/>
  <c r="AX261" i="4" s="1"/>
  <c r="P232" i="4"/>
  <c r="AX232" i="4" s="1"/>
  <c r="P84" i="4"/>
  <c r="AX84" i="4" s="1"/>
  <c r="P347" i="4"/>
  <c r="AX347" i="4" s="1"/>
  <c r="P344" i="4"/>
  <c r="AX344" i="4" s="1"/>
  <c r="P346" i="4"/>
  <c r="AX346" i="4" s="1"/>
  <c r="P348" i="4"/>
  <c r="AX348" i="4" s="1"/>
  <c r="P300" i="4"/>
  <c r="AX300" i="4" s="1"/>
  <c r="P303" i="4"/>
  <c r="AX303" i="4" s="1"/>
  <c r="P301" i="4"/>
  <c r="AX301" i="4" s="1"/>
  <c r="P299" i="4"/>
  <c r="AX299" i="4" s="1"/>
  <c r="X115" i="4"/>
  <c r="P143" i="4"/>
  <c r="AX143" i="4" s="1"/>
  <c r="X103" i="4"/>
  <c r="X258" i="4"/>
  <c r="P214" i="4"/>
  <c r="AX214" i="4" s="1"/>
  <c r="P216" i="4"/>
  <c r="AX216" i="4" s="1"/>
  <c r="P215" i="4"/>
  <c r="AX215" i="4" s="1"/>
  <c r="P212" i="4"/>
  <c r="AX212" i="4" s="1"/>
  <c r="P192" i="4"/>
  <c r="AX192" i="4" s="1"/>
  <c r="P195" i="4"/>
  <c r="AX195" i="4" s="1"/>
  <c r="P193" i="4"/>
  <c r="AX193" i="4" s="1"/>
  <c r="P194" i="4"/>
  <c r="AX194" i="4" s="1"/>
  <c r="P121" i="4"/>
  <c r="AX121" i="4" s="1"/>
  <c r="P147" i="4"/>
  <c r="P124" i="4"/>
  <c r="AX124" i="4" s="1"/>
  <c r="P148" i="4"/>
  <c r="AX148" i="4" s="1"/>
  <c r="P118" i="4"/>
  <c r="AX118" i="4" s="1"/>
  <c r="P146" i="4"/>
  <c r="AR237" i="4"/>
  <c r="AM237" i="4"/>
  <c r="AX237" i="4" s="1"/>
  <c r="P32" i="4"/>
  <c r="P366" i="4"/>
  <c r="AX366" i="4" s="1"/>
  <c r="X23" i="4"/>
  <c r="X34" i="4"/>
  <c r="P41" i="4"/>
  <c r="P82" i="4"/>
  <c r="P109" i="4"/>
  <c r="AX109" i="4" s="1"/>
  <c r="P201" i="4"/>
  <c r="X9" i="4"/>
  <c r="P367" i="4"/>
  <c r="AX367" i="4" s="1"/>
  <c r="P107" i="4"/>
  <c r="AX107" i="4" s="1"/>
  <c r="P45" i="4"/>
  <c r="X49" i="4"/>
  <c r="P421" i="4"/>
  <c r="AX421" i="4" s="1"/>
  <c r="P198" i="4"/>
  <c r="AX198" i="4" s="1"/>
  <c r="X67" i="4"/>
  <c r="X79" i="4"/>
  <c r="X93" i="4"/>
  <c r="X114" i="4"/>
  <c r="P108" i="4"/>
  <c r="AX108" i="4" s="1"/>
  <c r="P79" i="4"/>
  <c r="AX79" i="4" s="1"/>
  <c r="X86" i="4"/>
  <c r="P369" i="4"/>
  <c r="AX369" i="4" s="1"/>
  <c r="X198" i="4"/>
  <c r="X41" i="4"/>
  <c r="P199" i="4"/>
  <c r="P67" i="4"/>
  <c r="AX67" i="4" s="1"/>
  <c r="P110" i="4"/>
  <c r="AX110" i="4" s="1"/>
  <c r="X112" i="4"/>
  <c r="P34" i="4"/>
  <c r="X201" i="4"/>
  <c r="P111" i="4"/>
  <c r="AX111" i="4" s="1"/>
  <c r="P58" i="4"/>
  <c r="P95" i="4"/>
  <c r="P65" i="4"/>
  <c r="X32" i="4"/>
  <c r="X82" i="4"/>
  <c r="X65" i="4"/>
  <c r="P422" i="4"/>
  <c r="AX422" i="4" s="1"/>
  <c r="P106" i="4"/>
  <c r="AX106" i="4" s="1"/>
  <c r="X95" i="4"/>
  <c r="P420" i="4"/>
  <c r="AX420" i="4" s="1"/>
  <c r="X200" i="4"/>
  <c r="P90" i="4"/>
  <c r="AX90" i="4" s="1"/>
  <c r="P196" i="4"/>
  <c r="X113" i="4"/>
  <c r="P113" i="4"/>
  <c r="AX113" i="4" s="1"/>
  <c r="P93" i="4"/>
  <c r="P23" i="4"/>
  <c r="AX23" i="4" s="1"/>
  <c r="X45" i="4"/>
  <c r="X90" i="4"/>
  <c r="X91" i="4"/>
  <c r="X58" i="4"/>
  <c r="P197" i="4"/>
  <c r="AX197" i="4" s="1"/>
  <c r="P86" i="4"/>
  <c r="AX86" i="4" s="1"/>
  <c r="P112" i="4"/>
  <c r="AX112" i="4" s="1"/>
  <c r="X83" i="4"/>
  <c r="P365" i="4"/>
  <c r="AX365" i="4" s="1"/>
  <c r="X199" i="4"/>
  <c r="P83" i="4"/>
  <c r="X71" i="4"/>
  <c r="X197" i="4"/>
  <c r="P368" i="4"/>
  <c r="AX368" i="4" s="1"/>
  <c r="P364" i="4"/>
  <c r="AX364" i="4" s="1"/>
  <c r="P49" i="4"/>
  <c r="AX49" i="4" s="1"/>
  <c r="P114" i="4"/>
  <c r="AX114" i="4" s="1"/>
  <c r="P9" i="4"/>
  <c r="P91" i="4"/>
  <c r="AX91" i="4" s="1"/>
  <c r="X196" i="4"/>
  <c r="P71" i="4"/>
  <c r="AX71" i="4" s="1"/>
  <c r="P200" i="4"/>
  <c r="AX200" i="4" s="1"/>
  <c r="P226" i="4"/>
  <c r="AX226" i="4" s="1"/>
  <c r="AH97" i="4"/>
  <c r="AH100" i="4"/>
  <c r="AH101" i="4"/>
  <c r="P13" i="4"/>
  <c r="AX13" i="4" s="1"/>
  <c r="AH102" i="4"/>
  <c r="P163" i="4"/>
  <c r="AX163" i="4" s="1"/>
  <c r="AH98" i="4"/>
  <c r="P255" i="4"/>
  <c r="AH99" i="4"/>
  <c r="P12" i="4"/>
  <c r="AM99" i="4"/>
  <c r="AM101" i="4"/>
  <c r="AM102" i="4"/>
  <c r="P130" i="4"/>
  <c r="AM97" i="4"/>
  <c r="AM98" i="4"/>
  <c r="P225" i="4"/>
  <c r="AX225" i="4" s="1"/>
  <c r="AM100" i="4"/>
  <c r="P254" i="4"/>
  <c r="AX254" i="4" s="1"/>
  <c r="P234" i="4"/>
  <c r="AX234" i="4" s="1"/>
  <c r="P265" i="4"/>
  <c r="AX265" i="4" s="1"/>
  <c r="P28" i="4"/>
  <c r="AX28" i="4" s="1"/>
  <c r="P54" i="4"/>
  <c r="AX54" i="4" s="1"/>
  <c r="P80" i="4"/>
  <c r="AX80" i="4" s="1"/>
  <c r="P238" i="4"/>
  <c r="AX238" i="4" s="1"/>
  <c r="P42" i="4"/>
  <c r="AX42" i="4" s="1"/>
  <c r="P30" i="4"/>
  <c r="P60" i="4"/>
  <c r="P374" i="4"/>
  <c r="AX374" i="4" s="1"/>
  <c r="P370" i="4"/>
  <c r="AX370" i="4" s="1"/>
  <c r="P371" i="4"/>
  <c r="AX371" i="4" s="1"/>
  <c r="P359" i="4"/>
  <c r="AX359" i="4" s="1"/>
  <c r="P361" i="4"/>
  <c r="AX361" i="4" s="1"/>
  <c r="P358" i="4"/>
  <c r="AX358" i="4" s="1"/>
  <c r="P360" i="4"/>
  <c r="AX360" i="4" s="1"/>
  <c r="P375" i="4"/>
  <c r="AX375" i="4" s="1"/>
  <c r="P363" i="4"/>
  <c r="AX363" i="4" s="1"/>
  <c r="P362" i="4"/>
  <c r="AX362" i="4" s="1"/>
  <c r="P372" i="4"/>
  <c r="AX372" i="4" s="1"/>
  <c r="P373" i="4"/>
  <c r="AX373" i="4" s="1"/>
  <c r="P349" i="4"/>
  <c r="AX349" i="4" s="1"/>
  <c r="P350" i="4"/>
  <c r="AX350" i="4" s="1"/>
  <c r="P351" i="4"/>
  <c r="AX351" i="4" s="1"/>
  <c r="P345" i="4"/>
  <c r="AX345" i="4" s="1"/>
  <c r="P298" i="4"/>
  <c r="AX298" i="4" s="1"/>
  <c r="P302" i="4"/>
  <c r="AX302" i="4" s="1"/>
  <c r="P297" i="4"/>
  <c r="AX297" i="4" s="1"/>
  <c r="P296" i="4"/>
  <c r="AX296" i="4" s="1"/>
  <c r="P142" i="4"/>
  <c r="AX142" i="4" s="1"/>
  <c r="X130" i="4"/>
  <c r="X12" i="4"/>
  <c r="X254" i="4"/>
  <c r="P209" i="4"/>
  <c r="AX209" i="4" s="1"/>
  <c r="P152" i="4"/>
  <c r="AX152" i="4" s="1"/>
  <c r="P211" i="4"/>
  <c r="AX211" i="4" s="1"/>
  <c r="P154" i="4"/>
  <c r="AX154" i="4" s="1"/>
  <c r="P168" i="4"/>
  <c r="AX168" i="4" s="1"/>
  <c r="P153" i="4"/>
  <c r="AX153" i="4" s="1"/>
  <c r="P208" i="4"/>
  <c r="AX208" i="4" s="1"/>
  <c r="P169" i="4"/>
  <c r="AX169" i="4" s="1"/>
  <c r="P210" i="4"/>
  <c r="AX210" i="4" s="1"/>
  <c r="P170" i="4"/>
  <c r="AX170" i="4" s="1"/>
  <c r="P499" i="4"/>
  <c r="AX499" i="4" s="1"/>
  <c r="P498" i="4"/>
  <c r="AX498" i="4" s="1"/>
  <c r="P269" i="4"/>
  <c r="AX269" i="4" s="1"/>
  <c r="P16" i="4"/>
  <c r="AX16" i="4" s="1"/>
  <c r="P470" i="4"/>
  <c r="AX470" i="4" s="1"/>
  <c r="P8" i="4"/>
  <c r="AX8" i="4" s="1"/>
  <c r="P272" i="4"/>
  <c r="AX272" i="4" s="1"/>
  <c r="P468" i="4"/>
  <c r="AX468" i="4" s="1"/>
  <c r="P469" i="4"/>
  <c r="AX469" i="4" s="1"/>
  <c r="P495" i="4"/>
  <c r="AX495" i="4" s="1"/>
  <c r="P491" i="4"/>
  <c r="AX491" i="4" s="1"/>
  <c r="P268" i="4"/>
  <c r="AX268" i="4" s="1"/>
  <c r="P467" i="4"/>
  <c r="AX467" i="4" s="1"/>
  <c r="P7" i="4"/>
  <c r="P70" i="4"/>
  <c r="AX70" i="4" s="1"/>
  <c r="P493" i="4"/>
  <c r="AX493" i="4" s="1"/>
  <c r="P490" i="4"/>
  <c r="AX490" i="4" s="1"/>
  <c r="P492" i="4"/>
  <c r="AX492" i="4" s="1"/>
  <c r="P489" i="4"/>
  <c r="AX489" i="4" s="1"/>
  <c r="P471" i="4"/>
  <c r="AX471" i="4" s="1"/>
  <c r="P466" i="4"/>
  <c r="AX466" i="4" s="1"/>
  <c r="P488" i="4"/>
  <c r="AX488" i="4" s="1"/>
  <c r="P497" i="4"/>
  <c r="AX497" i="4" s="1"/>
  <c r="P494" i="4"/>
  <c r="AX494" i="4" s="1"/>
  <c r="P496" i="4"/>
  <c r="AX496" i="4" s="1"/>
  <c r="P487" i="4"/>
  <c r="AX487" i="4" s="1"/>
  <c r="P267" i="4"/>
  <c r="AX267" i="4" s="1"/>
  <c r="P270" i="4"/>
  <c r="AX270" i="4" s="1"/>
  <c r="P271" i="4"/>
  <c r="AX271" i="4" s="1"/>
  <c r="P39" i="4"/>
  <c r="AX39" i="4" s="1"/>
  <c r="P243" i="4"/>
  <c r="AX243" i="4" s="1"/>
  <c r="P51" i="4"/>
  <c r="AX51" i="4" s="1"/>
  <c r="P135" i="4"/>
  <c r="AX135" i="4" s="1"/>
  <c r="P134" i="4"/>
  <c r="AX134" i="4" s="1"/>
  <c r="P133" i="4"/>
  <c r="AX133" i="4" s="1"/>
  <c r="P228" i="4"/>
  <c r="AX228" i="4" s="1"/>
  <c r="P223" i="4"/>
  <c r="AX223" i="4" s="1"/>
  <c r="P19" i="4"/>
  <c r="P252" i="4"/>
  <c r="AX252" i="4" s="1"/>
  <c r="X102" i="4"/>
  <c r="P37" i="4"/>
  <c r="AX37" i="4" s="1"/>
  <c r="X97" i="4"/>
  <c r="X99" i="4"/>
  <c r="X100" i="4"/>
  <c r="X101" i="4"/>
  <c r="X98" i="4"/>
  <c r="AR97" i="4"/>
  <c r="AR99" i="4"/>
  <c r="P78" i="4"/>
  <c r="AX78" i="4" s="1"/>
  <c r="P256" i="4"/>
  <c r="P257" i="4"/>
  <c r="AX257" i="4" s="1"/>
  <c r="AR100" i="4"/>
  <c r="AR98" i="4"/>
  <c r="P224" i="4"/>
  <c r="AX224" i="4" s="1"/>
  <c r="AR102" i="4"/>
  <c r="AR101" i="4"/>
  <c r="P94" i="4"/>
  <c r="AX94" i="4" s="1"/>
  <c r="P75" i="4"/>
  <c r="AX75" i="4" s="1"/>
  <c r="P6" i="4"/>
  <c r="AX6" i="4" s="1"/>
  <c r="P57" i="4"/>
  <c r="P22" i="4"/>
  <c r="P26" i="4"/>
  <c r="P383" i="4"/>
  <c r="AX383" i="4" s="1"/>
  <c r="P380" i="4"/>
  <c r="AX380" i="4" s="1"/>
  <c r="P382" i="4"/>
  <c r="AX382" i="4" s="1"/>
  <c r="P381" i="4"/>
  <c r="AX381" i="4" s="1"/>
  <c r="P339" i="4"/>
  <c r="AX339" i="4" s="1"/>
  <c r="P338" i="4"/>
  <c r="AX338" i="4" s="1"/>
  <c r="P336" i="4"/>
  <c r="AX336" i="4" s="1"/>
  <c r="P343" i="4"/>
  <c r="AX343" i="4" s="1"/>
  <c r="P337" i="4"/>
  <c r="AX337" i="4" s="1"/>
  <c r="P342" i="4"/>
  <c r="AX342" i="4" s="1"/>
  <c r="P340" i="4"/>
  <c r="AX340" i="4" s="1"/>
  <c r="P341" i="4"/>
  <c r="AX341" i="4" s="1"/>
  <c r="P309" i="4"/>
  <c r="AX309" i="4" s="1"/>
  <c r="P308" i="4"/>
  <c r="AX308" i="4" s="1"/>
  <c r="P307" i="4"/>
  <c r="AX307" i="4" s="1"/>
  <c r="P141" i="4"/>
  <c r="AX141" i="4" s="1"/>
  <c r="X257" i="4"/>
  <c r="X78" i="4"/>
  <c r="X256" i="4"/>
  <c r="P167" i="4"/>
  <c r="AX167" i="4" s="1"/>
  <c r="P156" i="4"/>
  <c r="AX156" i="4" s="1"/>
  <c r="P157" i="4"/>
  <c r="AX157" i="4" s="1"/>
  <c r="P155" i="4"/>
  <c r="AX155" i="4" s="1"/>
  <c r="P85" i="4"/>
  <c r="AX85" i="4" s="1"/>
  <c r="P35" i="4"/>
  <c r="AX35" i="4" s="1"/>
  <c r="P262" i="4"/>
  <c r="AX262" i="4" s="1"/>
  <c r="P230" i="4"/>
  <c r="AX230" i="4" s="1"/>
  <c r="P246" i="4"/>
  <c r="AX246" i="4" s="1"/>
  <c r="P96" i="4"/>
  <c r="AX96" i="4" s="1"/>
  <c r="P72" i="4"/>
  <c r="AX72" i="4" s="1"/>
  <c r="AC69" i="4"/>
  <c r="AC77" i="4"/>
  <c r="P77" i="4"/>
  <c r="AX77" i="4" s="1"/>
  <c r="X77" i="4"/>
  <c r="X69" i="4"/>
  <c r="P69" i="4"/>
  <c r="P48" i="4"/>
  <c r="AX48" i="4" s="1"/>
  <c r="P44" i="4"/>
  <c r="AX44" i="4" s="1"/>
  <c r="P159" i="4"/>
  <c r="AX159" i="4" s="1"/>
  <c r="P81" i="4"/>
  <c r="AX81" i="4" s="1"/>
  <c r="P14" i="4"/>
  <c r="AX14" i="4" s="1"/>
  <c r="P245" i="4"/>
  <c r="AX245" i="4" s="1"/>
  <c r="P73" i="4"/>
  <c r="AX73" i="4" s="1"/>
  <c r="P266" i="4"/>
  <c r="AX266" i="4" s="1"/>
  <c r="P236" i="4"/>
  <c r="AX236" i="4" s="1"/>
  <c r="P105" i="4"/>
  <c r="AX105" i="4" s="1"/>
  <c r="P250" i="4"/>
  <c r="AX250" i="4" s="1"/>
  <c r="P116" i="4"/>
  <c r="AX116" i="4" s="1"/>
  <c r="P4" i="4"/>
  <c r="AX4" i="4" s="1"/>
  <c r="P376" i="4"/>
  <c r="AX376" i="4" s="1"/>
  <c r="P377" i="4"/>
  <c r="AX377" i="4" s="1"/>
  <c r="P379" i="4"/>
  <c r="AX379" i="4" s="1"/>
  <c r="P378" i="4"/>
  <c r="AX378" i="4" s="1"/>
  <c r="P127" i="4"/>
  <c r="AX127" i="4" s="1"/>
  <c r="P128" i="4"/>
  <c r="AX128" i="4" s="1"/>
  <c r="P126" i="4"/>
  <c r="AX126" i="4" s="1"/>
  <c r="P177" i="4"/>
  <c r="AX177" i="4" s="1"/>
  <c r="P179" i="4"/>
  <c r="AX179" i="4" s="1"/>
  <c r="P185" i="4"/>
  <c r="AX185" i="4" s="1"/>
  <c r="P20" i="4"/>
  <c r="AX20" i="4" s="1"/>
  <c r="P87" i="4"/>
  <c r="AX87" i="4" s="1"/>
  <c r="P68" i="4"/>
  <c r="AX68" i="4" s="1"/>
  <c r="P50" i="4"/>
  <c r="AX50" i="4" s="1"/>
  <c r="P76" i="4"/>
  <c r="AX76" i="4" s="1"/>
  <c r="P10" i="4"/>
  <c r="AX10" i="4" s="1"/>
  <c r="P74" i="4"/>
  <c r="AC66" i="4"/>
  <c r="X66" i="4"/>
  <c r="P66" i="4"/>
  <c r="AX66" i="4" s="1"/>
  <c r="AC74" i="4"/>
  <c r="X74" i="4"/>
  <c r="P244" i="4"/>
  <c r="AX244" i="4" s="1"/>
  <c r="P88" i="4"/>
  <c r="AX88" i="4" s="1"/>
  <c r="P46" i="4"/>
  <c r="AX46" i="4" s="1"/>
  <c r="P18" i="4"/>
  <c r="AX18" i="4" s="1"/>
  <c r="P248" i="4"/>
  <c r="AX248" i="4" s="1"/>
  <c r="P249" i="4"/>
  <c r="AX249" i="4" s="1"/>
  <c r="P47" i="4"/>
  <c r="AX47" i="4" s="1"/>
  <c r="P40" i="4"/>
  <c r="AX40" i="4" s="1"/>
  <c r="P89" i="4"/>
  <c r="AX89" i="4" s="1"/>
  <c r="P21" i="4"/>
  <c r="P36" i="4"/>
  <c r="BA384" i="4"/>
  <c r="P384" i="4"/>
  <c r="Q394" i="4"/>
  <c r="Q395" i="4"/>
  <c r="Q391" i="4"/>
  <c r="Q396" i="4"/>
  <c r="Q393" i="4"/>
  <c r="Q397" i="4"/>
  <c r="Q390" i="4"/>
  <c r="Q392" i="4"/>
  <c r="Q386" i="4"/>
  <c r="Q387" i="4"/>
  <c r="Q388" i="4"/>
  <c r="Q389" i="4"/>
  <c r="BA385" i="4"/>
  <c r="P385"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Q27" i="4" s="1"/>
  <c r="P27" i="4" s="1"/>
  <c r="D61" i="8"/>
  <c r="D62" i="8"/>
  <c r="D63" i="8"/>
  <c r="D64" i="8"/>
  <c r="D66" i="8"/>
  <c r="D67" i="8"/>
  <c r="AD24" i="4" s="1"/>
  <c r="AC24" i="4" s="1"/>
  <c r="D68" i="8"/>
  <c r="D69" i="8"/>
  <c r="D70" i="8"/>
  <c r="D71" i="8"/>
  <c r="D73" i="8"/>
  <c r="AD21" i="4" s="1"/>
  <c r="AC21" i="4" s="1"/>
  <c r="D74" i="8"/>
  <c r="D75" i="8"/>
  <c r="D76" i="8"/>
  <c r="D77" i="8"/>
  <c r="D78" i="8"/>
  <c r="D79" i="8"/>
  <c r="AD36" i="4" s="1"/>
  <c r="AC36" i="4" s="1"/>
  <c r="D80" i="8"/>
  <c r="AD25" i="4" s="1"/>
  <c r="AC25" i="4" s="1"/>
  <c r="D81" i="8"/>
  <c r="D82" i="8"/>
  <c r="D83" i="8"/>
  <c r="D84" i="8"/>
  <c r="Q25" i="4" s="1"/>
  <c r="P25" i="4" s="1"/>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s="1"/>
  <c r="D121" i="8"/>
  <c r="D122" i="8"/>
  <c r="D123" i="8"/>
  <c r="Y24" i="4" s="1"/>
  <c r="X24" i="4" s="1"/>
  <c r="D124" i="8"/>
  <c r="D125" i="8"/>
  <c r="D126" i="8"/>
  <c r="D127" i="8"/>
  <c r="D128" i="8"/>
  <c r="D129" i="8"/>
  <c r="D130" i="8"/>
  <c r="D131" i="8"/>
  <c r="D132" i="8"/>
  <c r="D133" i="8"/>
  <c r="D134" i="8"/>
  <c r="D135" i="8"/>
  <c r="D136" i="8"/>
  <c r="D137" i="8"/>
  <c r="D138" i="8"/>
  <c r="D139" i="8"/>
  <c r="Q63" i="4" s="1"/>
  <c r="P63" i="4" s="1"/>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Q64" i="4" s="1"/>
  <c r="P64" i="4" s="1"/>
  <c r="D158" i="8"/>
  <c r="Y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BA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Q355" i="4" s="1"/>
  <c r="P355" i="4" s="1"/>
  <c r="D368" i="8"/>
  <c r="D369" i="8"/>
  <c r="D370" i="8"/>
  <c r="D371" i="8"/>
  <c r="D372" i="8"/>
  <c r="D65" i="8"/>
  <c r="D184" i="8"/>
  <c r="D200" i="8"/>
  <c r="D202" i="8"/>
  <c r="D295" i="8"/>
  <c r="D305" i="8"/>
  <c r="D315" i="8"/>
  <c r="D333" i="8"/>
  <c r="AX384" i="4" l="1"/>
  <c r="AX69" i="4"/>
  <c r="AX256" i="4"/>
  <c r="AX201" i="4"/>
  <c r="AX385" i="4"/>
  <c r="AX74" i="4"/>
  <c r="AX130" i="4"/>
  <c r="AX82" i="4"/>
  <c r="AX97" i="4"/>
  <c r="AX9" i="4"/>
  <c r="AX65" i="4"/>
  <c r="AX101" i="4"/>
  <c r="AX150" i="4"/>
  <c r="AX102" i="4"/>
  <c r="AX149" i="4"/>
  <c r="AX58" i="4"/>
  <c r="AX32" i="4"/>
  <c r="AX92" i="4"/>
  <c r="AX151" i="4"/>
  <c r="AX255" i="4"/>
  <c r="AX93" i="4"/>
  <c r="AX12" i="4"/>
  <c r="AX166" i="4"/>
  <c r="AX34" i="4"/>
  <c r="AX146" i="4"/>
  <c r="AX99" i="4"/>
  <c r="AX95" i="4"/>
  <c r="AX196" i="4"/>
  <c r="AX100" i="4"/>
  <c r="AX41" i="4"/>
  <c r="AX19" i="4"/>
  <c r="AX83" i="4"/>
  <c r="AX45" i="4"/>
  <c r="AX98" i="4"/>
  <c r="AX251" i="4"/>
  <c r="AX199" i="4"/>
  <c r="AX147" i="4"/>
  <c r="AX253" i="4"/>
  <c r="BA33" i="4"/>
  <c r="S454" i="4"/>
  <c r="S453" i="4"/>
  <c r="S451" i="4"/>
  <c r="S472" i="4"/>
  <c r="S456" i="4"/>
  <c r="S473" i="4"/>
  <c r="S455" i="4"/>
  <c r="S452" i="4"/>
  <c r="BA36" i="4"/>
  <c r="X57" i="4"/>
  <c r="BA61" i="4"/>
  <c r="X33" i="4"/>
  <c r="X62" i="4"/>
  <c r="AX62" i="4" s="1"/>
  <c r="Q202" i="4"/>
  <c r="P202" i="4" s="1"/>
  <c r="Q204" i="4"/>
  <c r="P204" i="4" s="1"/>
  <c r="AD204" i="4"/>
  <c r="AC204" i="4" s="1"/>
  <c r="Y204" i="4"/>
  <c r="X204" i="4" s="1"/>
  <c r="AD202" i="4"/>
  <c r="AC202" i="4" s="1"/>
  <c r="Y202" i="4"/>
  <c r="BA393" i="4"/>
  <c r="P393" i="4"/>
  <c r="AX393" i="4" s="1"/>
  <c r="BA397" i="4"/>
  <c r="P397" i="4"/>
  <c r="AX397" i="4" s="1"/>
  <c r="Q304" i="4"/>
  <c r="P304" i="4" s="1"/>
  <c r="AD304" i="4"/>
  <c r="AC304" i="4" s="1"/>
  <c r="Y304" i="4"/>
  <c r="X304" i="4" s="1"/>
  <c r="Q136" i="4"/>
  <c r="P136" i="4" s="1"/>
  <c r="AD136" i="4"/>
  <c r="Y136" i="4"/>
  <c r="BA136" i="4" s="1"/>
  <c r="X21" i="4"/>
  <c r="X26" i="4"/>
  <c r="AX26" i="4" s="1"/>
  <c r="BA389" i="4"/>
  <c r="P389" i="4"/>
  <c r="AX389" i="4" s="1"/>
  <c r="BA396" i="4"/>
  <c r="P396" i="4"/>
  <c r="AX396" i="4" s="1"/>
  <c r="Q189" i="4"/>
  <c r="P189" i="4" s="1"/>
  <c r="AD189" i="4"/>
  <c r="Y189" i="4"/>
  <c r="X189" i="4" s="1"/>
  <c r="Q186" i="4"/>
  <c r="P186" i="4" s="1"/>
  <c r="Q175" i="4"/>
  <c r="P175" i="4" s="1"/>
  <c r="AD186" i="4"/>
  <c r="AC186" i="4" s="1"/>
  <c r="Y186" i="4"/>
  <c r="X186" i="4" s="1"/>
  <c r="AD175" i="4"/>
  <c r="Y175" i="4"/>
  <c r="Q56" i="4"/>
  <c r="P56" i="4" s="1"/>
  <c r="AD56" i="4"/>
  <c r="Y56" i="4"/>
  <c r="X56" i="4" s="1"/>
  <c r="Q356" i="4"/>
  <c r="P356" i="4" s="1"/>
  <c r="Q357" i="4"/>
  <c r="P357" i="4" s="1"/>
  <c r="Q306" i="4"/>
  <c r="P306" i="4" s="1"/>
  <c r="AD306" i="4"/>
  <c r="Y306" i="4"/>
  <c r="BA388" i="4"/>
  <c r="P388" i="4"/>
  <c r="AX388" i="4" s="1"/>
  <c r="BA391" i="4"/>
  <c r="P391" i="4"/>
  <c r="AX391" i="4" s="1"/>
  <c r="Q277" i="4"/>
  <c r="P277" i="4" s="1"/>
  <c r="AD277" i="4"/>
  <c r="AC277" i="4" s="1"/>
  <c r="Y277" i="4"/>
  <c r="Q174" i="4"/>
  <c r="P174" i="4" s="1"/>
  <c r="AD174" i="4"/>
  <c r="AC174" i="4" s="1"/>
  <c r="Y174" i="4"/>
  <c r="BA22" i="4"/>
  <c r="BA387" i="4"/>
  <c r="P387" i="4"/>
  <c r="AX387" i="4" s="1"/>
  <c r="BA395" i="4"/>
  <c r="P395" i="4"/>
  <c r="AX395" i="4" s="1"/>
  <c r="Q334" i="4"/>
  <c r="P334" i="4" s="1"/>
  <c r="AD334" i="4"/>
  <c r="Y334" i="4"/>
  <c r="X334" i="4" s="1"/>
  <c r="Q335" i="4"/>
  <c r="P335" i="4" s="1"/>
  <c r="AD335" i="4"/>
  <c r="AC335" i="4" s="1"/>
  <c r="Y335" i="4"/>
  <c r="Q305" i="4"/>
  <c r="P305" i="4" s="1"/>
  <c r="AD305" i="4"/>
  <c r="Y305" i="4"/>
  <c r="Q203" i="4"/>
  <c r="P203" i="4" s="1"/>
  <c r="AD203" i="4"/>
  <c r="Y203" i="4"/>
  <c r="X203" i="4" s="1"/>
  <c r="Q276" i="4"/>
  <c r="P276" i="4" s="1"/>
  <c r="AD276" i="4"/>
  <c r="AC276" i="4" s="1"/>
  <c r="Y276" i="4"/>
  <c r="X36" i="4"/>
  <c r="BA386" i="4"/>
  <c r="P386" i="4"/>
  <c r="AX386" i="4" s="1"/>
  <c r="BA394" i="4"/>
  <c r="P394" i="4"/>
  <c r="AX394" i="4" s="1"/>
  <c r="Q187" i="4"/>
  <c r="P187" i="4" s="1"/>
  <c r="Q188" i="4"/>
  <c r="P188" i="4" s="1"/>
  <c r="AD188" i="4"/>
  <c r="AC188" i="4" s="1"/>
  <c r="Y188" i="4"/>
  <c r="AD187" i="4"/>
  <c r="Y187" i="4"/>
  <c r="X187" i="4" s="1"/>
  <c r="Q129" i="4"/>
  <c r="P129" i="4" s="1"/>
  <c r="AD129" i="4"/>
  <c r="AC129" i="4" s="1"/>
  <c r="Y129" i="4"/>
  <c r="X129" i="4" s="1"/>
  <c r="Q55" i="4"/>
  <c r="P55" i="4" s="1"/>
  <c r="AD55" i="4"/>
  <c r="AC55" i="4" s="1"/>
  <c r="Y55" i="4"/>
  <c r="BA392" i="4"/>
  <c r="P392" i="4"/>
  <c r="AX392" i="4" s="1"/>
  <c r="Q333" i="4"/>
  <c r="P333" i="4" s="1"/>
  <c r="AD333" i="4"/>
  <c r="AC333" i="4" s="1"/>
  <c r="Y333" i="4"/>
  <c r="X333" i="4" s="1"/>
  <c r="Q278" i="4"/>
  <c r="P278" i="4" s="1"/>
  <c r="AD278" i="4"/>
  <c r="AC278" i="4" s="1"/>
  <c r="Y278" i="4"/>
  <c r="X60" i="4"/>
  <c r="X30" i="4"/>
  <c r="AX30" i="4" s="1"/>
  <c r="BA390" i="4"/>
  <c r="P390" i="4"/>
  <c r="AX390" i="4" s="1"/>
  <c r="E787" i="7" a="1"/>
  <c r="E787" i="7" s="1"/>
  <c r="E788" i="7" a="1"/>
  <c r="E788" i="7" s="1"/>
  <c r="E780" i="7" a="1"/>
  <c r="E780" i="7" s="1"/>
  <c r="E786" i="7" a="1"/>
  <c r="E786" i="7" s="1"/>
  <c r="E781" i="7" a="1"/>
  <c r="E781" i="7" s="1"/>
  <c r="E784" i="7" a="1"/>
  <c r="E784" i="7" s="1"/>
  <c r="E782" i="7" a="1"/>
  <c r="E782" i="7" s="1"/>
  <c r="E785" i="7" a="1"/>
  <c r="E785" i="7" s="1"/>
  <c r="E783" i="7" a="1"/>
  <c r="E783" i="7" s="1"/>
  <c r="AX57" i="4"/>
  <c r="S414" i="4"/>
  <c r="T414" i="4" s="1"/>
  <c r="S412" i="4"/>
  <c r="T412" i="4" s="1"/>
  <c r="S418" i="4"/>
  <c r="T418" i="4" s="1"/>
  <c r="S419" i="4"/>
  <c r="T419" i="4" s="1"/>
  <c r="S415" i="4"/>
  <c r="T415" i="4" s="1"/>
  <c r="S413" i="4"/>
  <c r="T413" i="4" s="1"/>
  <c r="S417" i="4"/>
  <c r="T417" i="4" s="1"/>
  <c r="S416" i="4"/>
  <c r="T416" i="4" s="1"/>
  <c r="S140" i="4"/>
  <c r="T140" i="4" s="1"/>
  <c r="S141" i="4"/>
  <c r="T141" i="4" s="1"/>
  <c r="S343" i="4"/>
  <c r="T343" i="4" s="1"/>
  <c r="S255" i="4"/>
  <c r="T255" i="4" s="1"/>
  <c r="S100" i="4"/>
  <c r="T100" i="4" s="1"/>
  <c r="S252" i="4"/>
  <c r="T252" i="4" s="1"/>
  <c r="S346" i="4"/>
  <c r="T346" i="4" s="1"/>
  <c r="S298" i="4"/>
  <c r="T298" i="4" s="1"/>
  <c r="S132" i="4"/>
  <c r="T132" i="4" s="1"/>
  <c r="S224" i="4"/>
  <c r="T224" i="4" s="1"/>
  <c r="S261" i="4"/>
  <c r="T261" i="4" s="1"/>
  <c r="S53" i="4"/>
  <c r="T53" i="4" s="1"/>
  <c r="S405" i="4"/>
  <c r="T405" i="4" s="1"/>
  <c r="S382" i="4"/>
  <c r="T382" i="4" s="1"/>
  <c r="S135" i="4"/>
  <c r="T135" i="4" s="1"/>
  <c r="S315" i="4"/>
  <c r="T315" i="4" s="1"/>
  <c r="S12" i="4"/>
  <c r="T12" i="4" s="1"/>
  <c r="S192" i="4"/>
  <c r="T192" i="4" s="1"/>
  <c r="S73" i="4"/>
  <c r="T73" i="4" s="1"/>
  <c r="S350" i="4"/>
  <c r="T350" i="4" s="1"/>
  <c r="S253" i="4"/>
  <c r="T253" i="4" s="1"/>
  <c r="S292" i="4"/>
  <c r="T292" i="4" s="1"/>
  <c r="S120" i="4"/>
  <c r="T120" i="4" s="1"/>
  <c r="S146" i="4"/>
  <c r="T146" i="4" s="1"/>
  <c r="S145" i="4"/>
  <c r="T145" i="4" s="1"/>
  <c r="S54" i="4"/>
  <c r="T54" i="4" s="1"/>
  <c r="S336" i="4"/>
  <c r="T336" i="4" s="1"/>
  <c r="S13" i="4"/>
  <c r="T13" i="4" s="1"/>
  <c r="S101" i="4"/>
  <c r="T101" i="4" s="1"/>
  <c r="S37" i="4"/>
  <c r="T37" i="4" s="1"/>
  <c r="S344" i="4"/>
  <c r="T344" i="4" s="1"/>
  <c r="S297" i="4"/>
  <c r="T297" i="4" s="1"/>
  <c r="S233" i="4"/>
  <c r="T233" i="4" s="1"/>
  <c r="S257" i="4"/>
  <c r="T257" i="4" s="1"/>
  <c r="S160" i="4"/>
  <c r="T160" i="4" s="1"/>
  <c r="S399" i="4"/>
  <c r="T399" i="4" s="1"/>
  <c r="S288" i="4"/>
  <c r="T288" i="4" s="1"/>
  <c r="S115" i="4"/>
  <c r="T115" i="4" s="1"/>
  <c r="S310" i="4"/>
  <c r="T310" i="4" s="1"/>
  <c r="S316" i="4"/>
  <c r="T316" i="4" s="1"/>
  <c r="S195" i="4"/>
  <c r="T195" i="4" s="1"/>
  <c r="S236" i="4"/>
  <c r="T236" i="4" s="1"/>
  <c r="S345" i="4"/>
  <c r="T345" i="4" s="1"/>
  <c r="S222" i="4"/>
  <c r="T222" i="4" s="1"/>
  <c r="S293" i="4"/>
  <c r="T293" i="4" s="1"/>
  <c r="S125" i="4"/>
  <c r="T125" i="4" s="1"/>
  <c r="S138" i="4"/>
  <c r="T138" i="4" s="1"/>
  <c r="S265" i="4"/>
  <c r="T265" i="4" s="1"/>
  <c r="S342" i="4"/>
  <c r="T342" i="4" s="1"/>
  <c r="S226" i="4"/>
  <c r="T226" i="4" s="1"/>
  <c r="S102" i="4"/>
  <c r="T102" i="4" s="1"/>
  <c r="S215" i="4"/>
  <c r="T215" i="4" s="1"/>
  <c r="S286" i="4"/>
  <c r="T286" i="4" s="1"/>
  <c r="S35" i="4"/>
  <c r="T35" i="4" s="1"/>
  <c r="S379" i="4"/>
  <c r="T379" i="4" s="1"/>
  <c r="S78" i="4"/>
  <c r="T78" i="4" s="1"/>
  <c r="S119" i="4"/>
  <c r="T119" i="4" s="1"/>
  <c r="S162" i="4"/>
  <c r="T162" i="4" s="1"/>
  <c r="S400" i="4"/>
  <c r="T400" i="4" s="1"/>
  <c r="S289" i="4"/>
  <c r="T289" i="4" s="1"/>
  <c r="S103" i="4"/>
  <c r="T103" i="4" s="1"/>
  <c r="S319" i="4"/>
  <c r="T319" i="4" s="1"/>
  <c r="S317" i="4"/>
  <c r="T317" i="4" s="1"/>
  <c r="S266" i="4"/>
  <c r="T266" i="4" s="1"/>
  <c r="S351" i="4"/>
  <c r="T351" i="4" s="1"/>
  <c r="S43" i="4"/>
  <c r="T43" i="4" s="1"/>
  <c r="S294" i="4"/>
  <c r="T294" i="4" s="1"/>
  <c r="S117" i="4"/>
  <c r="T117" i="4" s="1"/>
  <c r="S143" i="4"/>
  <c r="T143" i="4" s="1"/>
  <c r="S234" i="4"/>
  <c r="T234" i="4" s="1"/>
  <c r="S338" i="4"/>
  <c r="T338" i="4" s="1"/>
  <c r="S163" i="4"/>
  <c r="T163" i="4" s="1"/>
  <c r="S251" i="4"/>
  <c r="T251" i="4" s="1"/>
  <c r="S216" i="4"/>
  <c r="T216" i="4" s="1"/>
  <c r="S284" i="4"/>
  <c r="T284" i="4" s="1"/>
  <c r="S85" i="4"/>
  <c r="T85" i="4" s="1"/>
  <c r="S376" i="4"/>
  <c r="T376" i="4" s="1"/>
  <c r="S122" i="4"/>
  <c r="T122" i="4" s="1"/>
  <c r="S231" i="4"/>
  <c r="T231" i="4" s="1"/>
  <c r="S404" i="4"/>
  <c r="T404" i="4" s="1"/>
  <c r="S290" i="4"/>
  <c r="T290" i="4" s="1"/>
  <c r="S229" i="4"/>
  <c r="T229" i="4" s="1"/>
  <c r="S320" i="4"/>
  <c r="T320" i="4" s="1"/>
  <c r="S311" i="4"/>
  <c r="T311" i="4" s="1"/>
  <c r="S105" i="4"/>
  <c r="T105" i="4" s="1"/>
  <c r="S349" i="4"/>
  <c r="T349" i="4" s="1"/>
  <c r="S17" i="4"/>
  <c r="T17" i="4" s="1"/>
  <c r="S291" i="4"/>
  <c r="T291" i="4" s="1"/>
  <c r="S148" i="4"/>
  <c r="T148" i="4" s="1"/>
  <c r="S144" i="4"/>
  <c r="T144" i="4" s="1"/>
  <c r="S28" i="4"/>
  <c r="T28" i="4" s="1"/>
  <c r="S337" i="4"/>
  <c r="T337" i="4" s="1"/>
  <c r="S221" i="4"/>
  <c r="T221" i="4" s="1"/>
  <c r="S166" i="4"/>
  <c r="T166" i="4" s="1"/>
  <c r="S212" i="4"/>
  <c r="T212" i="4" s="1"/>
  <c r="S285" i="4"/>
  <c r="T285" i="4" s="1"/>
  <c r="S262" i="4"/>
  <c r="T262" i="4" s="1"/>
  <c r="S377" i="4"/>
  <c r="T377" i="4" s="1"/>
  <c r="S123" i="4"/>
  <c r="T123" i="4" s="1"/>
  <c r="S158" i="4"/>
  <c r="T158" i="4" s="1"/>
  <c r="S398" i="4"/>
  <c r="T398" i="4" s="1"/>
  <c r="S295" i="4"/>
  <c r="T295" i="4" s="1"/>
  <c r="S258" i="4"/>
  <c r="T258" i="4" s="1"/>
  <c r="S312" i="4"/>
  <c r="T312" i="4" s="1"/>
  <c r="S314" i="4"/>
  <c r="T314" i="4" s="1"/>
  <c r="S157" i="4"/>
  <c r="T157" i="4" s="1"/>
  <c r="S299" i="4"/>
  <c r="T299" i="4" s="1"/>
  <c r="S161" i="4"/>
  <c r="T161" i="4" s="1"/>
  <c r="S217" i="4"/>
  <c r="T217" i="4" s="1"/>
  <c r="S131" i="4"/>
  <c r="T131" i="4" s="1"/>
  <c r="S121" i="4"/>
  <c r="T121" i="4" s="1"/>
  <c r="S137" i="4"/>
  <c r="T137" i="4" s="1"/>
  <c r="S339" i="4"/>
  <c r="T339" i="4" s="1"/>
  <c r="S92" i="4"/>
  <c r="T92" i="4" s="1"/>
  <c r="S97" i="4"/>
  <c r="T97" i="4" s="1"/>
  <c r="S214" i="4"/>
  <c r="T214" i="4" s="1"/>
  <c r="S283" i="4"/>
  <c r="T283" i="4" s="1"/>
  <c r="S230" i="4"/>
  <c r="T230" i="4" s="1"/>
  <c r="S378" i="4"/>
  <c r="T378" i="4" s="1"/>
  <c r="S232" i="4"/>
  <c r="T232" i="4" s="1"/>
  <c r="S104" i="4"/>
  <c r="T104" i="4" s="1"/>
  <c r="S401" i="4"/>
  <c r="T401" i="4" s="1"/>
  <c r="S381" i="4"/>
  <c r="T381" i="4" s="1"/>
  <c r="S133" i="4"/>
  <c r="T133" i="4" s="1"/>
  <c r="S321" i="4"/>
  <c r="T321" i="4" s="1"/>
  <c r="S130" i="4"/>
  <c r="T130" i="4" s="1"/>
  <c r="S167" i="4"/>
  <c r="T167" i="4" s="1"/>
  <c r="S300" i="4"/>
  <c r="T300" i="4" s="1"/>
  <c r="S164" i="4"/>
  <c r="T164" i="4" s="1"/>
  <c r="S218" i="4"/>
  <c r="T218" i="4" s="1"/>
  <c r="S259" i="4"/>
  <c r="T259" i="4" s="1"/>
  <c r="S118" i="4"/>
  <c r="T118" i="4" s="1"/>
  <c r="S340" i="4"/>
  <c r="T340" i="4" s="1"/>
  <c r="S98" i="4"/>
  <c r="T98" i="4" s="1"/>
  <c r="S223" i="4"/>
  <c r="T223" i="4" s="1"/>
  <c r="S347" i="4"/>
  <c r="T347" i="4" s="1"/>
  <c r="S302" i="4"/>
  <c r="T302" i="4" s="1"/>
  <c r="S264" i="4"/>
  <c r="T264" i="4" s="1"/>
  <c r="S59" i="4"/>
  <c r="T59" i="4" s="1"/>
  <c r="S3" i="4"/>
  <c r="T3" i="4" s="1"/>
  <c r="S402" i="4"/>
  <c r="T402" i="4" s="1"/>
  <c r="S383" i="4"/>
  <c r="T383" i="4" s="1"/>
  <c r="S134" i="4"/>
  <c r="T134" i="4" s="1"/>
  <c r="S318" i="4"/>
  <c r="T318" i="4" s="1"/>
  <c r="S254" i="4"/>
  <c r="T254" i="4" s="1"/>
  <c r="S193" i="4"/>
  <c r="T193" i="4" s="1"/>
  <c r="S155" i="4"/>
  <c r="T155" i="4" s="1"/>
  <c r="S301" i="4"/>
  <c r="T301" i="4" s="1"/>
  <c r="S139" i="4"/>
  <c r="T139" i="4" s="1"/>
  <c r="S213" i="4"/>
  <c r="T213" i="4" s="1"/>
  <c r="S227" i="4"/>
  <c r="T227" i="4" s="1"/>
  <c r="S124" i="4"/>
  <c r="T124" i="4" s="1"/>
  <c r="S142" i="4"/>
  <c r="T142" i="4" s="1"/>
  <c r="S341" i="4"/>
  <c r="T341" i="4" s="1"/>
  <c r="S99" i="4"/>
  <c r="T99" i="4" s="1"/>
  <c r="S19" i="4"/>
  <c r="T19" i="4" s="1"/>
  <c r="S348" i="4"/>
  <c r="T348" i="4" s="1"/>
  <c r="S296" i="4"/>
  <c r="T296" i="4" s="1"/>
  <c r="S263" i="4"/>
  <c r="T263" i="4" s="1"/>
  <c r="S256" i="4"/>
  <c r="T256" i="4" s="1"/>
  <c r="S84" i="4"/>
  <c r="T84" i="4" s="1"/>
  <c r="S235" i="4"/>
  <c r="T235" i="4" s="1"/>
  <c r="S403" i="4"/>
  <c r="T403" i="4" s="1"/>
  <c r="S380" i="4"/>
  <c r="T380" i="4" s="1"/>
  <c r="S228" i="4"/>
  <c r="T228" i="4" s="1"/>
  <c r="S313" i="4"/>
  <c r="T313" i="4" s="1"/>
  <c r="S225" i="4"/>
  <c r="T225" i="4" s="1"/>
  <c r="S194" i="4"/>
  <c r="T194" i="4" s="1"/>
  <c r="S219" i="4"/>
  <c r="T219" i="4" s="1"/>
  <c r="S260" i="4"/>
  <c r="T260" i="4" s="1"/>
  <c r="S147" i="4"/>
  <c r="T147" i="4" s="1"/>
  <c r="S156" i="4"/>
  <c r="T156" i="4" s="1"/>
  <c r="S303" i="4"/>
  <c r="T303" i="4" s="1"/>
  <c r="S165" i="4"/>
  <c r="T165" i="4" s="1"/>
  <c r="AX21" i="4"/>
  <c r="AX61" i="4"/>
  <c r="AX36" i="4"/>
  <c r="AX60" i="4"/>
  <c r="AX22" i="4"/>
  <c r="AX33" i="4"/>
  <c r="BA63" i="4"/>
  <c r="BA25" i="4"/>
  <c r="BA64" i="4"/>
  <c r="BA355"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AC189" i="4"/>
  <c r="AC175" i="4"/>
  <c r="X175" i="4"/>
  <c r="X306" i="4"/>
  <c r="AC306" i="4"/>
  <c r="AC334" i="4"/>
  <c r="X202" i="4"/>
  <c r="X305" i="4"/>
  <c r="AC305" i="4"/>
  <c r="AC203" i="4"/>
  <c r="X174" i="4"/>
  <c r="AC56" i="4"/>
  <c r="AC187" i="4"/>
  <c r="X188" i="4"/>
  <c r="X278" i="4"/>
  <c r="X277" i="4"/>
  <c r="AC136" i="4"/>
  <c r="X55" i="4"/>
  <c r="F2" i="7"/>
  <c r="T455" i="4" l="1"/>
  <c r="AW455" i="4"/>
  <c r="T473" i="4"/>
  <c r="AW473" i="4"/>
  <c r="T456" i="4"/>
  <c r="AW456" i="4"/>
  <c r="T452" i="4"/>
  <c r="AW452" i="4"/>
  <c r="T472" i="4"/>
  <c r="AW472" i="4"/>
  <c r="T451" i="4"/>
  <c r="AW451" i="4"/>
  <c r="T453" i="4"/>
  <c r="AW453" i="4"/>
  <c r="T454" i="4"/>
  <c r="AW454" i="4"/>
  <c r="BA334" i="4"/>
  <c r="BA333" i="4"/>
  <c r="BA129" i="4"/>
  <c r="BA335" i="4"/>
  <c r="X335" i="4"/>
  <c r="AX335" i="4" s="1"/>
  <c r="BA276" i="4"/>
  <c r="BA278" i="4"/>
  <c r="BA306" i="4"/>
  <c r="BA277" i="4"/>
  <c r="BA304" i="4"/>
  <c r="BA189" i="4"/>
  <c r="X276" i="4"/>
  <c r="AX276" i="4" s="1"/>
  <c r="BA55" i="4"/>
  <c r="BA305" i="4"/>
  <c r="X136" i="4"/>
  <c r="AX136" i="4" s="1"/>
  <c r="BA174" i="4"/>
  <c r="BA56" i="4"/>
  <c r="BA203" i="4"/>
  <c r="AX355" i="4"/>
  <c r="S355" i="4"/>
  <c r="T355" i="4" s="1"/>
  <c r="AX64" i="4"/>
  <c r="S64" i="4"/>
  <c r="T64" i="4" s="1"/>
  <c r="AX25" i="4"/>
  <c r="AX63" i="4"/>
  <c r="AX24" i="4"/>
  <c r="AX27" i="4"/>
  <c r="AX278" i="4"/>
  <c r="BA186" i="4"/>
  <c r="BA175" i="4"/>
  <c r="AX333" i="4"/>
  <c r="AX129" i="4"/>
  <c r="BA188" i="4"/>
  <c r="AX203" i="4"/>
  <c r="AX304" i="4"/>
  <c r="BA187" i="4"/>
  <c r="AX334" i="4"/>
  <c r="AX174" i="4"/>
  <c r="BA357" i="4"/>
  <c r="AX305" i="4"/>
  <c r="AX189" i="4"/>
  <c r="BA356" i="4"/>
  <c r="AX55" i="4"/>
  <c r="AX277" i="4"/>
  <c r="BA204" i="4"/>
  <c r="BA202" i="4"/>
  <c r="AX306" i="4"/>
  <c r="AX56" i="4"/>
  <c r="I2" i="7"/>
  <c r="H2" i="7"/>
  <c r="S129" i="4" s="1"/>
  <c r="T129" i="4" s="1"/>
  <c r="S25" i="4" l="1"/>
  <c r="T25" i="4" s="1"/>
  <c r="S390" i="4"/>
  <c r="T390" i="4" s="1"/>
  <c r="S397" i="4"/>
  <c r="T397" i="4" s="1"/>
  <c r="S391" i="4"/>
  <c r="T391" i="4" s="1"/>
  <c r="S305" i="4"/>
  <c r="T305" i="4" s="1"/>
  <c r="S56" i="4"/>
  <c r="T56" i="4" s="1"/>
  <c r="S203" i="4"/>
  <c r="T203" i="4" s="1"/>
  <c r="S434" i="4"/>
  <c r="S429" i="4"/>
  <c r="S77" i="4"/>
  <c r="T77" i="4" s="1"/>
  <c r="S69" i="4"/>
  <c r="T69" i="4" s="1"/>
  <c r="S48" i="4"/>
  <c r="T48" i="4" s="1"/>
  <c r="S44" i="4"/>
  <c r="T44" i="4" s="1"/>
  <c r="S159" i="4"/>
  <c r="T159" i="4" s="1"/>
  <c r="S242" i="4"/>
  <c r="T242" i="4" s="1"/>
  <c r="S72" i="4"/>
  <c r="T72" i="4" s="1"/>
  <c r="S62" i="4"/>
  <c r="T62" i="4" s="1"/>
  <c r="S246" i="4"/>
  <c r="T246" i="4" s="1"/>
  <c r="S14" i="4"/>
  <c r="T14" i="4" s="1"/>
  <c r="S126" i="4"/>
  <c r="T126" i="4" s="1"/>
  <c r="S482" i="4"/>
  <c r="T482" i="4" s="1"/>
  <c r="S87" i="4"/>
  <c r="T87" i="4" s="1"/>
  <c r="S10" i="4"/>
  <c r="T10" i="4" s="1"/>
  <c r="S435" i="4"/>
  <c r="S499" i="4"/>
  <c r="T499" i="4" s="1"/>
  <c r="S81" i="4"/>
  <c r="T81" i="4" s="1"/>
  <c r="S237" i="4"/>
  <c r="T237" i="4" s="1"/>
  <c r="S245" i="4"/>
  <c r="T245" i="4" s="1"/>
  <c r="S373" i="4"/>
  <c r="T373" i="4" s="1"/>
  <c r="S267" i="4"/>
  <c r="T267" i="4" s="1"/>
  <c r="S487" i="4"/>
  <c r="T487" i="4" s="1"/>
  <c r="S493" i="4"/>
  <c r="T493" i="4" s="1"/>
  <c r="S16" i="4"/>
  <c r="T16" i="4" s="1"/>
  <c r="S352" i="4"/>
  <c r="T352" i="4" s="1"/>
  <c r="S439" i="4"/>
  <c r="S374" i="4"/>
  <c r="T374" i="4" s="1"/>
  <c r="S358" i="4"/>
  <c r="T358" i="4" s="1"/>
  <c r="S375" i="4"/>
  <c r="T375" i="4" s="1"/>
  <c r="S359" i="4"/>
  <c r="T359" i="4" s="1"/>
  <c r="S370" i="4"/>
  <c r="T370" i="4" s="1"/>
  <c r="S361" i="4"/>
  <c r="T361" i="4" s="1"/>
  <c r="S371" i="4"/>
  <c r="T371" i="4" s="1"/>
  <c r="S362" i="4"/>
  <c r="T362" i="4" s="1"/>
  <c r="S184" i="4"/>
  <c r="T184" i="4" s="1"/>
  <c r="S185" i="4"/>
  <c r="T185" i="4" s="1"/>
  <c r="S498" i="4"/>
  <c r="T498" i="4" s="1"/>
  <c r="S491" i="4"/>
  <c r="T491" i="4" s="1"/>
  <c r="S474" i="4"/>
  <c r="T474" i="4" s="1"/>
  <c r="S433" i="4"/>
  <c r="S475" i="4"/>
  <c r="T475" i="4" s="1"/>
  <c r="S22" i="4"/>
  <c r="T22" i="4" s="1"/>
  <c r="S76" i="4"/>
  <c r="T76" i="4" s="1"/>
  <c r="S11" i="4"/>
  <c r="T11" i="4" s="1"/>
  <c r="S108" i="4"/>
  <c r="T108" i="4" s="1"/>
  <c r="S68" i="4"/>
  <c r="T68" i="4" s="1"/>
  <c r="S32" i="4"/>
  <c r="T32" i="4" s="1"/>
  <c r="S174" i="4"/>
  <c r="T174" i="4" s="1"/>
  <c r="S275" i="4"/>
  <c r="T275" i="4" s="1"/>
  <c r="S440" i="4"/>
  <c r="T440" i="4" s="1"/>
  <c r="S363" i="4"/>
  <c r="T363" i="4" s="1"/>
  <c r="S170" i="4"/>
  <c r="T170" i="4" s="1"/>
  <c r="S190" i="4"/>
  <c r="T190" i="4" s="1"/>
  <c r="S209" i="4"/>
  <c r="T209" i="4" s="1"/>
  <c r="S191" i="4"/>
  <c r="T191" i="4" s="1"/>
  <c r="S208" i="4"/>
  <c r="T208" i="4" s="1"/>
  <c r="S250" i="4"/>
  <c r="T250" i="4" s="1"/>
  <c r="S210" i="4"/>
  <c r="T210" i="4" s="1"/>
  <c r="S116" i="4"/>
  <c r="T116" i="4" s="1"/>
  <c r="S360" i="4"/>
  <c r="T360" i="4" s="1"/>
  <c r="S372" i="4"/>
  <c r="T372" i="4" s="1"/>
  <c r="S153" i="4"/>
  <c r="T153" i="4" s="1"/>
  <c r="S82" i="4"/>
  <c r="T82" i="4" s="1"/>
  <c r="S239" i="4"/>
  <c r="T239" i="4" s="1"/>
  <c r="S431" i="4"/>
  <c r="S154" i="4"/>
  <c r="T154" i="4" s="1"/>
  <c r="S169" i="4"/>
  <c r="T169" i="4" s="1"/>
  <c r="S168" i="4"/>
  <c r="T168" i="4" s="1"/>
  <c r="S388" i="4"/>
  <c r="T388" i="4" s="1"/>
  <c r="S492" i="4"/>
  <c r="T492" i="4" s="1"/>
  <c r="S396" i="4"/>
  <c r="T396" i="4" s="1"/>
  <c r="S495" i="4"/>
  <c r="T495" i="4" s="1"/>
  <c r="S384" i="4"/>
  <c r="T384" i="4" s="1"/>
  <c r="S152" i="4"/>
  <c r="T152" i="4" s="1"/>
  <c r="S4" i="4"/>
  <c r="T4" i="4" s="1"/>
  <c r="S211" i="4"/>
  <c r="T211" i="4" s="1"/>
  <c r="S496" i="4"/>
  <c r="T496" i="4" s="1"/>
  <c r="S189" i="4"/>
  <c r="T189" i="4" s="1"/>
  <c r="S327" i="4"/>
  <c r="T327" i="4" s="1"/>
  <c r="S325" i="4"/>
  <c r="T325" i="4" s="1"/>
  <c r="S180" i="4"/>
  <c r="T180" i="4" s="1"/>
  <c r="S6" i="4"/>
  <c r="T6" i="4" s="1"/>
  <c r="S178" i="4"/>
  <c r="T178" i="4" s="1"/>
  <c r="S128" i="4"/>
  <c r="T128" i="4" s="1"/>
  <c r="S57" i="4"/>
  <c r="T57" i="4" s="1"/>
  <c r="S45" i="4"/>
  <c r="T45" i="4" s="1"/>
  <c r="S86" i="4"/>
  <c r="T86" i="4" s="1"/>
  <c r="S112" i="4"/>
  <c r="T112" i="4" s="1"/>
  <c r="S93" i="4"/>
  <c r="T93" i="4" s="1"/>
  <c r="S334" i="4"/>
  <c r="T334" i="4" s="1"/>
  <c r="S407" i="4"/>
  <c r="T407" i="4" s="1"/>
  <c r="S367" i="4"/>
  <c r="T367" i="4" s="1"/>
  <c r="S58" i="4"/>
  <c r="T58" i="4" s="1"/>
  <c r="S95" i="4"/>
  <c r="T95" i="4" s="1"/>
  <c r="S79" i="4"/>
  <c r="T79" i="4" s="1"/>
  <c r="S171" i="4"/>
  <c r="T171" i="4" s="1"/>
  <c r="S15" i="4"/>
  <c r="T15" i="4" s="1"/>
  <c r="S369" i="4"/>
  <c r="T369" i="4" s="1"/>
  <c r="S197" i="4"/>
  <c r="T197" i="4" s="1"/>
  <c r="S240" i="4"/>
  <c r="T240" i="4" s="1"/>
  <c r="S111" i="4"/>
  <c r="T111" i="4" s="1"/>
  <c r="S436" i="4"/>
  <c r="S7" i="4"/>
  <c r="T7" i="4" s="1"/>
  <c r="S182" i="4"/>
  <c r="T182" i="4" s="1"/>
  <c r="S70" i="4"/>
  <c r="T70" i="4" s="1"/>
  <c r="S322" i="4"/>
  <c r="T322" i="4" s="1"/>
  <c r="S269" i="4"/>
  <c r="T269" i="4" s="1"/>
  <c r="S479" i="4"/>
  <c r="T479" i="4" s="1"/>
  <c r="S497" i="4"/>
  <c r="T497" i="4" s="1"/>
  <c r="S323" i="4"/>
  <c r="T323" i="4" s="1"/>
  <c r="S270" i="4"/>
  <c r="T270" i="4" s="1"/>
  <c r="S395" i="4"/>
  <c r="T395" i="4" s="1"/>
  <c r="S8" i="4"/>
  <c r="T8" i="4" s="1"/>
  <c r="S385" i="4"/>
  <c r="T385" i="4" s="1"/>
  <c r="S268" i="4"/>
  <c r="T268" i="4" s="1"/>
  <c r="S481" i="4"/>
  <c r="T481" i="4" s="1"/>
  <c r="S271" i="4"/>
  <c r="T271" i="4" s="1"/>
  <c r="S136" i="4"/>
  <c r="T136" i="4" s="1"/>
  <c r="S485" i="4"/>
  <c r="T485" i="4" s="1"/>
  <c r="S26" i="4"/>
  <c r="T26" i="4" s="1"/>
  <c r="S66" i="4"/>
  <c r="T66" i="4" s="1"/>
  <c r="S5" i="4"/>
  <c r="T5" i="4" s="1"/>
  <c r="S94" i="4"/>
  <c r="T94" i="4" s="1"/>
  <c r="S20" i="4"/>
  <c r="T20" i="4" s="1"/>
  <c r="S476" i="4"/>
  <c r="T476" i="4" s="1"/>
  <c r="S29" i="4"/>
  <c r="T29" i="4" s="1"/>
  <c r="S49" i="4"/>
  <c r="T49" i="4" s="1"/>
  <c r="S421" i="4"/>
  <c r="S428" i="4"/>
  <c r="S488" i="4"/>
  <c r="T488" i="4" s="1"/>
  <c r="S326" i="4"/>
  <c r="T326" i="4" s="1"/>
  <c r="S272" i="4"/>
  <c r="T272" i="4" s="1"/>
  <c r="S484" i="4"/>
  <c r="T484" i="4" s="1"/>
  <c r="S489" i="4"/>
  <c r="T489" i="4" s="1"/>
  <c r="S183" i="4"/>
  <c r="T183" i="4" s="1"/>
  <c r="S50" i="4"/>
  <c r="T50" i="4" s="1"/>
  <c r="S422" i="4"/>
  <c r="S71" i="4"/>
  <c r="T71" i="4" s="1"/>
  <c r="S88" i="4"/>
  <c r="T88" i="4" s="1"/>
  <c r="S324" i="4"/>
  <c r="T324" i="4" s="1"/>
  <c r="S23" i="4"/>
  <c r="T23" i="4" s="1"/>
  <c r="S365" i="4"/>
  <c r="T365" i="4" s="1"/>
  <c r="S478" i="4"/>
  <c r="T478" i="4" s="1"/>
  <c r="S430" i="4"/>
  <c r="S114" i="4"/>
  <c r="T114" i="4" s="1"/>
  <c r="S172" i="4"/>
  <c r="T172" i="4" s="1"/>
  <c r="S149" i="4"/>
  <c r="T149" i="4" s="1"/>
  <c r="S151" i="4"/>
  <c r="T151" i="4" s="1"/>
  <c r="S446" i="4"/>
  <c r="S494" i="4"/>
  <c r="T494" i="4" s="1"/>
  <c r="S127" i="4"/>
  <c r="T127" i="4" s="1"/>
  <c r="S181" i="4"/>
  <c r="T181" i="4" s="1"/>
  <c r="S51" i="4"/>
  <c r="T51" i="4" s="1"/>
  <c r="S177" i="4"/>
  <c r="T177" i="4" s="1"/>
  <c r="S477" i="4"/>
  <c r="T477" i="4" s="1"/>
  <c r="S39" i="4"/>
  <c r="T39" i="4" s="1"/>
  <c r="S179" i="4"/>
  <c r="T179" i="4" s="1"/>
  <c r="S483" i="4"/>
  <c r="T483" i="4" s="1"/>
  <c r="S243" i="4"/>
  <c r="T243" i="4" s="1"/>
  <c r="S38" i="4"/>
  <c r="T38" i="4" s="1"/>
  <c r="S74" i="4"/>
  <c r="T74" i="4" s="1"/>
  <c r="S486" i="4"/>
  <c r="T486" i="4" s="1"/>
  <c r="S75" i="4"/>
  <c r="T75" i="4" s="1"/>
  <c r="S248" i="4"/>
  <c r="T248" i="4" s="1"/>
  <c r="S420" i="4"/>
  <c r="S150" i="4"/>
  <c r="T150" i="4" s="1"/>
  <c r="S33" i="4"/>
  <c r="T33" i="4" s="1"/>
  <c r="S368" i="4"/>
  <c r="T368" i="4" s="1"/>
  <c r="S438" i="4"/>
  <c r="S83" i="4"/>
  <c r="T83" i="4" s="1"/>
  <c r="S249" i="4"/>
  <c r="T249" i="4" s="1"/>
  <c r="S110" i="4"/>
  <c r="T110" i="4" s="1"/>
  <c r="S18" i="4"/>
  <c r="T18" i="4" s="1"/>
  <c r="S201" i="4"/>
  <c r="T201" i="4" s="1"/>
  <c r="S89" i="4"/>
  <c r="T89" i="4" s="1"/>
  <c r="S200" i="4"/>
  <c r="T200" i="4" s="1"/>
  <c r="S40" i="4"/>
  <c r="T40" i="4" s="1"/>
  <c r="S34" i="4"/>
  <c r="T34" i="4" s="1"/>
  <c r="S47" i="4"/>
  <c r="T47" i="4" s="1"/>
  <c r="S199" i="4"/>
  <c r="T199" i="4" s="1"/>
  <c r="S244" i="4"/>
  <c r="T244" i="4" s="1"/>
  <c r="S109" i="4"/>
  <c r="T109" i="4" s="1"/>
  <c r="S46" i="4"/>
  <c r="T46" i="4" s="1"/>
  <c r="S364" i="4"/>
  <c r="T364" i="4" s="1"/>
  <c r="S406" i="4"/>
  <c r="T406" i="4" s="1"/>
  <c r="S273" i="4"/>
  <c r="T273" i="4" s="1"/>
  <c r="S274" i="4"/>
  <c r="T274" i="4" s="1"/>
  <c r="S21" i="4"/>
  <c r="T21" i="4" s="1"/>
  <c r="S36" i="4"/>
  <c r="T36" i="4" s="1"/>
  <c r="S173" i="4"/>
  <c r="T173" i="4" s="1"/>
  <c r="S442" i="4"/>
  <c r="T442" i="4" s="1"/>
  <c r="S409" i="4"/>
  <c r="T409" i="4" s="1"/>
  <c r="S67" i="4"/>
  <c r="T67" i="4" s="1"/>
  <c r="S31" i="4"/>
  <c r="T31" i="4" s="1"/>
  <c r="S106" i="4"/>
  <c r="T106" i="4" s="1"/>
  <c r="S247" i="4"/>
  <c r="T247" i="4" s="1"/>
  <c r="S198" i="4"/>
  <c r="T198" i="4" s="1"/>
  <c r="S427" i="4"/>
  <c r="S408" i="4"/>
  <c r="T408" i="4" s="1"/>
  <c r="S366" i="4"/>
  <c r="T366" i="4" s="1"/>
  <c r="S91" i="4"/>
  <c r="T91" i="4" s="1"/>
  <c r="S196" i="4"/>
  <c r="T196" i="4" s="1"/>
  <c r="S65" i="4"/>
  <c r="T65" i="4" s="1"/>
  <c r="S107" i="4"/>
  <c r="T107" i="4" s="1"/>
  <c r="S9" i="4"/>
  <c r="T9" i="4" s="1"/>
  <c r="S41" i="4"/>
  <c r="T41" i="4" s="1"/>
  <c r="S80" i="4"/>
  <c r="T80" i="4" s="1"/>
  <c r="S432" i="4"/>
  <c r="S410" i="4"/>
  <c r="T410" i="4" s="1"/>
  <c r="S30" i="4"/>
  <c r="T30" i="4" s="1"/>
  <c r="S60" i="4"/>
  <c r="T60" i="4" s="1"/>
  <c r="S330" i="4"/>
  <c r="T330" i="4" s="1"/>
  <c r="S331" i="4"/>
  <c r="T331" i="4" s="1"/>
  <c r="S332" i="4"/>
  <c r="T332" i="4" s="1"/>
  <c r="S238" i="4"/>
  <c r="T238" i="4" s="1"/>
  <c r="S42" i="4"/>
  <c r="T42" i="4" s="1"/>
  <c r="S205" i="4"/>
  <c r="T205" i="4" s="1"/>
  <c r="S444" i="4"/>
  <c r="T444" i="4" s="1"/>
  <c r="S411" i="4"/>
  <c r="T411" i="4" s="1"/>
  <c r="S353" i="4"/>
  <c r="T353" i="4" s="1"/>
  <c r="S354" i="4"/>
  <c r="T354" i="4" s="1"/>
  <c r="S307" i="4"/>
  <c r="T307" i="4" s="1"/>
  <c r="S52" i="4"/>
  <c r="T52" i="4" s="1"/>
  <c r="S309" i="4"/>
  <c r="T309" i="4" s="1"/>
  <c r="S241" i="4"/>
  <c r="T241" i="4" s="1"/>
  <c r="S308" i="4"/>
  <c r="T308" i="4" s="1"/>
  <c r="S207" i="4"/>
  <c r="T207" i="4" s="1"/>
  <c r="S206" i="4"/>
  <c r="T206" i="4" s="1"/>
  <c r="S61" i="4"/>
  <c r="T61" i="4" s="1"/>
  <c r="S96" i="4"/>
  <c r="T96" i="4" s="1"/>
  <c r="S490" i="4"/>
  <c r="T490" i="4" s="1"/>
  <c r="S480" i="4"/>
  <c r="T480" i="4" s="1"/>
  <c r="S437" i="4"/>
  <c r="S90" i="4"/>
  <c r="T90" i="4" s="1"/>
  <c r="S113" i="4"/>
  <c r="T113" i="4" s="1"/>
  <c r="S276" i="4"/>
  <c r="T276" i="4" s="1"/>
  <c r="S386" i="4"/>
  <c r="T386" i="4" s="1"/>
  <c r="S55" i="4"/>
  <c r="T55" i="4" s="1"/>
  <c r="S306" i="4"/>
  <c r="T306" i="4" s="1"/>
  <c r="S27" i="4"/>
  <c r="T27" i="4" s="1"/>
  <c r="S392" i="4"/>
  <c r="T392" i="4" s="1"/>
  <c r="S389" i="4"/>
  <c r="T389" i="4" s="1"/>
  <c r="S333" i="4"/>
  <c r="T333" i="4" s="1"/>
  <c r="S393" i="4"/>
  <c r="T393" i="4" s="1"/>
  <c r="S387" i="4"/>
  <c r="T387" i="4" s="1"/>
  <c r="S335" i="4"/>
  <c r="T335" i="4" s="1"/>
  <c r="S24" i="4"/>
  <c r="T24" i="4" s="1"/>
  <c r="S394" i="4"/>
  <c r="T394" i="4" s="1"/>
  <c r="S304" i="4"/>
  <c r="T304" i="4" s="1"/>
  <c r="S277" i="4"/>
  <c r="T277" i="4" s="1"/>
  <c r="S63" i="4"/>
  <c r="T63" i="4" s="1"/>
  <c r="S278" i="4"/>
  <c r="T278" i="4" s="1"/>
  <c r="AX204" i="4"/>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7" i="4"/>
  <c r="AW37" i="4"/>
  <c r="AW81" i="4"/>
  <c r="AW104" i="4"/>
  <c r="AW318" i="4"/>
  <c r="AW122" i="4"/>
  <c r="AW41" i="4"/>
  <c r="AW101" i="4"/>
  <c r="AW352" i="4"/>
  <c r="AW353" i="4"/>
  <c r="AW3" i="4"/>
  <c r="AW164" i="4"/>
  <c r="AW154" i="4"/>
  <c r="AW284" i="4"/>
  <c r="AW297" i="4"/>
  <c r="AW346" i="4"/>
  <c r="AW269" i="4"/>
  <c r="AW373" i="4"/>
  <c r="AW82" i="4"/>
  <c r="AW338" i="4"/>
  <c r="AW293" i="4"/>
  <c r="AW499" i="4"/>
  <c r="AW371" i="4"/>
  <c r="AW379" i="4"/>
  <c r="AW99" i="4"/>
  <c r="AW321" i="4"/>
  <c r="AW298" i="4"/>
  <c r="AW397" i="4"/>
  <c r="AW20" i="4"/>
  <c r="AW368" i="4"/>
  <c r="AW359" i="4"/>
  <c r="AW102" i="4"/>
  <c r="AW345" i="4"/>
  <c r="AW25" i="4"/>
  <c r="AW75" i="4"/>
  <c r="AW16" i="4"/>
  <c r="AW272" i="4"/>
  <c r="AW85" i="4"/>
  <c r="AW332" i="4"/>
  <c r="AW119" i="4"/>
  <c r="AW476" i="4"/>
  <c r="AW492" i="4"/>
  <c r="AW14" i="4"/>
  <c r="AW265" i="4"/>
  <c r="AW130" i="4"/>
  <c r="AW386" i="4"/>
  <c r="AW487" i="4"/>
  <c r="AW263" i="4"/>
  <c r="AW300" i="4"/>
  <c r="AW307" i="4"/>
  <c r="AW339" i="4"/>
  <c r="AW92" i="4"/>
  <c r="AW69" i="4"/>
  <c r="AW30" i="4"/>
  <c r="AW6" i="4"/>
  <c r="AW115" i="4"/>
  <c r="AW137" i="4"/>
  <c r="AW283" i="4"/>
  <c r="AW10" i="4"/>
  <c r="AW285" i="4"/>
  <c r="AW251" i="4"/>
  <c r="AW262" i="4"/>
  <c r="AW317" i="4"/>
  <c r="AW178" i="4"/>
  <c r="AW494"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230" i="4"/>
  <c r="AW103" i="4"/>
  <c r="AW381" i="4"/>
  <c r="AW117" i="4"/>
  <c r="AW216" i="4"/>
  <c r="AW496" i="4"/>
  <c r="AW192" i="4"/>
  <c r="AW31" i="4"/>
  <c r="AW219" i="4"/>
  <c r="AW255" i="4"/>
  <c r="AW200" i="4"/>
  <c r="AW211" i="4"/>
  <c r="AW365" i="4"/>
  <c r="AW498" i="4"/>
  <c r="AW340" i="4"/>
  <c r="AW370" i="4"/>
  <c r="AW366" i="4"/>
  <c r="AW149"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27" i="4" l="1"/>
  <c r="AW55" i="4"/>
  <c r="T427" i="4"/>
  <c r="AW427" i="4"/>
  <c r="T436" i="4"/>
  <c r="AW436" i="4"/>
  <c r="AW46" i="4"/>
  <c r="AW420" i="4"/>
  <c r="T420" i="4"/>
  <c r="T446" i="4"/>
  <c r="AW446" i="4"/>
  <c r="AW408" i="4"/>
  <c r="T428" i="4"/>
  <c r="AW428" i="4"/>
  <c r="T431" i="4"/>
  <c r="AW431" i="4"/>
  <c r="AW183" i="4"/>
  <c r="T432" i="4"/>
  <c r="AW432" i="4"/>
  <c r="AW430" i="4"/>
  <c r="T430" i="4"/>
  <c r="AW421" i="4"/>
  <c r="T421" i="4"/>
  <c r="AW429" i="4"/>
  <c r="T429" i="4"/>
  <c r="T435" i="4"/>
  <c r="AW435" i="4"/>
  <c r="AW434" i="4"/>
  <c r="T434" i="4"/>
  <c r="AW238" i="4"/>
  <c r="AW393" i="4"/>
  <c r="T439" i="4"/>
  <c r="AW439" i="4"/>
  <c r="AW127" i="4"/>
  <c r="T437" i="4"/>
  <c r="AW437" i="4"/>
  <c r="AW438" i="4"/>
  <c r="T438" i="4"/>
  <c r="AW422" i="4"/>
  <c r="T422" i="4"/>
  <c r="T433" i="4"/>
  <c r="AW433" i="4"/>
  <c r="AW357" i="4"/>
  <c r="T357" i="4"/>
  <c r="AW187" i="4"/>
  <c r="T187" i="4"/>
  <c r="AW202" i="4"/>
  <c r="T202" i="4"/>
  <c r="AW8" i="4"/>
  <c r="AW482"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95" i="4"/>
  <c r="AW84" i="4"/>
  <c r="AW484" i="4"/>
  <c r="AW343" i="4"/>
  <c r="AW308" i="4"/>
  <c r="AW331" i="4"/>
  <c r="AW299" i="4"/>
  <c r="AW327" i="4"/>
  <c r="AW181" i="4"/>
  <c r="AW311" i="4"/>
  <c r="AW155" i="4"/>
  <c r="AW478" i="4"/>
  <c r="AW405" i="4"/>
  <c r="AW306" i="4"/>
  <c r="AW186" i="4"/>
  <c r="AW88" i="4"/>
  <c r="AW479" i="4"/>
  <c r="AW15" i="4"/>
  <c r="AW209" i="4"/>
  <c r="AW146" i="4"/>
  <c r="AW83" i="4"/>
  <c r="AW136" i="4"/>
  <c r="AW380" i="4"/>
  <c r="AW250" i="4"/>
  <c r="AW319" i="4"/>
  <c r="AW169" i="4"/>
  <c r="AW354" i="4"/>
  <c r="AW247" i="4"/>
  <c r="AW227" i="4"/>
  <c r="AW374" i="4"/>
  <c r="AW171" i="4"/>
  <c r="AW77" i="4"/>
  <c r="AW54" i="4"/>
  <c r="AW217" i="4"/>
  <c r="AW90" i="4"/>
  <c r="AW477" i="4"/>
  <c r="AW71" i="4"/>
  <c r="AW59" i="4"/>
  <c r="AW248" i="4"/>
  <c r="AW395" i="4"/>
  <c r="AW485"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93" i="4"/>
  <c r="AW396" i="4"/>
  <c r="AW486"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88" i="4"/>
  <c r="AW118" i="4"/>
  <c r="AW18" i="4"/>
  <c r="AW362" i="4"/>
  <c r="AW29" i="4"/>
  <c r="AW490"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75"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97" i="4"/>
  <c r="AW483" i="4"/>
  <c r="AW45" i="4"/>
  <c r="AW404" i="4"/>
  <c r="AW204" i="4"/>
  <c r="AW188" i="4"/>
  <c r="AW79" i="4"/>
  <c r="AW377" i="4"/>
  <c r="AW489" i="4"/>
  <c r="AW361" i="4"/>
  <c r="AW224" i="4"/>
  <c r="AW152" i="4"/>
  <c r="AW372" i="4"/>
  <c r="AW364" i="4"/>
  <c r="AW145" i="4"/>
  <c r="AW481" i="4"/>
  <c r="AW358" i="4"/>
  <c r="AW273" i="4"/>
  <c r="AW23" i="4"/>
  <c r="AW291" i="4"/>
  <c r="AW49" i="4"/>
  <c r="AW121" i="4"/>
  <c r="AW289" i="4"/>
  <c r="AW58" i="4"/>
  <c r="AW232" i="4"/>
  <c r="AW60" i="4"/>
  <c r="AW180" i="4"/>
  <c r="AW348" i="4"/>
  <c r="AW237" i="4"/>
  <c r="AW474" i="4"/>
  <c r="AW480" i="4"/>
  <c r="AW491" i="4"/>
  <c r="AW182" i="4"/>
  <c r="AW191" i="4"/>
  <c r="AW399" i="4"/>
  <c r="AW7" i="4"/>
  <c r="AX7" i="4"/>
</calcChain>
</file>

<file path=xl/sharedStrings.xml><?xml version="1.0" encoding="utf-8"?>
<sst xmlns="http://schemas.openxmlformats.org/spreadsheetml/2006/main" count="5832" uniqueCount="2470">
  <si>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</si>
  <si>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</si>
  <si>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</si>
  <si>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</si>
  <si>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</si>
  <si>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</si>
  <si>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</si>
  <si>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</si>
  <si>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</si>
  <si>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</si>
  <si>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</si>
  <si>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</si>
  <si>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</si>
  <si>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</si>
  <si>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</si>
  <si>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</si>
  <si>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</si>
  <si>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</si>
  <si>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</si>
  <si>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</si>
  <si>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</si>
  <si>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</si>
  <si>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</si>
  <si>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</si>
  <si>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</si>
  <si>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</si>
  <si>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</si>
  <si>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</si>
  <si>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</si>
  <si>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</si>
  <si>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</si>
  <si>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</si>
  <si>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</si>
  <si>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</si>
  <si>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</si>
  <si>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</si>
  <si>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</si>
  <si>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</si>
  <si>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</si>
  <si>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</si>
  <si>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</si>
  <si>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</si>
  <si>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</si>
  <si>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</si>
  <si>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</si>
  <si>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</si>
  <si>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</si>
  <si>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</si>
  <si>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</si>
  <si>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</si>
  <si>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</si>
  <si>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</si>
  <si>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</si>
  <si>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</si>
  <si>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</si>
  <si>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</si>
  <si>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</si>
  <si>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</si>
  <si>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</si>
  <si>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</si>
  <si>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</si>
  <si>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</si>
  <si>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</si>
  <si>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</si>
  <si>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</si>
  <si>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</si>
  <si>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</si>
  <si>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</si>
  <si>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</si>
  <si>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</si>
  <si>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</si>
  <si>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</si>
  <si>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</si>
  <si>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</si>
  <si>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</si>
  <si>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</si>
  <si>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</si>
  <si>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</si>
  <si>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</si>
  <si>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</si>
  <si>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</si>
  <si>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</si>
  <si>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</si>
  <si>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</si>
  <si>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</si>
  <si>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</si>
  <si>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</si>
  <si>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</si>
  <si>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</si>
  <si>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</si>
  <si>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</si>
  <si>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</si>
  <si>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</si>
  <si>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</si>
  <si>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</si>
  <si>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</si>
  <si>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</si>
  <si>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</si>
  <si>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</si>
  <si>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</si>
  <si>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</si>
  <si>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</si>
  <si>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</si>
  <si>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</si>
  <si>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</si>
  <si>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</si>
  <si>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</si>
  <si>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</si>
  <si>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</si>
  <si>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</si>
  <si>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</si>
  <si>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</si>
  <si>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</si>
  <si>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</si>
  <si>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</si>
  <si>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</si>
  <si>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</si>
  <si>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</si>
  <si>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</si>
  <si>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</si>
  <si>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</si>
  <si>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</si>
  <si>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</si>
  <si>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</si>
  <si>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</si>
  <si>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</si>
  <si>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</si>
  <si>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</si>
  <si>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</si>
  <si>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</si>
  <si>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</si>
  <si>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</si>
  <si>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</si>
  <si>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</si>
  <si>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</si>
  <si>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</si>
  <si>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</si>
  <si>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</si>
  <si>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</si>
  <si>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</si>
  <si>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</si>
  <si>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</si>
  <si>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</si>
  <si>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</si>
  <si>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</si>
  <si>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</si>
  <si>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</si>
  <si>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</si>
  <si>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</si>
  <si>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</si>
  <si>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</si>
  <si>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</si>
  <si>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</si>
  <si>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</si>
  <si>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</si>
  <si>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</si>
  <si>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</si>
  <si>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</si>
  <si>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</si>
  <si>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</si>
  <si>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</si>
  <si>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</si>
  <si>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</si>
  <si>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</si>
  <si>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</si>
  <si>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</si>
  <si>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</si>
  <si>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</si>
  <si>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</si>
  <si>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</si>
  <si>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</si>
  <si>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</si>
  <si>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</si>
  <si>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</si>
  <si>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</si>
  <si>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</si>
  <si>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</si>
  <si>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</si>
  <si>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</si>
  <si>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</si>
  <si>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</si>
  <si>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</si>
  <si>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</si>
  <si>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</si>
  <si>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</si>
  <si>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</si>
  <si>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</si>
  <si>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</si>
  <si>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</si>
  <si>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</si>
  <si>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</si>
  <si>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</si>
  <si>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</si>
  <si>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</si>
  <si>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</si>
  <si>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</si>
  <si>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</si>
  <si>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</si>
  <si>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</si>
  <si>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</si>
  <si>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</si>
  <si>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</si>
  <si>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</si>
  <si>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</si>
  <si>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</si>
  <si>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</si>
  <si>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</si>
  <si>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</si>
  <si>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</si>
  <si>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</si>
  <si>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</si>
  <si>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</si>
  <si>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</si>
  <si>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</si>
  <si>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</si>
  <si>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</si>
  <si>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</si>
  <si>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</si>
  <si>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</si>
  <si>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</si>
  <si>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</si>
  <si>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</si>
  <si>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</si>
  <si>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</si>
  <si>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</si>
  <si>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</si>
  <si>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</si>
  <si>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</si>
  <si>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</si>
  <si>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</si>
  <si>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</si>
  <si>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</si>
  <si>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</si>
  <si>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</si>
  <si>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</si>
  <si>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</si>
  <si>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</si>
  <si>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</si>
  <si>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</si>
  <si>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</si>
  <si>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</si>
  <si>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</si>
  <si>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</si>
  <si>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</si>
  <si>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</si>
  <si>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</si>
  <si>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</si>
  <si>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</si>
  <si>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</si>
  <si>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</si>
  <si>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</si>
  <si>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</si>
  <si>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</si>
  <si>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</si>
  <si>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</si>
  <si>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</si>
  <si>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</si>
  <si>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</si>
  <si>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</si>
  <si>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</si>
  <si>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</si>
  <si>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</si>
  <si>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</si>
  <si>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</si>
  <si>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</si>
  <si>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</si>
  <si>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</si>
  <si>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</si>
  <si>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</si>
  <si>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</si>
  <si>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</si>
  <si>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</si>
  <si>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</si>
  <si>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</si>
  <si>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</si>
  <si>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</si>
  <si>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</si>
  <si>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</si>
  <si>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</si>
  <si>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</si>
  <si>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</si>
  <si>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</si>
  <si>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</si>
  <si>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</si>
  <si>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</si>
  <si>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</si>
  <si>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</si>
  <si>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</si>
  <si>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</si>
  <si>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</si>
  <si>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</si>
  <si>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</si>
  <si>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</si>
  <si>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</si>
  <si>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</si>
  <si>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</si>
  <si>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</si>
  <si>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</si>
  <si>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</si>
  <si>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</si>
  <si>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</si>
  <si>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</si>
  <si>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</si>
  <si>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</si>
  <si>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</si>
  <si>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</si>
  <si>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</si>
  <si>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</si>
  <si>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</si>
  <si>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</si>
  <si>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</si>
  <si>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</si>
  <si>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</si>
  <si>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</si>
  <si>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</si>
  <si>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</si>
  <si>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</si>
  <si>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</si>
  <si>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</si>
  <si>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</si>
  <si>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</si>
  <si>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</si>
  <si>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</si>
  <si>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</si>
  <si>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</si>
  <si>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</si>
  <si>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</si>
  <si>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</si>
  <si>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</si>
  <si>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</si>
  <si>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</si>
  <si>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</si>
  <si>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</si>
  <si>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</si>
  <si>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</si>
  <si>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</si>
  <si>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</si>
  <si>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</si>
  <si>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</si>
  <si>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</si>
  <si>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</si>
  <si>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</si>
  <si>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</si>
  <si>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</si>
  <si>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</si>
  <si>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</si>
  <si>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</si>
  <si>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</si>
  <si>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</si>
  <si>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</si>
  <si>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</si>
  <si>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</si>
  <si>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</si>
  <si>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</si>
  <si>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</si>
  <si>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</si>
  <si>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</si>
  <si>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</si>
  <si>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</si>
  <si>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</si>
  <si>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</si>
  <si>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</si>
  <si>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</si>
  <si>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</si>
  <si>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</si>
  <si>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</si>
  <si>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</si>
  <si>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</si>
  <si>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</si>
  <si>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</si>
  <si>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</si>
  <si>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</si>
  <si>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</si>
  <si>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</si>
  <si>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</si>
  <si>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</si>
  <si>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</si>
  <si>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</si>
  <si>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</si>
  <si>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</si>
  <si>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</si>
  <si>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</si>
  <si>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</si>
  <si>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</si>
  <si>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</si>
  <si>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</si>
  <si>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</si>
  <si>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</si>
  <si>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</si>
  <si>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</si>
  <si>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</si>
  <si>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</si>
  <si>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</si>
  <si>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</si>
  <si>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</si>
  <si>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</si>
  <si>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</si>
  <si>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</si>
  <si>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</si>
  <si>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</si>
  <si>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</si>
  <si>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</si>
  <si>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</si>
  <si>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</si>
  <si>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</si>
  <si>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</si>
  <si>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</si>
  <si>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</si>
  <si>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</si>
  <si>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</si>
  <si>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</si>
  <si>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</si>
  <si>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</si>
  <si>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</si>
  <si>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</si>
  <si>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</si>
  <si>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</si>
  <si>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</si>
  <si>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</si>
  <si>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</si>
  <si>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</si>
  <si>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</si>
  <si>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</si>
  <si>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</si>
  <si>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</si>
  <si>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</si>
  <si>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</si>
  <si>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</si>
  <si>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</si>
  <si>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</si>
  <si>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</si>
  <si>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</si>
  <si>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</si>
  <si>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</si>
  <si>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</si>
  <si>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</si>
  <si>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</si>
  <si>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</si>
  <si>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</si>
  <si>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</si>
  <si>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</si>
  <si>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</si>
  <si>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</si>
  <si>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</si>
  <si>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</si>
  <si>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</si>
  <si>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</si>
  <si>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</si>
  <si>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</si>
  <si>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</si>
  <si>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</si>
  <si>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</si>
  <si>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</si>
  <si>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</si>
  <si>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</si>
  <si>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</si>
  <si>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</si>
  <si>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</si>
  <si>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</si>
  <si>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</si>
  <si>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</si>
  <si>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</si>
  <si>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</si>
  <si>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</si>
  <si>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</si>
  <si>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</si>
  <si>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</si>
  <si>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</si>
  <si>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</si>
  <si>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</si>
  <si>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</si>
  <si>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</si>
  <si>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</si>
  <si>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</si>
  <si>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</si>
  <si>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</si>
  <si>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</si>
  <si>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</si>
  <si>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</si>
  <si>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</si>
  <si>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</si>
  <si>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</si>
  <si>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</si>
  <si>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</si>
  <si>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</si>
  <si>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</si>
  <si>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</si>
  <si>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</si>
  <si>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</si>
  <si>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</si>
  <si>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</si>
  <si>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</si>
  <si>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</si>
  <si>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</si>
  <si>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</si>
  <si>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</si>
  <si>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</si>
  <si>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</si>
  <si>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</si>
  <si>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</si>
  <si>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</si>
  <si>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</si>
  <si>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</si>
  <si>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</si>
  <si>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</si>
  <si>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</si>
  <si>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</si>
  <si>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</si>
  <si>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</si>
  <si>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</si>
  <si>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</si>
  <si>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</si>
  <si>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</si>
  <si>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</si>
  <si>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</si>
  <si>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</si>
  <si>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</si>
  <si>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</si>
  <si>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</si>
  <si>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</si>
  <si>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</si>
  <si>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</si>
  <si>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</si>
  <si>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</si>
  <si>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</si>
  <si>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</si>
  <si>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</si>
  <si>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</si>
  <si>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</si>
  <si>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</si>
  <si>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</si>
  <si>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</si>
  <si>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</si>
  <si>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</si>
  <si>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</si>
  <si>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</si>
  <si>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</si>
  <si>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</si>
  <si>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</si>
  <si>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</si>
  <si>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</si>
  <si>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</si>
  <si>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</si>
  <si>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</si>
  <si>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</si>
  <si>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</si>
  <si>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</si>
  <si>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</si>
  <si>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</si>
  <si>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</si>
  <si>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</si>
  <si>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</si>
  <si>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</si>
  <si>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</si>
  <si>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</si>
  <si>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</si>
  <si>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</si>
  <si>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</si>
  <si>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</si>
  <si>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</si>
  <si>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</si>
  <si>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</si>
  <si>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</si>
  <si>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</si>
  <si>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</si>
  <si>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</si>
  <si>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</si>
  <si>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</si>
  <si>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</si>
  <si>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</si>
  <si>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</si>
  <si>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</si>
  <si>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</si>
  <si>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</si>
  <si>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</si>
  <si>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</si>
  <si>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</si>
  <si>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</si>
  <si>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</si>
  <si>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</si>
  <si>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</si>
  <si>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</si>
  <si>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</si>
  <si>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</si>
  <si>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</si>
  <si>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</si>
  <si>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</si>
  <si>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</si>
  <si>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</si>
  <si>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</si>
  <si>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</si>
  <si>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</si>
  <si>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</si>
  <si>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</si>
  <si>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</si>
  <si>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</si>
  <si>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</si>
  <si>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</si>
  <si>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</si>
  <si>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</si>
  <si>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</si>
  <si>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</si>
  <si>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</si>
  <si>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</si>
  <si>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</si>
  <si>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</si>
  <si>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</si>
  <si>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</si>
  <si>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</si>
  <si>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</si>
  <si>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</si>
  <si>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</si>
  <si>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</si>
  <si>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</si>
  <si>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</si>
  <si>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</si>
  <si>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</si>
  <si>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</si>
  <si>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</si>
  <si>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</si>
  <si>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</si>
  <si>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</si>
  <si>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</si>
  <si>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</si>
  <si>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</si>
  <si>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</si>
  <si>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</si>
  <si>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</si>
  <si>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</si>
  <si>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</si>
  <si>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</si>
  <si>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</si>
  <si>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</si>
  <si>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</si>
  <si>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</si>
  <si>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</si>
  <si>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</si>
  <si>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</si>
  <si>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</si>
  <si>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</si>
  <si>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</si>
  <si>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</si>
  <si>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</si>
  <si>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</si>
  <si>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</si>
  <si>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</si>
  <si>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</si>
  <si>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</si>
  <si>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</si>
  <si>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</si>
  <si>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</si>
  <si>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</si>
  <si>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</si>
  <si>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</si>
  <si>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</si>
  <si>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</si>
  <si>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</si>
  <si>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</si>
  <si>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</si>
  <si>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</si>
  <si>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</si>
  <si>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</si>
  <si>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</si>
  <si>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</si>
  <si>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</si>
  <si>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</si>
  <si>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</si>
  <si>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</si>
  <si>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</si>
  <si>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</si>
  <si>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</si>
  <si>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</si>
  <si>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</si>
  <si>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</si>
  <si>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</si>
  <si>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</si>
  <si>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</si>
  <si>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</si>
  <si>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</si>
  <si>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</si>
  <si>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</si>
  <si>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</si>
  <si>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</si>
  <si>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</si>
  <si>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</si>
  <si>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</si>
  <si>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</si>
  <si>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</si>
  <si>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</si>
  <si>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</si>
  <si>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</si>
  <si>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</si>
  <si>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</si>
  <si>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</si>
  <si>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</si>
  <si>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</si>
  <si>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</si>
  <si>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</si>
  <si>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</si>
  <si>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</si>
  <si>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</si>
  <si>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</si>
  <si>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</si>
  <si>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</si>
  <si>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</si>
  <si>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</si>
  <si>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</si>
  <si>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</si>
  <si>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</si>
  <si>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</si>
  <si>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</si>
  <si>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</si>
  <si>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</si>
  <si>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</si>
  <si>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</si>
  <si>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</si>
  <si>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</si>
  <si>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</si>
  <si>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</si>
  <si>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</si>
  <si>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</si>
  <si>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</si>
  <si>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</si>
  <si>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</si>
  <si>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</si>
  <si>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</si>
  <si>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</si>
  <si>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</si>
  <si>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</si>
  <si>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</si>
  <si>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</si>
  <si>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</si>
  <si>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</si>
  <si>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</si>
  <si>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</si>
  <si>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</si>
  <si>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</si>
  <si>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</si>
  <si>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</si>
  <si>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</si>
  <si>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</si>
  <si>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</si>
  <si>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</si>
  <si>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</si>
  <si>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</si>
  <si>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</si>
  <si>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</si>
  <si>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</si>
  <si>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</si>
  <si>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</si>
  <si>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</si>
  <si>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</si>
  <si>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</si>
  <si>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</si>
  <si>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</si>
  <si>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</si>
  <si>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</si>
  <si>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</si>
  <si>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</si>
  <si>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</si>
  <si>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</si>
  <si>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</si>
  <si>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</si>
  <si>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</si>
  <si>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</si>
  <si>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</si>
  <si>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</si>
  <si>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</si>
  <si>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</si>
  <si>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</si>
  <si>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</si>
  <si>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</si>
  <si>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</si>
  <si>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</si>
  <si>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</si>
  <si>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</si>
  <si>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</si>
  <si>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</si>
  <si>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</si>
  <si>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</si>
  <si>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</si>
  <si>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</si>
  <si>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</si>
  <si>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</si>
  <si>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</si>
  <si>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</si>
  <si>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</si>
  <si>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</si>
  <si>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</si>
  <si>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</si>
  <si>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</si>
  <si>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</si>
  <si>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</si>
  <si>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</si>
  <si>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</si>
  <si>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</si>
  <si>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</si>
  <si>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</si>
  <si>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</si>
  <si>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</si>
  <si>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</si>
  <si>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</si>
  <si>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</si>
  <si>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</si>
  <si>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</si>
  <si>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</si>
  <si>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</si>
  <si>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</si>
  <si>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</si>
  <si>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</si>
  <si>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</si>
  <si>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</si>
  <si>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</si>
  <si>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</si>
  <si>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</si>
  <si>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</si>
  <si>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</si>
  <si>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</si>
  <si>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</si>
  <si>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</si>
  <si>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</si>
  <si>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</si>
  <si>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</si>
  <si>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</si>
  <si>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</si>
  <si>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</si>
  <si>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</si>
  <si>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</si>
  <si>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</si>
  <si>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</si>
  <si>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</si>
  <si>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</si>
  <si>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</si>
  <si>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</si>
  <si>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</si>
  <si>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</si>
  <si>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</si>
  <si>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</si>
  <si>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</si>
  <si>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</si>
  <si>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</si>
  <si>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</si>
  <si>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</si>
  <si>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</si>
  <si>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</si>
  <si>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</si>
  <si>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</si>
  <si>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</si>
  <si>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</si>
  <si>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</si>
  <si>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</si>
  <si>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</si>
  <si>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</si>
  <si>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</si>
  <si>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</si>
  <si>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</si>
  <si>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</si>
  <si>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</si>
  <si>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</si>
  <si>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</si>
  <si>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</si>
  <si>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</si>
  <si>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</si>
  <si>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</si>
  <si>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</si>
  <si>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</si>
  <si>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</si>
  <si>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</si>
  <si>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</si>
  <si>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</si>
  <si>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</si>
  <si>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</si>
  <si>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</si>
  <si>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</si>
  <si>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</si>
  <si>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</si>
  <si>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</si>
  <si>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</si>
  <si>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</si>
  <si>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</si>
  <si>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</si>
  <si>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</si>
  <si>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</si>
  <si>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</si>
  <si>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</si>
  <si>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</si>
  <si>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</si>
  <si>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</si>
  <si>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</si>
  <si>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</si>
  <si>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</si>
  <si>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</si>
  <si>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</si>
  <si>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</si>
  <si>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</si>
  <si>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</si>
  <si>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</si>
  <si>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</si>
  <si>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</si>
  <si>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</si>
  <si>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</si>
  <si>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</si>
  <si>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</si>
  <si>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</si>
  <si>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</si>
  <si>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</si>
  <si>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</si>
  <si>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</si>
  <si>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</si>
  <si>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</si>
  <si>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</si>
  <si>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</si>
  <si>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</si>
  <si>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</si>
  <si>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</si>
  <si>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</si>
  <si>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</si>
  <si>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</si>
  <si>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</si>
  <si>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</si>
  <si>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</si>
  <si>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</si>
  <si>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</si>
  <si>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</si>
  <si>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</si>
  <si>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</si>
  <si>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</si>
  <si>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</si>
  <si>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</si>
  <si>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</si>
  <si>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</si>
  <si>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</si>
  <si>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</si>
  <si>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</si>
  <si>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</si>
  <si>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</si>
  <si>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</si>
  <si>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</si>
  <si>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</si>
  <si>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</si>
  <si>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</si>
  <si>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</si>
  <si>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</si>
  <si>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</si>
  <si>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</si>
  <si>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</si>
  <si>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</si>
  <si>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</si>
  <si>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</si>
  <si>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</si>
  <si>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</si>
  <si>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</si>
  <si>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</si>
  <si>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</si>
  <si>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</si>
  <si>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</si>
  <si>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</si>
  <si>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</si>
  <si>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</si>
  <si>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</si>
  <si>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</si>
  <si>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</si>
  <si>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</si>
  <si>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</si>
  <si>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</si>
  <si>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</si>
  <si>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</si>
  <si>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</si>
  <si>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</si>
  <si>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</si>
  <si>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</si>
  <si>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</si>
  <si>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</si>
  <si>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</si>
  <si>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</si>
  <si>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</si>
  <si>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</si>
  <si>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</si>
  <si>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</si>
  <si>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</si>
  <si>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</si>
  <si>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</si>
  <si>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</si>
  <si>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</si>
  <si>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</si>
  <si>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</si>
  <si>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</si>
  <si>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</si>
  <si>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</si>
  <si>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</si>
  <si>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</si>
  <si>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</si>
  <si>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</si>
  <si>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</si>
  <si>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</si>
  <si>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</si>
  <si>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</si>
  <si>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</si>
  <si>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</si>
  <si>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</si>
  <si>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</si>
  <si>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</si>
  <si>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</si>
  <si>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</si>
  <si>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</si>
  <si>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</si>
  <si>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</si>
  <si>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</si>
  <si>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</si>
  <si>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</si>
  <si>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</si>
  <si>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</si>
  <si>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</si>
  <si>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</si>
  <si>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</si>
  <si>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</si>
  <si>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</si>
  <si>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</si>
  <si>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</si>
  <si>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</si>
  <si>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</si>
  <si>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</si>
  <si>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</si>
  <si>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</si>
  <si>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</si>
  <si>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</si>
  <si>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</si>
  <si>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</si>
  <si>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</si>
  <si>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</si>
  <si>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</si>
  <si>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</si>
  <si>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</si>
  <si>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</si>
  <si>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</si>
  <si>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</si>
  <si>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</si>
  <si>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</si>
  <si>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</si>
  <si>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</si>
  <si>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</si>
  <si>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</si>
  <si>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</si>
  <si>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</si>
  <si>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</si>
  <si>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</si>
  <si>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</si>
  <si>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</si>
  <si>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</si>
  <si>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</si>
  <si>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</si>
  <si>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</si>
  <si>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</si>
  <si>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</si>
  <si>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</si>
  <si>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</si>
  <si>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</si>
  <si>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</si>
  <si>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</si>
  <si>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</si>
  <si>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</si>
  <si>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</si>
  <si>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</si>
  <si>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</si>
  <si>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</si>
  <si>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</si>
  <si>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</si>
  <si>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</si>
  <si>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</si>
  <si>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</si>
  <si>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</si>
  <si>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</si>
  <si>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</si>
  <si>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</si>
  <si>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</si>
  <si>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</si>
  <si>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</si>
  <si>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</si>
  <si>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</si>
  <si>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</si>
  <si>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</si>
  <si>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</si>
  <si>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</si>
  <si>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</si>
  <si>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</si>
  <si>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</si>
  <si>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</si>
  <si>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</si>
  <si>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</si>
  <si>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</si>
  <si>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</si>
  <si>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</si>
  <si>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</si>
  <si>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</si>
  <si>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</si>
  <si>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</si>
  <si>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</si>
  <si>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</si>
  <si>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</si>
  <si>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</si>
  <si>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</si>
  <si>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</si>
  <si>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</si>
  <si>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</si>
  <si>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</si>
  <si>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</si>
  <si>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</si>
  <si>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</si>
  <si>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</si>
  <si>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</si>
  <si>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</si>
  <si>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</si>
  <si>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</si>
  <si>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</si>
  <si>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</si>
  <si>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</si>
  <si>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</si>
  <si>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</si>
  <si>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</si>
  <si>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</si>
  <si>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</si>
  <si>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</si>
  <si>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</si>
  <si>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</si>
  <si>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</si>
  <si>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</si>
  <si>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</si>
  <si>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</si>
  <si>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</si>
  <si>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</si>
  <si>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</si>
  <si>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</si>
  <si>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</si>
  <si>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</si>
  <si>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</si>
  <si>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</si>
  <si>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</si>
  <si>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</si>
  <si>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</si>
  <si>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</si>
  <si>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</si>
  <si>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</si>
  <si>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</si>
  <si>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</si>
  <si>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</si>
  <si>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</si>
  <si>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</si>
  <si>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</si>
  <si>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</si>
  <si>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</si>
  <si>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</si>
  <si>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</si>
  <si>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</si>
  <si>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</si>
  <si>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</si>
  <si>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</si>
  <si>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</si>
  <si>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</si>
  <si>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</si>
  <si>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</si>
  <si>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</si>
  <si>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</si>
  <si>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</si>
  <si>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</si>
  <si>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</si>
  <si>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</si>
  <si>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</si>
  <si>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</si>
  <si>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</si>
  <si>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</si>
  <si>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</si>
  <si>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</si>
  <si>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</si>
  <si>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</si>
  <si>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</si>
  <si>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</si>
  <si>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</si>
  <si>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</si>
  <si>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</si>
  <si>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</si>
  <si>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</si>
  <si>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</si>
  <si>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</si>
  <si>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</si>
  <si>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</si>
  <si>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</si>
  <si>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</si>
  <si>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</si>
  <si>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</si>
  <si>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</si>
  <si>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</si>
  <si>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</si>
  <si>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</si>
  <si>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</si>
  <si>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</si>
  <si>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</si>
  <si>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</si>
  <si>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</si>
  <si>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</si>
  <si>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</si>
  <si>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</si>
  <si>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</si>
  <si>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</si>
  <si>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</si>
  <si>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</si>
  <si>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</si>
  <si>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</si>
  <si>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</si>
  <si>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</si>
  <si>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</si>
  <si>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</si>
  <si>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</si>
  <si>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</si>
  <si>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</si>
  <si>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</si>
  <si>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</si>
  <si>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</si>
  <si>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</si>
  <si>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</si>
  <si>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</si>
  <si>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</si>
  <si>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</si>
  <si>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</si>
  <si>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</si>
  <si>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</si>
  <si>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</si>
  <si>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</si>
  <si>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</si>
  <si>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</si>
  <si>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</si>
  <si>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</si>
  <si>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</si>
  <si>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</si>
  <si>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</si>
  <si>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</si>
  <si>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</si>
  <si>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</si>
  <si>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</si>
  <si>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</si>
  <si>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</si>
  <si>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</si>
  <si>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</si>
  <si>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</si>
  <si>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</si>
  <si>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</si>
  <si>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</si>
  <si>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</si>
  <si>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</si>
  <si>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</si>
  <si>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</si>
  <si>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</si>
  <si>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</si>
  <si>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</si>
  <si>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</si>
  <si>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</si>
  <si>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</si>
  <si>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</si>
  <si>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</si>
  <si>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</si>
  <si>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</si>
  <si>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</si>
  <si>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</si>
  <si>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</si>
  <si>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</si>
  <si>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</si>
  <si>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</si>
  <si>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</si>
  <si>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</si>
  <si>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</si>
  <si>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</si>
  <si>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</si>
  <si>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</si>
  <si>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</si>
  <si>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</si>
  <si>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</si>
  <si>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</si>
  <si>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</si>
  <si>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</si>
  <si>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</si>
  <si>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</si>
  <si>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</si>
  <si>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</si>
  <si>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</si>
  <si>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</si>
  <si>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</si>
  <si>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</si>
  <si>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</si>
  <si>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</si>
  <si>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</si>
  <si>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</si>
  <si>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</si>
  <si>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</si>
  <si>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</si>
  <si>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</si>
  <si>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</si>
  <si>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</si>
  <si>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</si>
  <si>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</si>
  <si>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</si>
  <si>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</si>
  <si>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</si>
  <si>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</si>
  <si>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</si>
  <si>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</si>
  <si>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</si>
  <si>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</si>
  <si>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</si>
  <si>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</si>
  <si>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</si>
  <si>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</si>
  <si>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</si>
  <si>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</si>
  <si>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</si>
  <si>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</si>
  <si>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</si>
  <si>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</si>
  <si>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</si>
  <si>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</si>
  <si>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</si>
  <si>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</si>
  <si>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</si>
  <si>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</si>
  <si>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</si>
  <si>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</si>
  <si>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</si>
  <si>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</si>
  <si>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</si>
  <si>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</si>
  <si>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</si>
  <si>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</si>
  <si>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</si>
  <si>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</si>
  <si>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</si>
  <si>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</si>
  <si>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</si>
  <si>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</si>
  <si>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</si>
  <si>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</si>
  <si>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</si>
  <si>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</si>
  <si>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</si>
  <si>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</si>
  <si>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</si>
  <si>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</si>
  <si>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</si>
  <si>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</si>
  <si>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</si>
  <si>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</si>
  <si>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</si>
  <si>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</si>
  <si>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</si>
  <si>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</si>
  <si>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</si>
  <si>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</si>
  <si>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</si>
  <si>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</si>
  <si>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</si>
  <si>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</si>
  <si>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</si>
  <si>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</si>
  <si>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</si>
  <si>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</si>
  <si>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</si>
  <si>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</si>
  <si>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</si>
  <si>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</si>
  <si>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</si>
  <si>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</si>
  <si>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</si>
  <si>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</si>
  <si>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</si>
  <si>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</si>
  <si>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</si>
  <si>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</si>
  <si>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</si>
  <si>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</si>
  <si>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</si>
  <si>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</si>
  <si>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</si>
  <si>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</si>
  <si>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</si>
  <si>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</si>
  <si>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</si>
  <si>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</si>
  <si>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</si>
  <si>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</si>
  <si>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</si>
  <si>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</si>
  <si>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</si>
  <si>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</si>
  <si>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</si>
  <si>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</si>
  <si>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</si>
  <si>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</si>
  <si>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</si>
  <si>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</si>
  <si>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</si>
  <si>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</si>
  <si>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</si>
  <si>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</si>
  <si>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</si>
  <si>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</si>
  <si>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</si>
  <si>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</si>
  <si>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</si>
  <si>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</si>
  <si>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</si>
  <si>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</si>
  <si>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</si>
  <si>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</si>
  <si>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</si>
  <si>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</si>
  <si>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</si>
  <si>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</si>
  <si>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</si>
  <si>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</si>
  <si>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</si>
  <si>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</si>
  <si>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</si>
  <si>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</si>
  <si>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</si>
  <si>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</si>
  <si>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</si>
  <si>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</si>
  <si>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</si>
  <si>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</si>
  <si>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</si>
  <si>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</si>
  <si>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</si>
  <si>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</si>
  <si>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</si>
  <si>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</si>
  <si>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</si>
  <si>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</si>
  <si>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</si>
  <si>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</si>
  <si>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</si>
  <si>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</si>
  <si>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</si>
  <si>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</si>
  <si>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</si>
  <si>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</si>
  <si>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</si>
  <si>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</si>
  <si>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</si>
  <si>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</si>
  <si>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</si>
  <si>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</si>
  <si>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</si>
  <si>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</si>
  <si>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</si>
  <si>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</si>
  <si>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</si>
  <si>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</si>
  <si>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</si>
  <si>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</si>
  <si>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</si>
  <si>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</si>
  <si>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</si>
  <si>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</si>
  <si>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</si>
  <si>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</si>
  <si>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</si>
  <si>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</si>
  <si>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</si>
  <si>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</si>
  <si>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</si>
  <si>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</si>
  <si>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</si>
  <si>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</si>
  <si>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</si>
  <si>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</si>
  <si>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</si>
  <si>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</si>
  <si>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</si>
  <si>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</si>
  <si>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</si>
  <si>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</si>
  <si>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</si>
  <si>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</si>
  <si>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</si>
  <si>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</si>
  <si>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</si>
  <si>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</si>
  <si>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</si>
  <si>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</si>
  <si>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</si>
  <si>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</si>
  <si>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</si>
  <si>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</si>
  <si>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</si>
  <si>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</si>
  <si>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</si>
  <si>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</si>
  <si>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</si>
  <si>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</si>
  <si>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</si>
  <si>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</si>
  <si>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</si>
  <si>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</si>
  <si>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</si>
  <si>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</si>
  <si>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</si>
  <si>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</si>
  <si>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</si>
  <si>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</si>
  <si>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</si>
  <si>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</si>
  <si>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</si>
  <si>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</si>
  <si>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</si>
  <si>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</si>
  <si>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</si>
  <si>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</si>
  <si>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</si>
  <si>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</si>
  <si>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</si>
  <si>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</si>
  <si>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</si>
  <si>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</si>
  <si>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</si>
  <si>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</si>
  <si>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</si>
  <si>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</si>
  <si>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</si>
  <si>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</si>
  <si>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</si>
  <si>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</si>
  <si>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</si>
  <si>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</si>
  <si>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</si>
  <si>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</si>
  <si>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</si>
  <si>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</si>
  <si>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</si>
  <si>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</si>
  <si>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</si>
  <si>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</si>
  <si>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</si>
  <si>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</si>
  <si>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</si>
  <si>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</si>
  <si>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</si>
  <si>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</si>
  <si>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</si>
  <si>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</si>
  <si>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</si>
  <si>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</si>
  <si>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</si>
  <si>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</si>
  <si>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</si>
  <si>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</si>
  <si>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</si>
  <si>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</si>
  <si>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</si>
  <si>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</si>
  <si>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</si>
  <si>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</si>
  <si>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</si>
  <si>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</si>
  <si>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</si>
  <si>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</si>
  <si>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</si>
  <si>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</si>
  <si>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</si>
  <si>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</si>
  <si>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</si>
  <si>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</si>
  <si>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</si>
  <si>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</si>
  <si>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</si>
  <si>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</si>
  <si>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</si>
  <si>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</si>
  <si>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</si>
  <si>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</si>
  <si>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</si>
  <si>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</si>
  <si>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</si>
  <si>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</si>
  <si>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</si>
  <si>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</si>
  <si>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</si>
  <si>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</si>
  <si>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</si>
  <si>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</si>
  <si>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</si>
  <si>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</si>
  <si>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</si>
  <si>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</si>
  <si>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</si>
  <si>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</si>
  <si>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</si>
  <si>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</si>
  <si>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</si>
  <si>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</si>
  <si>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</si>
  <si>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</si>
  <si>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</si>
  <si>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</si>
  <si>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</si>
  <si>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</si>
  <si>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</si>
  <si>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</si>
  <si>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</si>
  <si>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</si>
  <si>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</si>
  <si>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</si>
  <si>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</si>
  <si>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</si>
  <si>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</si>
  <si>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</si>
  <si>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</si>
  <si>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</si>
  <si>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</si>
  <si>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</si>
  <si>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</si>
  <si>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</si>
  <si>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</si>
  <si>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</si>
  <si>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</si>
  <si>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</si>
  <si>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</si>
  <si>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</si>
  <si>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</si>
  <si>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</si>
  <si>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</si>
  <si>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</si>
  <si>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</si>
  <si>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</si>
  <si>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</si>
  <si>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</si>
  <si>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</si>
  <si>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</si>
  <si>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</si>
  <si>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</si>
  <si>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</si>
  <si>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</si>
  <si>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</si>
  <si>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</si>
  <si>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</si>
  <si>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</si>
  <si>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</si>
  <si>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</si>
  <si>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</si>
  <si>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</si>
  <si>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</si>
  <si>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</si>
  <si>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</si>
  <si>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</si>
  <si>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</si>
  <si>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</si>
  <si>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</si>
  <si>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</si>
  <si>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</si>
  <si>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</si>
  <si>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</si>
  <si>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</si>
  <si>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</si>
  <si>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</si>
  <si>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</si>
  <si>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</si>
  <si>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</si>
  <si>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</si>
  <si>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</si>
  <si>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</si>
  <si>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</si>
  <si>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</si>
  <si>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</si>
  <si>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</si>
  <si>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</si>
  <si>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</si>
  <si>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</si>
  <si>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</si>
  <si>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</si>
  <si>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</si>
  <si>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</si>
  <si>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</si>
  <si>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</si>
  <si>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</si>
  <si>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</si>
  <si>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</si>
  <si>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</si>
  <si>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</si>
  <si>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</si>
  <si>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</si>
  <si>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</si>
  <si>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</si>
  <si>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</si>
  <si>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</si>
  <si>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</si>
  <si>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</si>
  <si>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</si>
  <si>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</si>
  <si>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</si>
  <si>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</si>
  <si>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</si>
  <si>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</si>
  <si>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</si>
  <si>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</si>
  <si>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</si>
  <si>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</si>
  <si>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</si>
  <si>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</si>
  <si>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</si>
  <si>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</si>
  <si>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</si>
  <si>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</si>
  <si>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</si>
  <si>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</si>
  <si>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</si>
  <si>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</si>
  <si>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</si>
  <si>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</si>
  <si>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</si>
  <si>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</si>
  <si>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</si>
  <si>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</si>
  <si>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</si>
  <si>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</si>
  <si>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</si>
  <si>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</si>
  <si>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</si>
  <si>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</si>
  <si>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</si>
  <si>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</si>
  <si>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</si>
  <si>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</si>
  <si>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</si>
  <si>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</si>
  <si>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</si>
  <si>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</si>
  <si>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</si>
  <si>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</si>
  <si>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</si>
  <si>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</si>
  <si>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</si>
  <si>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</si>
  <si>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</si>
  <si>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</si>
  <si>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</si>
  <si>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</si>
  <si>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</si>
  <si>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</si>
  <si>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</si>
  <si>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</si>
  <si>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</si>
  <si>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</si>
  <si>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</si>
  <si>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</si>
  <si>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</si>
  <si>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</si>
  <si>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</si>
  <si>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</si>
  <si>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</si>
  <si>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</si>
  <si>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</si>
  <si>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</si>
  <si>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</si>
  <si>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</si>
  <si>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</si>
  <si>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</si>
  <si>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</si>
  <si>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</si>
  <si>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</si>
  <si>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</si>
  <si>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</si>
  <si>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</si>
  <si>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</si>
  <si>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</si>
  <si>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</si>
  <si>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</si>
  <si>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</si>
  <si>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</si>
  <si>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</si>
  <si>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</si>
  <si>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</si>
  <si>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</si>
  <si>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</si>
  <si>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</si>
  <si>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</si>
  <si>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</si>
  <si>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</si>
  <si>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</si>
  <si>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</si>
  <si>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</si>
  <si>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</si>
  <si>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</si>
  <si>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</si>
  <si>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</si>
  <si>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</si>
  <si>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</si>
  <si>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</si>
  <si>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</si>
  <si>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</si>
  <si>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</si>
  <si>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</si>
  <si>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</si>
  <si>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</si>
  <si>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</si>
  <si>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</si>
  <si>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</si>
  <si>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</si>
  <si>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</si>
  <si>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</si>
  <si>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</si>
  <si>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</si>
  <si>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</si>
  <si>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</si>
  <si>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</si>
  <si>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</si>
  <si>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</si>
  <si>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</si>
  <si>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</si>
  <si>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</si>
  <si>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</si>
  <si>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</si>
  <si>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</si>
  <si>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</si>
  <si>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</si>
  <si>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</si>
  <si>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</si>
  <si>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</si>
  <si>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</si>
  <si>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</si>
  <si>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</si>
  <si>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</si>
  <si>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</si>
  <si>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</si>
  <si>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</si>
  <si>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</si>
  <si>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</si>
  <si>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</si>
  <si>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</si>
  <si>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</si>
  <si>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</si>
  <si>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</si>
  <si>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</si>
  <si>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</si>
  <si>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</si>
  <si>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</si>
  <si>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</si>
  <si>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</si>
  <si>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</si>
  <si>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</si>
  <si>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</si>
  <si>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</si>
  <si>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</si>
  <si>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</si>
  <si>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</si>
  <si>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</si>
  <si>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</si>
  <si>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</si>
  <si>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</si>
  <si>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</si>
  <si>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</si>
  <si>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</si>
  <si>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</si>
  <si>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</si>
  <si>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</si>
  <si>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</si>
  <si>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</si>
  <si>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</si>
  <si>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</si>
  <si>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</si>
  <si>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</si>
  <si>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</si>
  <si>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</si>
  <si>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</si>
  <si>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</si>
  <si>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</si>
  <si>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</si>
  <si>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</si>
  <si>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</si>
  <si>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</si>
  <si>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</si>
  <si>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</si>
  <si>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</si>
  <si>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</si>
  <si>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</si>
  <si>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</si>
  <si>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</si>
  <si>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</si>
  <si>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</si>
  <si>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</si>
  <si>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</si>
  <si>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</si>
  <si>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</si>
  <si>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</si>
  <si>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</si>
  <si>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</si>
  <si>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</si>
  <si>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</si>
  <si>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</si>
  <si>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</si>
  <si>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</si>
  <si>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</si>
  <si>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</si>
  <si>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</si>
  <si>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</si>
  <si>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</si>
  <si>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</si>
  <si>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</si>
  <si>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</si>
  <si>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</si>
  <si>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</si>
  <si>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</si>
  <si>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</si>
  <si>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</si>
  <si>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</si>
  <si>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</si>
  <si>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</si>
  <si>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</si>
  <si>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</si>
  <si>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</si>
  <si>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</si>
  <si>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</si>
  <si>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</si>
  <si>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</si>
  <si>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</si>
  <si>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</si>
  <si>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</si>
  <si>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</si>
  <si>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</si>
  <si>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</si>
  <si>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</si>
  <si>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</si>
  <si>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</si>
  <si>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</si>
  <si>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</si>
  <si>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</si>
  <si>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</si>
  <si>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</si>
  <si>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</si>
  <si>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</si>
  <si>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</si>
  <si>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</si>
  <si>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</si>
  <si>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</si>
  <si>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</si>
  <si>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</si>
  <si>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</si>
  <si>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</si>
  <si>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</si>
  <si>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</si>
  <si>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</si>
  <si>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</si>
  <si>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</si>
  <si>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</si>
  <si>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</si>
  <si>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</si>
  <si>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</si>
  <si>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</si>
  <si>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</si>
  <si>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</si>
  <si>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</si>
  <si>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</si>
  <si>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</si>
  <si>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</si>
  <si>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</si>
  <si>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</si>
  <si>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</si>
  <si>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</si>
  <si>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</si>
  <si>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</si>
  <si>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</si>
  <si>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</si>
  <si>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</si>
  <si>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</si>
  <si>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</si>
  <si>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</si>
  <si>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</si>
  <si>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</si>
  <si>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</si>
  <si>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</si>
  <si>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</si>
  <si>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</si>
  <si>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</si>
  <si>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</si>
  <si>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</si>
  <si>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</si>
  <si>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</si>
  <si>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</si>
  <si>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</si>
  <si>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</si>
  <si>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</si>
  <si>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</si>
  <si>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</si>
  <si>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</si>
  <si>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</si>
  <si>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</si>
  <si>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</si>
  <si>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</si>
  <si>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</si>
  <si>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</si>
  <si>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</si>
  <si>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</si>
  <si>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</si>
  <si>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</si>
  <si>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</si>
  <si>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</si>
  <si>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</si>
  <si>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</si>
  <si>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</si>
  <si>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</si>
  <si>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</si>
  <si>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</si>
  <si>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</si>
  <si>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</si>
  <si>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</si>
  <si>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</si>
  <si>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</si>
  <si>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</si>
  <si>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</si>
  <si>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</si>
  <si>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</si>
  <si>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</si>
  <si>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</si>
  <si>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</si>
  <si>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</si>
  <si>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</si>
  <si>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</si>
  <si>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</si>
  <si>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</si>
  <si>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</si>
  <si>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</si>
  <si>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</si>
  <si>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</si>
  <si>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</si>
  <si>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</si>
  <si>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</si>
  <si>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</si>
  <si>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</si>
  <si>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</si>
  <si>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</si>
  <si>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</si>
  <si>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</si>
  <si>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</si>
  <si>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</si>
  <si>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</si>
  <si>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</si>
  <si>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</si>
  <si>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</si>
  <si>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</si>
  <si>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</si>
  <si>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</si>
  <si>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</si>
  <si>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</si>
  <si>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</si>
  <si>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</si>
  <si>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</si>
  <si>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</si>
  <si>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</si>
  <si>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</si>
  <si>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</si>
  <si>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</si>
  <si>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</si>
  <si>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</si>
  <si>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</si>
  <si>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</si>
  <si>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</si>
  <si>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</si>
  <si>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</si>
  <si>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</si>
  <si>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</si>
  <si>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</si>
  <si>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</si>
  <si>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</si>
  <si>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</si>
  <si>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</si>
  <si>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</si>
  <si>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</si>
  <si>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</si>
  <si>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</si>
  <si>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</si>
  <si>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</si>
  <si>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</si>
  <si>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</si>
  <si>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</si>
  <si>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</si>
  <si>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</si>
  <si>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</si>
  <si>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</si>
  <si>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</si>
  <si>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</si>
  <si>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</si>
  <si>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</si>
  <si>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</si>
  <si>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</si>
  <si>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</si>
  <si>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</si>
  <si>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</si>
  <si>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</si>
  <si>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</si>
  <si>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</si>
  <si>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</si>
  <si>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</si>
  <si>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</si>
  <si>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</si>
  <si>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</si>
  <si>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</si>
  <si>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</si>
  <si>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</si>
  <si>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</si>
  <si>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</si>
  <si>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</si>
  <si>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</si>
  <si>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</si>
  <si>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</si>
  <si>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</si>
  <si>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</si>
  <si>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</si>
  <si>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</si>
  <si>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</si>
  <si>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</si>
  <si>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</si>
  <si>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</si>
  <si>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</si>
  <si>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</si>
  <si>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</si>
  <si>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</si>
  <si>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</si>
  <si>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</si>
  <si>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</si>
  <si>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</si>
  <si>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</si>
  <si>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</si>
  <si>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</si>
  <si>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</si>
  <si>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</si>
  <si>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</si>
  <si>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</si>
  <si>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</si>
  <si>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</si>
  <si>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</si>
  <si>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</si>
  <si>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</si>
  <si>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</si>
  <si>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</si>
  <si>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</si>
  <si>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</si>
  <si>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</si>
  <si>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</si>
  <si>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</si>
  <si>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</si>
  <si>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</si>
  <si>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</si>
  <si>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</si>
  <si>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</si>
  <si>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</si>
  <si>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</si>
  <si>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</si>
  <si>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</si>
  <si>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</si>
  <si>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</si>
  <si>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</si>
  <si>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</si>
  <si>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</si>
  <si>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</si>
  <si>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</si>
  <si>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</si>
  <si>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</si>
  <si>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</si>
  <si>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</si>
  <si>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</si>
  <si>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</si>
  <si>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</si>
  <si>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</si>
  <si>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</si>
  <si>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</si>
  <si>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</si>
  <si>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</si>
  <si>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</si>
  <si>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</si>
  <si>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</si>
  <si>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</si>
  <si>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</si>
  <si>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</si>
  <si>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</si>
  <si>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</si>
  <si>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</si>
  <si>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</si>
  <si>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</si>
  <si>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</si>
  <si>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</si>
  <si>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</si>
  <si>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</si>
  <si>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</si>
  <si>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</si>
  <si>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</si>
  <si>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</si>
  <si>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</si>
  <si>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</si>
  <si>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</si>
  <si>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</si>
  <si>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</si>
  <si>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</si>
  <si>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</si>
  <si>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</si>
  <si>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</si>
  <si>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</si>
  <si>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</si>
  <si>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</si>
  <si>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</si>
  <si>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</si>
  <si>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</si>
  <si>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</si>
  <si>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</si>
  <si>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</si>
  <si>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</si>
  <si>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</si>
  <si>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</si>
  <si>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</si>
  <si>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</si>
  <si>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</si>
  <si>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</si>
  <si>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</si>
  <si>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</si>
  <si>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</si>
  <si>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</si>
  <si>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</si>
  <si>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</si>
  <si>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</si>
  <si>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</si>
  <si>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</si>
  <si>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</si>
  <si>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</si>
  <si>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</si>
  <si>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</si>
  <si>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</si>
  <si>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</si>
  <si>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</si>
  <si>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</si>
  <si>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</si>
  <si>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</si>
  <si>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</si>
  <si>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</si>
  <si>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</si>
  <si>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</si>
  <si>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</si>
  <si>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</si>
  <si>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</si>
  <si>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</si>
  <si>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</si>
  <si>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</si>
  <si>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</si>
  <si>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</si>
  <si>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</si>
  <si>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</si>
  <si>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</si>
  <si>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</si>
  <si>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</si>
  <si>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</si>
  <si>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</si>
  <si>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</si>
  <si>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</si>
  <si>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</si>
  <si>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</si>
  <si>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</si>
  <si>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</si>
  <si>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</si>
  <si>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</si>
  <si>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</si>
  <si>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</si>
  <si>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</si>
  <si>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</si>
  <si>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</si>
  <si>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</si>
  <si>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</si>
  <si>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</si>
  <si>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</si>
  <si>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</si>
  <si>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</si>
  <si>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</si>
  <si>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</si>
  <si>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</si>
  <si>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</si>
  <si>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</si>
  <si>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</si>
  <si>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</si>
  <si>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</si>
  <si>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</si>
  <si>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</si>
  <si>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</si>
  <si>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</si>
  <si>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</si>
  <si>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</si>
  <si>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</si>
  <si>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</si>
  <si>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</si>
  <si>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</si>
  <si>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</si>
  <si>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</si>
  <si>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</si>
  <si>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</si>
  <si>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</si>
  <si>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</si>
  <si>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</si>
  <si>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</si>
  <si>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</si>
  <si>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</si>
  <si>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</si>
  <si>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</si>
  <si>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</si>
  <si>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</si>
  <si>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</si>
  <si>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</si>
  <si>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</si>
  <si>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</si>
  <si>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</si>
  <si>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</si>
  <si>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</si>
  <si>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</si>
  <si>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</si>
  <si>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</si>
  <si>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</si>
  <si>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</si>
  <si>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</si>
  <si>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</si>
  <si>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</si>
  <si>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</si>
  <si>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</si>
  <si>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</si>
  <si>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</si>
  <si>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</si>
  <si>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</si>
  <si>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</si>
  <si>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</si>
  <si>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</si>
  <si>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</si>
  <si>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</si>
  <si>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</si>
  <si>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</si>
  <si>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</si>
  <si>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</si>
  <si>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</si>
  <si>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</si>
  <si>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</si>
  <si>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</si>
  <si>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</si>
  <si>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</si>
  <si>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</si>
  <si>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</si>
  <si>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</si>
  <si>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</si>
  <si>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</si>
  <si>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</si>
  <si>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</si>
  <si>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</si>
  <si>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</si>
  <si>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</si>
  <si>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</si>
  <si>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</si>
  <si>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</si>
  <si>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</si>
  <si>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</si>
  <si>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</si>
  <si>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</si>
  <si>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</si>
  <si>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</si>
  <si>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</si>
  <si>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</si>
  <si>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</si>
  <si>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</si>
  <si>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</si>
  <si>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</si>
  <si>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</si>
  <si>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</si>
  <si>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</si>
  <si>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</si>
  <si>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</si>
  <si>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</si>
  <si>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</si>
  <si>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</si>
  <si>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</si>
  <si>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</si>
  <si>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</si>
  <si>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</si>
  <si>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</si>
  <si>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</si>
  <si>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</si>
  <si>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</si>
  <si>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</si>
  <si>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</si>
  <si>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</si>
  <si>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</si>
  <si>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</si>
  <si>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</si>
  <si>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</si>
  <si>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</si>
  <si>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</si>
  <si>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</si>
  <si>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</si>
  <si>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</si>
  <si>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</si>
  <si>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</si>
  <si>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</si>
  <si>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</si>
  <si>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</si>
  <si>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</si>
  <si>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</si>
  <si>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</si>
  <si>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</si>
  <si>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</si>
  <si>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</si>
  <si>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</si>
  <si>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</si>
  <si>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</si>
  <si>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</si>
  <si>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</si>
  <si>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</si>
  <si>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</si>
  <si>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</si>
  <si>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</si>
  <si>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</si>
  <si>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</si>
  <si>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</si>
  <si>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</si>
  <si>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</si>
  <si>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</si>
  <si>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</si>
  <si>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</si>
  <si>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</si>
  <si>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</si>
  <si>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</si>
  <si>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</si>
  <si>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</si>
  <si>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</si>
  <si>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This list contains the possible procs of a set (abilityIds of buffs which are automatically put on the player if teh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</si>
  <si>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</si>
  <si>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</si>
  <si>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</si>
  <si>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</si>
  <si>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</si>
  <si>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</si>
  <si>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</si>
  <si>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</si>
  <si>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</si>
  <si>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</si>
  <si>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</si>
  <si>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</si>
  <si>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</si>
  <si>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</si>
  <si>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</si>
  <si>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</si>
  <si>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</si>
  <si>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</si>
  <si>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</si>
  <si>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</si>
  <si>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</si>
  <si>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</si>
  <si>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</si>
  <si>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</si>
  <si>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</si>
  <si>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</si>
  <si>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{133210},
      ["source"] = COMBAT_UNIT_TYPE_PLAYER,
      ["cooldown"] = {12000}
          },
  },</t>
  </si>
  <si>
    <t>[LIBSETS_SETPROC_CHECKTYPE_ABILITY_EVENT_COMBAT_EVENT] = {
    [1] = {
      ["abilityIds"] = {135659},
      ["cooldown"] = {10000},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</si>
  <si>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</si>
  <si>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</si>
  <si>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</si>
  <si>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</si>
  <si>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</si>
  <si>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{126924},
      ["cooldown"] = {9000}
          },
  },
[LIBSETS_SETPROC_CHECKTYPE_SPECIAL] = {
     [1] = true,
},</t>
  </si>
  <si>
    <t>[LIBSETS_SETPROC_CHECKTYPE_EVENT_BOSSES_CHANGED] = {
    [1] = {
      ["abilityIds"] = {126597},
      ["cooldown"] = {22000}
          },
  },
[LIBSETS_SETPROC_CHECKTYPE_SPECIAL] = {
    [1] = true,
},</t>
  </si>
  <si>
    <t>[LIBSETS_SETPROC_CHECKTYPE_ABILITY_EVENT_COMBAT_EVENT] = {
    [1] = {
      ["abilityIds"] = {135923},
      ["source"] = COMBAT_UNIT_TYPE_PLAYER,
      ["cooldown"] = {22000},
          },
    [2] = {
      ["abilityIds"] = {135924},
      ["gained"] = true,
          },
    [3] = {
      ["abilityIds"] = {135924},
      ["faded"] = true,
          },  
},
[LIBSETS_SETPROC_CHECKTYPE_SPECIAL] = {
    [1] = true,
    [2] = false,
    [3] = false,
},</t>
  </si>
  <si>
    <t>[LIBSETS_SETPROC_CHECKTYPE_ABILITY_EVENT_COMBAT_EVENT] = {
    [1] = {
      ["abilityIds"] = {66902},
      ["cooldown"] = {5000},
          },
  },</t>
  </si>
  <si>
    <t>[LIBSETS_SETPROC_CHECKTYPE_ABILITY_EVENT_COMBAT_EVENT] = {
    [1] = {
      ["abilityIds"] = {61771},
      ["source"] = COMBAT_UNIT_TYPE_PLAYER,
          },
  },</t>
  </si>
  <si>
    <t>[LIBSETS_SETPROC_CHECKTYPE_ABILITY_EVENT_COMBAT_EVENT] = {
    [1] = {
      ["abilityIds"] = {65706},
      ["source"] = COMBAT_UNIT_TYPE_PLAYER,
          },
  },</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</si>
  <si>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["cooldown"] = {10000},
      ["source"] = COMBAT_UNIT_TYPE_PLAYER,
    },
}</t>
  </si>
  <si>
    <t>[LIBSETS_SETPROC_CHECKTYPE_ABILITY_EVENT_COMBAT_EVENT] = {
    [1] = {
      ["abilityIds"] = {137986},
      ["source"] = COMBAT_UNIT_TYPE_PLAYER,
      ["cooldown"] = 22000
          },
    [2] = {
      ["abilityIds"] = {135985},
      ["gained"] = true,
          },
    [3] = {
      ["abilityIds"] = {135985},
      ["faded"] = true,
          },  
},
[LIBSETS_SETPROC_CHECKTYPE_SPECIAL] = {
    [1] = true,
    [2] = false,
    [3] =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</si>
</sst>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8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99"/>
  <sheetViews>
    <sheetView zoomScale="70" zoomScaleNormal="70" workbookViewId="0">
      <pane xSplit="7" ySplit="2" topLeftCell="AR3" activePane="bottomRight" state="frozen"/>
      <selection pane="topRight" activeCell="H1" sqref="H1"/>
      <selection pane="bottomLeft" activeCell="A3" sqref="A3"/>
      <selection pane="bottomRight" activeCell="AW3" sqref="AW3"/>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0"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1963</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2049</v>
      </c>
      <c r="J2" s="11" t="s">
        <v>1548</v>
      </c>
      <c r="K2" s="11" t="s">
        <v>1617</v>
      </c>
      <c r="L2" s="11" t="s">
        <v>1546</v>
      </c>
      <c r="M2" s="11" t="s">
        <v>1547</v>
      </c>
      <c r="N2" s="11" t="s">
        <v>1545</v>
      </c>
      <c r="O2" s="69" t="s">
        <v>2048</v>
      </c>
      <c r="P2" s="13" t="s">
        <v>1438</v>
      </c>
      <c r="Q2" s="23" t="s">
        <v>1550</v>
      </c>
      <c r="R2" s="69" t="s">
        <v>2043</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19</v>
      </c>
      <c r="B3" t="s">
        <v>738</v>
      </c>
      <c r="C3" t="s">
        <v>739</v>
      </c>
      <c r="D3" s="3">
        <f t="shared" ref="D3:D66" si="0">A3</f>
        <v>19</v>
      </c>
      <c r="G3" s="8" t="s">
        <v>1652</v>
      </c>
      <c r="I3" t="s">
        <v>97</v>
      </c>
      <c r="J3" t="s">
        <v>97</v>
      </c>
      <c r="K3">
        <v>-1</v>
      </c>
      <c r="L3">
        <v>-1</v>
      </c>
      <c r="M3">
        <v>-1</v>
      </c>
      <c r="N3">
        <v>0</v>
      </c>
      <c r="O3" s="70" t="s">
        <v>59</v>
      </c>
      <c r="P3" s="3">
        <f>IF(AND(G3&lt;&gt;"LIBSETS_SETTYPE_BATTLEGROUND",G3&lt;&gt;"LIBSETS_SETTYPE_SPECIAL",G3&lt;&gt;"LIBSETS_SETTYPE_MYTHIC"), IF(Q3&lt;&gt;"",VLOOKUP(Q3,'ESO zone constants'!$D$2:$H$4950,5,FALSE),""),"")</f>
        <v>31</v>
      </c>
      <c r="Q3" t="str">
        <f>IF(OR(K3="",K3&lt;=0,ISERROR(K3)),IF(AND(O3&lt;&gt;"",NOT(ISERROR(O3))),O3, ""),VLOOKUP(K3,'ESO wayshrine node constants'!$A$3:$D$9993,4,FALSE))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constants'!$D$2:$H$4950,5,FALSE),""),"")</f>
        <v>103</v>
      </c>
      <c r="Q4" t="str">
        <f>IF(OR(K4="",K4&lt;=0,ISERROR(K4)),IF(AND(O4&lt;&gt;"",NOT(ISERROR(O4))),O4, ""),VLOOKUP(K4,'ESO wayshrine node constants'!$A$3:$D$9993,4,FALSE))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constants'!$D$2:$H$4950,5,FALSE),""),"")</f>
        <v>101</v>
      </c>
      <c r="Q5" t="str">
        <f>IF(OR(K5="",K5&lt;=0,ISERROR(K5)),IF(AND(O5&lt;&gt;"",NOT(ISERROR(O5))),O5, ""),VLOOKUP(K5,'ESO wayshrine node constants'!$A$3:$D$9993,4,FALSE))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constants'!$D$2:$H$4950,5,FALSE),""),"")</f>
        <v>19</v>
      </c>
      <c r="Q6" t="str">
        <f>IF(OR(K6="",K6&lt;=0,ISERROR(K6)),IF(AND(O6&lt;&gt;"",NOT(ISERROR(O6))),O6, ""),VLOOKUP(K6,'ESO wayshrine node constants'!$A$3:$D$9993,4,FALSE))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-1</v>
      </c>
      <c r="L7">
        <v>-1</v>
      </c>
      <c r="M7">
        <v>-1</v>
      </c>
      <c r="N7">
        <v>0</v>
      </c>
      <c r="O7" s="70" t="s">
        <v>447</v>
      </c>
      <c r="P7" s="3">
        <f>IF(AND(G7&lt;&gt;"LIBSETS_SETTYPE_BATTLEGROUND",G7&lt;&gt;"LIBSETS_SETTYPE_SPECIAL",G7&lt;&gt;"LIBSETS_SETTYPE_MYTHIC"), IF(Q7&lt;&gt;"",VLOOKUP(Q7,'ESO zone constants'!$D$2:$H$4950,5,FALSE),""),"")</f>
        <v>635</v>
      </c>
      <c r="Q7" t="str">
        <f>IF(OR(K7="",K7&lt;=0,ISERROR(K7)),IF(AND(O7&lt;&gt;"",NOT(ISERROR(O7))),O7, ""),VLOOKUP(K7,'ESO wayshrine node constants'!$A$3:$D$9993,4,FALSE))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{wayshrines={-1,-1,-1,},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-1</v>
      </c>
      <c r="L8">
        <v>-1</v>
      </c>
      <c r="M8">
        <v>-1</v>
      </c>
      <c r="N8">
        <v>0</v>
      </c>
      <c r="O8" s="70" t="s">
        <v>447</v>
      </c>
      <c r="P8" s="3">
        <f>IF(AND(G8&lt;&gt;"LIBSETS_SETTYPE_BATTLEGROUND",G8&lt;&gt;"LIBSETS_SETTYPE_SPECIAL",G8&lt;&gt;"LIBSETS_SETTYPE_MYTHIC"), IF(Q8&lt;&gt;"",VLOOKUP(Q8,'ESO zone constants'!$D$2:$H$4950,5,FALSE),""),"")</f>
        <v>635</v>
      </c>
      <c r="Q8" t="str">
        <f>IF(OR(K8="",K8&lt;=0,ISERROR(K8)),IF(AND(O8&lt;&gt;"",NOT(ISERROR(O8))),O8, ""),VLOOKUP(K8,'ESO wayshrine node constants'!$A$3:$D$9993,4,FALSE))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{wayshrines={-1,-1,-1,},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constants'!$D$2:$H$4950,5,FALSE),""),"")</f>
        <v>181</v>
      </c>
      <c r="Q9" t="str">
        <f>IF(OR(K9="",K9&lt;=0,ISERROR(K9)),IF(AND(O9&lt;&gt;"",NOT(ISERROR(O9))),O9, ""),VLOOKUP(K9,'ESO wayshrine node constants'!$A$3:$D$9993,4,FALSE))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constants'!$A$3:$D$9993,4,FALSE))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constants'!$A$3:$D$9993,4,FALSE))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756</v>
      </c>
      <c r="C12" t="s">
        <v>757</v>
      </c>
      <c r="D12" s="3">
        <f t="shared" si="0"/>
        <v>28</v>
      </c>
      <c r="G12" s="8" t="s">
        <v>1652</v>
      </c>
      <c r="I12" t="s">
        <v>97</v>
      </c>
      <c r="J12" t="s">
        <v>97</v>
      </c>
      <c r="K12">
        <v>-1</v>
      </c>
      <c r="L12">
        <v>-1</v>
      </c>
      <c r="M12">
        <v>-1</v>
      </c>
      <c r="N12">
        <v>0</v>
      </c>
      <c r="O12" s="70"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constants'!$A$3:$D$9993,4,FALSE))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 t="shared" si="1"/>
        <v>[28] = {wayshrines={-1,-1,-1,}, dlcId=DLC_BASE_GAME</v>
      </c>
      <c r="AX12" s="21" t="str">
        <f t="shared" si="2"/>
        <v>, zoneIds={126,931}, veteran=false</v>
      </c>
      <c r="AY12" s="21" t="str">
        <f t="shared" si="3"/>
        <v>, setType=LIBSETS_SETTYPE_DUNGEON</v>
      </c>
      <c r="AZ12" s="21" t="str">
        <f t="shared" si="4"/>
        <v>},</v>
      </c>
      <c r="BA12" s="21" t="str">
        <f t="shared" si="5"/>
        <v xml:space="preserve"> --Barkskin / Borkenhaut   [Elden Hollow I, Elden Hollow II]</v>
      </c>
    </row>
    <row r="13" spans="1:53" x14ac:dyDescent="0.25">
      <c r="A13" s="12">
        <v>29</v>
      </c>
      <c r="B13" t="s">
        <v>758</v>
      </c>
      <c r="C13" t="s">
        <v>759</v>
      </c>
      <c r="D13" s="3">
        <f t="shared" si="0"/>
        <v>29</v>
      </c>
      <c r="G13" s="8" t="s">
        <v>1652</v>
      </c>
      <c r="I13" t="s">
        <v>97</v>
      </c>
      <c r="J13" t="s">
        <v>97</v>
      </c>
      <c r="K13">
        <v>-1</v>
      </c>
      <c r="L13">
        <v>-1</v>
      </c>
      <c r="M13">
        <v>-1</v>
      </c>
      <c r="N13">
        <v>0</v>
      </c>
      <c r="O13" s="70"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constants'!$A$3:$D$9993,4,FALSE))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 t="shared" si="1"/>
        <v>[29] = {wayshrines={-1,-1,-1,},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 Wayrest Sewers II]</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constants'!$A$3:$D$9993,4,FALSE))</f>
        <v>Malabal Tor</v>
      </c>
      <c r="R14" s="70"/>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constants'!$A$3:$D$9993,4,FALSE))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-1</v>
      </c>
      <c r="L16">
        <v>-1</v>
      </c>
      <c r="M16">
        <v>-1</v>
      </c>
      <c r="N16">
        <v>0</v>
      </c>
      <c r="O16" s="70"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constants'!$A$3:$D$9993,4,FALSE))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{wayshrines={-1,-1,-1,},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766</v>
      </c>
      <c r="C17" t="s">
        <v>767</v>
      </c>
      <c r="D17" s="3">
        <f t="shared" si="0"/>
        <v>33</v>
      </c>
      <c r="G17" s="8" t="s">
        <v>1652</v>
      </c>
      <c r="I17" t="s">
        <v>97</v>
      </c>
      <c r="J17" t="s">
        <v>97</v>
      </c>
      <c r="K17">
        <v>-1</v>
      </c>
      <c r="L17">
        <v>-1</v>
      </c>
      <c r="M17">
        <v>-1</v>
      </c>
      <c r="N17">
        <v>0</v>
      </c>
      <c r="O17" s="70"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constants'!$A$3:$D$9993,4,FALSE))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[33] = {wayshrines={-1,-1,-1,}, dlcId=DLC_BASE_GAME</v>
      </c>
      <c r="AX17" s="21" t="str">
        <f t="shared" si="2"/>
        <v>, zoneIds={283,934}, veteran=false</v>
      </c>
      <c r="AY17" s="21" t="str">
        <f t="shared" si="3"/>
        <v>, setType=LIBSETS_SETTYPE_DUNGEON</v>
      </c>
      <c r="AZ17" s="21" t="str">
        <f t="shared" si="4"/>
        <v>},</v>
      </c>
      <c r="BA17" s="21" t="str">
        <f t="shared" si="5"/>
        <v xml:space="preserve"> --Viper's Sting / Vipernbiss   [Fungal Grotto I, Fungal Grotto II]</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constants'!$A$3:$D$9993,4,FALSE))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770</v>
      </c>
      <c r="C19" t="s">
        <v>771</v>
      </c>
      <c r="D19" s="3">
        <f t="shared" si="0"/>
        <v>35</v>
      </c>
      <c r="G19" s="8" t="s">
        <v>1652</v>
      </c>
      <c r="I19" t="s">
        <v>97</v>
      </c>
      <c r="J19" t="s">
        <v>97</v>
      </c>
      <c r="K19">
        <v>-1</v>
      </c>
      <c r="L19">
        <v>-1</v>
      </c>
      <c r="M19">
        <v>-1</v>
      </c>
      <c r="N19">
        <v>0</v>
      </c>
      <c r="O19" s="70"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constants'!$A$3:$D$9993,4,FALSE))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 t="shared" si="1"/>
        <v>[35] = {wayshrines={-1,-1,-1,},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 Spindleclutch II]</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constants'!$A$3:$D$9993,4,FALSE))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constants'!$A$3:$D$9993,4,FALSE))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constants'!$A$3:$D$9993,4,FALSE)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constants'!$A$3:$D$9993,4,FALSE)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constants'!$A$3:$D$9993,4,FALSE))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constants'!$A$3:$D$9993,4,FALSE)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constants'!$A$3:$D$9993,4,FALSE)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constants'!$A$3:$D$9993,4,FALSE))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O24" s="70"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constants'!$A$3:$D$9993,4,FALSE))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constants'!$A$3:$D$9993,4,FALSE)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constants'!$A$3:$D$9993,4,FALSE)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O25" s="70"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constants'!$A$3:$D$9993,4,FALSE))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constants'!$A$3:$D$9993,4,FALSE)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constants'!$A$3:$D$9993,4,FALSE)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O26" s="70"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constants'!$A$3:$D$9993,4,FALSE))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constants'!$A$3:$D$9993,4,FALSE)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constants'!$A$3:$D$9993,4,FALSE)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O27" s="70"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constants'!$A$3:$D$9993,4,FALSE))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constants'!$A$3:$D$9993,4,FALSE)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constants'!$A$3:$D$9993,4,FALSE)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782</v>
      </c>
      <c r="C28" t="s">
        <v>783</v>
      </c>
      <c r="D28" s="3">
        <f t="shared" si="0"/>
        <v>46</v>
      </c>
      <c r="G28" s="8" t="s">
        <v>1652</v>
      </c>
      <c r="I28" t="s">
        <v>97</v>
      </c>
      <c r="J28" t="s">
        <v>97</v>
      </c>
      <c r="K28">
        <v>-1</v>
      </c>
      <c r="L28">
        <v>-1</v>
      </c>
      <c r="M28">
        <v>-1</v>
      </c>
      <c r="N28">
        <v>0</v>
      </c>
      <c r="O28" s="70"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constants'!$A$3:$D$9993,4,FALSE))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[46] = {wayshrines={-1,-1,-1,},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constants'!$A$3:$D$9993,4,FALSE))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O30" s="70"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constants'!$A$3:$D$9993,4,FALSE))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constants'!$A$3:$D$9993,4,FALSE)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constants'!$A$3:$D$9993,4,FALSE)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constants'!$A$3:$D$9993,4,FALSE))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constants'!$A$3:$D$9993,4,FALSE))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O33" s="70"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constants'!$A$3:$D$9993,4,FALSE))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constants'!$A$3:$D$9993,4,FALSE)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constants'!$A$3:$D$9993,4,FALSE)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constants'!$A$3:$D$9993,4,FALSE))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53</v>
      </c>
      <c r="B35" t="s">
        <v>796</v>
      </c>
      <c r="C35" t="s">
        <v>797</v>
      </c>
      <c r="D35" s="3">
        <f t="shared" si="0"/>
        <v>53</v>
      </c>
      <c r="G35" s="8" t="s">
        <v>1652</v>
      </c>
      <c r="I35" t="s">
        <v>97</v>
      </c>
      <c r="J35" t="s">
        <v>97</v>
      </c>
      <c r="K35">
        <v>-1</v>
      </c>
      <c r="L35">
        <v>-1</v>
      </c>
      <c r="M35">
        <v>-1</v>
      </c>
      <c r="N35">
        <v>0</v>
      </c>
      <c r="O35" s="70"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constants'!$A$3:$D$9993,4,FALSE))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 t="shared" si="1"/>
        <v>[53] = {wayshrines={-1,-1,-1,},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798</v>
      </c>
      <c r="C36" t="s">
        <v>799</v>
      </c>
      <c r="D36" s="3">
        <f t="shared" si="0"/>
        <v>54</v>
      </c>
      <c r="G36" s="8" t="s">
        <v>1649</v>
      </c>
      <c r="I36" t="s">
        <v>97</v>
      </c>
      <c r="J36" t="s">
        <v>97</v>
      </c>
      <c r="K36">
        <v>7</v>
      </c>
      <c r="L36">
        <v>175</v>
      </c>
      <c r="M36">
        <v>77</v>
      </c>
      <c r="N36">
        <v>2</v>
      </c>
      <c r="O36" s="70"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constants'!$A$3:$D$9993,4,FALSE))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constants'!$A$3:$D$9993,4,FALSE)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constants'!$A$3:$D$9993,4,FALSE)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800</v>
      </c>
      <c r="C37" t="s">
        <v>801</v>
      </c>
      <c r="D37" s="3">
        <f t="shared" si="0"/>
        <v>55</v>
      </c>
      <c r="E37" s="63"/>
      <c r="G37" s="8" t="s">
        <v>1652</v>
      </c>
      <c r="I37" t="s">
        <v>97</v>
      </c>
      <c r="J37" t="s">
        <v>97</v>
      </c>
      <c r="K37">
        <v>-1</v>
      </c>
      <c r="L37">
        <v>-1</v>
      </c>
      <c r="M37">
        <v>-1</v>
      </c>
      <c r="N37">
        <v>0</v>
      </c>
      <c r="O37" s="70"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constants'!$A$3:$D$9993,4,FALSE))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 t="shared" si="1"/>
        <v>[55] = {wayshrines={-1,-1,-1,}, dlcId=DLC_BASE_GAME</v>
      </c>
      <c r="AX37" s="21" t="str">
        <f t="shared" si="2"/>
        <v>, zoneIds={144,936}, veteran=false</v>
      </c>
      <c r="AY37" s="21" t="str">
        <f t="shared" si="3"/>
        <v>, setType=LIBSETS_SETTYPE_DUNGEON</v>
      </c>
      <c r="AZ37" s="21" t="str">
        <f t="shared" si="4"/>
        <v>},</v>
      </c>
      <c r="BA37" s="21" t="str">
        <f t="shared" si="5"/>
        <v xml:space="preserve"> --Prayer Shawl / Gebetstuch   [Spindleclutch I, Spindleclutch II]</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constants'!$A$3:$D$9993,4,FALSE))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constants'!$A$3:$D$9993,4,FALSE))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constants'!$A$3:$D$9993,4,FALSE))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constants'!$A$3:$D$9993,4,FALSE))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constants'!$A$3:$D$9993,4,FALSE))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812</v>
      </c>
      <c r="C43" t="s">
        <v>813</v>
      </c>
      <c r="D43" s="3">
        <f t="shared" si="0"/>
        <v>61</v>
      </c>
      <c r="E43" s="63"/>
      <c r="G43" s="8" t="s">
        <v>1652</v>
      </c>
      <c r="I43" t="s">
        <v>97</v>
      </c>
      <c r="J43" t="s">
        <v>97</v>
      </c>
      <c r="K43">
        <v>-1</v>
      </c>
      <c r="L43">
        <v>-1</v>
      </c>
      <c r="M43">
        <v>-1</v>
      </c>
      <c r="N43">
        <v>0</v>
      </c>
      <c r="O43" s="70"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constants'!$A$3:$D$9993,4,FALSE))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 t="shared" si="1"/>
        <v>[61] = {wayshrines={-1,-1,-1,}, dlcId=DLC_BASE_GAME</v>
      </c>
      <c r="AX43" s="21" t="str">
        <f t="shared" si="2"/>
        <v>, zoneIds={283,934}, veteran=false</v>
      </c>
      <c r="AY43" s="21" t="str">
        <f t="shared" si="3"/>
        <v>, setType=LIBSETS_SETTYPE_DUNGEON</v>
      </c>
      <c r="AZ43" s="21" t="str">
        <f t="shared" si="4"/>
        <v>},</v>
      </c>
      <c r="BA43" s="21" t="str">
        <f t="shared" si="5"/>
        <v xml:space="preserve"> --Dreugh King Slayer / Dreughkönigsschlächter   [Fungal Grotto I, Fungal Grotto II]</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constants'!$A$3:$D$9993,4,FALSE))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constants'!$A$3:$D$9993,4,FALSE))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constants'!$A$3:$D$9993,4,FALSE))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constants'!$A$3:$D$9993,4,FALSE))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constants'!$A$3:$D$9993,4,FALSE))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constants'!$A$3:$D$9993,4,FALSE))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constants'!$A$3:$D$9993,4,FALSE))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constants'!$A$3:$D$9993,4,FALSE))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constants'!$A$3:$D$9993,4,FALSE))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832</v>
      </c>
      <c r="C53" t="s">
        <v>833</v>
      </c>
      <c r="D53" s="3">
        <f t="shared" si="0"/>
        <v>71</v>
      </c>
      <c r="E53" s="63"/>
      <c r="G53" s="8" t="s">
        <v>1652</v>
      </c>
      <c r="I53" t="s">
        <v>97</v>
      </c>
      <c r="J53" t="s">
        <v>97</v>
      </c>
      <c r="K53">
        <v>-1</v>
      </c>
      <c r="L53">
        <v>-1</v>
      </c>
      <c r="M53">
        <v>-1</v>
      </c>
      <c r="N53">
        <v>0</v>
      </c>
      <c r="O53" s="70"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constants'!$A$3:$D$9993,4,FALSE))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 t="shared" si="1"/>
        <v>[71] = {wayshrines={-1,-1,-1,},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834</v>
      </c>
      <c r="C54" t="s">
        <v>835</v>
      </c>
      <c r="D54" s="3">
        <f t="shared" si="0"/>
        <v>72</v>
      </c>
      <c r="E54" s="63"/>
      <c r="G54" s="8" t="s">
        <v>1652</v>
      </c>
      <c r="I54" t="s">
        <v>97</v>
      </c>
      <c r="J54" t="s">
        <v>97</v>
      </c>
      <c r="K54">
        <v>-1</v>
      </c>
      <c r="L54">
        <v>-1</v>
      </c>
      <c r="M54">
        <v>-1</v>
      </c>
      <c r="N54">
        <v>0</v>
      </c>
      <c r="O54" s="70"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constants'!$A$3:$D$9993,4,FALSE))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[72] = {wayshrines={-1,-1,-1,},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constants'!$A$3:$D$9993,4,FALSE))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constants'!$A$3:$D$9993,4,FALSE)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constants'!$A$3:$D$9993,4,FALSE)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constants'!$A$3:$D$9993,4,FALSE))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constants'!$A$3:$D$9993,4,FALSE)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constants'!$A$3:$D$9993,4,FALSE)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constants'!$A$3:$D$9993,4,FALSE))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constants'!$A$3:$D$9993,4,FALSE)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constants'!$A$3:$D$9993,4,FALSE)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constants'!$A$3:$D$9993,4,FALSE))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77</v>
      </c>
      <c r="B59" t="s">
        <v>844</v>
      </c>
      <c r="C59" t="s">
        <v>845</v>
      </c>
      <c r="D59" s="3">
        <f t="shared" si="0"/>
        <v>77</v>
      </c>
      <c r="E59" s="63"/>
      <c r="G59" s="8" t="s">
        <v>1652</v>
      </c>
      <c r="I59" t="s">
        <v>97</v>
      </c>
      <c r="J59" t="s">
        <v>97</v>
      </c>
      <c r="K59">
        <v>-1</v>
      </c>
      <c r="L59">
        <v>-1</v>
      </c>
      <c r="M59">
        <v>-1</v>
      </c>
      <c r="N59">
        <v>0</v>
      </c>
      <c r="O59" s="70"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constants'!$A$3:$D$9993,4,FALSE))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 t="shared" si="1"/>
        <v>[77] = {wayshrines={-1,-1,-1,},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constants'!$A$3:$D$9993,4,FALSE))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constants'!$A$3:$D$9993,4,FALSE)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constants'!$A$3:$D$9993,4,FALSE)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constants'!$A$3:$D$9993,4,FALSE))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constants'!$A$3:$D$9993,4,FALSE)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constants'!$A$3:$D$9993,4,FALSE)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constants'!$A$3:$D$9993,4,FALSE))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constants'!$A$3:$D$9993,4,FALSE)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constants'!$A$3:$D$9993,4,FALSE)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constants'!$A$3:$D$9993,4,FALSE))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constants'!$A$3:$D$9993,4,FALSE)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constants'!$A$3:$D$9993,4,FALSE)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constants'!$A$3:$D$9993,4,FALSE))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constants'!$A$3:$D$9993,4,FALSE)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constants'!$A$3:$D$9993,4,FALSE)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constants'!$A$3:$D$9993,4,FALSE))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constants'!$A$3:$D$9993,4,FALSE))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constants'!$A$3:$D$9993,4,FALSE))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constants'!$A$3:$D$9993,4,FALSE))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constants'!$A$3:$D$9993,4,FALSE))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-1</v>
      </c>
      <c r="L70">
        <v>-1</v>
      </c>
      <c r="M70">
        <v>-1</v>
      </c>
      <c r="N70">
        <v>0</v>
      </c>
      <c r="O70" s="70"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constants'!$A$3:$D$9993,4,FALSE))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{wayshrines={-1,-1,-1,},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constants'!$A$3:$D$9993,4,FALSE))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constants'!$A$3:$D$9993,4,FALSE))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872</v>
      </c>
      <c r="C73" t="s">
        <v>873</v>
      </c>
      <c r="D73" s="3">
        <f t="shared" si="6"/>
        <v>91</v>
      </c>
      <c r="G73" s="8" t="s">
        <v>1652</v>
      </c>
      <c r="I73" t="s">
        <v>97</v>
      </c>
      <c r="J73" t="s">
        <v>97</v>
      </c>
      <c r="K73">
        <v>-1</v>
      </c>
      <c r="L73">
        <v>-1</v>
      </c>
      <c r="M73">
        <v>-1</v>
      </c>
      <c r="N73">
        <v>0</v>
      </c>
      <c r="O73" s="70"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constants'!$A$3:$D$9993,4,FALSE))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[91] = {wayshrines={-1,-1,-1,},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constants'!$A$3:$D$9993,4,FALSE))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constants'!$A$3:$D$9993,4,FALSE))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constants'!$A$3:$D$9993,4,FALSE))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constants'!$A$3:$D$9993,4,FALSE))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12">
        <v>96</v>
      </c>
      <c r="B78" t="s">
        <v>882</v>
      </c>
      <c r="C78" t="s">
        <v>883</v>
      </c>
      <c r="D78" s="3">
        <f t="shared" si="6"/>
        <v>96</v>
      </c>
      <c r="G78" s="8" t="s">
        <v>1652</v>
      </c>
      <c r="I78" t="s">
        <v>97</v>
      </c>
      <c r="J78" t="s">
        <v>97</v>
      </c>
      <c r="K78">
        <v>-1</v>
      </c>
      <c r="L78">
        <v>-1</v>
      </c>
      <c r="M78">
        <v>-1</v>
      </c>
      <c r="N78">
        <v>0</v>
      </c>
      <c r="O78" s="70"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constants'!$A$3:$D$9993,4,FALSE))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 t="shared" si="7"/>
        <v>[96] = {wayshrines={-1,-1,-1,}, dlcId=DLC_BASE_GAME</v>
      </c>
      <c r="AX78" s="21" t="str">
        <f t="shared" si="8"/>
        <v>, zoneIds={63,930}, veteran=false</v>
      </c>
      <c r="AY78" s="21" t="str">
        <f t="shared" si="9"/>
        <v>, setType=LIBSETS_SETTYPE_DUNGEON</v>
      </c>
      <c r="AZ78" s="21" t="str">
        <f t="shared" si="10"/>
        <v>},</v>
      </c>
      <c r="BA78" s="21" t="str">
        <f t="shared" si="11"/>
        <v xml:space="preserve"> --Armor of Truth / Rüstung der Wahrheit   [Darkshade Caverns I, Darkshade Caverns II]</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constants'!$A$3:$D$9993,4,FALSE))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constants'!$A$3:$D$9993,4,FALSE))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constants'!$A$3:$D$9993,4,FALSE))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constants'!$A$3:$D$9993,4,FALSE))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constants'!$A$3:$D$9993,4,FALSE))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12">
        <v>102</v>
      </c>
      <c r="B84" t="s">
        <v>894</v>
      </c>
      <c r="C84" t="s">
        <v>895</v>
      </c>
      <c r="D84" s="3">
        <f t="shared" si="6"/>
        <v>102</v>
      </c>
      <c r="G84" s="8" t="s">
        <v>1652</v>
      </c>
      <c r="I84" t="s">
        <v>97</v>
      </c>
      <c r="J84" t="s">
        <v>97</v>
      </c>
      <c r="K84">
        <v>-1</v>
      </c>
      <c r="L84">
        <v>-1</v>
      </c>
      <c r="M84">
        <v>-1</v>
      </c>
      <c r="N84">
        <v>0</v>
      </c>
      <c r="O84" s="70"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constants'!$A$3:$D$9993,4,FALSE))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 t="shared" si="7"/>
        <v>[102] = {wayshrines={-1,-1,-1,},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896</v>
      </c>
      <c r="C85" t="s">
        <v>897</v>
      </c>
      <c r="D85" s="3">
        <f t="shared" si="6"/>
        <v>103</v>
      </c>
      <c r="G85" s="8" t="s">
        <v>1652</v>
      </c>
      <c r="I85" t="s">
        <v>97</v>
      </c>
      <c r="J85" t="s">
        <v>97</v>
      </c>
      <c r="K85">
        <v>-1</v>
      </c>
      <c r="L85">
        <v>-1</v>
      </c>
      <c r="M85">
        <v>-1</v>
      </c>
      <c r="N85">
        <v>0</v>
      </c>
      <c r="O85" s="70"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constants'!$A$3:$D$9993,4,FALSE))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[103] = {wayshrines={-1,-1,-1,},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constants'!$A$3:$D$9993,4,FALSE))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constants'!$A$3:$D$9993,4,FALSE))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constants'!$A$3:$D$9993,4,FALSE))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constants'!$A$3:$D$9993,4,FALSE))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constants'!$A$3:$D$9993,4,FALSE))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constants'!$A$3:$D$9993,4,FALSE))</f>
        <v>Cyrodiil</v>
      </c>
      <c r="R91" s="70"/>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110</v>
      </c>
      <c r="B92" t="s">
        <v>910</v>
      </c>
      <c r="C92" t="s">
        <v>911</v>
      </c>
      <c r="D92" s="3">
        <f t="shared" si="6"/>
        <v>110</v>
      </c>
      <c r="G92" s="8" t="s">
        <v>1652</v>
      </c>
      <c r="I92" t="s">
        <v>97</v>
      </c>
      <c r="J92" t="s">
        <v>97</v>
      </c>
      <c r="K92">
        <v>-1</v>
      </c>
      <c r="L92">
        <v>-1</v>
      </c>
      <c r="M92">
        <v>-1</v>
      </c>
      <c r="N92">
        <v>0</v>
      </c>
      <c r="O92" s="70"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constants'!$A$3:$D$9993,4,FALSE))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[110] = {wayshrines={-1,-1,-1,}, dlcId=DLC_BASE_GAME</v>
      </c>
      <c r="AX92" s="21" t="str">
        <f t="shared" si="8"/>
        <v>, zoneIds={380,935}, veteran=false</v>
      </c>
      <c r="AY92" s="21" t="str">
        <f t="shared" si="9"/>
        <v>, setType=LIBSETS_SETTYPE_DUNGEON</v>
      </c>
      <c r="AZ92" s="21" t="str">
        <f t="shared" si="10"/>
        <v>},</v>
      </c>
      <c r="BA92" s="21" t="str">
        <f t="shared" si="11"/>
        <v xml:space="preserve"> --Sanctuary / Heiligtum   [The Banished Cells I, The Banished Cells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constants'!$A$3:$D$9993,4,FALSE))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constants'!$A$3:$D$9993,4,FALSE))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constants'!$A$3:$D$9993,4,FALSE))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constants'!$A$3:$D$9993,4,FALSE))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920</v>
      </c>
      <c r="C97" t="s">
        <v>921</v>
      </c>
      <c r="D97" s="3">
        <f t="shared" si="6"/>
        <v>116</v>
      </c>
      <c r="G97" s="8" t="s">
        <v>1652</v>
      </c>
      <c r="I97" t="s">
        <v>97</v>
      </c>
      <c r="J97" t="s">
        <v>97</v>
      </c>
      <c r="K97">
        <v>-1</v>
      </c>
      <c r="L97">
        <v>-1</v>
      </c>
      <c r="M97">
        <v>-1</v>
      </c>
      <c r="N97">
        <v>0</v>
      </c>
      <c r="O97" s="70"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constants'!$A$3:$D$9993,4,FALSE))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 t="shared" si="7"/>
        <v>[116] = {wayshrines={-1,-1,-1,}, dlcId=DLC_BASE_GAME</v>
      </c>
      <c r="AX97" s="21" t="str">
        <f t="shared" si="8"/>
        <v>, zoneIds={380,144,283,146,126,63}, veteran=false</v>
      </c>
      <c r="AY97" s="21" t="str">
        <f t="shared" si="9"/>
        <v>, setType=LIBSETS_SETTYPE_DUNGEON</v>
      </c>
      <c r="AZ97" s="21" t="str">
        <f t="shared" si="10"/>
        <v>},</v>
      </c>
      <c r="BA97" s="21" t="str">
        <f t="shared" si="11"/>
        <v xml:space="preserve"> --The Destruction Suite / Garnitur der Zerstörung   [The Banished Cells I, Spindleclutch I, Fungal Grotto I, Wayrest Sewers I, Elden Hollow I, Darkshade Caverns I]</v>
      </c>
    </row>
    <row r="98" spans="1:53" x14ac:dyDescent="0.25">
      <c r="A98" s="12">
        <v>117</v>
      </c>
      <c r="B98" t="s">
        <v>922</v>
      </c>
      <c r="C98" t="s">
        <v>1616</v>
      </c>
      <c r="D98" s="3">
        <f t="shared" si="6"/>
        <v>117</v>
      </c>
      <c r="G98" s="8" t="s">
        <v>1652</v>
      </c>
      <c r="I98" t="s">
        <v>97</v>
      </c>
      <c r="J98" t="s">
        <v>97</v>
      </c>
      <c r="K98">
        <v>-1</v>
      </c>
      <c r="L98">
        <v>-1</v>
      </c>
      <c r="M98">
        <v>-1</v>
      </c>
      <c r="N98">
        <v>0</v>
      </c>
      <c r="O98" s="70"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constants'!$A$3:$D$9993,4,FALSE))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 t="shared" si="7"/>
        <v>[117] = {wayshrines={-1,-1,-1,}, dlcId=DLC_BASE_GAME</v>
      </c>
      <c r="AX98" s="21" t="str">
        <f t="shared" si="8"/>
        <v>, zoneIds={380,144,283,146,126,63}, veteran=false</v>
      </c>
      <c r="AY98" s="21" t="str">
        <f t="shared" si="9"/>
        <v>, setType=LIBSETS_SETTYPE_DUNGEON</v>
      </c>
      <c r="AZ98" s="21" t="str">
        <f t="shared" si="10"/>
        <v>},</v>
      </c>
      <c r="BA98" s="21" t="str">
        <f t="shared" si="11"/>
        <v xml:space="preserve"> --Relics of the Physician, Ansur / Relikte des Mediziners Ansur   [The Banished Cells I, Spindleclutch I, Fungal Grotto I, Wayrest Sewers I, Elden Hollow I, Darkshade Caverns I]</v>
      </c>
    </row>
    <row r="99" spans="1:53" x14ac:dyDescent="0.25">
      <c r="A99" s="12">
        <v>118</v>
      </c>
      <c r="B99" t="s">
        <v>923</v>
      </c>
      <c r="C99" t="s">
        <v>924</v>
      </c>
      <c r="D99" s="3">
        <f t="shared" si="6"/>
        <v>118</v>
      </c>
      <c r="G99" s="8" t="s">
        <v>1652</v>
      </c>
      <c r="I99" t="s">
        <v>97</v>
      </c>
      <c r="J99" t="s">
        <v>97</v>
      </c>
      <c r="K99">
        <v>-1</v>
      </c>
      <c r="L99">
        <v>-1</v>
      </c>
      <c r="M99">
        <v>-1</v>
      </c>
      <c r="N99">
        <v>0</v>
      </c>
      <c r="O99" s="70"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constants'!$A$3:$D$9993,4,FALSE))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[118] = {wayshrines={-1,-1,-1,}, dlcId=DLC_BASE_GAME</v>
      </c>
      <c r="AX99" s="21" t="str">
        <f t="shared" si="8"/>
        <v>, zoneIds={380,144,283,146,126,63}, veteran=false</v>
      </c>
      <c r="AY99" s="21" t="str">
        <f t="shared" si="9"/>
        <v>, setType=LIBSETS_SETTYPE_DUNGEON</v>
      </c>
      <c r="AZ99" s="21" t="str">
        <f t="shared" si="10"/>
        <v>},</v>
      </c>
      <c r="BA99" s="21" t="str">
        <f t="shared" si="11"/>
        <v xml:space="preserve"> --Treasures of the Earthforge / Schätze der Erdenschmiede   [The Banished Cells I, Spindleclutch I, Fungal Grotto I, Wayrest Sewers I, Elden Hollow I, Darkshade Caverns I]</v>
      </c>
    </row>
    <row r="100" spans="1:53" x14ac:dyDescent="0.25">
      <c r="A100" s="12">
        <v>119</v>
      </c>
      <c r="B100" t="s">
        <v>925</v>
      </c>
      <c r="C100" t="s">
        <v>926</v>
      </c>
      <c r="D100" s="3">
        <f t="shared" si="6"/>
        <v>119</v>
      </c>
      <c r="G100" s="8" t="s">
        <v>1652</v>
      </c>
      <c r="I100" t="s">
        <v>97</v>
      </c>
      <c r="J100" t="s">
        <v>97</v>
      </c>
      <c r="K100">
        <v>-1</v>
      </c>
      <c r="L100">
        <v>-1</v>
      </c>
      <c r="M100">
        <v>-1</v>
      </c>
      <c r="N100">
        <v>0</v>
      </c>
      <c r="O100" s="70"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constants'!$A$3:$D$9993,4,FALSE))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 t="shared" si="7"/>
        <v>[119] = {wayshrines={-1,-1,-1,}, dlcId=DLC_BASE_GAME</v>
      </c>
      <c r="AX100" s="21" t="str">
        <f t="shared" si="8"/>
        <v>, zoneIds={380,144,283,146,126,63}, veteran=false</v>
      </c>
      <c r="AY100" s="21" t="str">
        <f t="shared" si="9"/>
        <v>, setType=LIBSETS_SETTYPE_DUNGEON</v>
      </c>
      <c r="AZ100" s="21" t="str">
        <f t="shared" si="10"/>
        <v>},</v>
      </c>
      <c r="BA100" s="21" t="str">
        <f t="shared" si="11"/>
        <v xml:space="preserve"> --Relics of the Rebellion / Relikte der Rebellion   [The Banished Cells I, Spindleclutch I, Fungal Grotto I, Wayrest Sewers I, Elden Hollow I, Darkshade Caverns I]</v>
      </c>
    </row>
    <row r="101" spans="1:53" x14ac:dyDescent="0.25">
      <c r="A101" s="12">
        <v>120</v>
      </c>
      <c r="B101" t="s">
        <v>927</v>
      </c>
      <c r="C101" t="s">
        <v>928</v>
      </c>
      <c r="D101" s="3">
        <f t="shared" si="6"/>
        <v>120</v>
      </c>
      <c r="G101" s="8" t="s">
        <v>1652</v>
      </c>
      <c r="I101" t="s">
        <v>97</v>
      </c>
      <c r="J101" t="s">
        <v>97</v>
      </c>
      <c r="K101">
        <v>-1</v>
      </c>
      <c r="L101">
        <v>-1</v>
      </c>
      <c r="M101">
        <v>-1</v>
      </c>
      <c r="N101">
        <v>0</v>
      </c>
      <c r="O101" s="70"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constants'!$A$3:$D$9993,4,FALSE))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[120] = {wayshrines={-1,-1,-1,}, dlcId=DLC_BASE_GAME</v>
      </c>
      <c r="AX101" s="21" t="str">
        <f t="shared" si="8"/>
        <v>, zoneIds={380,144,283,146,126,63}, veteran=false</v>
      </c>
      <c r="AY101" s="21" t="str">
        <f t="shared" si="9"/>
        <v>, setType=LIBSETS_SETTYPE_DUNGEON</v>
      </c>
      <c r="AZ101" s="21" t="str">
        <f t="shared" si="10"/>
        <v>},</v>
      </c>
      <c r="BA101" s="21" t="str">
        <f t="shared" si="11"/>
        <v xml:space="preserve"> --Arms of Infernace / Waffen Infernals   [The Banished Cells I, Spindleclutch I, Fungal Grotto I, Wayrest Sewers I, Elden Hollow I, Darkshade Caverns I]</v>
      </c>
    </row>
    <row r="102" spans="1:53" x14ac:dyDescent="0.25">
      <c r="A102" s="12">
        <v>121</v>
      </c>
      <c r="B102" t="s">
        <v>929</v>
      </c>
      <c r="C102" t="s">
        <v>930</v>
      </c>
      <c r="D102" s="3">
        <f t="shared" si="6"/>
        <v>121</v>
      </c>
      <c r="G102" s="8" t="s">
        <v>1652</v>
      </c>
      <c r="I102" t="s">
        <v>97</v>
      </c>
      <c r="J102" t="s">
        <v>97</v>
      </c>
      <c r="K102">
        <v>-1</v>
      </c>
      <c r="L102">
        <v>-1</v>
      </c>
      <c r="M102">
        <v>-1</v>
      </c>
      <c r="N102">
        <v>0</v>
      </c>
      <c r="O102" s="70"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constants'!$A$3:$D$9993,4,FALSE))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[121] = {wayshrines={-1,-1,-1,}, dlcId=DLC_BASE_GAME</v>
      </c>
      <c r="AX102" s="21" t="str">
        <f t="shared" si="8"/>
        <v>, zoneIds={380,144,283,146,126,63}, veteran=false</v>
      </c>
      <c r="AY102" s="21" t="str">
        <f t="shared" si="9"/>
        <v>, setType=LIBSETS_SETTYPE_DUNGEON</v>
      </c>
      <c r="AZ102" s="21" t="str">
        <f t="shared" si="10"/>
        <v>},</v>
      </c>
      <c r="BA102" s="21" t="str">
        <f t="shared" si="11"/>
        <v xml:space="preserve"> --Arms of the Ancestors / Waffen der Ahnen   [The Banished Cells I, Spindleclutch I, Fungal Grotto I, Wayrest Sewers I, Elden Hollow I, Darkshade Caverns I]</v>
      </c>
    </row>
    <row r="103" spans="1:53" x14ac:dyDescent="0.25">
      <c r="A103" s="12">
        <v>122</v>
      </c>
      <c r="B103" t="s">
        <v>931</v>
      </c>
      <c r="C103" t="s">
        <v>932</v>
      </c>
      <c r="D103" s="3">
        <f t="shared" si="6"/>
        <v>122</v>
      </c>
      <c r="G103" s="8" t="s">
        <v>1652</v>
      </c>
      <c r="I103" t="s">
        <v>97</v>
      </c>
      <c r="J103" t="s">
        <v>97</v>
      </c>
      <c r="K103">
        <v>-1</v>
      </c>
      <c r="L103">
        <v>-1</v>
      </c>
      <c r="M103">
        <v>-1</v>
      </c>
      <c r="N103">
        <v>0</v>
      </c>
      <c r="O103" s="70"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constants'!$A$3:$D$9993,4,FALSE))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 t="shared" si="7"/>
        <v>[122] = {wayshrines={-1,-1,-1,}, dlcId=DLC_BASE_GAME</v>
      </c>
      <c r="AX103" s="21" t="str">
        <f t="shared" si="8"/>
        <v>, zoneIds={130,932}, veteran=false</v>
      </c>
      <c r="AY103" s="21" t="str">
        <f t="shared" si="9"/>
        <v>, setType=LIBSETS_SETTYPE_DUNGEON</v>
      </c>
      <c r="AZ103" s="21" t="str">
        <f t="shared" si="10"/>
        <v>},</v>
      </c>
      <c r="BA103" s="21" t="str">
        <f t="shared" si="11"/>
        <v xml:space="preserve"> --Ebon Armory / Ebenerzarsenal   [Crypt of Hearts I, Crypt of Hearts II]</v>
      </c>
    </row>
    <row r="104" spans="1:53" x14ac:dyDescent="0.25">
      <c r="A104" s="12">
        <v>123</v>
      </c>
      <c r="B104" t="s">
        <v>933</v>
      </c>
      <c r="C104" t="s">
        <v>934</v>
      </c>
      <c r="D104" s="3">
        <f t="shared" si="6"/>
        <v>123</v>
      </c>
      <c r="G104" s="8" t="s">
        <v>1652</v>
      </c>
      <c r="I104" t="s">
        <v>97</v>
      </c>
      <c r="J104" t="s">
        <v>97</v>
      </c>
      <c r="K104">
        <v>-1</v>
      </c>
      <c r="L104">
        <v>-1</v>
      </c>
      <c r="M104">
        <v>-1</v>
      </c>
      <c r="N104">
        <v>0</v>
      </c>
      <c r="O104" s="70"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constants'!$A$3:$D$9993,4,FALSE))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[123] = {wayshrines={-1,-1,-1,},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935</v>
      </c>
      <c r="C105" t="s">
        <v>936</v>
      </c>
      <c r="D105" s="3">
        <f t="shared" si="6"/>
        <v>124</v>
      </c>
      <c r="G105" s="8" t="s">
        <v>1652</v>
      </c>
      <c r="I105" t="s">
        <v>97</v>
      </c>
      <c r="J105" t="s">
        <v>97</v>
      </c>
      <c r="K105">
        <v>-1</v>
      </c>
      <c r="L105">
        <v>-1</v>
      </c>
      <c r="M105">
        <v>-1</v>
      </c>
      <c r="N105">
        <v>0</v>
      </c>
      <c r="O105" s="70"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constants'!$A$3:$D$9993,4,FALSE))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 t="shared" si="7"/>
        <v>[124] = {wayshrines={-1,-1,-1,},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constants'!$A$3:$D$9993,4,FALSE))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constants'!$A$3:$D$9993,4,FALSE))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constants'!$A$3:$D$9993,4,FALSE))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constants'!$A$3:$D$9993,4,FALSE))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constants'!$A$3:$D$9993,4,FALSE))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constants'!$A$3:$D$9993,4,FALSE))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constants'!$A$3:$D$9993,4,FALSE))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constants'!$A$3:$D$9993,4,FALSE))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constants'!$A$3:$D$9993,4,FALSE))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134</v>
      </c>
      <c r="B115" t="s">
        <v>955</v>
      </c>
      <c r="C115" t="s">
        <v>956</v>
      </c>
      <c r="D115" s="3">
        <f t="shared" si="6"/>
        <v>134</v>
      </c>
      <c r="G115" s="8" t="s">
        <v>1652</v>
      </c>
      <c r="I115" t="s">
        <v>97</v>
      </c>
      <c r="J115" t="s">
        <v>97</v>
      </c>
      <c r="K115">
        <v>-1</v>
      </c>
      <c r="L115">
        <v>-1</v>
      </c>
      <c r="M115">
        <v>-1</v>
      </c>
      <c r="N115">
        <v>0</v>
      </c>
      <c r="O115" s="70"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constants'!$A$3:$D$9993,4,FALSE))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 t="shared" si="7"/>
        <v>[134] = {wayshrines={-1,-1,-1,},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 Crypt of Hearts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constants'!$A$3:$D$9993,4,FALSE))</f>
        <v>The Rift</v>
      </c>
      <c r="R116" s="70"/>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-1</v>
      </c>
      <c r="L117">
        <v>-1</v>
      </c>
      <c r="M117">
        <v>-1</v>
      </c>
      <c r="N117">
        <v>0</v>
      </c>
      <c r="O117" s="70"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constants'!$A$3:$D$9993,4,FALSE))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 t="shared" si="7"/>
        <v>[136] = {wayshrines={-1,-1,-1,},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-1</v>
      </c>
      <c r="L118">
        <v>-1</v>
      </c>
      <c r="M118">
        <v>-1</v>
      </c>
      <c r="N118">
        <v>0</v>
      </c>
      <c r="O118" s="70"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constants'!$A$3:$D$9993,4,FALSE))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 t="shared" si="7"/>
        <v>[137] = {wayshrines={-1,-1,-1,},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-1</v>
      </c>
      <c r="L119">
        <v>-1</v>
      </c>
      <c r="M119">
        <v>-1</v>
      </c>
      <c r="N119">
        <v>0</v>
      </c>
      <c r="O119" s="70"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constants'!$A$3:$D$9993,4,FALSE))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 t="shared" si="7"/>
        <v>[138] = {wayshrines={-1,-1,-1,},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-1</v>
      </c>
      <c r="L120">
        <v>-1</v>
      </c>
      <c r="M120">
        <v>-1</v>
      </c>
      <c r="N120">
        <v>0</v>
      </c>
      <c r="O120" s="70"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constants'!$A$3:$D$9993,4,FALSE))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 t="shared" si="7"/>
        <v>[139] = {wayshrines={-1,-1,-1,},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-1</v>
      </c>
      <c r="L121">
        <v>-1</v>
      </c>
      <c r="M121">
        <v>-1</v>
      </c>
      <c r="N121">
        <v>0</v>
      </c>
      <c r="O121" s="70"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constants'!$A$3:$D$9993,4,FALSE))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 t="shared" si="7"/>
        <v>[140] = {wayshrines={-1,-1,-1,},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-1</v>
      </c>
      <c r="L122">
        <v>-1</v>
      </c>
      <c r="M122">
        <v>-1</v>
      </c>
      <c r="N122">
        <v>0</v>
      </c>
      <c r="O122" s="70"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constants'!$A$3:$D$9993,4,FALSE))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 t="shared" si="7"/>
        <v>[141] = {wayshrines={-1,-1,-1,},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-1</v>
      </c>
      <c r="L123">
        <v>-1</v>
      </c>
      <c r="M123">
        <v>-1</v>
      </c>
      <c r="N123">
        <v>0</v>
      </c>
      <c r="O123" s="70"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constants'!$A$3:$D$9993,4,FALSE))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 t="shared" si="7"/>
        <v>[142] = {wayshrines={-1,-1,-1,},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-1</v>
      </c>
      <c r="L124">
        <v>-1</v>
      </c>
      <c r="M124">
        <v>-1</v>
      </c>
      <c r="N124">
        <v>0</v>
      </c>
      <c r="O124" s="70"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constants'!$A$3:$D$9993,4,FALSE))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 t="shared" si="7"/>
        <v>[143] = {wayshrines={-1,-1,-1,},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-1</v>
      </c>
      <c r="L125">
        <v>-1</v>
      </c>
      <c r="M125">
        <v>-1</v>
      </c>
      <c r="N125">
        <v>0</v>
      </c>
      <c r="O125" s="70"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constants'!$A$3:$D$9993,4,FALSE))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 t="shared" si="7"/>
        <v>[144] = {wayshrines={-1,-1,-1,},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constants'!$A$3:$D$9993,4,FALSE))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constants'!$A$3:$D$9993,4,FALSE))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constants'!$A$3:$D$9993,4,FALSE))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constants'!$A$3:$D$9993,4,FALSE))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constants'!$A$3:$D$9993,4,FALSE)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constants'!$A$3:$D$9993,4,FALSE)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985</v>
      </c>
      <c r="C130" t="s">
        <v>986</v>
      </c>
      <c r="D130" s="3">
        <f t="shared" si="6"/>
        <v>155</v>
      </c>
      <c r="G130" s="8" t="s">
        <v>1652</v>
      </c>
      <c r="I130" t="s">
        <v>97</v>
      </c>
      <c r="J130" t="s">
        <v>97</v>
      </c>
      <c r="K130">
        <v>-1</v>
      </c>
      <c r="L130">
        <v>-1</v>
      </c>
      <c r="M130">
        <v>-1</v>
      </c>
      <c r="N130">
        <v>0</v>
      </c>
      <c r="O130" s="70"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constants'!$A$3:$D$9993,4,FALSE))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[155] = {wayshrines={-1,-1,-1,}, dlcId=DLC_BASE_GAME</v>
      </c>
      <c r="AX130" s="21" t="str">
        <f t="shared" si="8"/>
        <v>, zoneIds={126,931}, veteran=false</v>
      </c>
      <c r="AY130" s="21" t="str">
        <f t="shared" si="9"/>
        <v>, setType=LIBSETS_SETTYPE_DUNGEON</v>
      </c>
      <c r="AZ130" s="21" t="str">
        <f t="shared" si="10"/>
        <v>},</v>
      </c>
      <c r="BA130" s="21" t="str">
        <f t="shared" si="11"/>
        <v xml:space="preserve"> --Undaunted Bastion / Unerschrockenen-Bastion   [Elden Hollow I, Elden Hollow II]</v>
      </c>
    </row>
    <row r="131" spans="1:53" x14ac:dyDescent="0.25">
      <c r="A131" s="12">
        <v>156</v>
      </c>
      <c r="B131" t="s">
        <v>987</v>
      </c>
      <c r="C131" t="s">
        <v>988</v>
      </c>
      <c r="D131" s="3">
        <f t="shared" ref="D131:D194" si="12">A131</f>
        <v>156</v>
      </c>
      <c r="G131" s="8" t="s">
        <v>1652</v>
      </c>
      <c r="I131" t="s">
        <v>97</v>
      </c>
      <c r="J131" t="s">
        <v>97</v>
      </c>
      <c r="K131">
        <v>-1</v>
      </c>
      <c r="L131">
        <v>-1</v>
      </c>
      <c r="M131">
        <v>-1</v>
      </c>
      <c r="N131">
        <v>0</v>
      </c>
      <c r="O131" s="70"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constants'!$A$3:$D$9993,4,FALSE))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 t="shared" si="12"/>
        <v>157</v>
      </c>
      <c r="G132" s="8" t="s">
        <v>1652</v>
      </c>
      <c r="I132" t="s">
        <v>97</v>
      </c>
      <c r="J132" t="s">
        <v>97</v>
      </c>
      <c r="K132">
        <v>-1</v>
      </c>
      <c r="L132">
        <v>-1</v>
      </c>
      <c r="M132">
        <v>-1</v>
      </c>
      <c r="N132">
        <v>0</v>
      </c>
      <c r="O132" s="70"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constants'!$A$3:$D$9993,4,FALSE))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[157] = {wayshrines={-1,-1,-1,}, dlcId=DLC_BASE_GAME</v>
      </c>
      <c r="AX132" s="21" t="str">
        <f t="shared" si="14"/>
        <v>, zoneIds={38}, veteran=false</v>
      </c>
      <c r="AY132" s="21" t="str">
        <f t="shared" si="15"/>
        <v>, setType=LIBSETS_SETTYPE_DUNGEON</v>
      </c>
      <c r="AZ132" s="21" t="str">
        <f t="shared" si="16"/>
        <v>},</v>
      </c>
      <c r="BA132" s="21" t="str">
        <f t="shared" si="17"/>
        <v xml:space="preserve"> --Undaunted Unweaver / Unerschrockener Entflechter   [Blackheart Haven]</v>
      </c>
    </row>
    <row r="133" spans="1:53" x14ac:dyDescent="0.25">
      <c r="A133" s="12">
        <v>158</v>
      </c>
      <c r="B133" t="s">
        <v>991</v>
      </c>
      <c r="C133" t="s">
        <v>992</v>
      </c>
      <c r="D133" s="3">
        <f t="shared" si="12"/>
        <v>158</v>
      </c>
      <c r="G133" s="8" t="s">
        <v>1652</v>
      </c>
      <c r="I133" t="s">
        <v>97</v>
      </c>
      <c r="J133" t="s">
        <v>97</v>
      </c>
      <c r="K133">
        <v>-1</v>
      </c>
      <c r="L133">
        <v>-1</v>
      </c>
      <c r="M133">
        <v>-1</v>
      </c>
      <c r="N133">
        <v>0</v>
      </c>
      <c r="O133" s="70"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constants'!$A$3:$D$9993,4,FALSE))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[158] = {wayshrines={-1,-1,-1,}, dlcId=DLC_BASE_GAME</v>
      </c>
      <c r="AX133" s="21" t="str">
        <f t="shared" si="14"/>
        <v>, zoneIds={176,681}, veteran=false</v>
      </c>
      <c r="AY133" s="21" t="str">
        <f t="shared" si="15"/>
        <v>, setType=LIBSETS_SETTYPE_DUNGEON</v>
      </c>
      <c r="AZ133" s="21" t="str">
        <f t="shared" si="16"/>
        <v>},</v>
      </c>
      <c r="BA133" s="21" t="str">
        <f t="shared" si="17"/>
        <v xml:space="preserve"> --Embershield / Glutschild   [City of Ash I, City of Ash II]</v>
      </c>
    </row>
    <row r="134" spans="1:53" x14ac:dyDescent="0.25">
      <c r="A134" s="12">
        <v>159</v>
      </c>
      <c r="B134" t="s">
        <v>993</v>
      </c>
      <c r="C134" t="s">
        <v>994</v>
      </c>
      <c r="D134" s="3">
        <f t="shared" si="12"/>
        <v>159</v>
      </c>
      <c r="G134" s="8" t="s">
        <v>1652</v>
      </c>
      <c r="I134" t="s">
        <v>97</v>
      </c>
      <c r="J134" t="s">
        <v>97</v>
      </c>
      <c r="K134">
        <v>-1</v>
      </c>
      <c r="L134">
        <v>-1</v>
      </c>
      <c r="M134">
        <v>-1</v>
      </c>
      <c r="N134">
        <v>0</v>
      </c>
      <c r="O134" s="70"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constants'!$A$3:$D$9993,4,FALSE))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[159] = {wayshrines={-1,-1,-1,},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 City of Ash II]</v>
      </c>
    </row>
    <row r="135" spans="1:53" x14ac:dyDescent="0.25">
      <c r="A135" s="12">
        <v>160</v>
      </c>
      <c r="B135" t="s">
        <v>995</v>
      </c>
      <c r="C135" t="s">
        <v>996</v>
      </c>
      <c r="D135" s="3">
        <f t="shared" si="12"/>
        <v>160</v>
      </c>
      <c r="G135" s="8" t="s">
        <v>1652</v>
      </c>
      <c r="I135" t="s">
        <v>97</v>
      </c>
      <c r="J135" t="s">
        <v>97</v>
      </c>
      <c r="K135">
        <v>-1</v>
      </c>
      <c r="L135">
        <v>-1</v>
      </c>
      <c r="M135">
        <v>-1</v>
      </c>
      <c r="N135">
        <v>0</v>
      </c>
      <c r="O135" s="70"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constants'!$A$3:$D$9993,4,FALSE))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 t="shared" si="13"/>
        <v>[160] = {wayshrines={-1,-1,-1,},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 City of Ash II]</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constants'!$A$3:$D$9993,4,FALSE))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constants'!$A$3:$D$9993,4,FALSE)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constants'!$A$3:$D$9993,4,FALSE)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constants'!$A$3:$D$9993,4,FALSE))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constants'!$A$3:$D$9993,4,FALSE))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constants'!$A$3:$D$9993,4,FALSE))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constants'!$A$3:$D$9993,4,FALSE))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constants'!$A$3:$D$9993,4,FALSE))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constants'!$A$3:$D$9993,4,FALSE))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constants'!$A$3:$D$9993,4,FALSE))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constants'!$A$3:$D$9993,4,FALSE))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constants'!$A$3:$D$9993,4,FALSE))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-1</v>
      </c>
      <c r="L146">
        <v>-1</v>
      </c>
      <c r="M146">
        <v>-1</v>
      </c>
      <c r="N146">
        <v>0</v>
      </c>
      <c r="O146" s="70"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constants'!$A$3:$D$9993,4,FALSE))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 t="shared" si="13"/>
        <v>[171] = {wayshrines={-1,-1,-1,},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-1</v>
      </c>
      <c r="L147">
        <v>-1</v>
      </c>
      <c r="M147">
        <v>-1</v>
      </c>
      <c r="N147">
        <v>0</v>
      </c>
      <c r="O147" s="70"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constants'!$A$3:$D$9993,4,FALSE))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 t="shared" si="13"/>
        <v>[172] = {wayshrines={-1,-1,-1,},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-1</v>
      </c>
      <c r="L148">
        <v>-1</v>
      </c>
      <c r="M148">
        <v>-1</v>
      </c>
      <c r="N148">
        <v>0</v>
      </c>
      <c r="O148" s="70"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constants'!$A$3:$D$9993,4,FALSE))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 t="shared" si="13"/>
        <v>[173] = {wayshrines={-1,-1,-1,},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constants'!$A$3:$D$9993,4,FALSE))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constants'!$A$3:$D$9993,4,FALSE)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constants'!$A$3:$D$9993,4,FALSE)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constants'!$A$3:$D$9993,4,FALSE))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constants'!$A$3:$D$9993,4,FALSE)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constants'!$A$3:$D$9993,4,FALSE)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constants'!$A$3:$D$9993,4,FALSE))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constants'!$A$3:$D$9993,4,FALSE)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constants'!$A$3:$D$9993,4,FALSE)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constants'!$A$3:$D$9993,4,FALSE))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constants'!$A$3:$D$9993,4,FALSE))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constants'!$A$3:$D$9993,4,FALSE))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constants'!$A$3:$D$9993,4,FALSE))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1024</v>
      </c>
      <c r="C156" t="s">
        <v>1025</v>
      </c>
      <c r="D156" s="3">
        <f t="shared" si="12"/>
        <v>184</v>
      </c>
      <c r="G156" s="8" t="s">
        <v>1652</v>
      </c>
      <c r="I156" t="s">
        <v>97</v>
      </c>
      <c r="J156" t="s">
        <v>97</v>
      </c>
      <c r="K156">
        <v>-1</v>
      </c>
      <c r="L156">
        <v>-1</v>
      </c>
      <c r="M156">
        <v>-1</v>
      </c>
      <c r="N156">
        <v>0</v>
      </c>
      <c r="O156" s="70"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constants'!$A$3:$D$9993,4,FALSE))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[184] = {wayshrines={-1,-1,-1,},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1026</v>
      </c>
      <c r="C157" t="s">
        <v>1027</v>
      </c>
      <c r="D157" s="3">
        <f t="shared" si="12"/>
        <v>185</v>
      </c>
      <c r="G157" s="8" t="s">
        <v>1652</v>
      </c>
      <c r="I157" t="s">
        <v>97</v>
      </c>
      <c r="J157" t="s">
        <v>97</v>
      </c>
      <c r="K157">
        <v>-1</v>
      </c>
      <c r="L157">
        <v>-1</v>
      </c>
      <c r="M157">
        <v>-1</v>
      </c>
      <c r="N157">
        <v>0</v>
      </c>
      <c r="O157" s="70"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constants'!$A$3:$D$9993,4,FALSE))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 t="shared" si="13"/>
        <v>[185] = {wayshrines={-1,-1,-1,},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1028</v>
      </c>
      <c r="C158" t="s">
        <v>1029</v>
      </c>
      <c r="D158" s="3">
        <f t="shared" si="12"/>
        <v>186</v>
      </c>
      <c r="G158" s="8" t="s">
        <v>1652</v>
      </c>
      <c r="I158" t="s">
        <v>97</v>
      </c>
      <c r="J158" t="s">
        <v>97</v>
      </c>
      <c r="K158">
        <v>-1</v>
      </c>
      <c r="L158">
        <v>-1</v>
      </c>
      <c r="M158">
        <v>-1</v>
      </c>
      <c r="N158">
        <v>0</v>
      </c>
      <c r="O158" s="70"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constants'!$A$3:$D$9993,4,FALSE))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 t="shared" si="13"/>
        <v>[186] = {wayshrines={-1,-1,-1,},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constants'!$A$3:$D$9993,4,FALSE))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1032</v>
      </c>
      <c r="C160" t="s">
        <v>1033</v>
      </c>
      <c r="D160" s="3">
        <f t="shared" si="12"/>
        <v>188</v>
      </c>
      <c r="G160" s="8" t="s">
        <v>1652</v>
      </c>
      <c r="I160" t="s">
        <v>97</v>
      </c>
      <c r="J160" t="s">
        <v>97</v>
      </c>
      <c r="K160">
        <v>-1</v>
      </c>
      <c r="L160">
        <v>-1</v>
      </c>
      <c r="M160">
        <v>-1</v>
      </c>
      <c r="N160">
        <v>0</v>
      </c>
      <c r="O160" s="70"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constants'!$A$3:$D$9993,4,FALSE))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 t="shared" si="13"/>
        <v>[188] = {wayshrines={-1,-1,-1,},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1034</v>
      </c>
      <c r="C161" t="s">
        <v>1035</v>
      </c>
      <c r="D161" s="3">
        <f t="shared" si="12"/>
        <v>190</v>
      </c>
      <c r="G161" s="8" t="s">
        <v>1652</v>
      </c>
      <c r="I161" t="s">
        <v>97</v>
      </c>
      <c r="J161" t="s">
        <v>97</v>
      </c>
      <c r="K161">
        <v>-1</v>
      </c>
      <c r="L161">
        <v>-1</v>
      </c>
      <c r="M161">
        <v>-1</v>
      </c>
      <c r="N161">
        <v>0</v>
      </c>
      <c r="O161" s="70"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constants'!$A$3:$D$9993,4,FALSE))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 t="shared" si="13"/>
        <v>[190] = {wayshrines={-1,-1,-1,},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1036</v>
      </c>
      <c r="C162" t="s">
        <v>1037</v>
      </c>
      <c r="D162" s="3">
        <f t="shared" si="12"/>
        <v>193</v>
      </c>
      <c r="G162" s="8" t="s">
        <v>1652</v>
      </c>
      <c r="I162" t="s">
        <v>97</v>
      </c>
      <c r="J162" t="s">
        <v>97</v>
      </c>
      <c r="K162">
        <v>-1</v>
      </c>
      <c r="L162">
        <v>-1</v>
      </c>
      <c r="M162">
        <v>-1</v>
      </c>
      <c r="N162">
        <v>0</v>
      </c>
      <c r="O162" s="70"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constants'!$A$3:$D$9993,4,FALSE))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[193] = {wayshrines={-1,-1,-1,},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1038</v>
      </c>
      <c r="C163" t="s">
        <v>1039</v>
      </c>
      <c r="D163" s="3">
        <f t="shared" si="12"/>
        <v>194</v>
      </c>
      <c r="G163" s="8" t="s">
        <v>1652</v>
      </c>
      <c r="I163" t="s">
        <v>97</v>
      </c>
      <c r="J163" t="s">
        <v>97</v>
      </c>
      <c r="K163">
        <v>-1</v>
      </c>
      <c r="L163">
        <v>-1</v>
      </c>
      <c r="M163">
        <v>-1</v>
      </c>
      <c r="N163">
        <v>0</v>
      </c>
      <c r="O163" s="70"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constants'!$A$3:$D$9993,4,FALSE))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[194] = {wayshrines={-1,-1,-1,}, dlcId=DLC_BASE_GAME</v>
      </c>
      <c r="AX163" s="21" t="str">
        <f t="shared" si="14"/>
        <v>, zoneIds={146,933}, veteran=false</v>
      </c>
      <c r="AY163" s="21" t="str">
        <f t="shared" si="15"/>
        <v>, setType=LIBSETS_SETTYPE_DUNGEON</v>
      </c>
      <c r="AZ163" s="21" t="str">
        <f t="shared" si="16"/>
        <v>},</v>
      </c>
      <c r="BA163" s="21" t="str">
        <f t="shared" si="17"/>
        <v xml:space="preserve"> --Combat Physician / Feldarzt   [Wayrest Sewers I, Wayrest Sewers II]</v>
      </c>
    </row>
    <row r="164" spans="1:53" x14ac:dyDescent="0.25">
      <c r="A164" s="12">
        <v>195</v>
      </c>
      <c r="B164" t="s">
        <v>1040</v>
      </c>
      <c r="C164" t="s">
        <v>1041</v>
      </c>
      <c r="D164" s="3">
        <f t="shared" si="12"/>
        <v>195</v>
      </c>
      <c r="G164" s="8" t="s">
        <v>1652</v>
      </c>
      <c r="I164" t="s">
        <v>97</v>
      </c>
      <c r="J164" t="s">
        <v>97</v>
      </c>
      <c r="K164">
        <v>-1</v>
      </c>
      <c r="L164">
        <v>-1</v>
      </c>
      <c r="M164">
        <v>-1</v>
      </c>
      <c r="N164">
        <v>0</v>
      </c>
      <c r="O164" s="70"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constants'!$A$3:$D$9993,4,FALSE))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[195] = {wayshrines={-1,-1,-1,},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1042</v>
      </c>
      <c r="C165" t="s">
        <v>1043</v>
      </c>
      <c r="D165" s="3">
        <f t="shared" si="12"/>
        <v>196</v>
      </c>
      <c r="G165" s="8" t="s">
        <v>1652</v>
      </c>
      <c r="I165" t="s">
        <v>97</v>
      </c>
      <c r="J165" t="s">
        <v>97</v>
      </c>
      <c r="K165">
        <v>-1</v>
      </c>
      <c r="L165">
        <v>-1</v>
      </c>
      <c r="M165">
        <v>-1</v>
      </c>
      <c r="N165">
        <v>0</v>
      </c>
      <c r="O165" s="70"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constants'!$A$3:$D$9993,4,FALSE))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[196] = {wayshrines={-1,-1,-1,},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1044</v>
      </c>
      <c r="C166" t="s">
        <v>1045</v>
      </c>
      <c r="D166" s="3">
        <f t="shared" si="12"/>
        <v>197</v>
      </c>
      <c r="G166" s="8" t="s">
        <v>1652</v>
      </c>
      <c r="I166" t="s">
        <v>97</v>
      </c>
      <c r="J166" t="s">
        <v>97</v>
      </c>
      <c r="K166">
        <v>-1</v>
      </c>
      <c r="L166">
        <v>-1</v>
      </c>
      <c r="M166">
        <v>-1</v>
      </c>
      <c r="N166">
        <v>0</v>
      </c>
      <c r="O166" s="70"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constants'!$A$3:$D$9993,4,FALSE))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[197] = {wayshrines={-1,-1,-1,}, dlcId=DLC_BASE_GAME</v>
      </c>
      <c r="AX166" s="21" t="str">
        <f t="shared" si="14"/>
        <v>, zoneIds={380,935}, veteran=false</v>
      </c>
      <c r="AY166" s="21" t="str">
        <f t="shared" si="15"/>
        <v>, setType=LIBSETS_SETTYPE_DUNGEON</v>
      </c>
      <c r="AZ166" s="21" t="str">
        <f t="shared" si="16"/>
        <v>},</v>
      </c>
      <c r="BA166" s="21" t="str">
        <f t="shared" si="17"/>
        <v xml:space="preserve"> --Tormentor / Quälender   [The Banished Cells I, The Banished Cells II]</v>
      </c>
    </row>
    <row r="167" spans="1:53" x14ac:dyDescent="0.25">
      <c r="A167" s="12">
        <v>198</v>
      </c>
      <c r="B167" t="s">
        <v>1046</v>
      </c>
      <c r="C167" t="s">
        <v>1047</v>
      </c>
      <c r="D167" s="3">
        <f t="shared" si="12"/>
        <v>198</v>
      </c>
      <c r="G167" s="8" t="s">
        <v>1652</v>
      </c>
      <c r="I167" t="s">
        <v>97</v>
      </c>
      <c r="J167" t="s">
        <v>97</v>
      </c>
      <c r="K167">
        <v>-1</v>
      </c>
      <c r="L167">
        <v>-1</v>
      </c>
      <c r="M167">
        <v>-1</v>
      </c>
      <c r="N167">
        <v>0</v>
      </c>
      <c r="O167" s="70"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constants'!$A$3:$D$9993,4,FALSE))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[198] = {wayshrines={-1,-1,-1,},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constants'!$A$3:$D$9993,4,FALSE))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constants'!$A$3:$D$9993,4,FALSE))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constants'!$A$3:$D$9993,4,FALSE))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constants'!$A$3:$D$9993,4,FALSE))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constants'!$A$3:$D$9993,4,FALSE))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constants'!$A$3:$D$9993,4,FALSE))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constants'!$A$3:$D$9993,4,FALSE))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constants'!$A$3:$D$9993,4,FALSE)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constants'!$A$3:$D$9993,4,FALSE)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constants'!$A$3:$D$9993,4,FALSE))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constants'!$A$3:$D$9993,4,FALSE)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constants'!$A$3:$D$9993,4,FALSE)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constants'!$A$3:$D$9993,4,FALSE))</f>
        <v/>
      </c>
      <c r="R176" s="70"/>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constants'!$A$3:$D$9993,4,FALSE))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-1</v>
      </c>
      <c r="L178">
        <v>-1</v>
      </c>
      <c r="M178">
        <v>-1</v>
      </c>
      <c r="N178">
        <v>0</v>
      </c>
      <c r="O178" s="70"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constants'!$A$3:$D$9993,4,FALSE))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{wayshrines={-1,-1,-1,},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constants'!$A$3:$D$9993,4,FALSE))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-1</v>
      </c>
      <c r="L180">
        <v>-1</v>
      </c>
      <c r="M180">
        <v>-1</v>
      </c>
      <c r="N180">
        <v>0</v>
      </c>
      <c r="O180" s="70"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constants'!$A$3:$D$9993,4,FALSE))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{wayshrines={-1,-1,-1,},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-1</v>
      </c>
      <c r="L181">
        <v>-1</v>
      </c>
      <c r="M181">
        <v>-1</v>
      </c>
      <c r="N181">
        <v>0</v>
      </c>
      <c r="O181" s="70"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constants'!$A$3:$D$9993,4,FALSE))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{wayshrines={-1,-1,-1,},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-1</v>
      </c>
      <c r="L182">
        <v>-1</v>
      </c>
      <c r="M182">
        <v>-1</v>
      </c>
      <c r="N182">
        <v>0</v>
      </c>
      <c r="O182" s="70"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constants'!$A$3:$D$9993,4,FALSE))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{wayshrines={-1,-1,-1,},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-1</v>
      </c>
      <c r="L183">
        <v>-1</v>
      </c>
      <c r="M183">
        <v>-1</v>
      </c>
      <c r="N183">
        <v>0</v>
      </c>
      <c r="O183" s="70"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constants'!$A$3:$D$9993,4,FALSE))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{wayshrines={-1,-1,-1,},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-1</v>
      </c>
      <c r="L184">
        <v>-1</v>
      </c>
      <c r="M184">
        <v>-1</v>
      </c>
      <c r="N184">
        <v>0</v>
      </c>
      <c r="O184" s="70"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constants'!$A$3:$D$9993,4,FALSE))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{wayshrines={-1,-1,-1,},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constants'!$A$3:$D$9993,4,FALSE))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constants'!$A$3:$D$9993,4,FALSE))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constants'!$A$3:$D$9993,4,FALSE)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constants'!$A$3:$D$9993,4,FALSE)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constants'!$A$3:$D$9993,4,FALSE))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constants'!$A$3:$D$9993,4,FALSE)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constants'!$A$3:$D$9993,4,FALSE)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constants'!$A$3:$D$9993,4,FALSE))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constants'!$A$3:$D$9993,4,FALSE)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constants'!$A$3:$D$9993,4,FALSE)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constants'!$A$3:$D$9993,4,FALSE))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constants'!$A$3:$D$9993,4,FALSE)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constants'!$A$3:$D$9993,4,FALSE)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constants'!$A$3:$D$9993,4,FALSE))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constants'!$A$3:$D$9993,4,FALSE))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-1</v>
      </c>
      <c r="L192">
        <v>-1</v>
      </c>
      <c r="M192">
        <v>-1</v>
      </c>
      <c r="N192">
        <v>0</v>
      </c>
      <c r="O192" s="70"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constants'!$A$3:$D$9993,4,FALSE))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 t="shared" si="13"/>
        <v>[229] = {wayshrines={-1,-1,-1,},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-1</v>
      </c>
      <c r="L193">
        <v>-1</v>
      </c>
      <c r="M193">
        <v>-1</v>
      </c>
      <c r="N193">
        <v>0</v>
      </c>
      <c r="O193" s="70"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constants'!$A$3:$D$9993,4,FALSE))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 t="shared" si="13"/>
        <v>[230] = {wayshrines={-1,-1,-1,},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-1</v>
      </c>
      <c r="L194">
        <v>-1</v>
      </c>
      <c r="M194">
        <v>-1</v>
      </c>
      <c r="N194">
        <v>0</v>
      </c>
      <c r="O194" s="70"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constants'!$A$3:$D$9993,4,FALSE))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 t="shared" si="13"/>
        <v>[231] = {wayshrines={-1,-1,-1,},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-1</v>
      </c>
      <c r="L195">
        <v>-1</v>
      </c>
      <c r="M195">
        <v>-1</v>
      </c>
      <c r="N195">
        <v>0</v>
      </c>
      <c r="O195" s="70"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constants'!$A$3:$D$9993,4,FALSE))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constants'!$A$3:$D$9993,4,FALSE))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constants'!$A$3:$D$9993,4,FALSE))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constants'!$A$3:$D$9993,4,FALSE))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constants'!$A$3:$D$9993,4,FALSE))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constants'!$A$3:$D$9993,4,FALSE))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constants'!$A$3:$D$9993,4,FALSE))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constants'!$A$3:$D$9993,4,FALSE))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constants'!$A$3:$D$9993,4,FALSE)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constants'!$A$3:$D$9993,4,FALSE)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constants'!$A$3:$D$9993,4,FALSE))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constants'!$A$3:$D$9993,4,FALSE)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constants'!$A$3:$D$9993,4,FALSE)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constants'!$A$3:$D$9993,4,FALSE))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constants'!$A$3:$D$9993,4,FALSE)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constants'!$A$3:$D$9993,4,FALSE)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constants'!$A$3:$D$9993,4,FALSE))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constants'!$A$3:$D$9993,4,FALSE))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constants'!$A$3:$D$9993,4,FALSE))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constants'!$A$3:$D$9993,4,FALSE))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constants'!$A$3:$D$9993,4,FALSE))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constants'!$A$3:$D$9993,4,FALSE))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constants'!$A$3:$D$9993,4,FALSE))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constants'!$A$3:$D$9993,4,FALSE))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constants'!$A$3:$D$9993,4,FALSE))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1133</v>
      </c>
      <c r="C214" t="s">
        <v>1134</v>
      </c>
      <c r="D214" s="3">
        <f t="shared" si="18"/>
        <v>258</v>
      </c>
      <c r="G214" s="8" t="s">
        <v>1652</v>
      </c>
      <c r="I214" t="s">
        <v>97</v>
      </c>
      <c r="J214" t="s">
        <v>97</v>
      </c>
      <c r="K214">
        <v>-1</v>
      </c>
      <c r="L214">
        <v>-1</v>
      </c>
      <c r="M214">
        <v>-1</v>
      </c>
      <c r="N214">
        <v>0</v>
      </c>
      <c r="O214" s="70"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constants'!$A$3:$D$9993,4,FALSE))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[258] = {wayshrines={-1,-1,-1,},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1135</v>
      </c>
      <c r="C215" t="s">
        <v>1136</v>
      </c>
      <c r="D215" s="3">
        <f t="shared" si="18"/>
        <v>259</v>
      </c>
      <c r="G215" s="8" t="s">
        <v>1652</v>
      </c>
      <c r="I215" t="s">
        <v>97</v>
      </c>
      <c r="J215" t="s">
        <v>97</v>
      </c>
      <c r="K215">
        <v>-1</v>
      </c>
      <c r="L215">
        <v>-1</v>
      </c>
      <c r="M215">
        <v>-1</v>
      </c>
      <c r="N215">
        <v>0</v>
      </c>
      <c r="O215" s="70"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constants'!$A$3:$D$9993,4,FALSE))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[259] = {wayshrines={-1,-1,-1,},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1137</v>
      </c>
      <c r="C216" t="s">
        <v>1138</v>
      </c>
      <c r="D216" s="3">
        <f t="shared" si="18"/>
        <v>260</v>
      </c>
      <c r="G216" s="8" t="s">
        <v>1652</v>
      </c>
      <c r="I216" t="s">
        <v>97</v>
      </c>
      <c r="J216" t="s">
        <v>97</v>
      </c>
      <c r="K216">
        <v>-1</v>
      </c>
      <c r="L216">
        <v>-1</v>
      </c>
      <c r="M216">
        <v>-1</v>
      </c>
      <c r="N216">
        <v>0</v>
      </c>
      <c r="O216" s="70"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constants'!$A$3:$D$9993,4,FALSE))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[260] = {wayshrines={-1,-1,-1,},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1139</v>
      </c>
      <c r="C217" t="s">
        <v>1140</v>
      </c>
      <c r="D217" s="3">
        <f t="shared" si="18"/>
        <v>261</v>
      </c>
      <c r="G217" s="8" t="s">
        <v>1652</v>
      </c>
      <c r="I217" t="s">
        <v>97</v>
      </c>
      <c r="J217" t="s">
        <v>97</v>
      </c>
      <c r="K217">
        <v>-1</v>
      </c>
      <c r="L217">
        <v>-1</v>
      </c>
      <c r="M217">
        <v>-1</v>
      </c>
      <c r="N217">
        <v>0</v>
      </c>
      <c r="O217" s="70"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constants'!$A$3:$D$9993,4,FALSE))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[261] = {wayshrines={-1,-1,-1,},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1141</v>
      </c>
      <c r="C218" t="s">
        <v>1142</v>
      </c>
      <c r="D218" s="3">
        <f t="shared" si="18"/>
        <v>262</v>
      </c>
      <c r="G218" s="8" t="s">
        <v>1652</v>
      </c>
      <c r="I218" t="s">
        <v>97</v>
      </c>
      <c r="J218" t="s">
        <v>97</v>
      </c>
      <c r="K218">
        <v>-1</v>
      </c>
      <c r="L218">
        <v>-1</v>
      </c>
      <c r="M218">
        <v>-1</v>
      </c>
      <c r="N218">
        <v>0</v>
      </c>
      <c r="O218" s="70"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constants'!$A$3:$D$9993,4,FALSE))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 t="shared" si="19"/>
        <v>[262] = {wayshrines={-1,-1,-1,},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1143</v>
      </c>
      <c r="C219" t="s">
        <v>1144</v>
      </c>
      <c r="D219" s="3">
        <f t="shared" si="18"/>
        <v>263</v>
      </c>
      <c r="E219"/>
      <c r="F219"/>
      <c r="G219" s="8" t="s">
        <v>1652</v>
      </c>
      <c r="H219"/>
      <c r="I219" t="s">
        <v>97</v>
      </c>
      <c r="J219" t="s">
        <v>97</v>
      </c>
      <c r="K219">
        <v>-1</v>
      </c>
      <c r="L219">
        <v>-1</v>
      </c>
      <c r="M219">
        <v>-1</v>
      </c>
      <c r="N219">
        <v>0</v>
      </c>
      <c r="O219" s="70"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constants'!$A$3:$D$9993,4,FALSE))</f>
        <v>Cradle of Shadows</v>
      </c>
      <c r="R219" s="70"/>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 t="shared" si="19"/>
        <v>[263] = {wayshrines={-1,-1,-1,},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constants'!$A$3:$D$9993,4,FALSE))</f>
        <v/>
      </c>
      <c r="R220" s="70"/>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constants'!$A$3:$D$9993,4,FALSE))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constants'!$A$3:$D$9993,4,FALSE))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constants'!$A$3:$D$9993,4,FALSE))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constants'!$A$3:$D$9993,4,FALSE))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constants'!$A$3:$D$9993,4,FALSE))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constants'!$A$3:$D$9993,4,FALSE))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constants'!$A$3:$D$9993,4,FALSE))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constants'!$A$3:$D$9993,4,FALSE))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constants'!$A$3:$D$9993,4,FALSE))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constants'!$A$3:$D$9993,4,FALSE))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constants'!$A$3:$D$9993,4,FALSE))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constants'!$A$3:$D$9993,4,FALSE))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constants'!$A$3:$D$9993,4,FALSE))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constants'!$A$3:$D$9993,4,FALSE))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constants'!$A$3:$D$9993,4,FALSE))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constants'!$A$3:$D$9993,4,FALSE))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constants'!$A$3:$D$9993,4,FALSE))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constants'!$A$3:$D$9993,4,FALSE))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constants'!$A$3:$D$9993,4,FALSE))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constants'!$A$3:$D$9993,4,FALSE))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constants'!$A$3:$D$9993,4,FALSE))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constants'!$A$3:$D$9993,4,FALSE))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constants'!$A$3:$D$9993,4,FALSE))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constants'!$A$3:$D$9993,4,FALSE))</f>
        <v>Greenshade</v>
      </c>
      <c r="R244" s="70"/>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constants'!$A$3:$D$9993,4,FALSE))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constants'!$A$3:$D$9993,4,FALSE))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constants'!$A$3:$D$9993,4,FALSE))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constants'!$A$3:$D$9993,4,FALSE))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constants'!$A$3:$D$9993,4,FALSE))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constants'!$A$3:$D$9993,4,FALSE))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1187</v>
      </c>
      <c r="C251" t="s">
        <v>1188</v>
      </c>
      <c r="D251" s="3">
        <f t="shared" si="18"/>
        <v>295</v>
      </c>
      <c r="G251" s="8" t="s">
        <v>1652</v>
      </c>
      <c r="I251" t="s">
        <v>97</v>
      </c>
      <c r="J251" t="s">
        <v>97</v>
      </c>
      <c r="K251">
        <v>-1</v>
      </c>
      <c r="L251">
        <v>-1</v>
      </c>
      <c r="M251">
        <v>-1</v>
      </c>
      <c r="N251">
        <v>0</v>
      </c>
      <c r="O251" s="70"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constants'!$A$3:$D$9993,4,FALSE))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 t="shared" si="19"/>
        <v>[295] = {wayshrines={-1,-1,-1,},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 The Banished Cells II]</v>
      </c>
    </row>
    <row r="252" spans="1:53" x14ac:dyDescent="0.25">
      <c r="A252" s="12">
        <v>296</v>
      </c>
      <c r="B252" t="s">
        <v>1189</v>
      </c>
      <c r="C252" t="s">
        <v>1190</v>
      </c>
      <c r="D252" s="3">
        <f t="shared" si="18"/>
        <v>296</v>
      </c>
      <c r="G252" s="8" t="s">
        <v>1652</v>
      </c>
      <c r="I252" t="s">
        <v>97</v>
      </c>
      <c r="J252" t="s">
        <v>97</v>
      </c>
      <c r="K252">
        <v>-1</v>
      </c>
      <c r="L252">
        <v>-1</v>
      </c>
      <c r="M252">
        <v>-1</v>
      </c>
      <c r="N252">
        <v>0</v>
      </c>
      <c r="O252" s="70"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constants'!$A$3:$D$9993,4,FALSE))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 t="shared" si="19"/>
        <v>[296] = {wayshrines={-1,-1,-1,}, dlcId=DLC_BASE_GAME</v>
      </c>
      <c r="AX252" s="21" t="str">
        <f t="shared" si="20"/>
        <v>, zoneIds={144,936}, veteran=false</v>
      </c>
      <c r="AY252" s="21" t="str">
        <f t="shared" si="21"/>
        <v>, setType=LIBSETS_SETTYPE_DUNGEON</v>
      </c>
      <c r="AZ252" s="21" t="str">
        <f t="shared" si="22"/>
        <v>},</v>
      </c>
      <c r="BA252" s="21" t="str">
        <f t="shared" si="23"/>
        <v xml:space="preserve"> --Spelunker / Höhlenforscher   [Spindleclutch I, Spindleclutch II]</v>
      </c>
    </row>
    <row r="253" spans="1:53" x14ac:dyDescent="0.25">
      <c r="A253" s="12">
        <v>297</v>
      </c>
      <c r="B253" t="s">
        <v>1191</v>
      </c>
      <c r="C253" t="s">
        <v>1192</v>
      </c>
      <c r="D253" s="3">
        <f t="shared" si="18"/>
        <v>297</v>
      </c>
      <c r="G253" s="8" t="s">
        <v>1652</v>
      </c>
      <c r="I253" t="s">
        <v>97</v>
      </c>
      <c r="J253" t="s">
        <v>97</v>
      </c>
      <c r="K253">
        <v>-1</v>
      </c>
      <c r="L253">
        <v>-1</v>
      </c>
      <c r="M253">
        <v>-1</v>
      </c>
      <c r="N253">
        <v>0</v>
      </c>
      <c r="O253" s="70"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constants'!$A$3:$D$9993,4,FALSE))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[297] = {wayshrines={-1,-1,-1,}, dlcId=DLC_BASE_GAME</v>
      </c>
      <c r="AX253" s="21" t="str">
        <f t="shared" si="20"/>
        <v>, zoneIds={283,934}, veteran=false</v>
      </c>
      <c r="AY253" s="21" t="str">
        <f t="shared" si="21"/>
        <v>, setType=LIBSETS_SETTYPE_DUNGEON</v>
      </c>
      <c r="AZ253" s="21" t="str">
        <f t="shared" si="22"/>
        <v>},</v>
      </c>
      <c r="BA253" s="21" t="str">
        <f t="shared" si="23"/>
        <v xml:space="preserve"> --Spider Cultist Cowl / Spinnenkultistenkutte   [Fungal Grotto I, Fungal Grotto II]</v>
      </c>
    </row>
    <row r="254" spans="1:53" x14ac:dyDescent="0.25">
      <c r="A254" s="12">
        <v>298</v>
      </c>
      <c r="B254" t="s">
        <v>1193</v>
      </c>
      <c r="C254" t="s">
        <v>1194</v>
      </c>
      <c r="D254" s="3">
        <f t="shared" si="18"/>
        <v>298</v>
      </c>
      <c r="G254" s="8" t="s">
        <v>1652</v>
      </c>
      <c r="I254" t="s">
        <v>97</v>
      </c>
      <c r="J254" t="s">
        <v>97</v>
      </c>
      <c r="K254">
        <v>-1</v>
      </c>
      <c r="L254">
        <v>-1</v>
      </c>
      <c r="M254">
        <v>-1</v>
      </c>
      <c r="N254">
        <v>0</v>
      </c>
      <c r="O254" s="70"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constants'!$A$3:$D$9993,4,FALSE))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[298] = {wayshrines={-1,-1,-1,}, dlcId=DLC_BASE_GAME</v>
      </c>
      <c r="AX254" s="21" t="str">
        <f t="shared" si="20"/>
        <v>, zoneIds={126,931}, veteran=false</v>
      </c>
      <c r="AY254" s="21" t="str">
        <f t="shared" si="21"/>
        <v>, setType=LIBSETS_SETTYPE_DUNGEON</v>
      </c>
      <c r="AZ254" s="21" t="str">
        <f t="shared" si="22"/>
        <v>},</v>
      </c>
      <c r="BA254" s="21" t="str">
        <f t="shared" si="23"/>
        <v xml:space="preserve"> --Light Speaker / Lichtsprecher   [Elden Hollow I, Elden Hollow II]</v>
      </c>
    </row>
    <row r="255" spans="1:53" x14ac:dyDescent="0.25">
      <c r="A255" s="12">
        <v>299</v>
      </c>
      <c r="B255" t="s">
        <v>1195</v>
      </c>
      <c r="C255" t="s">
        <v>1196</v>
      </c>
      <c r="D255" s="3">
        <f t="shared" si="18"/>
        <v>299</v>
      </c>
      <c r="G255" s="8" t="s">
        <v>1652</v>
      </c>
      <c r="I255" t="s">
        <v>97</v>
      </c>
      <c r="J255" t="s">
        <v>97</v>
      </c>
      <c r="K255">
        <v>-1</v>
      </c>
      <c r="L255">
        <v>-1</v>
      </c>
      <c r="M255">
        <v>-1</v>
      </c>
      <c r="N255">
        <v>0</v>
      </c>
      <c r="O255" s="70"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constants'!$A$3:$D$9993,4,FALSE))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[299] = {wayshrines={-1,-1,-1,}, dlcId=DLC_BASE_GAME</v>
      </c>
      <c r="AX255" s="21" t="str">
        <f t="shared" si="20"/>
        <v>, zoneIds={146,933}, veteran=false</v>
      </c>
      <c r="AY255" s="21" t="str">
        <f t="shared" si="21"/>
        <v>, setType=LIBSETS_SETTYPE_DUNGEON</v>
      </c>
      <c r="AZ255" s="21" t="str">
        <f t="shared" si="22"/>
        <v>},</v>
      </c>
      <c r="BA255" s="21" t="str">
        <f t="shared" si="23"/>
        <v xml:space="preserve"> --Toothrow / Zahnreihe   [Wayrest Sewers I, Wayrest Sewers II]</v>
      </c>
    </row>
    <row r="256" spans="1:53" x14ac:dyDescent="0.25">
      <c r="A256" s="12">
        <v>300</v>
      </c>
      <c r="B256" t="s">
        <v>1197</v>
      </c>
      <c r="C256" t="s">
        <v>1198</v>
      </c>
      <c r="D256" s="3">
        <f t="shared" si="18"/>
        <v>300</v>
      </c>
      <c r="G256" s="8" t="s">
        <v>1652</v>
      </c>
      <c r="I256" t="s">
        <v>97</v>
      </c>
      <c r="J256" t="s">
        <v>97</v>
      </c>
      <c r="K256">
        <v>-1</v>
      </c>
      <c r="L256">
        <v>-1</v>
      </c>
      <c r="M256">
        <v>-1</v>
      </c>
      <c r="N256">
        <v>0</v>
      </c>
      <c r="O256" s="70"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constants'!$A$3:$D$9993,4,FALSE))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[300] = {wayshrines={-1,-1,-1,}, dlcId=DLC_BASE_GAME</v>
      </c>
      <c r="AX256" s="21" t="str">
        <f t="shared" si="20"/>
        <v>, zoneIds={63,930}, veteran=false</v>
      </c>
      <c r="AY256" s="21" t="str">
        <f t="shared" si="21"/>
        <v>, setType=LIBSETS_SETTYPE_DUNGEON</v>
      </c>
      <c r="AZ256" s="21" t="str">
        <f t="shared" si="22"/>
        <v>},</v>
      </c>
      <c r="BA256" s="21" t="str">
        <f t="shared" si="23"/>
        <v xml:space="preserve"> --Netch's Touch / Berührung des Netch   [Darkshade Caverns I, Darkshade Caverns II]</v>
      </c>
    </row>
    <row r="257" spans="1:53" x14ac:dyDescent="0.25">
      <c r="A257" s="12">
        <v>301</v>
      </c>
      <c r="B257" t="s">
        <v>1199</v>
      </c>
      <c r="C257" t="s">
        <v>1200</v>
      </c>
      <c r="D257" s="3">
        <f t="shared" si="18"/>
        <v>301</v>
      </c>
      <c r="G257" s="8" t="s">
        <v>1652</v>
      </c>
      <c r="I257" t="s">
        <v>97</v>
      </c>
      <c r="J257" t="s">
        <v>97</v>
      </c>
      <c r="K257">
        <v>-1</v>
      </c>
      <c r="L257">
        <v>-1</v>
      </c>
      <c r="M257">
        <v>-1</v>
      </c>
      <c r="N257">
        <v>0</v>
      </c>
      <c r="O257" s="70"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constants'!$A$3:$D$9993,4,FALSE))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[301] = {wayshrines={-1,-1,-1,},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 Darkshade Caverns II]</v>
      </c>
    </row>
    <row r="258" spans="1:53" x14ac:dyDescent="0.25">
      <c r="A258" s="12">
        <v>302</v>
      </c>
      <c r="B258" t="s">
        <v>1201</v>
      </c>
      <c r="C258" t="s">
        <v>1201</v>
      </c>
      <c r="D258" s="3">
        <f t="shared" si="18"/>
        <v>302</v>
      </c>
      <c r="G258" s="8" t="s">
        <v>1652</v>
      </c>
      <c r="I258" t="s">
        <v>97</v>
      </c>
      <c r="J258" t="s">
        <v>97</v>
      </c>
      <c r="K258">
        <v>-1</v>
      </c>
      <c r="L258">
        <v>-1</v>
      </c>
      <c r="M258">
        <v>-1</v>
      </c>
      <c r="N258">
        <v>0</v>
      </c>
      <c r="O258" s="70"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constants'!$A$3:$D$9993,4,FALSE))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[302] = {wayshrines={-1,-1,-1,}, dlcId=DLC_BASE_GAME</v>
      </c>
      <c r="AX258" s="21" t="str">
        <f t="shared" si="20"/>
        <v>, zoneIds={130,932}, veteran=false</v>
      </c>
      <c r="AY258" s="21" t="str">
        <f t="shared" si="21"/>
        <v>, setType=LIBSETS_SETTYPE_DUNGEON</v>
      </c>
      <c r="AZ258" s="21" t="str">
        <f t="shared" si="22"/>
        <v>},</v>
      </c>
      <c r="BA258" s="21" t="str">
        <f t="shared" si="23"/>
        <v xml:space="preserve"> --Leviathan / Leviathan   [Crypt of Hearts I, Crypt of Hearts II]</v>
      </c>
    </row>
    <row r="259" spans="1:53" x14ac:dyDescent="0.25">
      <c r="A259" s="12">
        <v>303</v>
      </c>
      <c r="B259" t="s">
        <v>1202</v>
      </c>
      <c r="C259" t="s">
        <v>1203</v>
      </c>
      <c r="D259" s="3">
        <f t="shared" ref="D259:D322" si="24">A259</f>
        <v>303</v>
      </c>
      <c r="G259" s="8" t="s">
        <v>1652</v>
      </c>
      <c r="I259" t="s">
        <v>97</v>
      </c>
      <c r="J259" t="s">
        <v>97</v>
      </c>
      <c r="K259">
        <v>-1</v>
      </c>
      <c r="L259">
        <v>-1</v>
      </c>
      <c r="M259">
        <v>-1</v>
      </c>
      <c r="N259">
        <v>0</v>
      </c>
      <c r="O259" s="70"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constants'!$A$3:$D$9993,4,FALSE))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 t="shared" si="24"/>
        <v>304</v>
      </c>
      <c r="G260" s="8" t="s">
        <v>1652</v>
      </c>
      <c r="I260" t="s">
        <v>97</v>
      </c>
      <c r="J260" t="s">
        <v>97</v>
      </c>
      <c r="K260">
        <v>-1</v>
      </c>
      <c r="L260">
        <v>-1</v>
      </c>
      <c r="M260">
        <v>-1</v>
      </c>
      <c r="N260">
        <v>0</v>
      </c>
      <c r="O260" s="70"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constants'!$A$3:$D$9993,4,FALSE))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 t="shared" si="25"/>
        <v>[304] = {wayshrines={-1,-1,-1,}, dlcId=DLC_BASE_GAME</v>
      </c>
      <c r="AX260" s="21" t="str">
        <f t="shared" si="26"/>
        <v>, zoneIds={148}, veteran=false</v>
      </c>
      <c r="AY260" s="21" t="str">
        <f t="shared" si="27"/>
        <v>, setType=LIBSETS_SETTYPE_DUNGEON</v>
      </c>
      <c r="AZ260" s="21" t="str">
        <f t="shared" si="28"/>
        <v>},</v>
      </c>
      <c r="BA260" s="21" t="str">
        <f t="shared" si="29"/>
        <v xml:space="preserve"> --Medusa / Versteinernder Blick   [Arx Corinium]</v>
      </c>
    </row>
    <row r="261" spans="1:53" x14ac:dyDescent="0.25">
      <c r="A261" s="12">
        <v>305</v>
      </c>
      <c r="B261" t="s">
        <v>1206</v>
      </c>
      <c r="C261" t="s">
        <v>1207</v>
      </c>
      <c r="D261" s="3">
        <f t="shared" si="24"/>
        <v>305</v>
      </c>
      <c r="G261" s="8" t="s">
        <v>1652</v>
      </c>
      <c r="I261" t="s">
        <v>97</v>
      </c>
      <c r="J261" t="s">
        <v>97</v>
      </c>
      <c r="K261">
        <v>-1</v>
      </c>
      <c r="L261">
        <v>-1</v>
      </c>
      <c r="M261">
        <v>-1</v>
      </c>
      <c r="N261">
        <v>0</v>
      </c>
      <c r="O261" s="70"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constants'!$A$3:$D$9993,4,FALSE))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 t="shared" si="25"/>
        <v>[305] = {wayshrines={-1,-1,-1,},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1208</v>
      </c>
      <c r="C262" t="s">
        <v>1209</v>
      </c>
      <c r="D262" s="3">
        <f t="shared" si="24"/>
        <v>307</v>
      </c>
      <c r="G262" s="8" t="s">
        <v>1652</v>
      </c>
      <c r="I262" t="s">
        <v>97</v>
      </c>
      <c r="J262" t="s">
        <v>97</v>
      </c>
      <c r="K262">
        <v>-1</v>
      </c>
      <c r="L262">
        <v>-1</v>
      </c>
      <c r="M262">
        <v>-1</v>
      </c>
      <c r="N262">
        <v>0</v>
      </c>
      <c r="O262" s="70"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constants'!$A$3:$D$9993,4,FALSE))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 t="shared" si="25"/>
        <v>[307] = {wayshrines={-1,-1,-1,},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1210</v>
      </c>
      <c r="C263" t="s">
        <v>1211</v>
      </c>
      <c r="D263" s="3">
        <f t="shared" si="24"/>
        <v>308</v>
      </c>
      <c r="G263" s="8" t="s">
        <v>1652</v>
      </c>
      <c r="I263" t="s">
        <v>97</v>
      </c>
      <c r="J263" t="s">
        <v>97</v>
      </c>
      <c r="K263">
        <v>-1</v>
      </c>
      <c r="L263">
        <v>-1</v>
      </c>
      <c r="M263">
        <v>-1</v>
      </c>
      <c r="N263">
        <v>0</v>
      </c>
      <c r="O263" s="70"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constants'!$A$3:$D$9993,4,FALSE))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 t="shared" si="25"/>
        <v>[308] = {wayshrines={-1,-1,-1,},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1212</v>
      </c>
      <c r="C264" t="s">
        <v>1213</v>
      </c>
      <c r="D264" s="3">
        <f t="shared" si="24"/>
        <v>309</v>
      </c>
      <c r="G264" s="8" t="s">
        <v>1652</v>
      </c>
      <c r="I264" t="s">
        <v>97</v>
      </c>
      <c r="J264" t="s">
        <v>97</v>
      </c>
      <c r="K264">
        <v>-1</v>
      </c>
      <c r="L264">
        <v>-1</v>
      </c>
      <c r="M264">
        <v>-1</v>
      </c>
      <c r="N264">
        <v>0</v>
      </c>
      <c r="O264" s="70"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constants'!$A$3:$D$9993,4,FALSE))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[309] = {wayshrines={-1,-1,-1,},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1214</v>
      </c>
      <c r="C265" t="s">
        <v>1215</v>
      </c>
      <c r="D265" s="3">
        <f t="shared" si="24"/>
        <v>310</v>
      </c>
      <c r="G265" s="8" t="s">
        <v>1652</v>
      </c>
      <c r="I265" t="s">
        <v>97</v>
      </c>
      <c r="J265" t="s">
        <v>97</v>
      </c>
      <c r="K265">
        <v>-1</v>
      </c>
      <c r="L265">
        <v>-1</v>
      </c>
      <c r="M265">
        <v>-1</v>
      </c>
      <c r="N265">
        <v>0</v>
      </c>
      <c r="O265" s="70"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constants'!$A$3:$D$9993,4,FALSE))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[310] = {wayshrines={-1,-1,-1,},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1216</v>
      </c>
      <c r="C266" t="s">
        <v>1217</v>
      </c>
      <c r="D266" s="3">
        <f t="shared" si="24"/>
        <v>311</v>
      </c>
      <c r="G266" s="8" t="s">
        <v>1652</v>
      </c>
      <c r="I266" t="s">
        <v>97</v>
      </c>
      <c r="J266" t="s">
        <v>97</v>
      </c>
      <c r="K266">
        <v>-1</v>
      </c>
      <c r="L266">
        <v>-1</v>
      </c>
      <c r="M266">
        <v>-1</v>
      </c>
      <c r="N266">
        <v>0</v>
      </c>
      <c r="O266" s="70"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constants'!$A$3:$D$9993,4,FALSE))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[311] = {wayshrines={-1,-1,-1,},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1218</v>
      </c>
      <c r="C267" t="s">
        <v>1219</v>
      </c>
      <c r="D267" s="3">
        <f t="shared" si="24"/>
        <v>313</v>
      </c>
      <c r="G267" s="8" t="s">
        <v>1647</v>
      </c>
      <c r="I267" t="s">
        <v>97</v>
      </c>
      <c r="J267" t="s">
        <v>97</v>
      </c>
      <c r="K267">
        <v>-1</v>
      </c>
      <c r="L267">
        <v>-1</v>
      </c>
      <c r="M267">
        <v>-1</v>
      </c>
      <c r="N267">
        <v>0</v>
      </c>
      <c r="O267" s="70"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constants'!$A$3:$D$9993,4,FALSE))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{wayshrines={-1,-1,-1,},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-1</v>
      </c>
      <c r="L268">
        <v>-1</v>
      </c>
      <c r="M268">
        <v>-1</v>
      </c>
      <c r="N268">
        <v>0</v>
      </c>
      <c r="O268" s="70"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constants'!$A$3:$D$9993,4,FALSE))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{wayshrines={-1,-1,-1,},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-1</v>
      </c>
      <c r="L269">
        <v>-1</v>
      </c>
      <c r="M269">
        <v>-1</v>
      </c>
      <c r="N269">
        <v>0</v>
      </c>
      <c r="O269" s="70"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constants'!$A$3:$D$9993,4,FALSE))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{wayshrines={-1,-1,-1,},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-1</v>
      </c>
      <c r="L270">
        <v>-1</v>
      </c>
      <c r="M270">
        <v>-1</v>
      </c>
      <c r="N270">
        <v>0</v>
      </c>
      <c r="O270" s="70"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constants'!$A$3:$D$9993,4,FALSE))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{wayshrines={-1,-1,-1,},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-1</v>
      </c>
      <c r="L271">
        <v>-1</v>
      </c>
      <c r="M271">
        <v>-1</v>
      </c>
      <c r="N271">
        <v>0</v>
      </c>
      <c r="O271" s="70"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constants'!$A$3:$D$9993,4,FALSE))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{wayshrines={-1,-1,-1,},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-1</v>
      </c>
      <c r="L272">
        <v>-1</v>
      </c>
      <c r="M272">
        <v>-1</v>
      </c>
      <c r="N272">
        <v>0</v>
      </c>
      <c r="O272" s="70"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constants'!$A$3:$D$9993,4,FALSE))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{wayshrines={-1,-1,-1,},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constants'!$A$3:$D$9993,4,FALSE))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constants'!$A$3:$D$9993,4,FALSE))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constants'!$A$3:$D$9993,4,FALSE))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constants'!$A$3:$D$9993,4,FALSE))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constants'!$A$3:$D$9993,4,FALSE)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constants'!$A$3:$D$9993,4,FALSE)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constants'!$A$3:$D$9993,4,FALSE))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constants'!$A$3:$D$9993,4,FALSE)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constants'!$A$3:$D$9993,4,FALSE)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constants'!$A$3:$D$9993,4,FALSE))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constants'!$A$3:$D$9993,4,FALSE)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constants'!$A$3:$D$9993,4,FALSE)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constants'!$A$3:$D$9993,4,FALSE))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constants'!$A$3:$D$9993,4,FALSE))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constants'!$A$3:$D$9993,4,FALSE))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constants'!$A$3:$D$9993,4,FALSE))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-1</v>
      </c>
      <c r="L283">
        <v>-1</v>
      </c>
      <c r="M283">
        <v>-1</v>
      </c>
      <c r="N283">
        <v>0</v>
      </c>
      <c r="O283" s="70"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constants'!$A$3:$D$9993,4,FALSE))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 t="shared" si="25"/>
        <v>[330] = {wayshrines={-1,-1,-1,},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-1</v>
      </c>
      <c r="L284">
        <v>-1</v>
      </c>
      <c r="M284">
        <v>-1</v>
      </c>
      <c r="N284">
        <v>0</v>
      </c>
      <c r="O284" s="70"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constants'!$A$3:$D$9993,4,FALSE))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 t="shared" si="25"/>
        <v>[331] = {wayshrines={-1,-1,-1,},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-1</v>
      </c>
      <c r="L285">
        <v>-1</v>
      </c>
      <c r="M285">
        <v>-1</v>
      </c>
      <c r="N285">
        <v>0</v>
      </c>
      <c r="O285" s="70"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constants'!$A$3:$D$9993,4,FALSE))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 t="shared" si="25"/>
        <v>[332] = {wayshrines={-1,-1,-1,},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-1</v>
      </c>
      <c r="L286">
        <v>-1</v>
      </c>
      <c r="M286">
        <v>-1</v>
      </c>
      <c r="N286">
        <v>0</v>
      </c>
      <c r="O286" s="70"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constants'!$A$3:$D$9993,4,FALSE))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 t="shared" si="25"/>
        <v>[333] = {wayshrines={-1,-1,-1,},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constants'!$A$3:$D$9993,4,FALSE))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1260</v>
      </c>
      <c r="C288" t="s">
        <v>1261</v>
      </c>
      <c r="D288" s="3">
        <f t="shared" si="24"/>
        <v>335</v>
      </c>
      <c r="G288" s="8" t="s">
        <v>1652</v>
      </c>
      <c r="I288" t="s">
        <v>97</v>
      </c>
      <c r="J288" t="s">
        <v>97</v>
      </c>
      <c r="K288">
        <v>-1</v>
      </c>
      <c r="L288">
        <v>-1</v>
      </c>
      <c r="M288">
        <v>-1</v>
      </c>
      <c r="N288">
        <v>0</v>
      </c>
      <c r="O288" s="70"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constants'!$A$3:$D$9993,4,FALSE))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[335] = {wayshrines={-1,-1,-1,},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1262</v>
      </c>
      <c r="C289" t="s">
        <v>1263</v>
      </c>
      <c r="D289" s="3">
        <f t="shared" si="24"/>
        <v>336</v>
      </c>
      <c r="G289" s="8" t="s">
        <v>1652</v>
      </c>
      <c r="I289" t="s">
        <v>97</v>
      </c>
      <c r="J289" t="s">
        <v>97</v>
      </c>
      <c r="K289">
        <v>-1</v>
      </c>
      <c r="L289">
        <v>-1</v>
      </c>
      <c r="M289">
        <v>-1</v>
      </c>
      <c r="N289">
        <v>0</v>
      </c>
      <c r="O289" s="70"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constants'!$A$3:$D$9993,4,FALSE))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[336] = {wayshrines={-1,-1,-1,},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1264</v>
      </c>
      <c r="C290" t="s">
        <v>1265</v>
      </c>
      <c r="D290" s="3">
        <f t="shared" si="24"/>
        <v>337</v>
      </c>
      <c r="G290" s="8" t="s">
        <v>1652</v>
      </c>
      <c r="I290" t="s">
        <v>97</v>
      </c>
      <c r="J290" t="s">
        <v>97</v>
      </c>
      <c r="K290">
        <v>-1</v>
      </c>
      <c r="L290">
        <v>-1</v>
      </c>
      <c r="M290">
        <v>-1</v>
      </c>
      <c r="N290">
        <v>0</v>
      </c>
      <c r="O290" s="70"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constants'!$A$3:$D$9993,4,FALSE))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[337] = {wayshrines={-1,-1,-1,},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1266</v>
      </c>
      <c r="C291" t="s">
        <v>1267</v>
      </c>
      <c r="D291" s="3">
        <f t="shared" si="24"/>
        <v>338</v>
      </c>
      <c r="G291" s="8" t="s">
        <v>1652</v>
      </c>
      <c r="I291" t="s">
        <v>97</v>
      </c>
      <c r="J291" t="s">
        <v>97</v>
      </c>
      <c r="K291">
        <v>-1</v>
      </c>
      <c r="L291">
        <v>-1</v>
      </c>
      <c r="M291">
        <v>-1</v>
      </c>
      <c r="N291">
        <v>0</v>
      </c>
      <c r="O291" s="70"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constants'!$A$3:$D$9993,4,FALSE))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[338] = {wayshrines={-1,-1,-1,},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1268</v>
      </c>
      <c r="C292" t="s">
        <v>1269</v>
      </c>
      <c r="D292" s="3">
        <f t="shared" si="24"/>
        <v>339</v>
      </c>
      <c r="G292" s="8" t="s">
        <v>1652</v>
      </c>
      <c r="I292" t="s">
        <v>97</v>
      </c>
      <c r="J292" t="s">
        <v>97</v>
      </c>
      <c r="K292">
        <v>-1</v>
      </c>
      <c r="L292">
        <v>-1</v>
      </c>
      <c r="M292">
        <v>-1</v>
      </c>
      <c r="N292">
        <v>0</v>
      </c>
      <c r="O292" s="70"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constants'!$A$3:$D$9993,4,FALSE))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[339] = {wayshrines={-1,-1,-1,},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1270</v>
      </c>
      <c r="C293" t="s">
        <v>1271</v>
      </c>
      <c r="D293" s="3">
        <f t="shared" si="24"/>
        <v>340</v>
      </c>
      <c r="G293" s="8" t="s">
        <v>1652</v>
      </c>
      <c r="I293" t="s">
        <v>97</v>
      </c>
      <c r="J293" t="s">
        <v>97</v>
      </c>
      <c r="K293">
        <v>-1</v>
      </c>
      <c r="L293">
        <v>-1</v>
      </c>
      <c r="M293">
        <v>-1</v>
      </c>
      <c r="N293">
        <v>0</v>
      </c>
      <c r="O293" s="70"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constants'!$A$3:$D$9993,4,FALSE))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[340] = {wayshrines={-1,-1,-1,},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constants'!$A$3:$D$9993,4,FALSE))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constants'!$A$3:$D$9993,4,FALSE))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1273</v>
      </c>
      <c r="C296" t="s">
        <v>1274</v>
      </c>
      <c r="D296" s="3">
        <f t="shared" si="24"/>
        <v>343</v>
      </c>
      <c r="G296" s="8" t="s">
        <v>1652</v>
      </c>
      <c r="I296" t="s">
        <v>97</v>
      </c>
      <c r="J296" t="s">
        <v>97</v>
      </c>
      <c r="K296">
        <v>-1</v>
      </c>
      <c r="L296">
        <v>-1</v>
      </c>
      <c r="M296">
        <v>-1</v>
      </c>
      <c r="N296">
        <v>0</v>
      </c>
      <c r="O296" s="70"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constants'!$A$3:$D$9993,4,FALSE))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[343] = {wayshrines={-1,-1,-1,},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1275</v>
      </c>
      <c r="C297" t="s">
        <v>1276</v>
      </c>
      <c r="D297" s="3">
        <f t="shared" si="24"/>
        <v>344</v>
      </c>
      <c r="G297" s="8" t="s">
        <v>1652</v>
      </c>
      <c r="I297" t="s">
        <v>97</v>
      </c>
      <c r="J297" t="s">
        <v>97</v>
      </c>
      <c r="K297">
        <v>-1</v>
      </c>
      <c r="L297">
        <v>-1</v>
      </c>
      <c r="M297">
        <v>-1</v>
      </c>
      <c r="N297">
        <v>0</v>
      </c>
      <c r="O297" s="70"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constants'!$A$3:$D$9993,4,FALSE))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 t="shared" si="25"/>
        <v>[344] = {wayshrines={-1,-1,-1,},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1277</v>
      </c>
      <c r="C298" t="s">
        <v>1278</v>
      </c>
      <c r="D298" s="3">
        <f t="shared" si="24"/>
        <v>345</v>
      </c>
      <c r="G298" s="8" t="s">
        <v>1652</v>
      </c>
      <c r="I298" t="s">
        <v>97</v>
      </c>
      <c r="J298" t="s">
        <v>97</v>
      </c>
      <c r="K298">
        <v>-1</v>
      </c>
      <c r="L298">
        <v>-1</v>
      </c>
      <c r="M298">
        <v>-1</v>
      </c>
      <c r="N298">
        <v>0</v>
      </c>
      <c r="O298" s="70"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constants'!$A$3:$D$9993,4,FALSE))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 t="shared" si="25"/>
        <v>[345] = {wayshrines={-1,-1,-1,},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1279</v>
      </c>
      <c r="C299" t="s">
        <v>1280</v>
      </c>
      <c r="D299" s="3">
        <f t="shared" si="24"/>
        <v>346</v>
      </c>
      <c r="G299" s="8" t="s">
        <v>1652</v>
      </c>
      <c r="I299" t="s">
        <v>97</v>
      </c>
      <c r="J299" t="s">
        <v>97</v>
      </c>
      <c r="K299">
        <v>-1</v>
      </c>
      <c r="L299">
        <v>-1</v>
      </c>
      <c r="M299">
        <v>-1</v>
      </c>
      <c r="N299">
        <v>0</v>
      </c>
      <c r="O299" s="70"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constants'!$A$3:$D$9993,4,FALSE))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 t="shared" si="25"/>
        <v>[346] = {wayshrines={-1,-1,-1,},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1281</v>
      </c>
      <c r="C300" t="s">
        <v>1282</v>
      </c>
      <c r="D300" s="3">
        <f t="shared" si="24"/>
        <v>347</v>
      </c>
      <c r="G300" s="8" t="s">
        <v>1652</v>
      </c>
      <c r="I300" t="s">
        <v>97</v>
      </c>
      <c r="J300" t="s">
        <v>97</v>
      </c>
      <c r="K300">
        <v>-1</v>
      </c>
      <c r="L300">
        <v>-1</v>
      </c>
      <c r="M300">
        <v>-1</v>
      </c>
      <c r="N300">
        <v>0</v>
      </c>
      <c r="O300" s="70"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constants'!$A$3:$D$9993,4,FALSE))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 t="shared" si="25"/>
        <v>[347] = {wayshrines={-1,-1,-1,},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1283</v>
      </c>
      <c r="C301" t="s">
        <v>1284</v>
      </c>
      <c r="D301" s="3">
        <f t="shared" si="24"/>
        <v>348</v>
      </c>
      <c r="G301" s="8" t="s">
        <v>1652</v>
      </c>
      <c r="I301" t="s">
        <v>97</v>
      </c>
      <c r="J301" t="s">
        <v>97</v>
      </c>
      <c r="K301">
        <v>-1</v>
      </c>
      <c r="L301">
        <v>-1</v>
      </c>
      <c r="M301">
        <v>-1</v>
      </c>
      <c r="N301">
        <v>0</v>
      </c>
      <c r="O301" s="70"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constants'!$A$3:$D$9993,4,FALSE))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[348] = {wayshrines={-1,-1,-1,},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constants'!$A$3:$D$9993,4,FALSE))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constants'!$A$3:$D$9993,4,FALSE))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constants'!$A$3:$D$9993,4,FALSE))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constants'!$A$3:$D$9993,4,FALSE)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constants'!$A$3:$D$9993,4,FALSE)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constants'!$A$3:$D$9993,4,FALSE))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constants'!$A$3:$D$9993,4,FALSE)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constants'!$A$3:$D$9993,4,FALSE)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constants'!$A$3:$D$9993,4,FALSE))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constants'!$A$3:$D$9993,4,FALSE)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constants'!$A$3:$D$9993,4,FALSE)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constants'!$A$3:$D$9993,4,FALSE))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constants'!$A$3:$D$9993,4,FALSE))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constants'!$A$3:$D$9993,4,FALSE))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-1</v>
      </c>
      <c r="L310">
        <v>-1</v>
      </c>
      <c r="M310">
        <v>-1</v>
      </c>
      <c r="N310">
        <v>0</v>
      </c>
      <c r="O310" s="70"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constants'!$A$3:$D$9993,4,FALSE))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 t="shared" si="25"/>
        <v>[357] = {wayshrines={-1,-1,-1,},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-1</v>
      </c>
      <c r="L311">
        <v>-1</v>
      </c>
      <c r="M311">
        <v>-1</v>
      </c>
      <c r="N311">
        <v>0</v>
      </c>
      <c r="O311" s="70"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constants'!$A$3:$D$9993,4,FALSE))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 t="shared" si="25"/>
        <v>[358] = {wayshrines={-1,-1,-1,},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-1</v>
      </c>
      <c r="L312">
        <v>-1</v>
      </c>
      <c r="M312">
        <v>-1</v>
      </c>
      <c r="N312">
        <v>0</v>
      </c>
      <c r="O312" s="70"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constants'!$A$3:$D$9993,4,FALSE))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 t="shared" si="25"/>
        <v>[359] = {wayshrines={-1,-1,-1,},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-1</v>
      </c>
      <c r="L313">
        <v>-1</v>
      </c>
      <c r="M313">
        <v>-1</v>
      </c>
      <c r="N313">
        <v>0</v>
      </c>
      <c r="O313" s="70"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constants'!$A$3:$D$9993,4,FALSE))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 t="shared" si="25"/>
        <v>[360] = {wayshrines={-1,-1,-1,},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-1</v>
      </c>
      <c r="L314">
        <v>-1</v>
      </c>
      <c r="M314">
        <v>-1</v>
      </c>
      <c r="N314">
        <v>0</v>
      </c>
      <c r="O314" s="70"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constants'!$A$3:$D$9993,4,FALSE))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 t="shared" si="25"/>
        <v>[361] = {wayshrines={-1,-1,-1,},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-1</v>
      </c>
      <c r="L315">
        <v>-1</v>
      </c>
      <c r="M315">
        <v>-1</v>
      </c>
      <c r="N315">
        <v>0</v>
      </c>
      <c r="O315" s="70"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constants'!$A$3:$D$9993,4,FALSE))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 t="shared" si="25"/>
        <v>[362] = {wayshrines={-1,-1,-1,},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-1</v>
      </c>
      <c r="L316">
        <v>-1</v>
      </c>
      <c r="M316">
        <v>-1</v>
      </c>
      <c r="N316">
        <v>0</v>
      </c>
      <c r="O316" s="70"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constants'!$A$3:$D$9993,4,FALSE))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 t="shared" si="25"/>
        <v>[363] = {wayshrines={-1,-1,-1,},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-1</v>
      </c>
      <c r="L317">
        <v>-1</v>
      </c>
      <c r="M317">
        <v>-1</v>
      </c>
      <c r="N317">
        <v>0</v>
      </c>
      <c r="O317" s="70"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constants'!$A$3:$D$9993,4,FALSE))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 t="shared" si="25"/>
        <v>[364] = {wayshrines={-1,-1,-1,},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-1</v>
      </c>
      <c r="L318">
        <v>-1</v>
      </c>
      <c r="M318">
        <v>-1</v>
      </c>
      <c r="N318">
        <v>0</v>
      </c>
      <c r="O318" s="70"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constants'!$A$3:$D$9993,4,FALSE))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 t="shared" si="25"/>
        <v>[365] = {wayshrines={-1,-1,-1,},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-1</v>
      </c>
      <c r="L319">
        <v>-1</v>
      </c>
      <c r="M319">
        <v>-1</v>
      </c>
      <c r="N319">
        <v>0</v>
      </c>
      <c r="O319" s="70"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constants'!$A$3:$D$9993,4,FALSE))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 t="shared" si="25"/>
        <v>[366] = {wayshrines={-1,-1,-1,},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-1</v>
      </c>
      <c r="L320">
        <v>-1</v>
      </c>
      <c r="M320">
        <v>-1</v>
      </c>
      <c r="N320">
        <v>0</v>
      </c>
      <c r="O320" s="70"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constants'!$A$3:$D$9993,4,FALSE))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 t="shared" si="25"/>
        <v>[367] = {wayshrines={-1,-1,-1,},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-1</v>
      </c>
      <c r="L321">
        <v>-1</v>
      </c>
      <c r="M321">
        <v>-1</v>
      </c>
      <c r="N321">
        <v>0</v>
      </c>
      <c r="O321" s="70"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constants'!$A$3:$D$9993,4,FALSE))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 t="shared" si="25"/>
        <v>[368] = {wayshrines={-1,-1,-1,},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-1</v>
      </c>
      <c r="L322">
        <v>-1</v>
      </c>
      <c r="M322">
        <v>-1</v>
      </c>
      <c r="N322">
        <v>0</v>
      </c>
      <c r="O322" s="70"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constants'!$A$3:$D$9993,4,FALSE))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{wayshrines={-1,-1,-1,},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-1</v>
      </c>
      <c r="L323">
        <v>-1</v>
      </c>
      <c r="M323">
        <v>-1</v>
      </c>
      <c r="N323">
        <v>0</v>
      </c>
      <c r="O323" s="70"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constants'!$A$3:$D$9993,4,FALSE))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-1</v>
      </c>
      <c r="L324">
        <v>-1</v>
      </c>
      <c r="M324">
        <v>-1</v>
      </c>
      <c r="N324">
        <v>0</v>
      </c>
      <c r="O324" s="70"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constants'!$A$3:$D$9993,4,FALSE))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{wayshrines={-1,-1,-1,},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-1</v>
      </c>
      <c r="L325">
        <v>-1</v>
      </c>
      <c r="M325">
        <v>-1</v>
      </c>
      <c r="N325">
        <v>0</v>
      </c>
      <c r="O325" s="70"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constants'!$A$3:$D$9993,4,FALSE))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{wayshrines={-1,-1,-1,},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-1</v>
      </c>
      <c r="L326">
        <v>-1</v>
      </c>
      <c r="M326">
        <v>-1</v>
      </c>
      <c r="N326">
        <v>0</v>
      </c>
      <c r="O326" s="70"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constants'!$A$3:$D$9993,4,FALSE))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{wayshrines={-1,-1,-1,},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-1</v>
      </c>
      <c r="L327">
        <v>-1</v>
      </c>
      <c r="M327">
        <v>-1</v>
      </c>
      <c r="N327">
        <v>0</v>
      </c>
      <c r="O327" s="70"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constants'!$A$3:$D$9993,4,FALSE))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{wayshrines={-1,-1,-1,},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constants'!$A$3:$D$9993,4,FALSE))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constants'!$A$3:$D$9993,4,FALSE))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constants'!$A$3:$D$9993,4,FALSE))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constants'!$A$3:$D$9993,4,FALSE))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constants'!$A$3:$D$9993,4,FALSE))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constants'!$A$3:$D$9993,4,FALSE))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constants'!$A$3:$D$9993,4,FALSE)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constants'!$A$3:$D$9993,4,FALSE)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constants'!$A$3:$D$9993,4,FALSE))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constants'!$A$3:$D$9993,4,FALSE)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constants'!$A$3:$D$9993,4,FALSE)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constants'!$A$3:$D$9993,4,FALSE))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constants'!$A$3:$D$9993,4,FALSE)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constants'!$A$3:$D$9993,4,FALSE)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-1</v>
      </c>
      <c r="L336">
        <v>-1</v>
      </c>
      <c r="M336">
        <v>-1</v>
      </c>
      <c r="N336">
        <v>0</v>
      </c>
      <c r="O336" s="70"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constants'!$A$3:$D$9993,4,FALSE))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 t="shared" si="31"/>
        <v>[388] = {wayshrines={-1,-1,-1,},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-1</v>
      </c>
      <c r="L337">
        <v>-1</v>
      </c>
      <c r="M337">
        <v>-1</v>
      </c>
      <c r="N337">
        <v>0</v>
      </c>
      <c r="O337" s="70"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constants'!$A$3:$D$9993,4,FALSE))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 t="shared" si="31"/>
        <v>[389] = {wayshrines={-1,-1,-1,},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-1</v>
      </c>
      <c r="L338">
        <v>-1</v>
      </c>
      <c r="M338">
        <v>-1</v>
      </c>
      <c r="N338">
        <v>0</v>
      </c>
      <c r="O338" s="70"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constants'!$A$3:$D$9993,4,FALSE))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 t="shared" si="31"/>
        <v>[390] = {wayshrines={-1,-1,-1,},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-1</v>
      </c>
      <c r="L339">
        <v>-1</v>
      </c>
      <c r="M339">
        <v>-1</v>
      </c>
      <c r="N339">
        <v>0</v>
      </c>
      <c r="O339" s="70"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constants'!$A$3:$D$9993,4,FALSE))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 t="shared" si="31"/>
        <v>[391] = {wayshrines={-1,-1,-1,},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-1</v>
      </c>
      <c r="L340">
        <v>-1</v>
      </c>
      <c r="M340">
        <v>-1</v>
      </c>
      <c r="N340">
        <v>0</v>
      </c>
      <c r="O340" s="70"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constants'!$A$3:$D$9993,4,FALSE))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 t="shared" si="31"/>
        <v>[392] = {wayshrines={-1,-1,-1,},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-1</v>
      </c>
      <c r="L341">
        <v>-1</v>
      </c>
      <c r="M341">
        <v>-1</v>
      </c>
      <c r="N341">
        <v>0</v>
      </c>
      <c r="O341" s="70"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constants'!$A$3:$D$9993,4,FALSE))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 t="shared" si="31"/>
        <v>[393] = {wayshrines={-1,-1,-1,},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-1</v>
      </c>
      <c r="L342">
        <v>-1</v>
      </c>
      <c r="M342">
        <v>-1</v>
      </c>
      <c r="N342">
        <v>0</v>
      </c>
      <c r="O342" s="70"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constants'!$A$3:$D$9993,4,FALSE))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 t="shared" si="31"/>
        <v>[394] = {wayshrines={-1,-1,-1,},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-1</v>
      </c>
      <c r="L343">
        <v>-1</v>
      </c>
      <c r="M343">
        <v>-1</v>
      </c>
      <c r="N343">
        <v>0</v>
      </c>
      <c r="O343" s="70"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constants'!$A$3:$D$9993,4,FALSE))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 t="shared" si="31"/>
        <v>[395] = {wayshrines={-1,-1,-1,},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constants'!$A$3:$D$9993,4,FALSE))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constants'!$A$3:$D$9993,4,FALSE))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1364</v>
      </c>
      <c r="C346" t="s">
        <v>1365</v>
      </c>
      <c r="D346" s="3">
        <f t="shared" si="30"/>
        <v>399</v>
      </c>
      <c r="G346" s="8" t="s">
        <v>1652</v>
      </c>
      <c r="I346" t="s">
        <v>97</v>
      </c>
      <c r="J346" t="s">
        <v>97</v>
      </c>
      <c r="K346">
        <v>-1</v>
      </c>
      <c r="L346">
        <v>-1</v>
      </c>
      <c r="M346">
        <v>-1</v>
      </c>
      <c r="N346">
        <v>0</v>
      </c>
      <c r="O346" s="70"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constants'!$A$3:$D$9993,4,FALSE))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[399] = {wayshrines={-1,-1,-1,},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1366</v>
      </c>
      <c r="C347" t="s">
        <v>1367</v>
      </c>
      <c r="D347" s="3">
        <f t="shared" si="30"/>
        <v>400</v>
      </c>
      <c r="G347" s="8" t="s">
        <v>1652</v>
      </c>
      <c r="I347" t="s">
        <v>97</v>
      </c>
      <c r="J347" t="s">
        <v>97</v>
      </c>
      <c r="K347">
        <v>-1</v>
      </c>
      <c r="L347">
        <v>-1</v>
      </c>
      <c r="M347">
        <v>-1</v>
      </c>
      <c r="N347">
        <v>0</v>
      </c>
      <c r="O347" s="70"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constants'!$A$3:$D$9993,4,FALSE))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 t="shared" si="31"/>
        <v>[400] = {wayshrines={-1,-1,-1,},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1368</v>
      </c>
      <c r="C348" t="s">
        <v>1369</v>
      </c>
      <c r="D348" s="3">
        <f t="shared" si="30"/>
        <v>401</v>
      </c>
      <c r="G348" s="8" t="s">
        <v>1652</v>
      </c>
      <c r="I348" t="s">
        <v>97</v>
      </c>
      <c r="J348" t="s">
        <v>97</v>
      </c>
      <c r="K348">
        <v>-1</v>
      </c>
      <c r="L348">
        <v>-1</v>
      </c>
      <c r="M348">
        <v>-1</v>
      </c>
      <c r="N348">
        <v>0</v>
      </c>
      <c r="O348" s="70"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constants'!$A$3:$D$9993,4,FALSE))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 t="shared" si="31"/>
        <v>[401] = {wayshrines={-1,-1,-1,},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1370</v>
      </c>
      <c r="C349" t="s">
        <v>1371</v>
      </c>
      <c r="D349" s="3">
        <f t="shared" si="30"/>
        <v>402</v>
      </c>
      <c r="G349" s="8" t="s">
        <v>1652</v>
      </c>
      <c r="I349" t="s">
        <v>97</v>
      </c>
      <c r="J349" t="s">
        <v>97</v>
      </c>
      <c r="K349">
        <v>-1</v>
      </c>
      <c r="L349">
        <v>-1</v>
      </c>
      <c r="M349">
        <v>-1</v>
      </c>
      <c r="N349">
        <v>0</v>
      </c>
      <c r="O349" s="70"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constants'!$A$3:$D$9993,4,FALSE))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[402] = {wayshrines={-1,-1,-1,},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1372</v>
      </c>
      <c r="C350" t="s">
        <v>1373</v>
      </c>
      <c r="D350" s="3">
        <f t="shared" si="30"/>
        <v>403</v>
      </c>
      <c r="G350" s="8" t="s">
        <v>1652</v>
      </c>
      <c r="I350" t="s">
        <v>97</v>
      </c>
      <c r="J350" t="s">
        <v>97</v>
      </c>
      <c r="K350">
        <v>-1</v>
      </c>
      <c r="L350">
        <v>-1</v>
      </c>
      <c r="M350">
        <v>-1</v>
      </c>
      <c r="N350">
        <v>0</v>
      </c>
      <c r="O350" s="70"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constants'!$A$3:$D$9993,4,FALSE))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[403] = {wayshrines={-1,-1,-1,},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1374</v>
      </c>
      <c r="C351" t="s">
        <v>1375</v>
      </c>
      <c r="D351" s="3">
        <f t="shared" si="30"/>
        <v>404</v>
      </c>
      <c r="G351" s="8" t="s">
        <v>1652</v>
      </c>
      <c r="I351" t="s">
        <v>97</v>
      </c>
      <c r="J351" t="s">
        <v>97</v>
      </c>
      <c r="K351">
        <v>-1</v>
      </c>
      <c r="L351">
        <v>-1</v>
      </c>
      <c r="M351">
        <v>-1</v>
      </c>
      <c r="N351">
        <v>0</v>
      </c>
      <c r="O351" s="70"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constants'!$A$3:$D$9993,4,FALSE))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 t="shared" si="31"/>
        <v>[404] = {wayshrines={-1,-1,-1,},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constants'!$A$3:$D$9993,4,FALSE))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constants'!$A$3:$D$9993,4,FALSE))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constants'!$A$3:$D$9993,4,FALSE))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constants'!$A$3:$D$9993,4,FALSE))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constants'!$A$3:$D$9993,4,FALSE))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constants'!$A$3:$D$9993,4,FALSE))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-1</v>
      </c>
      <c r="L358">
        <v>-1</v>
      </c>
      <c r="M358">
        <v>-1</v>
      </c>
      <c r="N358">
        <v>0</v>
      </c>
      <c r="O358" s="70"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constants'!$A$3:$D$9993,4,FALSE))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{wayshrines={-1,-1,-1,},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-1</v>
      </c>
      <c r="L359">
        <v>-1</v>
      </c>
      <c r="M359">
        <v>-1</v>
      </c>
      <c r="N359">
        <v>0</v>
      </c>
      <c r="O359" s="70"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constants'!$A$3:$D$9993,4,FALSE))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{wayshrines={-1,-1,-1,},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-1</v>
      </c>
      <c r="L360">
        <v>-1</v>
      </c>
      <c r="M360">
        <v>-1</v>
      </c>
      <c r="N360">
        <v>0</v>
      </c>
      <c r="O360" s="70"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constants'!$A$3:$D$9993,4,FALSE))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{wayshrines={-1,-1,-1,},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-1</v>
      </c>
      <c r="L361">
        <v>-1</v>
      </c>
      <c r="M361">
        <v>-1</v>
      </c>
      <c r="N361">
        <v>0</v>
      </c>
      <c r="O361" s="70"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constants'!$A$3:$D$9993,4,FALSE))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{wayshrines={-1,-1,-1,},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-1</v>
      </c>
      <c r="L362">
        <v>-1</v>
      </c>
      <c r="M362">
        <v>-1</v>
      </c>
      <c r="N362">
        <v>0</v>
      </c>
      <c r="O362" s="70"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constants'!$A$3:$D$9993,4,FALSE))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{wayshrines={-1,-1,-1,},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-1</v>
      </c>
      <c r="L363">
        <v>-1</v>
      </c>
      <c r="M363">
        <v>-1</v>
      </c>
      <c r="N363">
        <v>0</v>
      </c>
      <c r="O363" s="70"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constants'!$A$3:$D$9993,4,FALSE))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{wayshrines={-1,-1,-1,},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constants'!$A$3:$D$9993,4,FALSE))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constants'!$A$3:$D$9993,4,FALSE))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constants'!$A$3:$D$9993,4,FALSE))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constants'!$A$3:$D$9993,4,FALSE))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constants'!$A$3:$D$9993,4,FALSE))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constants'!$A$3:$D$9993,4,FALSE))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-1</v>
      </c>
      <c r="L370">
        <v>-1</v>
      </c>
      <c r="M370">
        <v>-1</v>
      </c>
      <c r="N370">
        <v>0</v>
      </c>
      <c r="O370" s="70"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constants'!$A$3:$D$9993,4,FALSE))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{wayshrines={-1,-1,-1,},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-1</v>
      </c>
      <c r="L371">
        <v>-1</v>
      </c>
      <c r="M371">
        <v>-1</v>
      </c>
      <c r="N371">
        <v>0</v>
      </c>
      <c r="O371" s="70"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constants'!$A$3:$D$9993,4,FALSE))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{wayshrines={-1,-1,-1,},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-1</v>
      </c>
      <c r="L372">
        <v>-1</v>
      </c>
      <c r="M372">
        <v>-1</v>
      </c>
      <c r="N372">
        <v>0</v>
      </c>
      <c r="O372" s="70"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constants'!$A$3:$D$9993,4,FALSE))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{wayshrines={-1,-1,-1,},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-1</v>
      </c>
      <c r="L373">
        <v>-1</v>
      </c>
      <c r="M373">
        <v>-1</v>
      </c>
      <c r="N373">
        <v>0</v>
      </c>
      <c r="O373" s="70"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constants'!$A$3:$D$9993,4,FALSE))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{wayshrines={-1,-1,-1,},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-1</v>
      </c>
      <c r="L374">
        <v>-1</v>
      </c>
      <c r="M374">
        <v>-1</v>
      </c>
      <c r="N374">
        <v>0</v>
      </c>
      <c r="O374" s="70"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constants'!$A$3:$D$9993,4,FALSE))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{wayshrines={-1,-1,-1,},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-1</v>
      </c>
      <c r="L375">
        <v>-1</v>
      </c>
      <c r="M375">
        <v>-1</v>
      </c>
      <c r="N375">
        <v>0</v>
      </c>
      <c r="O375" s="70"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constants'!$A$3:$D$9993,4,FALSE))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{wayshrines={-1,-1,-1,},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1424</v>
      </c>
      <c r="C376" t="s">
        <v>1425</v>
      </c>
      <c r="D376" s="3">
        <f t="shared" si="30"/>
        <v>429</v>
      </c>
      <c r="G376" s="8" t="s">
        <v>1652</v>
      </c>
      <c r="I376" t="s">
        <v>97</v>
      </c>
      <c r="J376" t="s">
        <v>97</v>
      </c>
      <c r="K376">
        <v>-1</v>
      </c>
      <c r="L376">
        <v>-1</v>
      </c>
      <c r="M376">
        <v>-1</v>
      </c>
      <c r="N376">
        <v>0</v>
      </c>
      <c r="O376" s="70"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constants'!$A$3:$D$9993,4,FALSE))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[429] = {wayshrines={-1,-1,-1,},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1426</v>
      </c>
      <c r="C377" t="s">
        <v>1427</v>
      </c>
      <c r="D377" s="3">
        <f t="shared" si="30"/>
        <v>430</v>
      </c>
      <c r="G377" s="8" t="s">
        <v>1652</v>
      </c>
      <c r="I377" t="s">
        <v>97</v>
      </c>
      <c r="J377" t="s">
        <v>97</v>
      </c>
      <c r="K377">
        <v>-1</v>
      </c>
      <c r="L377">
        <v>-1</v>
      </c>
      <c r="M377">
        <v>-1</v>
      </c>
      <c r="N377">
        <v>0</v>
      </c>
      <c r="O377" s="70"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constants'!$A$3:$D$9993,4,FALSE))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[430] = {wayshrines={-1,-1,-1,},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1428</v>
      </c>
      <c r="C378" t="s">
        <v>1429</v>
      </c>
      <c r="D378" s="3">
        <f t="shared" si="30"/>
        <v>431</v>
      </c>
      <c r="G378" s="8" t="s">
        <v>1652</v>
      </c>
      <c r="I378" t="s">
        <v>97</v>
      </c>
      <c r="J378" t="s">
        <v>97</v>
      </c>
      <c r="K378">
        <v>-1</v>
      </c>
      <c r="L378">
        <v>-1</v>
      </c>
      <c r="M378">
        <v>-1</v>
      </c>
      <c r="N378">
        <v>0</v>
      </c>
      <c r="O378" s="70"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constants'!$A$3:$D$9993,4,FALSE))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[431] = {wayshrines={-1,-1,-1,},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constants'!$A$3:$D$9993,4,FALSE))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1431</v>
      </c>
      <c r="C380" t="s">
        <v>1432</v>
      </c>
      <c r="D380" s="3">
        <f t="shared" si="30"/>
        <v>433</v>
      </c>
      <c r="G380" s="8" t="s">
        <v>1652</v>
      </c>
      <c r="I380" t="s">
        <v>97</v>
      </c>
      <c r="J380" t="s">
        <v>97</v>
      </c>
      <c r="K380">
        <v>-1</v>
      </c>
      <c r="L380">
        <v>-1</v>
      </c>
      <c r="M380">
        <v>-1</v>
      </c>
      <c r="N380">
        <v>0</v>
      </c>
      <c r="O380" s="70"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constants'!$A$3:$D$9993,4,FALSE))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[433] = {wayshrines={-1,-1,-1,},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1433</v>
      </c>
      <c r="C381" t="s">
        <v>1434</v>
      </c>
      <c r="D381" s="3">
        <f t="shared" si="30"/>
        <v>434</v>
      </c>
      <c r="G381" s="8" t="s">
        <v>1652</v>
      </c>
      <c r="I381" t="s">
        <v>97</v>
      </c>
      <c r="J381" t="s">
        <v>97</v>
      </c>
      <c r="K381">
        <v>-1</v>
      </c>
      <c r="L381">
        <v>-1</v>
      </c>
      <c r="M381">
        <v>-1</v>
      </c>
      <c r="N381">
        <v>0</v>
      </c>
      <c r="O381" s="70"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constants'!$A$3:$D$9993,4,FALSE))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[434] = {wayshrines={-1,-1,-1,},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1435</v>
      </c>
      <c r="C382" t="s">
        <v>1436</v>
      </c>
      <c r="D382" s="3">
        <f t="shared" si="30"/>
        <v>435</v>
      </c>
      <c r="G382" s="8" t="s">
        <v>1652</v>
      </c>
      <c r="I382" t="s">
        <v>97</v>
      </c>
      <c r="J382" t="s">
        <v>97</v>
      </c>
      <c r="K382">
        <v>-1</v>
      </c>
      <c r="L382">
        <v>-1</v>
      </c>
      <c r="M382">
        <v>-1</v>
      </c>
      <c r="N382">
        <v>0</v>
      </c>
      <c r="O382" s="70"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constants'!$A$3:$D$9993,4,FALSE))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[435] = {wayshrines={-1,-1,-1,},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constants'!$A$3:$D$9993,4,FALSE))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constants'!$A$3:$D$9993,4,FALSE))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constants'!$A$3:$D$9993,4,FALSE))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constants'!$A$3:$D$9993,4,FALSE))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50"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constants'!$A$3:$D$9993,4,FALSE))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50"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constants'!$A$3:$D$9993,4,FALSE))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constants'!$A$3:$D$9993,4,FALSE))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constants'!$A$3:$D$9993,4,FALSE))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 t="shared" si="37"/>
        <v>[443] = {wayshrines={399,399,399,}, dlcId=DLC_ELSWEYR</v>
      </c>
      <c r="AX390" s="21" t="str">
        <f t="shared" si="38"/>
        <v>, zoneIds={1086},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[Northern Elsweyr]</v>
      </c>
    </row>
    <row r="391" spans="1:53" x14ac:dyDescent="0.25">
      <c r="A391" s="5">
        <v>444</v>
      </c>
      <c r="B391" t="s">
        <v>1609</v>
      </c>
      <c r="C391" t="s">
        <v>1517</v>
      </c>
      <c r="D391" s="3">
        <f t="shared" si="36"/>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constants'!$A$3:$D$9993,4,FALSE))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 t="shared" si="37"/>
        <v>[444] = {wayshrines={399,399,399,}, dlcId=DLC_ELSWEYR</v>
      </c>
      <c r="AX391" s="21" t="str">
        <f t="shared" si="38"/>
        <v>, zoneIds={1086},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[Northern Elsweyr]</v>
      </c>
    </row>
    <row r="392" spans="1:53" x14ac:dyDescent="0.25">
      <c r="A392" s="5">
        <v>445</v>
      </c>
      <c r="B392" t="s">
        <v>1608</v>
      </c>
      <c r="C392" t="s">
        <v>1519</v>
      </c>
      <c r="D392" s="3">
        <f t="shared" si="36"/>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constants'!$A$3:$D$9993,4,FALSE))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 t="shared" si="37"/>
        <v>[445] = {wayshrines={399,399,399,}, dlcId=DLC_ELSWEYR</v>
      </c>
      <c r="AX392" s="21" t="str">
        <f t="shared" si="38"/>
        <v>, zoneIds={1086},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[Northern Elsweyr]</v>
      </c>
    </row>
    <row r="393" spans="1:53" x14ac:dyDescent="0.25">
      <c r="A393" s="12">
        <v>446</v>
      </c>
      <c r="B393" t="s">
        <v>1607</v>
      </c>
      <c r="C393" t="s">
        <v>1520</v>
      </c>
      <c r="D393" s="3">
        <f t="shared" si="36"/>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constants'!$A$3:$D$9993,4,FALSE))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 t="shared" si="37"/>
        <v>[446] = {wayshrines={399,399,399,}, dlcId=DLC_ELSWEYR</v>
      </c>
      <c r="AX393" s="21" t="str">
        <f t="shared" si="38"/>
        <v>, zoneIds={1086},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[Northern Elsweyr]</v>
      </c>
    </row>
    <row r="394" spans="1:53" x14ac:dyDescent="0.25">
      <c r="A394" s="5">
        <v>448</v>
      </c>
      <c r="B394" t="s">
        <v>1638</v>
      </c>
      <c r="C394" t="s">
        <v>1518</v>
      </c>
      <c r="D394" s="3">
        <f t="shared" si="36"/>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constants'!$A$3:$D$9993,4,FALSE))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 t="shared" si="37"/>
        <v>[448] = {wayshrines={399,399,399,}, dlcId=DLC_ELSWEYR</v>
      </c>
      <c r="AX394" s="21" t="str">
        <f t="shared" si="38"/>
        <v>, zoneIds={1086},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[Northern Elsweyr]</v>
      </c>
    </row>
    <row r="395" spans="1:53" x14ac:dyDescent="0.25">
      <c r="A395" s="5">
        <v>449</v>
      </c>
      <c r="B395" t="s">
        <v>1635</v>
      </c>
      <c r="C395" t="s">
        <v>1521</v>
      </c>
      <c r="D395" s="3">
        <f t="shared" si="36"/>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constants'!$A$3:$D$9993,4,FALSE))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 t="shared" si="37"/>
        <v>[449] = {wayshrines={399,399,399,}, dlcId=DLC_ELSWEYR</v>
      </c>
      <c r="AX395" s="21" t="str">
        <f t="shared" si="38"/>
        <v>, zoneIds={1086},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[Northern Elsweyr]</v>
      </c>
    </row>
    <row r="396" spans="1:53" x14ac:dyDescent="0.25">
      <c r="A396" s="5">
        <v>450</v>
      </c>
      <c r="B396" t="s">
        <v>1636</v>
      </c>
      <c r="C396" t="s">
        <v>1522</v>
      </c>
      <c r="D396" s="3">
        <f t="shared" si="36"/>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constants'!$A$3:$D$9993,4,FALSE))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 t="shared" si="37"/>
        <v>[450] = {wayshrines={399,399,399,}, dlcId=DLC_ELSWEYR</v>
      </c>
      <c r="AX396" s="21" t="str">
        <f t="shared" si="38"/>
        <v>, zoneIds={1086},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[Northern Elsweyr]</v>
      </c>
    </row>
    <row r="397" spans="1:53" x14ac:dyDescent="0.25">
      <c r="A397" s="5">
        <v>451</v>
      </c>
      <c r="B397" t="s">
        <v>1634</v>
      </c>
      <c r="C397" t="s">
        <v>1523</v>
      </c>
      <c r="D397" s="3">
        <f t="shared" si="36"/>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constants'!$A$3:$D$9993,4,FALSE))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 t="shared" si="37"/>
        <v>[451] = {wayshrines={399,399,399,}, dlcId=DLC_ELSWEYR</v>
      </c>
      <c r="AX397" s="21" t="str">
        <f t="shared" si="38"/>
        <v>, zoneIds={1086},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[Northern Elsweyr]</v>
      </c>
    </row>
    <row r="398" spans="1:53" x14ac:dyDescent="0.25">
      <c r="A398" s="5">
        <v>452</v>
      </c>
      <c r="B398" t="s">
        <v>1677</v>
      </c>
      <c r="C398" t="s">
        <v>1676</v>
      </c>
      <c r="D398" s="3">
        <f t="shared" si="36"/>
        <v>452</v>
      </c>
      <c r="G398" s="3" t="s">
        <v>1652</v>
      </c>
      <c r="I398" t="s">
        <v>97</v>
      </c>
      <c r="J398" t="s">
        <v>97</v>
      </c>
      <c r="K398">
        <v>-1</v>
      </c>
      <c r="L398">
        <v>-1</v>
      </c>
      <c r="M398">
        <v>-1</v>
      </c>
      <c r="N398">
        <v>0</v>
      </c>
      <c r="O398" s="70"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constants'!$A$3:$D$9993,4,FALSE))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[452] = {wayshrines={-1,-1,-1,},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1679</v>
      </c>
      <c r="C399" t="s">
        <v>1678</v>
      </c>
      <c r="D399" s="3">
        <f t="shared" si="36"/>
        <v>453</v>
      </c>
      <c r="G399" s="3" t="s">
        <v>1652</v>
      </c>
      <c r="I399" t="s">
        <v>97</v>
      </c>
      <c r="J399" t="s">
        <v>97</v>
      </c>
      <c r="K399">
        <v>-1</v>
      </c>
      <c r="L399">
        <v>-1</v>
      </c>
      <c r="M399">
        <v>-1</v>
      </c>
      <c r="N399">
        <v>0</v>
      </c>
      <c r="O399" s="70"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constants'!$A$3:$D$9993,4,FALSE))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[453] = {wayshrines={-1,-1,-1,},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1681</v>
      </c>
      <c r="C400" t="s">
        <v>1680</v>
      </c>
      <c r="D400" s="3">
        <f t="shared" si="36"/>
        <v>454</v>
      </c>
      <c r="G400" s="3" t="s">
        <v>1652</v>
      </c>
      <c r="I400" t="s">
        <v>97</v>
      </c>
      <c r="J400" t="s">
        <v>97</v>
      </c>
      <c r="K400">
        <v>-1</v>
      </c>
      <c r="L400">
        <v>-1</v>
      </c>
      <c r="M400">
        <v>-1</v>
      </c>
      <c r="N400">
        <v>0</v>
      </c>
      <c r="O400" s="70"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constants'!$A$3:$D$9993,4,FALSE))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[454] = {wayshrines={-1,-1,-1,},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1683</v>
      </c>
      <c r="C401" t="s">
        <v>1682</v>
      </c>
      <c r="D401" s="3">
        <f t="shared" si="36"/>
        <v>455</v>
      </c>
      <c r="G401" s="3" t="s">
        <v>1652</v>
      </c>
      <c r="I401" t="s">
        <v>97</v>
      </c>
      <c r="J401" t="s">
        <v>97</v>
      </c>
      <c r="K401">
        <v>-1</v>
      </c>
      <c r="L401">
        <v>-1</v>
      </c>
      <c r="M401">
        <v>-1</v>
      </c>
      <c r="N401">
        <v>0</v>
      </c>
      <c r="O401" s="70"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constants'!$A$3:$D$9993,4,FALSE))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 t="shared" si="37"/>
        <v>[455] = {wayshrines={-1,-1,-1,},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1685</v>
      </c>
      <c r="C402" t="s">
        <v>1684</v>
      </c>
      <c r="D402" s="3">
        <f t="shared" si="36"/>
        <v>456</v>
      </c>
      <c r="G402" s="3" t="s">
        <v>1652</v>
      </c>
      <c r="I402" t="s">
        <v>97</v>
      </c>
      <c r="J402" t="s">
        <v>97</v>
      </c>
      <c r="K402">
        <v>-1</v>
      </c>
      <c r="L402">
        <v>-1</v>
      </c>
      <c r="M402">
        <v>-1</v>
      </c>
      <c r="N402">
        <v>0</v>
      </c>
      <c r="O402" s="70"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constants'!$A$3:$D$9993,4,FALSE))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 t="shared" si="37"/>
        <v>[456] = {wayshrines={-1,-1,-1,},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1687</v>
      </c>
      <c r="C403" t="s">
        <v>1686</v>
      </c>
      <c r="D403" s="3">
        <f t="shared" si="36"/>
        <v>457</v>
      </c>
      <c r="G403" s="3" t="s">
        <v>1652</v>
      </c>
      <c r="I403" t="s">
        <v>97</v>
      </c>
      <c r="J403" t="s">
        <v>97</v>
      </c>
      <c r="K403">
        <v>-1</v>
      </c>
      <c r="L403">
        <v>-1</v>
      </c>
      <c r="M403">
        <v>-1</v>
      </c>
      <c r="N403">
        <v>0</v>
      </c>
      <c r="O403" s="70"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constants'!$A$3:$D$9993,4,FALSE))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 t="shared" si="37"/>
        <v>[457] = {wayshrines={-1,-1,-1,},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constants'!$A$3:$D$9993,4,FALSE))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constants'!$A$3:$D$9993,4,FALSE))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1786</v>
      </c>
      <c r="C406" t="s">
        <v>1787</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constants'!$A$3:$D$9993,4,FALSE))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 t="shared" si="41"/>
        <v xml:space="preserve"> --Senchal Defender / Verteidiger von Senchal   [Southern Elsweyr]</v>
      </c>
    </row>
    <row r="407" spans="1:53" x14ac:dyDescent="0.25">
      <c r="A407" s="5">
        <v>466</v>
      </c>
      <c r="B407" t="s">
        <v>1797</v>
      </c>
      <c r="C407" t="s">
        <v>1788</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constants'!$A$3:$D$9993,4,FALSE))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 t="shared" si="41"/>
        <v xml:space="preserve"> --Marauder's Haste / Marodeurshast   [Southern Elsweyr]</v>
      </c>
    </row>
    <row r="408" spans="1:53" x14ac:dyDescent="0.25">
      <c r="A408" s="5">
        <v>467</v>
      </c>
      <c r="B408" t="s">
        <v>1796</v>
      </c>
      <c r="C408" t="s">
        <v>1789</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constants'!$A$3:$D$9993,4,FALSE))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 t="shared" si="41"/>
        <v xml:space="preserve"> --Dragonguard Elite / Drachengardeelite   [Southern Elsweyr]</v>
      </c>
    </row>
    <row r="409" spans="1:53" x14ac:dyDescent="0.25">
      <c r="A409" s="5">
        <v>468</v>
      </c>
      <c r="B409" t="s">
        <v>1795</v>
      </c>
      <c r="C409" t="s">
        <v>1790</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constants'!$A$3:$D$9993,4,FALSE))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1794</v>
      </c>
      <c r="C410" t="s">
        <v>1791</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constants'!$A$3:$D$9993,4,FALSE))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1793</v>
      </c>
      <c r="C411" t="s">
        <v>1792</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constants'!$A$3:$D$9993,4,FALSE))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5">
        <v>471</v>
      </c>
      <c r="B412" t="s">
        <v>1857</v>
      </c>
      <c r="C412" t="s">
        <v>1856</v>
      </c>
      <c r="D412" s="3">
        <f t="shared" si="36"/>
        <v>471</v>
      </c>
      <c r="G412" s="3" t="s">
        <v>1652</v>
      </c>
      <c r="I412" t="s">
        <v>97</v>
      </c>
      <c r="J412" t="s">
        <v>97</v>
      </c>
      <c r="K412">
        <v>-1</v>
      </c>
      <c r="L412">
        <v>-1</v>
      </c>
      <c r="M412">
        <v>-1</v>
      </c>
      <c r="N412">
        <v>0</v>
      </c>
      <c r="O412" s="70"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constants'!$A$3:$D$9993,4,FALSE))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 t="shared" si="37"/>
        <v>[471] = {wayshrines={-1,-1,-1,}, dlcId=DLC_HARROWSTORM</v>
      </c>
      <c r="AX412" s="21" t="str">
        <f t="shared" si="38"/>
        <v>, zoneIds={1152}, veteran=false</v>
      </c>
      <c r="AY412" s="21" t="str">
        <f t="shared" si="39"/>
        <v>, setType=LIBSETS_SETTYPE_DUNGEON</v>
      </c>
      <c r="AZ412" s="21" t="str">
        <f t="shared" si="40"/>
        <v>, dropMechanic={LIBSETS_DROP_MECHANIC_MONSTER_NAME}, dropMechanicNames={}},</v>
      </c>
      <c r="BA412" s="21" t="str">
        <f t="shared" si="41"/>
        <v xml:space="preserve"> --Hiti\'s Hearth / Hitis Feuerstelle   [Icereach]</v>
      </c>
    </row>
    <row r="413" spans="1:53" x14ac:dyDescent="0.25">
      <c r="A413" s="5">
        <v>472</v>
      </c>
      <c r="B413" t="s">
        <v>1858</v>
      </c>
      <c r="C413" t="s">
        <v>1840</v>
      </c>
      <c r="D413" s="3">
        <f t="shared" si="36"/>
        <v>472</v>
      </c>
      <c r="G413" s="3" t="s">
        <v>1652</v>
      </c>
      <c r="I413" t="s">
        <v>97</v>
      </c>
      <c r="J413" t="s">
        <v>97</v>
      </c>
      <c r="K413">
        <v>-1</v>
      </c>
      <c r="L413">
        <v>-1</v>
      </c>
      <c r="M413">
        <v>-1</v>
      </c>
      <c r="N413">
        <v>0</v>
      </c>
      <c r="O413" s="70"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constants'!$A$3:$D$9993,4,FALSE))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 t="shared" si="37"/>
        <v>[472] = {wayshrines={-1,-1,-1,}, dlcId=DLC_HARROWSTORM</v>
      </c>
      <c r="AX413" s="21" t="str">
        <f t="shared" si="38"/>
        <v>, zoneIds={1152}, veteran=false</v>
      </c>
      <c r="AY413" s="21" t="str">
        <f t="shared" si="39"/>
        <v>, setType=LIBSETS_SETTYPE_DUNGEON</v>
      </c>
      <c r="AZ413" s="21" t="str">
        <f t="shared" si="40"/>
        <v>, dropMechanic={LIBSETS_DROP_MECHANIC_MONSTER_NAME}, dropMechanicNames={}},</v>
      </c>
      <c r="BA413" s="21" t="str">
        <f t="shared" si="41"/>
        <v xml:space="preserve"> --Titanborn Strength / Titanenkinds Stärke   [Icereach]</v>
      </c>
    </row>
    <row r="414" spans="1:53" x14ac:dyDescent="0.25">
      <c r="A414" s="5">
        <v>473</v>
      </c>
      <c r="B414" t="s">
        <v>1859</v>
      </c>
      <c r="C414" t="s">
        <v>1841</v>
      </c>
      <c r="D414" s="3">
        <f t="shared" si="36"/>
        <v>473</v>
      </c>
      <c r="G414" s="3" t="s">
        <v>1652</v>
      </c>
      <c r="I414" t="s">
        <v>97</v>
      </c>
      <c r="J414" t="s">
        <v>97</v>
      </c>
      <c r="K414">
        <v>-1</v>
      </c>
      <c r="L414">
        <v>-1</v>
      </c>
      <c r="M414">
        <v>-1</v>
      </c>
      <c r="N414">
        <v>0</v>
      </c>
      <c r="O414" s="70"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constants'!$A$3:$D$9993,4,FALSE))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 t="shared" si="37"/>
        <v>[473] = {wayshrines={-1,-1,-1,}, dlcId=DLC_HARROWSTORM</v>
      </c>
      <c r="AX414" s="21" t="str">
        <f t="shared" si="38"/>
        <v>, zoneIds={1152}, veteran=false</v>
      </c>
      <c r="AY414" s="21" t="str">
        <f t="shared" si="39"/>
        <v>, setType=LIBSETS_SETTYPE_DUNGEON</v>
      </c>
      <c r="AZ414" s="21" t="str">
        <f t="shared" si="40"/>
        <v>, dropMechanic={LIBSETS_DROP_MECHANIC_MONSTER_NAME}, dropMechanicNames={}},</v>
      </c>
      <c r="BA414" s="21" t="str">
        <f t="shared" si="41"/>
        <v xml:space="preserve"> --Bani’s Torment / Banis Qual   [Icereach]</v>
      </c>
    </row>
    <row r="415" spans="1:53" x14ac:dyDescent="0.25">
      <c r="A415" s="5">
        <v>474</v>
      </c>
      <c r="B415" t="s">
        <v>1860</v>
      </c>
      <c r="C415" t="s">
        <v>1843</v>
      </c>
      <c r="D415" s="3">
        <f t="shared" si="36"/>
        <v>474</v>
      </c>
      <c r="G415" s="3" t="s">
        <v>1652</v>
      </c>
      <c r="I415" t="s">
        <v>97</v>
      </c>
      <c r="J415" t="s">
        <v>97</v>
      </c>
      <c r="K415">
        <v>-1</v>
      </c>
      <c r="L415">
        <v>-1</v>
      </c>
      <c r="M415">
        <v>-1</v>
      </c>
      <c r="N415">
        <v>0</v>
      </c>
      <c r="O415" s="70"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constants'!$A$3:$D$9993,4,FALSE))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 t="shared" si="37"/>
        <v>[474] = {wayshrines={-1,-1,-1,}, dlcId=DLC_HARROWSTORM</v>
      </c>
      <c r="AX415" s="21" t="str">
        <f t="shared" si="38"/>
        <v>, zoneIds={1153}, veteran=false</v>
      </c>
      <c r="AY415" s="21" t="str">
        <f t="shared" si="39"/>
        <v>, setType=LIBSETS_SETTYPE_DUNGEON</v>
      </c>
      <c r="AZ415" s="21" t="str">
        <f t="shared" si="40"/>
        <v>, dropMechanic={LIBSETS_DROP_MECHANIC_MONSTER_NAME}, dropMechanicNames={}},</v>
      </c>
      <c r="BA415" s="21" t="str">
        <f t="shared" si="41"/>
        <v xml:space="preserve"> --Draugrkin’s Grip / Griff der Draugrbrut   [Unhallowed Grave]</v>
      </c>
    </row>
    <row r="416" spans="1:53" x14ac:dyDescent="0.25">
      <c r="A416" s="5">
        <v>475</v>
      </c>
      <c r="B416" t="s">
        <v>1861</v>
      </c>
      <c r="C416" t="s">
        <v>1844</v>
      </c>
      <c r="D416" s="3">
        <f t="shared" si="36"/>
        <v>475</v>
      </c>
      <c r="G416" s="3" t="s">
        <v>1652</v>
      </c>
      <c r="I416" t="s">
        <v>97</v>
      </c>
      <c r="J416" t="s">
        <v>97</v>
      </c>
      <c r="K416">
        <v>-1</v>
      </c>
      <c r="L416">
        <v>-1</v>
      </c>
      <c r="M416">
        <v>-1</v>
      </c>
      <c r="N416">
        <v>0</v>
      </c>
      <c r="O416" s="70"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constants'!$A$3:$D$9993,4,FALSE))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 t="shared" si="37"/>
        <v>[475] = {wayshrines={-1,-1,-1,}, dlcId=DLC_HARROWSTORM</v>
      </c>
      <c r="AX416" s="21" t="str">
        <f t="shared" si="38"/>
        <v>, zoneIds={1153}, veteran=false</v>
      </c>
      <c r="AY416" s="21" t="str">
        <f t="shared" si="39"/>
        <v>, setType=LIBSETS_SETTYPE_DUNGEON</v>
      </c>
      <c r="AZ416" s="21" t="str">
        <f t="shared" si="40"/>
        <v>, dropMechanic={LIBSETS_DROP_MECHANIC_MONSTER_NAME}, dropMechanicNames={}},</v>
      </c>
      <c r="BA416" s="21" t="str">
        <f t="shared" si="41"/>
        <v xml:space="preserve"> --Aegis Caller / Ägisrufer   [Unhallowed Grave]</v>
      </c>
    </row>
    <row r="417" spans="1:53" x14ac:dyDescent="0.25">
      <c r="A417" s="5">
        <v>476</v>
      </c>
      <c r="B417" t="s">
        <v>1862</v>
      </c>
      <c r="C417" t="s">
        <v>1845</v>
      </c>
      <c r="D417" s="3">
        <f t="shared" si="36"/>
        <v>476</v>
      </c>
      <c r="G417" s="3" t="s">
        <v>1652</v>
      </c>
      <c r="I417" t="s">
        <v>97</v>
      </c>
      <c r="J417" t="s">
        <v>97</v>
      </c>
      <c r="K417">
        <v>-1</v>
      </c>
      <c r="L417">
        <v>-1</v>
      </c>
      <c r="M417">
        <v>-1</v>
      </c>
      <c r="N417">
        <v>0</v>
      </c>
      <c r="O417" s="70"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constants'!$A$3:$D$9993,4,FALSE))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 t="shared" si="37"/>
        <v>[476] = {wayshrines={-1,-1,-1,}, dlcId=DLC_HARROWSTORM</v>
      </c>
      <c r="AX417" s="21" t="str">
        <f t="shared" si="38"/>
        <v>, zoneIds={1153}, veteran=false</v>
      </c>
      <c r="AY417" s="21" t="str">
        <f t="shared" si="39"/>
        <v>, setType=LIBSETS_SETTYPE_DUNGEON</v>
      </c>
      <c r="AZ417" s="21" t="str">
        <f t="shared" si="40"/>
        <v>, dropMechanic={LIBSETS_DROP_MECHANIC_MONSTER_NAME}, dropMechanicNames={}},</v>
      </c>
      <c r="BA417" s="21" t="str">
        <f t="shared" si="41"/>
        <v xml:space="preserve"> --Grave Guardian  / Grabwächter   [Unhallowed Grave]</v>
      </c>
    </row>
    <row r="418" spans="1:53" x14ac:dyDescent="0.25">
      <c r="A418" s="5">
        <v>478</v>
      </c>
      <c r="B418" t="s">
        <v>1850</v>
      </c>
      <c r="C418" t="s">
        <v>1842</v>
      </c>
      <c r="D418" s="3">
        <f t="shared" si="36"/>
        <v>478</v>
      </c>
      <c r="G418" s="3" t="s">
        <v>1654</v>
      </c>
      <c r="H418">
        <v>3</v>
      </c>
      <c r="I418" t="s">
        <v>1641</v>
      </c>
      <c r="J418" t="s">
        <v>97</v>
      </c>
      <c r="K418">
        <v>-1</v>
      </c>
      <c r="L418">
        <v>-1</v>
      </c>
      <c r="M418">
        <v>-1</v>
      </c>
      <c r="N418">
        <v>0</v>
      </c>
      <c r="O418" s="70"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constants'!$A$3:$D$9993,4,FALSE))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1851</v>
      </c>
      <c r="C419" t="s">
        <v>1846</v>
      </c>
      <c r="D419" s="3">
        <f t="shared" si="36"/>
        <v>479</v>
      </c>
      <c r="G419" s="3" t="s">
        <v>1654</v>
      </c>
      <c r="H419">
        <v>3</v>
      </c>
      <c r="I419" t="s">
        <v>1641</v>
      </c>
      <c r="J419" t="s">
        <v>97</v>
      </c>
      <c r="K419">
        <v>-1</v>
      </c>
      <c r="L419">
        <v>-1</v>
      </c>
      <c r="M419">
        <v>-1</v>
      </c>
      <c r="N419">
        <v>0</v>
      </c>
      <c r="O419" s="70"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constants'!$A$3:$D$9993,4,FALSE))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1863</v>
      </c>
      <c r="C420" t="s">
        <v>1847</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constants'!$A$3:$D$9993,4,FALSE))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1864</v>
      </c>
      <c r="C421" t="s">
        <v>1848</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constants'!$A$3:$D$9993,4,FALSE))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1865</v>
      </c>
      <c r="C422" t="s">
        <v>1849</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constants'!$A$3:$D$9993,4,FALSE))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1969</v>
      </c>
      <c r="C423" t="s">
        <v>1969</v>
      </c>
      <c r="D423" s="3">
        <f t="shared" si="36"/>
        <v>483</v>
      </c>
      <c r="E423" s="62" t="s">
        <v>2044</v>
      </c>
      <c r="F423" s="30" t="s">
        <v>1639</v>
      </c>
      <c r="G423" s="8" t="s">
        <v>1657</v>
      </c>
      <c r="I423" t="s">
        <v>97</v>
      </c>
      <c r="J423" t="s">
        <v>97</v>
      </c>
      <c r="K423">
        <v>-1</v>
      </c>
      <c r="L423">
        <v>-1</v>
      </c>
      <c r="M423">
        <v>-1</v>
      </c>
      <c r="N423">
        <v>0</v>
      </c>
      <c r="O423" s="70" t="s">
        <v>1884</v>
      </c>
      <c r="P423" s="3" t="str">
        <f>IF(AND(G423&lt;&gt;"LIBSETS_SETTYPE_BATTLEGROUND",G423&lt;&gt;"LIBSETS_SETTYPE_SPECIAL",G423&lt;&gt;"LIBSETS_SETTYPE_MYTHIC"), IF(Q423&lt;&gt;"",VLOOKUP(Q423,'ESO zone constants'!$D$2:$H$4950,5,FALSE),""),"")</f>
        <v/>
      </c>
      <c r="Q423" t="str">
        <f>IF(OR(K423="",K423&lt;=0,ISERROR(K423)),IF(AND(O423&lt;&gt;"",NOT(ISERROR(O423))),O423, ""),VLOOKUP(K423,'ESO wayshrine node constants'!$A$3:$D$9993,4,FALSE))</f>
        <v>Western Skyrim</v>
      </c>
      <c r="S423" s="19" t="str">
        <f>IF(AND(R423&lt;&gt;"",NOT(ISERROR(R423))),R423,IF(P423&lt;&gt;"",IF(NOT(ISERROR(VLOOKUP(P423,'ESO Dungeon constants'!$D$3:$H$9999,5,FALSE))),VLOOKUP(P423,'ESO Dungeon constants'!$D$3:$I$9999,6,FALSE),VLOOKUP(P423,'ESO zone constants'!$H$2:$K$9984,4,FALSE)),""))</f>
        <v/>
      </c>
      <c r="T423" s="3" t="str">
        <f>IF(S423&lt;&gt;"",VLOOKUP(S423,'LibSets constants'!$B$4:$C$1000,2,FALSE),"")</f>
        <v/>
      </c>
      <c r="U423" s="33" t="s">
        <v>2053</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c>
      <c r="AX423" s="21" t="str">
        <f t="shared" si="38"/>
        <v/>
      </c>
      <c r="AY423" s="21" t="str">
        <f t="shared" si="39"/>
        <v/>
      </c>
      <c r="AZ423" s="21" t="str">
        <f t="shared" si="40"/>
        <v/>
      </c>
      <c r="BA423" s="21" t="str">
        <f t="shared" si="41"/>
        <v/>
      </c>
    </row>
    <row r="424" spans="1:53" x14ac:dyDescent="0.25">
      <c r="A424" s="5">
        <v>484</v>
      </c>
      <c r="B424" t="s">
        <v>1970</v>
      </c>
      <c r="C424" t="s">
        <v>1970</v>
      </c>
      <c r="D424" s="3">
        <f t="shared" si="36"/>
        <v>484</v>
      </c>
      <c r="E424" s="62" t="s">
        <v>2044</v>
      </c>
      <c r="F424" s="30" t="s">
        <v>1639</v>
      </c>
      <c r="G424" s="8" t="s">
        <v>1657</v>
      </c>
      <c r="I424" t="s">
        <v>97</v>
      </c>
      <c r="J424" t="s">
        <v>97</v>
      </c>
      <c r="K424">
        <v>-1</v>
      </c>
      <c r="L424">
        <v>-1</v>
      </c>
      <c r="M424">
        <v>-1</v>
      </c>
      <c r="N424">
        <v>0</v>
      </c>
      <c r="O424" s="70" t="s">
        <v>1884</v>
      </c>
      <c r="P424" s="3" t="str">
        <f>IF(AND(G424&lt;&gt;"LIBSETS_SETTYPE_BATTLEGROUND",G424&lt;&gt;"LIBSETS_SETTYPE_SPECIAL",G424&lt;&gt;"LIBSETS_SETTYPE_MYTHIC"), IF(Q424&lt;&gt;"",VLOOKUP(Q424,'ESO zone constants'!$D$2:$H$4950,5,FALSE),""),"")</f>
        <v/>
      </c>
      <c r="Q424" t="str">
        <f>IF(OR(K424="",K424&lt;=0,ISERROR(K424)),IF(AND(O424&lt;&gt;"",NOT(ISERROR(O424))),O424, ""),VLOOKUP(K424,'ESO wayshrine node constants'!$A$3:$D$9993,4,FALSE))</f>
        <v>Western Skyrim</v>
      </c>
      <c r="S424" s="19" t="str">
        <f>IF(AND(R424&lt;&gt;"",NOT(ISERROR(R424))),R424,IF(P424&lt;&gt;"",IF(NOT(ISERROR(VLOOKUP(P424,'ESO Dungeon constants'!$D$3:$H$9999,5,FALSE))),VLOOKUP(P424,'ESO Dungeon constants'!$D$3:$I$9999,6,FALSE),VLOOKUP(P424,'ESO zone constants'!$H$2:$K$9984,4,FALSE)),""))</f>
        <v/>
      </c>
      <c r="T424" s="3" t="str">
        <f>IF(S424&lt;&gt;"",VLOOKUP(S424,'LibSets constants'!$B$4:$C$1000,2,FALSE),"")</f>
        <v/>
      </c>
      <c r="U424" s="33" t="s">
        <v>2053</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c>
      <c r="AX424" s="21" t="str">
        <f t="shared" si="38"/>
        <v/>
      </c>
      <c r="AY424" s="21" t="str">
        <f t="shared" si="39"/>
        <v/>
      </c>
      <c r="AZ424" s="21" t="str">
        <f t="shared" si="40"/>
        <v/>
      </c>
      <c r="BA424" s="21" t="str">
        <f t="shared" si="41"/>
        <v/>
      </c>
    </row>
    <row r="425" spans="1:53" x14ac:dyDescent="0.25">
      <c r="A425" s="5">
        <v>485</v>
      </c>
      <c r="B425" t="s">
        <v>1971</v>
      </c>
      <c r="C425" t="s">
        <v>1971</v>
      </c>
      <c r="D425" s="3">
        <f t="shared" si="36"/>
        <v>485</v>
      </c>
      <c r="E425" s="62" t="s">
        <v>2044</v>
      </c>
      <c r="F425" s="30" t="s">
        <v>1639</v>
      </c>
      <c r="G425" s="8" t="s">
        <v>1657</v>
      </c>
      <c r="I425" t="s">
        <v>97</v>
      </c>
      <c r="J425" t="s">
        <v>97</v>
      </c>
      <c r="K425">
        <v>-1</v>
      </c>
      <c r="L425">
        <v>-1</v>
      </c>
      <c r="M425">
        <v>-1</v>
      </c>
      <c r="N425">
        <v>0</v>
      </c>
      <c r="O425" s="70" t="s">
        <v>1884</v>
      </c>
      <c r="P425" s="3" t="str">
        <f>IF(AND(G425&lt;&gt;"LIBSETS_SETTYPE_BATTLEGROUND",G425&lt;&gt;"LIBSETS_SETTYPE_SPECIAL",G425&lt;&gt;"LIBSETS_SETTYPE_MYTHIC"), IF(Q425&lt;&gt;"",VLOOKUP(Q425,'ESO zone constants'!$D$2:$H$4950,5,FALSE),""),"")</f>
        <v/>
      </c>
      <c r="Q425" t="str">
        <f>IF(OR(K425="",K425&lt;=0,ISERROR(K425)),IF(AND(O425&lt;&gt;"",NOT(ISERROR(O425))),O425, ""),VLOOKUP(K425,'ESO wayshrine node constants'!$A$3:$D$9993,4,FALSE))</f>
        <v>Western Skyrim</v>
      </c>
      <c r="S425" s="19" t="str">
        <f>IF(AND(R425&lt;&gt;"",NOT(ISERROR(R425))),R425,IF(P425&lt;&gt;"",IF(NOT(ISERROR(VLOOKUP(P425,'ESO Dungeon constants'!$D$3:$H$9999,5,FALSE))),VLOOKUP(P425,'ESO Dungeon constants'!$D$3:$I$9999,6,FALSE),VLOOKUP(P425,'ESO zone constants'!$H$2:$K$9984,4,FALSE)),""))</f>
        <v/>
      </c>
      <c r="T425" s="3" t="str">
        <f>IF(S425&lt;&gt;"",VLOOKUP(S425,'LibSets constants'!$B$4:$C$1000,2,FALSE),"")</f>
        <v/>
      </c>
      <c r="U425" s="33" t="s">
        <v>2053</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c>
      <c r="AX425" s="21" t="str">
        <f t="shared" si="38"/>
        <v/>
      </c>
      <c r="AY425" s="21" t="str">
        <f t="shared" si="39"/>
        <v/>
      </c>
      <c r="AZ425" s="21" t="str">
        <f t="shared" si="40"/>
        <v/>
      </c>
      <c r="BA425" s="21" t="str">
        <f t="shared" si="41"/>
        <v/>
      </c>
    </row>
    <row r="426" spans="1:53" x14ac:dyDescent="0.25">
      <c r="A426" s="5">
        <v>486</v>
      </c>
      <c r="B426" t="s">
        <v>1972</v>
      </c>
      <c r="C426" t="s">
        <v>1972</v>
      </c>
      <c r="D426" s="3">
        <f t="shared" si="36"/>
        <v>486</v>
      </c>
      <c r="E426" s="62" t="s">
        <v>2044</v>
      </c>
      <c r="F426" s="30" t="s">
        <v>1639</v>
      </c>
      <c r="G426" s="8" t="s">
        <v>1657</v>
      </c>
      <c r="I426" t="s">
        <v>97</v>
      </c>
      <c r="J426" t="s">
        <v>97</v>
      </c>
      <c r="K426">
        <v>-1</v>
      </c>
      <c r="L426">
        <v>-1</v>
      </c>
      <c r="M426">
        <v>-1</v>
      </c>
      <c r="N426">
        <v>0</v>
      </c>
      <c r="O426" s="70" t="s">
        <v>1884</v>
      </c>
      <c r="P426" s="3" t="str">
        <f>IF(AND(G426&lt;&gt;"LIBSETS_SETTYPE_BATTLEGROUND",G426&lt;&gt;"LIBSETS_SETTYPE_SPECIAL",G426&lt;&gt;"LIBSETS_SETTYPE_MYTHIC"), IF(Q426&lt;&gt;"",VLOOKUP(Q426,'ESO zone constants'!$D$2:$H$4950,5,FALSE),""),"")</f>
        <v/>
      </c>
      <c r="Q426" t="str">
        <f>IF(OR(K426="",K426&lt;=0,ISERROR(K426)),IF(AND(O426&lt;&gt;"",NOT(ISERROR(O426))),O426, ""),VLOOKUP(K426,'ESO wayshrine node constants'!$A$3:$D$9993,4,FALSE))</f>
        <v>Western Skyrim</v>
      </c>
      <c r="S426" s="19" t="str">
        <f>IF(AND(R426&lt;&gt;"",NOT(ISERROR(R426))),R426,IF(P426&lt;&gt;"",IF(NOT(ISERROR(VLOOKUP(P426,'ESO Dungeon constants'!$D$3:$H$9999,5,FALSE))),VLOOKUP(P426,'ESO Dungeon constants'!$D$3:$I$9999,6,FALSE),VLOOKUP(P426,'ESO zone constants'!$H$2:$K$9984,4,FALSE)),""))</f>
        <v/>
      </c>
      <c r="T426" s="3" t="str">
        <f>IF(S426&lt;&gt;"",VLOOKUP(S426,'LibSets constants'!$B$4:$C$1000,2,FALSE),"")</f>
        <v/>
      </c>
      <c r="U426" s="33" t="s">
        <v>2053</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c>
      <c r="AX426" s="21" t="str">
        <f t="shared" si="38"/>
        <v/>
      </c>
      <c r="AY426" s="21" t="str">
        <f t="shared" si="39"/>
        <v/>
      </c>
      <c r="AZ426" s="21" t="str">
        <f t="shared" si="40"/>
        <v/>
      </c>
      <c r="BA426" s="21" t="str">
        <f t="shared" si="41"/>
        <v/>
      </c>
    </row>
    <row r="427" spans="1:53" x14ac:dyDescent="0.25">
      <c r="A427" s="5">
        <v>487</v>
      </c>
      <c r="B427" t="s">
        <v>1974</v>
      </c>
      <c r="C427" t="s">
        <v>1973</v>
      </c>
      <c r="D427" s="3">
        <f t="shared" si="36"/>
        <v>487</v>
      </c>
      <c r="G427" s="8" t="s">
        <v>1655</v>
      </c>
      <c r="I427" t="s">
        <v>97</v>
      </c>
      <c r="J427" t="s">
        <v>97</v>
      </c>
      <c r="K427">
        <v>418</v>
      </c>
      <c r="L427">
        <v>419</v>
      </c>
      <c r="M427">
        <v>421</v>
      </c>
      <c r="N427">
        <v>0</v>
      </c>
      <c r="O427" s="70" t="s">
        <v>1884</v>
      </c>
      <c r="P427" s="3">
        <f>IF(AND(G427&lt;&gt;"LIBSETS_SETTYPE_BATTLEGROUND",G427&lt;&gt;"LIBSETS_SETTYPE_SPECIAL",G427&lt;&gt;"LIBSETS_SETTYPE_MYTHIC"), IF(Q427&lt;&gt;"",VLOOKUP(Q427,'ESO zone constants'!$D$2:$H$4950,5,FALSE),""),"")</f>
        <v>1160</v>
      </c>
      <c r="Q427" t="str">
        <f>IF(OR(K427="",K427&lt;=0,ISERROR(K427)),IF(AND(O427&lt;&gt;"",NOT(ISERROR(O427))),O427, ""),VLOOKUP(K427,'ESO wayshrine node constants'!$A$3:$D$9993,4,FALSE))</f>
        <v>Western Skyrim</v>
      </c>
      <c r="S427" s="19" t="str">
        <f>IF(AND(R427&lt;&gt;"",NOT(ISERROR(R427))),R427,IF(P427&lt;&gt;"",IF(NOT(ISERROR(VLOOKUP(P427,'ESO Dungeon constants'!$D$3:$H$9999,5,FALSE))),VLOOKUP(P427,'ESO Dungeon constants'!$D$3:$I$9999,6,FALSE),VLOOKUP(P427,'ESO zone constants'!$H$2:$K$9984,4,FALSE)),""))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1975</v>
      </c>
      <c r="C428" t="s">
        <v>1976</v>
      </c>
      <c r="D428" s="3">
        <f t="shared" si="36"/>
        <v>488</v>
      </c>
      <c r="G428" s="8" t="s">
        <v>1655</v>
      </c>
      <c r="I428" t="s">
        <v>97</v>
      </c>
      <c r="J428" t="s">
        <v>97</v>
      </c>
      <c r="K428">
        <v>418</v>
      </c>
      <c r="L428">
        <v>419</v>
      </c>
      <c r="M428">
        <v>421</v>
      </c>
      <c r="N428">
        <v>0</v>
      </c>
      <c r="O428" s="70" t="s">
        <v>1884</v>
      </c>
      <c r="P428" s="3">
        <f>IF(AND(G428&lt;&gt;"LIBSETS_SETTYPE_BATTLEGROUND",G428&lt;&gt;"LIBSETS_SETTYPE_SPECIAL",G428&lt;&gt;"LIBSETS_SETTYPE_MYTHIC"), IF(Q428&lt;&gt;"",VLOOKUP(Q428,'ESO zone constants'!$D$2:$H$4950,5,FALSE),""),"")</f>
        <v>1160</v>
      </c>
      <c r="Q428" t="str">
        <f>IF(OR(K428="",K428&lt;=0,ISERROR(K428)),IF(AND(O428&lt;&gt;"",NOT(ISERROR(O428))),O428, ""),VLOOKUP(K428,'ESO wayshrine node constants'!$A$3:$D$9993,4,FALSE))</f>
        <v>Western Skyrim</v>
      </c>
      <c r="S428" s="19" t="str">
        <f>IF(AND(R428&lt;&gt;"",NOT(ISERROR(R428))),R428,IF(P428&lt;&gt;"",IF(NOT(ISERROR(VLOOKUP(P428,'ESO Dungeon constants'!$D$3:$H$9999,5,FALSE))),VLOOKUP(P428,'ESO Dungeon constants'!$D$3:$I$9999,6,FALSE),VLOOKUP(P428,'ESO zone constants'!$H$2:$K$9984,4,FALSE)),""))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1977</v>
      </c>
      <c r="C429" t="s">
        <v>1978</v>
      </c>
      <c r="D429" s="3">
        <f t="shared" si="36"/>
        <v>489</v>
      </c>
      <c r="G429" s="8" t="s">
        <v>1655</v>
      </c>
      <c r="I429" t="s">
        <v>97</v>
      </c>
      <c r="J429" t="s">
        <v>97</v>
      </c>
      <c r="K429">
        <v>418</v>
      </c>
      <c r="L429">
        <v>419</v>
      </c>
      <c r="M429">
        <v>421</v>
      </c>
      <c r="N429">
        <v>0</v>
      </c>
      <c r="O429" s="70" t="s">
        <v>1884</v>
      </c>
      <c r="P429" s="3">
        <f>IF(AND(G429&lt;&gt;"LIBSETS_SETTYPE_BATTLEGROUND",G429&lt;&gt;"LIBSETS_SETTYPE_SPECIAL",G429&lt;&gt;"LIBSETS_SETTYPE_MYTHIC"), IF(Q429&lt;&gt;"",VLOOKUP(Q429,'ESO zone constants'!$D$2:$H$4950,5,FALSE),""),"")</f>
        <v>1160</v>
      </c>
      <c r="Q429" t="str">
        <f>IF(OR(K429="",K429&lt;=0,ISERROR(K429)),IF(AND(O429&lt;&gt;"",NOT(ISERROR(O429))),O429, ""),VLOOKUP(K429,'ESO wayshrine node constants'!$A$3:$D$9993,4,FALSE))</f>
        <v>Western Skyrim</v>
      </c>
      <c r="S429" s="19" t="str">
        <f>IF(AND(R429&lt;&gt;"",NOT(ISERROR(R429))),R429,IF(P429&lt;&gt;"",IF(NOT(ISERROR(VLOOKUP(P429,'ESO Dungeon constants'!$D$3:$H$9999,5,FALSE))),VLOOKUP(P429,'ESO Dungeon constants'!$D$3:$I$9999,6,FALSE),VLOOKUP(P429,'ESO zone constants'!$H$2:$K$9984,4,FALSE)),""))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1979</v>
      </c>
      <c r="C430" t="s">
        <v>1980</v>
      </c>
      <c r="D430" s="3">
        <f t="shared" si="36"/>
        <v>490</v>
      </c>
      <c r="G430" s="8" t="s">
        <v>1649</v>
      </c>
      <c r="I430" t="s">
        <v>97</v>
      </c>
      <c r="J430" t="s">
        <v>97</v>
      </c>
      <c r="K430">
        <v>418</v>
      </c>
      <c r="L430">
        <v>418</v>
      </c>
      <c r="M430">
        <v>418</v>
      </c>
      <c r="N430">
        <v>5</v>
      </c>
      <c r="O430" s="70" t="s">
        <v>1884</v>
      </c>
      <c r="P430" s="3">
        <f>IF(AND(G430&lt;&gt;"LIBSETS_SETTYPE_BATTLEGROUND",G430&lt;&gt;"LIBSETS_SETTYPE_SPECIAL",G430&lt;&gt;"LIBSETS_SETTYPE_MYTHIC"), IF(Q430&lt;&gt;"",VLOOKUP(Q430,'ESO zone constants'!$D$2:$H$4950,5,FALSE),""),"")</f>
        <v>1160</v>
      </c>
      <c r="Q430" t="str">
        <f>IF(OR(K430="",K430&lt;=0,ISERROR(K430)),IF(AND(O430&lt;&gt;"",NOT(ISERROR(O430))),O430, ""),VLOOKUP(K430,'ESO wayshrine node constants'!$A$3:$D$9993,4,FALSE))</f>
        <v>Western Skyrim</v>
      </c>
      <c r="S430" s="19" t="str">
        <f>IF(AND(R430&lt;&gt;"",NOT(ISERROR(R430))),R430,IF(P430&lt;&gt;"",IF(NOT(ISERROR(VLOOKUP(P430,'ESO Dungeon constants'!$D$3:$H$9999,5,FALSE))),VLOOKUP(P430,'ESO Dungeon constants'!$D$3:$I$9999,6,FALSE),VLOOKUP(P430,'ESO zone constants'!$H$2:$K$9984,4,FALSE)),""))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[490] = {wayshrines={418,418,418,}, traitsNeeded=5, dlcId=DLC_GREYMOOR</v>
      </c>
      <c r="AX430" s="21" t="str">
        <f t="shared" si="38"/>
        <v>, zoneIds={1160}, veteran=false</v>
      </c>
      <c r="AY430" s="21" t="str">
        <f t="shared" si="39"/>
        <v>, setType=LIBSETS_SETTYPE_CRAFTED</v>
      </c>
      <c r="AZ430" s="21" t="str">
        <f t="shared" si="40"/>
        <v>},</v>
      </c>
      <c r="BA430" s="21" t="str">
        <f t="shared" si="41"/>
        <v xml:space="preserve"> --Stuhn's Favor / Stuhns Gunst   [Western Skyrim]</v>
      </c>
    </row>
    <row r="431" spans="1:53" x14ac:dyDescent="0.25">
      <c r="A431" s="5">
        <v>491</v>
      </c>
      <c r="B431" t="s">
        <v>1981</v>
      </c>
      <c r="C431" t="s">
        <v>1982</v>
      </c>
      <c r="D431" s="3">
        <f t="shared" si="36"/>
        <v>491</v>
      </c>
      <c r="G431" s="8" t="s">
        <v>1649</v>
      </c>
      <c r="I431" t="s">
        <v>97</v>
      </c>
      <c r="J431" t="s">
        <v>97</v>
      </c>
      <c r="K431">
        <v>417</v>
      </c>
      <c r="L431">
        <v>417</v>
      </c>
      <c r="M431">
        <v>417</v>
      </c>
      <c r="N431">
        <v>7</v>
      </c>
      <c r="O431" s="70" t="s">
        <v>1884</v>
      </c>
      <c r="P431" s="3">
        <f>IF(AND(G431&lt;&gt;"LIBSETS_SETTYPE_BATTLEGROUND",G431&lt;&gt;"LIBSETS_SETTYPE_SPECIAL",G431&lt;&gt;"LIBSETS_SETTYPE_MYTHIC"), IF(Q431&lt;&gt;"",VLOOKUP(Q431,'ESO zone constants'!$D$2:$H$4950,5,FALSE),""),"")</f>
        <v>1160</v>
      </c>
      <c r="Q431" t="str">
        <f>IF(OR(K431="",K431&lt;=0,ISERROR(K431)),IF(AND(O431&lt;&gt;"",NOT(ISERROR(O431))),O431, ""),VLOOKUP(K431,'ESO wayshrine node constants'!$A$3:$D$9993,4,FALSE))</f>
        <v>Western Skyrim</v>
      </c>
      <c r="S431" s="19" t="str">
        <f>IF(AND(R431&lt;&gt;"",NOT(ISERROR(R431))),R431,IF(P431&lt;&gt;"",IF(NOT(ISERROR(VLOOKUP(P431,'ESO Dungeon constants'!$D$3:$H$9999,5,FALSE))),VLOOKUP(P431,'ESO Dungeon constants'!$D$3:$I$9999,6,FALSE),VLOOKUP(P431,'ESO zone constants'!$H$2:$K$9984,4,FALSE)),""))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[491] = {wayshrines={417,417,417,}, traitsNeeded=7, dlcId=DLC_GREYMOOR</v>
      </c>
      <c r="AX431" s="21" t="str">
        <f t="shared" si="38"/>
        <v>, zoneIds={1160}, veteran=false</v>
      </c>
      <c r="AY431" s="21" t="str">
        <f t="shared" si="39"/>
        <v>, setType=LIBSETS_SETTYPE_CRAFTED</v>
      </c>
      <c r="AZ431" s="21" t="str">
        <f t="shared" si="40"/>
        <v>},</v>
      </c>
      <c r="BA431" s="21" t="str">
        <f t="shared" si="41"/>
        <v xml:space="preserve"> --Dragon's Appetite / Appetit des Drachen   [Western Skyrim]</v>
      </c>
    </row>
    <row r="432" spans="1:53" x14ac:dyDescent="0.25">
      <c r="A432" s="5">
        <v>492</v>
      </c>
      <c r="B432" t="s">
        <v>1983</v>
      </c>
      <c r="C432" t="s">
        <v>1984</v>
      </c>
      <c r="D432" s="3">
        <f t="shared" si="36"/>
        <v>492</v>
      </c>
      <c r="G432" s="8" t="s">
        <v>1656</v>
      </c>
      <c r="I432" t="s">
        <v>97</v>
      </c>
      <c r="J432" t="s">
        <v>97</v>
      </c>
      <c r="K432">
        <v>-1</v>
      </c>
      <c r="L432">
        <v>-1</v>
      </c>
      <c r="M432">
        <v>-1</v>
      </c>
      <c r="N432">
        <v>0</v>
      </c>
      <c r="O432" s="70" t="s">
        <v>1884</v>
      </c>
      <c r="P432" s="3">
        <f>IF(AND(G432&lt;&gt;"LIBSETS_SETTYPE_BATTLEGROUND",G432&lt;&gt;"LIBSETS_SETTYPE_SPECIAL",G432&lt;&gt;"LIBSETS_SETTYPE_MYTHIC"), IF(Q432&lt;&gt;"",VLOOKUP(Q432,'ESO zone constants'!$D$2:$H$4950,5,FALSE),""),"")</f>
        <v>1160</v>
      </c>
      <c r="Q432" t="str">
        <f>IF(OR(K432="",K432&lt;=0,ISERROR(K432)),IF(AND(O432&lt;&gt;"",NOT(ISERROR(O432))),O432, ""),VLOOKUP(K432,'ESO wayshrine node constants'!$A$3:$D$9993,4,FALSE))</f>
        <v>Western Skyrim</v>
      </c>
      <c r="S432" s="19" t="str">
        <f>IF(AND(R432&lt;&gt;"",NOT(ISERROR(R432))),R432,IF(P432&lt;&gt;"",IF(NOT(ISERROR(VLOOKUP(P432,'ESO Dungeon constants'!$D$3:$H$9999,5,FALSE))),VLOOKUP(P432,'ESO Dungeon constants'!$D$3:$I$9999,6,FALSE),VLOOKUP(P432,'ESO zone constants'!$H$2:$K$9984,4,FALSE)),""))</f>
        <v>DLC_GREYMOOR</v>
      </c>
      <c r="T432" s="3" t="str">
        <f>IF(S432&lt;&gt;"",VLOOKUP(S432,'LibSets constants'!$B$4:$C$1000,2,FALSE),"")</f>
        <v>Greymoor</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[492] = {wayshrines={-1,-1,-1,}, dlcId=DLC_GREYMOOR</v>
      </c>
      <c r="AX432" s="21" t="str">
        <f t="shared" si="38"/>
        <v>, zoneIds={1160}, veteran=false</v>
      </c>
      <c r="AY432" s="21" t="str">
        <f t="shared" si="39"/>
        <v>, setType=LIBSETS_SETTYPE_TRIAL</v>
      </c>
      <c r="AZ432" s="21" t="str">
        <f t="shared" si="40"/>
        <v>},</v>
      </c>
      <c r="BA432" s="21" t="str">
        <f t="shared" si="41"/>
        <v xml:space="preserve"> --Kyne's Wind / Kynes Wind   [Western Skyrim]</v>
      </c>
    </row>
    <row r="433" spans="1:53" x14ac:dyDescent="0.25">
      <c r="A433" s="5">
        <v>493</v>
      </c>
      <c r="B433" t="s">
        <v>1985</v>
      </c>
      <c r="C433" t="s">
        <v>1986</v>
      </c>
      <c r="D433" s="3">
        <f t="shared" si="36"/>
        <v>493</v>
      </c>
      <c r="G433" s="8" t="s">
        <v>1656</v>
      </c>
      <c r="I433" t="s">
        <v>98</v>
      </c>
      <c r="J433" t="s">
        <v>97</v>
      </c>
      <c r="K433">
        <v>-1</v>
      </c>
      <c r="L433">
        <v>-1</v>
      </c>
      <c r="M433">
        <v>-1</v>
      </c>
      <c r="N433">
        <v>0</v>
      </c>
      <c r="O433" s="70" t="s">
        <v>1884</v>
      </c>
      <c r="P433" s="3">
        <f>IF(AND(G433&lt;&gt;"LIBSETS_SETTYPE_BATTLEGROUND",G433&lt;&gt;"LIBSETS_SETTYPE_SPECIAL",G433&lt;&gt;"LIBSETS_SETTYPE_MYTHIC"), IF(Q433&lt;&gt;"",VLOOKUP(Q433,'ESO zone constants'!$D$2:$H$4950,5,FALSE),""),"")</f>
        <v>1160</v>
      </c>
      <c r="Q433" t="str">
        <f>IF(OR(K433="",K433&lt;=0,ISERROR(K433)),IF(AND(O433&lt;&gt;"",NOT(ISERROR(O433))),O433, ""),VLOOKUP(K433,'ESO wayshrine node constants'!$A$3:$D$9993,4,FALSE))</f>
        <v>Western Skyrim</v>
      </c>
      <c r="S433" s="19" t="str">
        <f>IF(AND(R433&lt;&gt;"",NOT(ISERROR(R433))),R433,IF(P433&lt;&gt;"",IF(NOT(ISERROR(VLOOKUP(P433,'ESO Dungeon constants'!$D$3:$H$9999,5,FALSE))),VLOOKUP(P433,'ESO Dungeon constants'!$D$3:$I$9999,6,FALSE),VLOOKUP(P433,'ESO zone constants'!$H$2:$K$9984,4,FALSE)),""))</f>
        <v>DLC_GREYMOOR</v>
      </c>
      <c r="T433" s="3" t="str">
        <f>IF(S433&lt;&gt;"",VLOOKUP(S433,'LibSets constants'!$B$4:$C$1000,2,FALSE),"")</f>
        <v>Greymoor</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[493] = {wayshrines={-1,-1,-1,}, dlcId=DLC_GREYMOOR</v>
      </c>
      <c r="AX433" s="21" t="str">
        <f t="shared" si="38"/>
        <v>, zoneIds={1160}, veteran=true</v>
      </c>
      <c r="AY433" s="21" t="str">
        <f t="shared" si="39"/>
        <v>, setType=LIBSETS_SETTYPE_TRIAL</v>
      </c>
      <c r="AZ433" s="21" t="str">
        <f t="shared" si="40"/>
        <v>},</v>
      </c>
      <c r="BA433" s="21" t="str">
        <f t="shared" si="41"/>
        <v xml:space="preserve"> --Perfected Kyne's Wind / Kynes perfektionierter Wind   [Western Skyrim]</v>
      </c>
    </row>
    <row r="434" spans="1:53" x14ac:dyDescent="0.25">
      <c r="A434" s="5">
        <v>494</v>
      </c>
      <c r="B434" t="s">
        <v>1987</v>
      </c>
      <c r="C434" t="s">
        <v>1988</v>
      </c>
      <c r="D434" s="3">
        <f t="shared" si="36"/>
        <v>494</v>
      </c>
      <c r="G434" s="8" t="s">
        <v>1656</v>
      </c>
      <c r="I434" t="s">
        <v>97</v>
      </c>
      <c r="J434" t="s">
        <v>97</v>
      </c>
      <c r="K434">
        <v>-1</v>
      </c>
      <c r="L434">
        <v>-1</v>
      </c>
      <c r="M434">
        <v>-1</v>
      </c>
      <c r="N434">
        <v>0</v>
      </c>
      <c r="O434" s="70" t="s">
        <v>1884</v>
      </c>
      <c r="P434" s="3">
        <f>IF(AND(G434&lt;&gt;"LIBSETS_SETTYPE_BATTLEGROUND",G434&lt;&gt;"LIBSETS_SETTYPE_SPECIAL",G434&lt;&gt;"LIBSETS_SETTYPE_MYTHIC"), IF(Q434&lt;&gt;"",VLOOKUP(Q434,'ESO zone constants'!$D$2:$H$4950,5,FALSE),""),"")</f>
        <v>1160</v>
      </c>
      <c r="Q434" t="str">
        <f>IF(OR(K434="",K434&lt;=0,ISERROR(K434)),IF(AND(O434&lt;&gt;"",NOT(ISERROR(O434))),O434, ""),VLOOKUP(K434,'ESO wayshrine node constants'!$A$3:$D$9993,4,FALSE))</f>
        <v>Western Skyrim</v>
      </c>
      <c r="S434" s="19" t="str">
        <f>IF(AND(R434&lt;&gt;"",NOT(ISERROR(R434))),R434,IF(P434&lt;&gt;"",IF(NOT(ISERROR(VLOOKUP(P434,'ESO Dungeon constants'!$D$3:$H$9999,5,FALSE))),VLOOKUP(P434,'ESO Dungeon constants'!$D$3:$I$9999,6,FALSE),VLOOKUP(P434,'ESO zone constants'!$H$2:$K$9984,4,FALSE)),""))</f>
        <v>DLC_GREYMOOR</v>
      </c>
      <c r="T434" s="3" t="str">
        <f>IF(S434&lt;&gt;"",VLOOKUP(S434,'LibSets constants'!$B$4:$C$1000,2,FALSE),"")</f>
        <v>Greymoor</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[494] = {wayshrines={-1,-1,-1,}, dlcId=DLC_GREYMOOR</v>
      </c>
      <c r="AX434" s="21" t="str">
        <f t="shared" si="38"/>
        <v>, zoneIds={1160}, veteran=false</v>
      </c>
      <c r="AY434" s="21" t="str">
        <f t="shared" si="39"/>
        <v>, setType=LIBSETS_SETTYPE_TRIAL</v>
      </c>
      <c r="AZ434" s="21" t="str">
        <f t="shared" si="40"/>
        <v>},</v>
      </c>
      <c r="BA434" s="21" t="str">
        <f t="shared" si="41"/>
        <v xml:space="preserve"> --Vrol's Command / Vrols Befehl   [Western Skyrim]</v>
      </c>
    </row>
    <row r="435" spans="1:53" x14ac:dyDescent="0.25">
      <c r="A435" s="5">
        <v>495</v>
      </c>
      <c r="B435" t="s">
        <v>1989</v>
      </c>
      <c r="C435" t="s">
        <v>1990</v>
      </c>
      <c r="D435" s="3">
        <f t="shared" si="36"/>
        <v>495</v>
      </c>
      <c r="G435" s="8" t="s">
        <v>1656</v>
      </c>
      <c r="I435" t="s">
        <v>98</v>
      </c>
      <c r="J435" t="s">
        <v>97</v>
      </c>
      <c r="K435">
        <v>-1</v>
      </c>
      <c r="L435">
        <v>-1</v>
      </c>
      <c r="M435">
        <v>-1</v>
      </c>
      <c r="N435">
        <v>0</v>
      </c>
      <c r="O435" s="70" t="s">
        <v>1884</v>
      </c>
      <c r="P435" s="3">
        <f>IF(AND(G435&lt;&gt;"LIBSETS_SETTYPE_BATTLEGROUND",G435&lt;&gt;"LIBSETS_SETTYPE_SPECIAL",G435&lt;&gt;"LIBSETS_SETTYPE_MYTHIC"), IF(Q435&lt;&gt;"",VLOOKUP(Q435,'ESO zone constants'!$D$2:$H$4950,5,FALSE),""),"")</f>
        <v>1160</v>
      </c>
      <c r="Q435" t="str">
        <f>IF(OR(K435="",K435&lt;=0,ISERROR(K435)),IF(AND(O435&lt;&gt;"",NOT(ISERROR(O435))),O435, ""),VLOOKUP(K435,'ESO wayshrine node constants'!$A$3:$D$9993,4,FALSE))</f>
        <v>Western Skyrim</v>
      </c>
      <c r="S435" s="19" t="str">
        <f>IF(AND(R435&lt;&gt;"",NOT(ISERROR(R435))),R435,IF(P435&lt;&gt;"",IF(NOT(ISERROR(VLOOKUP(P435,'ESO Dungeon constants'!$D$3:$H$9999,5,FALSE))),VLOOKUP(P435,'ESO Dungeon constants'!$D$3:$I$9999,6,FALSE),VLOOKUP(P435,'ESO zone constants'!$H$2:$K$9984,4,FALSE)),""))</f>
        <v>DLC_GREYMOOR</v>
      </c>
      <c r="T435" s="3" t="str">
        <f>IF(S435&lt;&gt;"",VLOOKUP(S435,'LibSets constants'!$B$4:$C$1000,2,FALSE),"")</f>
        <v>Greymoor</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[495] = {wayshrines={-1,-1,-1,}, dlcId=DLC_GREYMOOR</v>
      </c>
      <c r="AX435" s="21" t="str">
        <f t="shared" si="38"/>
        <v>, zoneIds={1160}, veteran=true</v>
      </c>
      <c r="AY435" s="21" t="str">
        <f t="shared" si="39"/>
        <v>, setType=LIBSETS_SETTYPE_TRIAL</v>
      </c>
      <c r="AZ435" s="21" t="str">
        <f t="shared" si="40"/>
        <v>},</v>
      </c>
      <c r="BA435" s="21" t="str">
        <f t="shared" si="41"/>
        <v xml:space="preserve"> --Perfected Vrol's Command / Vrols perfektionierter Befehl   [Western Skyrim]</v>
      </c>
    </row>
    <row r="436" spans="1:53" x14ac:dyDescent="0.25">
      <c r="A436" s="5">
        <v>496</v>
      </c>
      <c r="B436" t="s">
        <v>1991</v>
      </c>
      <c r="C436" t="s">
        <v>1992</v>
      </c>
      <c r="D436" s="3">
        <f t="shared" si="36"/>
        <v>496</v>
      </c>
      <c r="G436" s="8" t="s">
        <v>1656</v>
      </c>
      <c r="I436" t="s">
        <v>97</v>
      </c>
      <c r="J436" t="s">
        <v>97</v>
      </c>
      <c r="K436">
        <v>-1</v>
      </c>
      <c r="L436">
        <v>-1</v>
      </c>
      <c r="M436">
        <v>-1</v>
      </c>
      <c r="N436">
        <v>0</v>
      </c>
      <c r="O436" s="70" t="s">
        <v>1884</v>
      </c>
      <c r="P436" s="3">
        <f>IF(AND(G436&lt;&gt;"LIBSETS_SETTYPE_BATTLEGROUND",G436&lt;&gt;"LIBSETS_SETTYPE_SPECIAL",G436&lt;&gt;"LIBSETS_SETTYPE_MYTHIC"), IF(Q436&lt;&gt;"",VLOOKUP(Q436,'ESO zone constants'!$D$2:$H$4950,5,FALSE),""),"")</f>
        <v>1160</v>
      </c>
      <c r="Q436" t="str">
        <f>IF(OR(K436="",K436&lt;=0,ISERROR(K436)),IF(AND(O436&lt;&gt;"",NOT(ISERROR(O436))),O436, ""),VLOOKUP(K436,'ESO wayshrine node constants'!$A$3:$D$9993,4,FALSE))</f>
        <v>Western Skyrim</v>
      </c>
      <c r="S436" s="19" t="str">
        <f>IF(AND(R436&lt;&gt;"",NOT(ISERROR(R436))),R436,IF(P436&lt;&gt;"",IF(NOT(ISERROR(VLOOKUP(P436,'ESO Dungeon constants'!$D$3:$H$9999,5,FALSE))),VLOOKUP(P436,'ESO Dungeon constants'!$D$3:$I$9999,6,FALSE),VLOOKUP(P436,'ESO zone constants'!$H$2:$K$9984,4,FALSE)),""))</f>
        <v>DLC_GREYMOOR</v>
      </c>
      <c r="T436" s="3" t="str">
        <f>IF(S436&lt;&gt;"",VLOOKUP(S436,'LibSets constants'!$B$4:$C$1000,2,FALSE),"")</f>
        <v>Greymoor</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[496] = {wayshrines={-1,-1,-1,}, dlcId=DLC_GREYMOOR</v>
      </c>
      <c r="AX436" s="21" t="str">
        <f t="shared" si="38"/>
        <v>, zoneIds={1160}, veteran=false</v>
      </c>
      <c r="AY436" s="21" t="str">
        <f t="shared" si="39"/>
        <v>, setType=LIBSETS_SETTYPE_TRIAL</v>
      </c>
      <c r="AZ436" s="21" t="str">
        <f t="shared" si="40"/>
        <v>},</v>
      </c>
      <c r="BA436" s="21" t="str">
        <f t="shared" si="41"/>
        <v xml:space="preserve"> --Roaring Opportunist / Brüllender Opportunist   [Western Skyrim]</v>
      </c>
    </row>
    <row r="437" spans="1:53" x14ac:dyDescent="0.25">
      <c r="A437" s="5">
        <v>497</v>
      </c>
      <c r="B437" t="s">
        <v>1993</v>
      </c>
      <c r="C437" t="s">
        <v>1994</v>
      </c>
      <c r="D437" s="3">
        <f t="shared" si="36"/>
        <v>497</v>
      </c>
      <c r="G437" s="8" t="s">
        <v>1656</v>
      </c>
      <c r="I437" t="s">
        <v>98</v>
      </c>
      <c r="J437" t="s">
        <v>97</v>
      </c>
      <c r="K437">
        <v>-1</v>
      </c>
      <c r="L437">
        <v>-1</v>
      </c>
      <c r="M437">
        <v>-1</v>
      </c>
      <c r="N437">
        <v>0</v>
      </c>
      <c r="O437" s="70" t="s">
        <v>1884</v>
      </c>
      <c r="P437" s="3">
        <f>IF(AND(G437&lt;&gt;"LIBSETS_SETTYPE_BATTLEGROUND",G437&lt;&gt;"LIBSETS_SETTYPE_SPECIAL",G437&lt;&gt;"LIBSETS_SETTYPE_MYTHIC"), IF(Q437&lt;&gt;"",VLOOKUP(Q437,'ESO zone constants'!$D$2:$H$4950,5,FALSE),""),"")</f>
        <v>1160</v>
      </c>
      <c r="Q437" t="str">
        <f>IF(OR(K437="",K437&lt;=0,ISERROR(K437)),IF(AND(O437&lt;&gt;"",NOT(ISERROR(O437))),O437, ""),VLOOKUP(K437,'ESO wayshrine node constants'!$A$3:$D$9993,4,FALSE))</f>
        <v>Western Skyrim</v>
      </c>
      <c r="S437" s="19" t="str">
        <f>IF(AND(R437&lt;&gt;"",NOT(ISERROR(R437))),R437,IF(P437&lt;&gt;"",IF(NOT(ISERROR(VLOOKUP(P437,'ESO Dungeon constants'!$D$3:$H$9999,5,FALSE))),VLOOKUP(P437,'ESO Dungeon constants'!$D$3:$I$9999,6,FALSE),VLOOKUP(P437,'ESO zone constants'!$H$2:$K$9984,4,FALSE)),""))</f>
        <v>DLC_GREYMOOR</v>
      </c>
      <c r="T437" s="3" t="str">
        <f>IF(S437&lt;&gt;"",VLOOKUP(S437,'LibSets constants'!$B$4:$C$1000,2,FALSE),"")</f>
        <v>Greymoor</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[497] = {wayshrines={-1,-1,-1,}, dlcId=DLC_GREYMOOR</v>
      </c>
      <c r="AX437" s="21" t="str">
        <f t="shared" si="38"/>
        <v>, zoneIds={1160}, veteran=true</v>
      </c>
      <c r="AY437" s="21" t="str">
        <f t="shared" si="39"/>
        <v>, setType=LIBSETS_SETTYPE_TRIAL</v>
      </c>
      <c r="AZ437" s="21" t="str">
        <f t="shared" si="40"/>
        <v>},</v>
      </c>
      <c r="BA437" s="21" t="str">
        <f t="shared" si="41"/>
        <v xml:space="preserve"> --Perfected Roaring Opportunist / Perfektionierter brüllender Opportunist   [Western Skyrim]</v>
      </c>
    </row>
    <row r="438" spans="1:53" x14ac:dyDescent="0.25">
      <c r="A438" s="5">
        <v>498</v>
      </c>
      <c r="B438" t="s">
        <v>1995</v>
      </c>
      <c r="C438" t="s">
        <v>1996</v>
      </c>
      <c r="D438" s="3">
        <f t="shared" si="36"/>
        <v>498</v>
      </c>
      <c r="G438" s="8" t="s">
        <v>1656</v>
      </c>
      <c r="I438" t="s">
        <v>97</v>
      </c>
      <c r="J438" t="s">
        <v>97</v>
      </c>
      <c r="K438">
        <v>-1</v>
      </c>
      <c r="L438">
        <v>-1</v>
      </c>
      <c r="M438">
        <v>-1</v>
      </c>
      <c r="N438">
        <v>0</v>
      </c>
      <c r="O438" s="70" t="s">
        <v>1884</v>
      </c>
      <c r="P438" s="3">
        <f>IF(AND(G438&lt;&gt;"LIBSETS_SETTYPE_BATTLEGROUND",G438&lt;&gt;"LIBSETS_SETTYPE_SPECIAL",G438&lt;&gt;"LIBSETS_SETTYPE_MYTHIC"), IF(Q438&lt;&gt;"",VLOOKUP(Q438,'ESO zone constants'!$D$2:$H$4950,5,FALSE),""),"")</f>
        <v>1160</v>
      </c>
      <c r="Q438" t="str">
        <f>IF(OR(K438="",K438&lt;=0,ISERROR(K438)),IF(AND(O438&lt;&gt;"",NOT(ISERROR(O438))),O438, ""),VLOOKUP(K438,'ESO wayshrine node constants'!$A$3:$D$9993,4,FALSE))</f>
        <v>Western Skyrim</v>
      </c>
      <c r="S438" s="19" t="str">
        <f>IF(AND(R438&lt;&gt;"",NOT(ISERROR(R438))),R438,IF(P438&lt;&gt;"",IF(NOT(ISERROR(VLOOKUP(P438,'ESO Dungeon constants'!$D$3:$H$9999,5,FALSE))),VLOOKUP(P438,'ESO Dungeon constants'!$D$3:$I$9999,6,FALSE),VLOOKUP(P438,'ESO zone constants'!$H$2:$K$9984,4,FALSE)),""))</f>
        <v>DLC_GREYMOOR</v>
      </c>
      <c r="T438" s="3" t="str">
        <f>IF(S438&lt;&gt;"",VLOOKUP(S438,'LibSets constants'!$B$4:$C$1000,2,FALSE),"")</f>
        <v>Greymoor</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[498] = {wayshrines={-1,-1,-1,}, dlcId=DLC_GREYMOOR</v>
      </c>
      <c r="AX438" s="21" t="str">
        <f t="shared" si="38"/>
        <v>, zoneIds={1160}, veteran=false</v>
      </c>
      <c r="AY438" s="21" t="str">
        <f t="shared" si="39"/>
        <v>, setType=LIBSETS_SETTYPE_TRIAL</v>
      </c>
      <c r="AZ438" s="21" t="str">
        <f t="shared" si="40"/>
        <v>},</v>
      </c>
      <c r="BA438" s="21" t="str">
        <f t="shared" si="41"/>
        <v xml:space="preserve"> --Yandir's Might / Yandirs Macht   [Western Skyrim]</v>
      </c>
    </row>
    <row r="439" spans="1:53" x14ac:dyDescent="0.25">
      <c r="A439" s="5">
        <v>499</v>
      </c>
      <c r="B439" t="s">
        <v>1997</v>
      </c>
      <c r="C439" t="s">
        <v>1998</v>
      </c>
      <c r="D439" s="3">
        <f t="shared" si="36"/>
        <v>499</v>
      </c>
      <c r="G439" s="8" t="s">
        <v>1656</v>
      </c>
      <c r="I439" t="s">
        <v>98</v>
      </c>
      <c r="J439" t="s">
        <v>97</v>
      </c>
      <c r="K439">
        <v>-1</v>
      </c>
      <c r="L439">
        <v>-1</v>
      </c>
      <c r="M439">
        <v>-1</v>
      </c>
      <c r="N439">
        <v>0</v>
      </c>
      <c r="O439" s="70" t="s">
        <v>1884</v>
      </c>
      <c r="P439" s="3">
        <f>IF(AND(G439&lt;&gt;"LIBSETS_SETTYPE_BATTLEGROUND",G439&lt;&gt;"LIBSETS_SETTYPE_SPECIAL",G439&lt;&gt;"LIBSETS_SETTYPE_MYTHIC"), IF(Q439&lt;&gt;"",VLOOKUP(Q439,'ESO zone constants'!$D$2:$H$4950,5,FALSE),""),"")</f>
        <v>1160</v>
      </c>
      <c r="Q439" t="str">
        <f>IF(OR(K439="",K439&lt;=0,ISERROR(K439)),IF(AND(O439&lt;&gt;"",NOT(ISERROR(O439))),O439, ""),VLOOKUP(K439,'ESO wayshrine node constants'!$A$3:$D$9993,4,FALSE))</f>
        <v>Western Skyrim</v>
      </c>
      <c r="S439" s="19" t="str">
        <f>IF(AND(R439&lt;&gt;"",NOT(ISERROR(R439))),R439,IF(P439&lt;&gt;"",IF(NOT(ISERROR(VLOOKUP(P439,'ESO Dungeon constants'!$D$3:$H$9999,5,FALSE))),VLOOKUP(P439,'ESO Dungeon constants'!$D$3:$I$9999,6,FALSE),VLOOKUP(P439,'ESO zone constants'!$H$2:$K$9984,4,FALSE)),""))</f>
        <v>DLC_GREYMOOR</v>
      </c>
      <c r="T439" s="3" t="str">
        <f>IF(S439&lt;&gt;"",VLOOKUP(S439,'LibSets constants'!$B$4:$C$1000,2,FALSE),"")</f>
        <v>Greymoor</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[499] = {wayshrines={-1,-1,-1,}, dlcId=DLC_GREYMOOR</v>
      </c>
      <c r="AX439" s="21" t="str">
        <f t="shared" si="38"/>
        <v>, zoneIds={1160}, veteran=true</v>
      </c>
      <c r="AY439" s="21" t="str">
        <f t="shared" si="39"/>
        <v>, setType=LIBSETS_SETTYPE_TRIAL</v>
      </c>
      <c r="AZ439" s="21" t="str">
        <f t="shared" si="40"/>
        <v>},</v>
      </c>
      <c r="BA439" s="21" t="str">
        <f t="shared" si="41"/>
        <v xml:space="preserve"> --Perfected Yandir's Might / Yandirs perfektionierte Macht   [Western Skyrim]</v>
      </c>
    </row>
    <row r="440" spans="1:53" x14ac:dyDescent="0.25">
      <c r="A440" s="5">
        <v>500</v>
      </c>
      <c r="B440" t="s">
        <v>1999</v>
      </c>
      <c r="C440" t="s">
        <v>1999</v>
      </c>
      <c r="D440" s="3">
        <f t="shared" si="36"/>
        <v>500</v>
      </c>
      <c r="E440" t="s">
        <v>2045</v>
      </c>
      <c r="F440" s="30" t="s">
        <v>1639</v>
      </c>
      <c r="G440" s="8"/>
      <c r="N440">
        <v>0</v>
      </c>
      <c r="O440" s="70" t="s">
        <v>1884</v>
      </c>
      <c r="P440" s="3">
        <f>IF(AND(G440&lt;&gt;"LIBSETS_SETTYPE_BATTLEGROUND",G440&lt;&gt;"LIBSETS_SETTYPE_SPECIAL",G440&lt;&gt;"LIBSETS_SETTYPE_MYTHIC"), IF(Q440&lt;&gt;"",VLOOKUP(Q440,'ESO zone constants'!$D$2:$H$4950,5,FALSE),""),"")</f>
        <v>1160</v>
      </c>
      <c r="Q440" t="str">
        <f>IF(OR(K440="",K440&lt;=0,ISERROR(K440)),IF(AND(O440&lt;&gt;"",NOT(ISERROR(O440))),O440, ""),VLOOKUP(K440,'ESO wayshrine node constants'!$A$3:$D$9993,4,FALSE))</f>
        <v>Western Skyrim</v>
      </c>
      <c r="S440" s="19" t="str">
        <f>IF(AND(R440&lt;&gt;"",NOT(ISERROR(R440))),R440,IF(P440&lt;&gt;"",IF(NOT(ISERROR(VLOOKUP(P440,'ESO Dungeon constants'!$D$3:$H$9999,5,FALSE))),VLOOKUP(P440,'ESO Dungeon constants'!$D$3:$I$9999,6,FALSE),VLOOKUP(P440,'ESO zone constants'!$H$2:$K$9984,4,FALSE)),""))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c>
      <c r="AX440" s="21" t="str">
        <f t="shared" si="38"/>
        <v/>
      </c>
      <c r="AY440" s="21" t="str">
        <f t="shared" si="39"/>
        <v/>
      </c>
      <c r="AZ440" s="21" t="str">
        <f t="shared" si="40"/>
        <v/>
      </c>
      <c r="BA440" s="21" t="str">
        <f t="shared" si="41"/>
        <v/>
      </c>
    </row>
    <row r="441" spans="1:53" x14ac:dyDescent="0.25">
      <c r="A441" s="5">
        <v>501</v>
      </c>
      <c r="B441" t="s">
        <v>2001</v>
      </c>
      <c r="C441" t="s">
        <v>2000</v>
      </c>
      <c r="D441" s="3">
        <f t="shared" si="36"/>
        <v>501</v>
      </c>
      <c r="G441" s="8" t="s">
        <v>1877</v>
      </c>
      <c r="I441" t="s">
        <v>97</v>
      </c>
      <c r="J441" t="s">
        <v>97</v>
      </c>
      <c r="K441">
        <v>-1</v>
      </c>
      <c r="L441">
        <v>-1</v>
      </c>
      <c r="M441">
        <v>-1</v>
      </c>
      <c r="N441">
        <v>0</v>
      </c>
      <c r="O441" s="70" t="s">
        <v>2050</v>
      </c>
      <c r="P441" s="3" t="str">
        <f>IF(AND(G441&lt;&gt;"LIBSETS_SETTYPE_BATTLEGROUND",G441&lt;&gt;"LIBSETS_SETTYPE_SPECIAL",G441&lt;&gt;"LIBSETS_SETTYPE_MYTHIC"), IF(Q441&lt;&gt;"",VLOOKUP(Q441,'ESO zone constants'!$D$2:$H$4950,5,FALSE),""),"")</f>
        <v/>
      </c>
      <c r="Q441" t="str">
        <f>IF(OR(K441="",K441&lt;=0,ISERROR(K441)),IF(AND(O441&lt;&gt;"",NOT(ISERROR(O441))),O441, ""),VLOOKUP(K441,'ESO wayshrine node constants'!$A$3:$D$9993,4,FALSE))</f>
        <v>Antiquities</v>
      </c>
      <c r="R441" s="70" t="s">
        <v>1798</v>
      </c>
      <c r="S441" s="19" t="str">
        <f>IF(AND(R441&lt;&gt;"",NOT(ISERROR(R441))),R441,IF(P441&lt;&gt;"",IF(NOT(ISERROR(VLOOKUP(P441,'ESO Dungeon constants'!$D$3:$H$9999,5,FALSE))),VLOOKUP(P441,'ESO Dungeon constants'!$D$3:$I$9999,6,FALSE),VLOOKUP(P441,'ESO zone constants'!$H$2:$K$9984,4,FALSE)),""))</f>
        <v>DLC_GREYMOOR</v>
      </c>
      <c r="T441" s="3" t="str">
        <f>IF(S441&lt;&gt;"",VLOOKUP(S441,'LibSets constants'!$B$4:$C$1000,2,FALSE),"")</f>
        <v>Greymoor</v>
      </c>
      <c r="U441" s="3" t="s">
        <v>1874</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2002</v>
      </c>
      <c r="C442" t="s">
        <v>2002</v>
      </c>
      <c r="D442" s="3">
        <f t="shared" si="36"/>
        <v>502</v>
      </c>
      <c r="E442" t="s">
        <v>2046</v>
      </c>
      <c r="F442" s="30" t="s">
        <v>1639</v>
      </c>
      <c r="G442" s="8"/>
      <c r="N442">
        <v>0</v>
      </c>
      <c r="O442" s="70" t="s">
        <v>1884</v>
      </c>
      <c r="P442" s="3">
        <f>IF(AND(G442&lt;&gt;"LIBSETS_SETTYPE_BATTLEGROUND",G442&lt;&gt;"LIBSETS_SETTYPE_SPECIAL",G442&lt;&gt;"LIBSETS_SETTYPE_MYTHIC"), IF(Q442&lt;&gt;"",VLOOKUP(Q442,'ESO zone constants'!$D$2:$H$4950,5,FALSE),""),"")</f>
        <v>1160</v>
      </c>
      <c r="Q442" t="str">
        <f>IF(OR(K442="",K442&lt;=0,ISERROR(K442)),IF(AND(O442&lt;&gt;"",NOT(ISERROR(O442))),O442, ""),VLOOKUP(K442,'ESO wayshrine node constants'!$A$3:$D$9993,4,FALSE))</f>
        <v>Western Skyrim</v>
      </c>
      <c r="S442" s="19" t="str">
        <f>IF(AND(R442&lt;&gt;"",NOT(ISERROR(R442))),R442,IF(P442&lt;&gt;"",IF(NOT(ISERROR(VLOOKUP(P442,'ESO Dungeon constants'!$D$3:$H$9999,5,FALSE))),VLOOKUP(P442,'ESO Dungeon constants'!$D$3:$I$9999,6,FALSE),VLOOKUP(P442,'ESO zone constants'!$H$2:$K$9984,4,FALSE)),""))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c>
      <c r="AX442" s="21" t="str">
        <f t="shared" si="38"/>
        <v/>
      </c>
      <c r="AY442" s="21" t="str">
        <f t="shared" si="39"/>
        <v/>
      </c>
      <c r="AZ442" s="21" t="str">
        <f t="shared" si="40"/>
        <v/>
      </c>
      <c r="BA442" s="21" t="str">
        <f t="shared" si="41"/>
        <v/>
      </c>
    </row>
    <row r="443" spans="1:53" x14ac:dyDescent="0.25">
      <c r="A443" s="5">
        <v>503</v>
      </c>
      <c r="B443" t="s">
        <v>2003</v>
      </c>
      <c r="C443" t="s">
        <v>2004</v>
      </c>
      <c r="D443" s="3">
        <f t="shared" si="36"/>
        <v>503</v>
      </c>
      <c r="G443" s="8" t="s">
        <v>1877</v>
      </c>
      <c r="I443" t="s">
        <v>97</v>
      </c>
      <c r="J443" t="s">
        <v>97</v>
      </c>
      <c r="K443">
        <v>-1</v>
      </c>
      <c r="L443">
        <v>-1</v>
      </c>
      <c r="M443">
        <v>-1</v>
      </c>
      <c r="N443">
        <v>0</v>
      </c>
      <c r="O443" s="70" t="s">
        <v>2050</v>
      </c>
      <c r="P443" s="3" t="str">
        <f>IF(AND(G443&lt;&gt;"LIBSETS_SETTYPE_BATTLEGROUND",G443&lt;&gt;"LIBSETS_SETTYPE_SPECIAL",G443&lt;&gt;"LIBSETS_SETTYPE_MYTHIC"), IF(Q443&lt;&gt;"",VLOOKUP(Q443,'ESO zone constants'!$D$2:$H$4950,5,FALSE),""),"")</f>
        <v/>
      </c>
      <c r="Q443" t="str">
        <f>IF(OR(K443="",K443&lt;=0,ISERROR(K443)),IF(AND(O443&lt;&gt;"",NOT(ISERROR(O443))),O443, ""),VLOOKUP(K443,'ESO wayshrine node constants'!$A$3:$D$9993,4,FALSE))</f>
        <v>Antiquities</v>
      </c>
      <c r="R443" s="70" t="s">
        <v>1798</v>
      </c>
      <c r="S443" s="19" t="str">
        <f>IF(AND(R443&lt;&gt;"",NOT(ISERROR(R443))),R443,IF(P443&lt;&gt;"",IF(NOT(ISERROR(VLOOKUP(P443,'ESO Dungeon constants'!$D$3:$H$9999,5,FALSE))),VLOOKUP(P443,'ESO Dungeon constants'!$D$3:$I$9999,6,FALSE),VLOOKUP(P443,'ESO zone constants'!$H$2:$K$9984,4,FALSE)),""))</f>
        <v>DLC_GREYMOOR</v>
      </c>
      <c r="T443" s="3" t="str">
        <f>IF(S443&lt;&gt;"",VLOOKUP(S443,'LibSets constants'!$B$4:$C$1000,2,FALSE),"")</f>
        <v>Greymoor</v>
      </c>
      <c r="U443" s="3" t="s">
        <v>1874</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2006</v>
      </c>
      <c r="C444" t="s">
        <v>2005</v>
      </c>
      <c r="D444" s="3">
        <f t="shared" si="36"/>
        <v>504</v>
      </c>
      <c r="E444" t="s">
        <v>2047</v>
      </c>
      <c r="F444" s="30" t="s">
        <v>1639</v>
      </c>
      <c r="G444" s="8"/>
      <c r="N444">
        <v>0</v>
      </c>
      <c r="O444" s="70" t="s">
        <v>1884</v>
      </c>
      <c r="P444" s="3">
        <f>IF(AND(G444&lt;&gt;"LIBSETS_SETTYPE_BATTLEGROUND",G444&lt;&gt;"LIBSETS_SETTYPE_SPECIAL",G444&lt;&gt;"LIBSETS_SETTYPE_MYTHIC"), IF(Q444&lt;&gt;"",VLOOKUP(Q444,'ESO zone constants'!$D$2:$H$4950,5,FALSE),""),"")</f>
        <v>1160</v>
      </c>
      <c r="Q444" t="str">
        <f>IF(OR(K444="",K444&lt;=0,ISERROR(K444)),IF(AND(O444&lt;&gt;"",NOT(ISERROR(O444))),O444, ""),VLOOKUP(K444,'ESO wayshrine node constants'!$A$3:$D$9993,4,FALSE))</f>
        <v>Western Skyrim</v>
      </c>
      <c r="S444" s="19" t="str">
        <f>IF(AND(R444&lt;&gt;"",NOT(ISERROR(R444))),R444,IF(P444&lt;&gt;"",IF(NOT(ISERROR(VLOOKUP(P444,'ESO Dungeon constants'!$D$3:$H$9999,5,FALSE))),VLOOKUP(P444,'ESO Dungeon constants'!$D$3:$I$9999,6,FALSE),VLOOKUP(P444,'ESO zone constants'!$H$2:$K$9984,4,FALSE)),""))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c>
      <c r="AX444" s="21" t="str">
        <f t="shared" si="38"/>
        <v/>
      </c>
      <c r="AY444" s="21" t="str">
        <f t="shared" si="39"/>
        <v/>
      </c>
      <c r="AZ444" s="21" t="str">
        <f t="shared" si="40"/>
        <v/>
      </c>
      <c r="BA444" s="21" t="str">
        <f t="shared" si="41"/>
        <v/>
      </c>
    </row>
    <row r="445" spans="1:53" x14ac:dyDescent="0.25">
      <c r="A445" s="5">
        <v>505</v>
      </c>
      <c r="B445" t="s">
        <v>2008</v>
      </c>
      <c r="C445" t="s">
        <v>2007</v>
      </c>
      <c r="D445" s="3">
        <f t="shared" si="36"/>
        <v>505</v>
      </c>
      <c r="G445" s="8" t="s">
        <v>1877</v>
      </c>
      <c r="I445" t="s">
        <v>97</v>
      </c>
      <c r="J445" t="s">
        <v>97</v>
      </c>
      <c r="K445">
        <v>-1</v>
      </c>
      <c r="L445">
        <v>-1</v>
      </c>
      <c r="M445">
        <v>-1</v>
      </c>
      <c r="N445">
        <v>0</v>
      </c>
      <c r="O445" s="70" t="s">
        <v>2050</v>
      </c>
      <c r="P445" s="3" t="str">
        <f>IF(AND(G445&lt;&gt;"LIBSETS_SETTYPE_BATTLEGROUND",G445&lt;&gt;"LIBSETS_SETTYPE_SPECIAL",G445&lt;&gt;"LIBSETS_SETTYPE_MYTHIC"), IF(Q445&lt;&gt;"",VLOOKUP(Q445,'ESO zone constants'!$D$2:$H$4950,5,FALSE),""),"")</f>
        <v/>
      </c>
      <c r="Q445" t="str">
        <f>IF(OR(K445="",K445&lt;=0,ISERROR(K445)),IF(AND(O445&lt;&gt;"",NOT(ISERROR(O445))),O445, ""),VLOOKUP(K445,'ESO wayshrine node constants'!$A$3:$D$9993,4,FALSE))</f>
        <v>Antiquities</v>
      </c>
      <c r="R445" s="70" t="s">
        <v>1798</v>
      </c>
      <c r="S445" s="19" t="str">
        <f>IF(AND(R445&lt;&gt;"",NOT(ISERROR(R445))),R445,IF(P445&lt;&gt;"",IF(NOT(ISERROR(VLOOKUP(P445,'ESO Dungeon constants'!$D$3:$H$9999,5,FALSE))),VLOOKUP(P445,'ESO Dungeon constants'!$D$3:$I$9999,6,FALSE),VLOOKUP(P445,'ESO zone constants'!$H$2:$K$9984,4,FALSE)),""))</f>
        <v>DLC_GREYMOOR</v>
      </c>
      <c r="T445" s="3" t="str">
        <f>IF(S445&lt;&gt;"",VLOOKUP(S445,'LibSets constants'!$B$4:$C$1000,2,FALSE),"")</f>
        <v>Greymoor</v>
      </c>
      <c r="U445" s="3" t="s">
        <v>1874</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2009</v>
      </c>
      <c r="C446" t="s">
        <v>2010</v>
      </c>
      <c r="D446" s="3">
        <f t="shared" si="36"/>
        <v>506</v>
      </c>
      <c r="G446" s="8" t="s">
        <v>1649</v>
      </c>
      <c r="I446" t="s">
        <v>97</v>
      </c>
      <c r="J446" t="s">
        <v>97</v>
      </c>
      <c r="K446">
        <v>430</v>
      </c>
      <c r="L446">
        <v>430</v>
      </c>
      <c r="M446">
        <v>430</v>
      </c>
      <c r="N446">
        <v>3</v>
      </c>
      <c r="O446" s="70" t="s">
        <v>1884</v>
      </c>
      <c r="P446" s="3">
        <f>IF(AND(G446&lt;&gt;"LIBSETS_SETTYPE_BATTLEGROUND",G446&lt;&gt;"LIBSETS_SETTYPE_SPECIAL",G446&lt;&gt;"LIBSETS_SETTYPE_MYTHIC"), IF(Q446&lt;&gt;"",VLOOKUP(Q446,'ESO zone constants'!$D$2:$H$4950,5,FALSE),""),"")</f>
        <v>1161</v>
      </c>
      <c r="Q446" t="str">
        <f>IF(OR(K446="",K446&lt;=0,ISERROR(K446)),IF(AND(O446&lt;&gt;"",NOT(ISERROR(O446))),O446, ""),VLOOKUP(K446,'ESO wayshrine node constants'!$A$3:$D$9993,4,FALSE))</f>
        <v>Blackreach: Greymoor Caverns</v>
      </c>
      <c r="S446" s="19" t="str">
        <f>IF(AND(R446&lt;&gt;"",NOT(ISERROR(R446))),R446,IF(P446&lt;&gt;"",IF(NOT(ISERROR(VLOOKUP(P446,'ESO Dungeon constants'!$D$3:$H$9999,5,FALSE))),VLOOKUP(P446,'ESO Dungeon constants'!$D$3:$I$9999,6,FALSE),VLOOKUP(P446,'ESO zone constants'!$H$2:$K$9984,4,FALSE)),""))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[506] = {wayshrines={430,430,430,}, traitsNeeded=3, dlcId=DLC_GREYMOOR</v>
      </c>
      <c r="AX446" s="21" t="str">
        <f t="shared" si="38"/>
        <v>, zoneIds={1161}, veteran=false</v>
      </c>
      <c r="AY446" s="21" t="str">
        <f t="shared" si="39"/>
        <v>, setType=LIBSETS_SETTYPE_CRAFTED</v>
      </c>
      <c r="AZ446" s="21" t="str">
        <f t="shared" si="40"/>
        <v>},</v>
      </c>
      <c r="BA446" s="21" t="str">
        <f t="shared" si="41"/>
        <v xml:space="preserve"> --Spell Parasite / Magieparasit   [Blackreach: Greymoor Caverns]</v>
      </c>
    </row>
    <row r="447" spans="1:53" x14ac:dyDescent="0.25">
      <c r="A447" s="5">
        <v>509</v>
      </c>
      <c r="B447" t="s">
        <v>2011</v>
      </c>
      <c r="C447" t="s">
        <v>2011</v>
      </c>
      <c r="D447" s="3">
        <f t="shared" si="36"/>
        <v>509</v>
      </c>
      <c r="E447" s="62" t="s">
        <v>2044</v>
      </c>
      <c r="F447" s="30" t="s">
        <v>1639</v>
      </c>
      <c r="G447" s="8" t="s">
        <v>1657</v>
      </c>
      <c r="N447">
        <v>0</v>
      </c>
      <c r="O447" s="70" t="s">
        <v>1884</v>
      </c>
      <c r="P447" s="3" t="str">
        <f>IF(AND(G447&lt;&gt;"LIBSETS_SETTYPE_BATTLEGROUND",G447&lt;&gt;"LIBSETS_SETTYPE_SPECIAL",G447&lt;&gt;"LIBSETS_SETTYPE_MYTHIC"), IF(Q447&lt;&gt;"",VLOOKUP(Q447,'ESO zone constants'!$D$2:$H$4950,5,FALSE),""),"")</f>
        <v/>
      </c>
      <c r="Q447" t="str">
        <f>IF(OR(K447="",K447&lt;=0,ISERROR(K447)),IF(AND(O447&lt;&gt;"",NOT(ISERROR(O447))),O447, ""),VLOOKUP(K447,'ESO wayshrine node constants'!$A$3:$D$9993,4,FALSE))</f>
        <v>Western Skyrim</v>
      </c>
      <c r="S447" s="19" t="str">
        <f>IF(AND(R447&lt;&gt;"",NOT(ISERROR(R447))),R447,IF(P447&lt;&gt;"",IF(NOT(ISERROR(VLOOKUP(P447,'ESO Dungeon constants'!$D$3:$H$9999,5,FALSE))),VLOOKUP(P447,'ESO Dungeon constants'!$D$3:$I$9999,6,FALSE),VLOOKUP(P447,'ESO zone constants'!$H$2:$K$9984,4,FALSE)),""))</f>
        <v/>
      </c>
      <c r="T447" s="3" t="str">
        <f>IF(S447&lt;&gt;"",VLOOKUP(S447,'LibSets constants'!$B$4:$C$1000,2,FALSE),"")</f>
        <v/>
      </c>
      <c r="U447" s="33" t="s">
        <v>2053</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c>
      <c r="AX447" s="21" t="str">
        <f t="shared" si="38"/>
        <v/>
      </c>
      <c r="AY447" s="21" t="str">
        <f t="shared" si="39"/>
        <v/>
      </c>
      <c r="AZ447" s="21" t="str">
        <f t="shared" si="40"/>
        <v/>
      </c>
      <c r="BA447" s="21" t="str">
        <f t="shared" si="41"/>
        <v/>
      </c>
    </row>
    <row r="448" spans="1:53" x14ac:dyDescent="0.25">
      <c r="A448" s="5">
        <v>510</v>
      </c>
      <c r="B448" t="s">
        <v>2012</v>
      </c>
      <c r="C448" t="s">
        <v>2012</v>
      </c>
      <c r="D448" s="3">
        <f t="shared" si="36"/>
        <v>510</v>
      </c>
      <c r="E448" s="62" t="s">
        <v>2044</v>
      </c>
      <c r="F448" s="30" t="s">
        <v>1639</v>
      </c>
      <c r="G448" s="8" t="s">
        <v>1657</v>
      </c>
      <c r="N448">
        <v>0</v>
      </c>
      <c r="O448" s="70" t="s">
        <v>1884</v>
      </c>
      <c r="P448" s="3" t="str">
        <f>IF(AND(G448&lt;&gt;"LIBSETS_SETTYPE_BATTLEGROUND",G448&lt;&gt;"LIBSETS_SETTYPE_SPECIAL",G448&lt;&gt;"LIBSETS_SETTYPE_MYTHIC"), IF(Q448&lt;&gt;"",VLOOKUP(Q448,'ESO zone constants'!$D$2:$H$4950,5,FALSE),""),"")</f>
        <v/>
      </c>
      <c r="Q448" t="str">
        <f>IF(OR(K448="",K448&lt;=0,ISERROR(K448)),IF(AND(O448&lt;&gt;"",NOT(ISERROR(O448))),O448, ""),VLOOKUP(K448,'ESO wayshrine node constants'!$A$3:$D$9993,4,FALSE))</f>
        <v>Western Skyrim</v>
      </c>
      <c r="S448" s="19" t="str">
        <f>IF(AND(R448&lt;&gt;"",NOT(ISERROR(R448))),R448,IF(P448&lt;&gt;"",IF(NOT(ISERROR(VLOOKUP(P448,'ESO Dungeon constants'!$D$3:$H$9999,5,FALSE))),VLOOKUP(P448,'ESO Dungeon constants'!$D$3:$I$9999,6,FALSE),VLOOKUP(P448,'ESO zone constants'!$H$2:$K$9984,4,FALSE)),""))</f>
        <v/>
      </c>
      <c r="T448" s="3" t="str">
        <f>IF(S448&lt;&gt;"",VLOOKUP(S448,'LibSets constants'!$B$4:$C$1000,2,FALSE),"")</f>
        <v/>
      </c>
      <c r="U448" s="33" t="s">
        <v>2053</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c>
      <c r="AX448" s="21" t="str">
        <f t="shared" si="38"/>
        <v/>
      </c>
      <c r="AY448" s="21" t="str">
        <f t="shared" si="39"/>
        <v/>
      </c>
      <c r="AZ448" s="21" t="str">
        <f t="shared" si="40"/>
        <v/>
      </c>
      <c r="BA448" s="21" t="str">
        <f t="shared" si="41"/>
        <v/>
      </c>
    </row>
    <row r="449" spans="1:53" x14ac:dyDescent="0.25">
      <c r="A449" s="5">
        <v>511</v>
      </c>
      <c r="B449" t="s">
        <v>2013</v>
      </c>
      <c r="C449" t="s">
        <v>2013</v>
      </c>
      <c r="D449" s="3">
        <f t="shared" si="36"/>
        <v>511</v>
      </c>
      <c r="E449" s="62" t="s">
        <v>2044</v>
      </c>
      <c r="F449" s="30" t="s">
        <v>1639</v>
      </c>
      <c r="G449" s="8" t="s">
        <v>1657</v>
      </c>
      <c r="N449">
        <v>0</v>
      </c>
      <c r="O449" s="70" t="s">
        <v>1884</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constants'!$A$3:$D$9993,4,FALSE))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2053</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si="40"/>
        <v/>
      </c>
      <c r="BA449" s="21" t="str">
        <f t="shared" si="41"/>
        <v/>
      </c>
    </row>
    <row r="450" spans="1:53" x14ac:dyDescent="0.25">
      <c r="A450" s="5">
        <v>512</v>
      </c>
      <c r="B450" t="s">
        <v>2014</v>
      </c>
      <c r="C450" t="s">
        <v>2014</v>
      </c>
      <c r="D450" s="3">
        <f t="shared" si="36"/>
        <v>512</v>
      </c>
      <c r="E450" s="62" t="s">
        <v>2044</v>
      </c>
      <c r="F450" s="30" t="s">
        <v>1639</v>
      </c>
      <c r="G450" s="8" t="s">
        <v>1657</v>
      </c>
      <c r="N450">
        <v>0</v>
      </c>
      <c r="O450" s="70" t="s">
        <v>1884</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constants'!$A$3:$D$9993,4,FALSE))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2053</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0"/>
        <v/>
      </c>
      <c r="BA450" s="21" t="str">
        <f t="shared" si="41"/>
        <v/>
      </c>
    </row>
    <row r="451" spans="1:53" ht="15.75" x14ac:dyDescent="0.25">
      <c r="A451" s="5">
        <v>513</v>
      </c>
      <c r="B451" t="s">
        <v>2416</v>
      </c>
      <c r="C451" s="71" t="s">
        <v>2059</v>
      </c>
      <c r="D451" s="3">
        <f t="shared" ref="D451:D499" si="42">A451</f>
        <v>513</v>
      </c>
      <c r="G451" s="3" t="s">
        <v>1652</v>
      </c>
      <c r="I451" t="s">
        <v>97</v>
      </c>
      <c r="J451" t="s">
        <v>97</v>
      </c>
      <c r="K451">
        <v>-1</v>
      </c>
      <c r="L451">
        <v>-1</v>
      </c>
      <c r="M451">
        <v>-1</v>
      </c>
      <c r="N451">
        <v>0</v>
      </c>
      <c r="O451" s="70" t="s">
        <v>2058</v>
      </c>
      <c r="P451" s="3">
        <f>IF(AND(G451&lt;&gt;"LIBSETS_SETTYPE_BATTLEGROUND",G451&lt;&gt;"LIBSETS_SETTYPE_SPECIAL",G451&lt;&gt;"LIBSETS_SETTYPE_MYTHIC"), IF(Q451&lt;&gt;"",VLOOKUP(Q451,'ESO zone constants'!$D$2:$H$4950,5,FALSE),""),"")</f>
        <v>1201</v>
      </c>
      <c r="Q451" t="str">
        <f>IF(OR(K451="",K451&lt;=0,ISERROR(K451)),IF(AND(O451&lt;&gt;"",NOT(ISERROR(O451))),O451, ""),VLOOKUP(K451,'ESO wayshrine node constants'!$A$3:$D$9993,4,FALSE))</f>
        <v>Castle Thorn</v>
      </c>
      <c r="S451" s="19" t="str">
        <f>IF(AND(R451&lt;&gt;"",NOT(ISERROR(R451))),R451,IF(P451&lt;&gt;"",IF(NOT(ISERROR(VLOOKUP(P451,'ESO Dungeon constants'!$D$3:$H$9999,5,FALSE))),VLOOKUP(P451,'ESO Dungeon constants'!$D$3:$I$9999,6,FALSE),VLOOKUP(P451,'ESO zone constants'!$H$2:$K$9984,4,FALSE)),""))</f>
        <v>DLC_STONETHORN</v>
      </c>
      <c r="T451" s="3" t="str">
        <f>IF(S451&lt;&gt;"",VLOOKUP(S451,'LibSets constants'!$B$4:$C$1000,2,FALSE),"")</f>
        <v>Stonethorn</v>
      </c>
      <c r="U451" s="33" t="s">
        <v>1738</v>
      </c>
      <c r="V451" s="41" t="str">
        <f>IF(U451&lt;&gt;"",IF(U451&lt;&gt;"LIBSETS_DROP_MECHANIC_MONSTER_NAME",VLOOKUP(U451,'LibSets constants'!$I$4:$L$1000,3,FALSE),""),"")</f>
        <v>Arena stage chest</v>
      </c>
      <c r="W451" s="44" t="str">
        <f>IF(U451&lt;&gt;"",IF(U451&lt;&gt;"LIBSETS_DROP_MECHANIC_MONSTER_NAME",VLOOKUP(U451,'LibSets constants'!$I$4:$L$1000,4,FALSE),""),"")</f>
        <v>Arena-Phasen Schatztruhe</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 t="shared" ref="AW451:AW499" si="43">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{wayshrines={-1,-1,-1,}, dlcId=DLC_STONETHORN</v>
      </c>
      <c r="AX451" s="21" t="str">
        <f t="shared" ref="AX451:AX499" si="44">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zoneIds={1201}, veteran=false</v>
      </c>
      <c r="AY451" s="21" t="str">
        <f t="shared" ref="AY451:AY499" si="45">IF(F451&lt;&gt;"Not in the game (anymore)",IF(A451&lt;&gt;"",", setType="&amp;G451,"")&amp;IF(J451="true",", multiTrialSet=true",""),"")</f>
        <v>, setType=LIBSETS_SETTYPE_DUNGEON</v>
      </c>
      <c r="AZ451" s="21" t="str">
        <f t="shared" ref="AZ451:AZ499" si="46">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 dropMechanic={LIBSETS_DROP_MECHANIC_ARENA_STAGE_CHEST}},</v>
      </c>
      <c r="BA451" s="21" t="str">
        <f t="shared" ref="BA451:BA499" si="47">IF(F451&lt;&gt;"Not in the game (anymore)",IF(C451&lt;&gt;"",CONCATENATE(" --",C451," / ",B451,"   [",IF(Q451&lt;&gt;"",Q451,""),IF(Y451&lt;&gt;"",", "&amp;Y451,""),IF(AD451&lt;&gt;"",", "&amp;AD451,""),IF(AI451&lt;&gt;"",", "&amp;AI451,""),IF(AN451&lt;&gt;"",", "&amp;AN451,""),IF(AS451&lt;&gt;"",", "&amp;AS451,""),"]")),"")</f>
        <v xml:space="preserve"> --Talfyg’s Treachery / Talfygs Verrat   [Castle Thorn]</v>
      </c>
    </row>
    <row r="452" spans="1:53" ht="15.75" x14ac:dyDescent="0.25">
      <c r="A452" s="5">
        <v>514</v>
      </c>
      <c r="B452" t="s">
        <v>2417</v>
      </c>
      <c r="C452" s="71" t="s">
        <v>2060</v>
      </c>
      <c r="D452" s="3">
        <f t="shared" si="42"/>
        <v>514</v>
      </c>
      <c r="G452" s="3" t="s">
        <v>1652</v>
      </c>
      <c r="I452" t="s">
        <v>97</v>
      </c>
      <c r="J452" t="s">
        <v>97</v>
      </c>
      <c r="K452">
        <v>-1</v>
      </c>
      <c r="L452">
        <v>-1</v>
      </c>
      <c r="M452">
        <v>-1</v>
      </c>
      <c r="N452">
        <v>0</v>
      </c>
      <c r="O452" s="70" t="s">
        <v>2058</v>
      </c>
      <c r="P452" s="3">
        <f>IF(AND(G452&lt;&gt;"LIBSETS_SETTYPE_BATTLEGROUND",G452&lt;&gt;"LIBSETS_SETTYPE_SPECIAL",G452&lt;&gt;"LIBSETS_SETTYPE_MYTHIC"), IF(Q452&lt;&gt;"",VLOOKUP(Q452,'ESO zone constants'!$D$2:$H$4950,5,FALSE),""),"")</f>
        <v>1201</v>
      </c>
      <c r="Q452" t="str">
        <f>IF(OR(K452="",K452&lt;=0,ISERROR(K452)),IF(AND(O452&lt;&gt;"",NOT(ISERROR(O452))),O452, ""),VLOOKUP(K452,'ESO wayshrine node constants'!$A$3:$D$9993,4,FALSE))</f>
        <v>Castle Thorn</v>
      </c>
      <c r="S452" s="19" t="str">
        <f>IF(AND(R452&lt;&gt;"",NOT(ISERROR(R452))),R452,IF(P452&lt;&gt;"",IF(NOT(ISERROR(VLOOKUP(P452,'ESO Dungeon constants'!$D$3:$H$9999,5,FALSE))),VLOOKUP(P452,'ESO Dungeon constants'!$D$3:$I$9999,6,FALSE),VLOOKUP(P452,'ESO zone constants'!$H$2:$K$9984,4,FALSE)),""))</f>
        <v>DLC_STONETHORN</v>
      </c>
      <c r="T452" s="3" t="str">
        <f>IF(S452&lt;&gt;"",VLOOKUP(S452,'LibSets constants'!$B$4:$C$1000,2,FALSE),"")</f>
        <v>Stonethorn</v>
      </c>
      <c r="U452" s="33" t="s">
        <v>1738</v>
      </c>
      <c r="V452" s="41" t="str">
        <f>IF(U452&lt;&gt;"",IF(U452&lt;&gt;"LIBSETS_DROP_MECHANIC_MONSTER_NAME",VLOOKUP(U452,'LibSets constants'!$I$4:$L$1000,3,FALSE),""),"")</f>
        <v>Arena stage chest</v>
      </c>
      <c r="W452" s="44" t="str">
        <f>IF(U452&lt;&gt;"",IF(U452&lt;&gt;"LIBSETS_DROP_MECHANIC_MONSTER_NAME",VLOOKUP(U452,'LibSets constants'!$I$4:$L$1000,4,FALSE),""),"")</f>
        <v>Arena-Phasen Schatztruhe</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3"/>
        <v>[514] = {wayshrines={-1,-1,-1,}, dlcId=DLC_STONETHORN</v>
      </c>
      <c r="AX452" s="21" t="str">
        <f t="shared" si="44"/>
        <v>, zoneIds={1201}, veteran=false</v>
      </c>
      <c r="AY452" s="21" t="str">
        <f t="shared" si="45"/>
        <v>, setType=LIBSETS_SETTYPE_DUNGEON</v>
      </c>
      <c r="AZ452" s="21" t="str">
        <f t="shared" si="46"/>
        <v>, dropMechanic={LIBSETS_DROP_MECHANIC_ARENA_STAGE_CHEST}},</v>
      </c>
      <c r="BA452" s="21" t="str">
        <f t="shared" si="47"/>
        <v xml:space="preserve"> --Unleashed Terror / Entfesselter Schrecken   [Castle Thorn]</v>
      </c>
    </row>
    <row r="453" spans="1:53" ht="15.75" x14ac:dyDescent="0.25">
      <c r="A453" s="5">
        <v>515</v>
      </c>
      <c r="B453" t="s">
        <v>2418</v>
      </c>
      <c r="C453" s="71" t="s">
        <v>2061</v>
      </c>
      <c r="D453" s="3">
        <f t="shared" si="42"/>
        <v>515</v>
      </c>
      <c r="G453" s="3" t="s">
        <v>1652</v>
      </c>
      <c r="I453" t="s">
        <v>97</v>
      </c>
      <c r="J453" t="s">
        <v>97</v>
      </c>
      <c r="K453">
        <v>-1</v>
      </c>
      <c r="L453">
        <v>-1</v>
      </c>
      <c r="M453">
        <v>-1</v>
      </c>
      <c r="N453">
        <v>0</v>
      </c>
      <c r="O453" s="70" t="s">
        <v>2058</v>
      </c>
      <c r="P453" s="3">
        <f>IF(AND(G453&lt;&gt;"LIBSETS_SETTYPE_BATTLEGROUND",G453&lt;&gt;"LIBSETS_SETTYPE_SPECIAL",G453&lt;&gt;"LIBSETS_SETTYPE_MYTHIC"), IF(Q453&lt;&gt;"",VLOOKUP(Q453,'ESO zone constants'!$D$2:$H$4950,5,FALSE),""),"")</f>
        <v>1201</v>
      </c>
      <c r="Q453" t="str">
        <f>IF(OR(K453="",K453&lt;=0,ISERROR(K453)),IF(AND(O453&lt;&gt;"",NOT(ISERROR(O453))),O453, ""),VLOOKUP(K453,'ESO wayshrine node constants'!$A$3:$D$9993,4,FALSE))</f>
        <v>Castle Thorn</v>
      </c>
      <c r="S453" s="19" t="str">
        <f>IF(AND(R453&lt;&gt;"",NOT(ISERROR(R453))),R453,IF(P453&lt;&gt;"",IF(NOT(ISERROR(VLOOKUP(P453,'ESO Dungeon constants'!$D$3:$H$9999,5,FALSE))),VLOOKUP(P453,'ESO Dungeon constants'!$D$3:$I$9999,6,FALSE),VLOOKUP(P453,'ESO zone constants'!$H$2:$K$9984,4,FALSE)),""))</f>
        <v>DLC_STONETHORN</v>
      </c>
      <c r="T453" s="3" t="str">
        <f>IF(S453&lt;&gt;"",VLOOKUP(S453,'LibSets constants'!$B$4:$C$1000,2,FALSE),"")</f>
        <v>Stonethorn</v>
      </c>
      <c r="U453" s="33" t="s">
        <v>1738</v>
      </c>
      <c r="V453" s="41" t="str">
        <f>IF(U453&lt;&gt;"",IF(U453&lt;&gt;"LIBSETS_DROP_MECHANIC_MONSTER_NAME",VLOOKUP(U453,'LibSets constants'!$I$4:$L$1000,3,FALSE),""),"")</f>
        <v>Arena stage chest</v>
      </c>
      <c r="W453" s="44" t="str">
        <f>IF(U453&lt;&gt;"",IF(U453&lt;&gt;"LIBSETS_DROP_MECHANIC_MONSTER_NAME",VLOOKUP(U453,'LibSets constants'!$I$4:$L$1000,4,FALSE),""),"")</f>
        <v>Arena-Phasen Schatztruhe</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3"/>
        <v>[515] = {wayshrines={-1,-1,-1,}, dlcId=DLC_STONETHORN</v>
      </c>
      <c r="AX453" s="21" t="str">
        <f t="shared" si="44"/>
        <v>, zoneIds={1201}, veteran=false</v>
      </c>
      <c r="AY453" s="21" t="str">
        <f t="shared" si="45"/>
        <v>, setType=LIBSETS_SETTYPE_DUNGEON</v>
      </c>
      <c r="AZ453" s="21" t="str">
        <f t="shared" si="46"/>
        <v>, dropMechanic={LIBSETS_DROP_MECHANIC_ARENA_STAGE_CHEST}},</v>
      </c>
      <c r="BA453" s="21" t="str">
        <f t="shared" si="47"/>
        <v xml:space="preserve"> --Crimson Twilight / Scharlachrotes Zwielicht   [Castle Thorn]</v>
      </c>
    </row>
    <row r="454" spans="1:53" ht="15.75" x14ac:dyDescent="0.25">
      <c r="A454" s="5">
        <v>516</v>
      </c>
      <c r="B454" t="s">
        <v>2419</v>
      </c>
      <c r="C454" s="71" t="s">
        <v>2063</v>
      </c>
      <c r="D454" s="3">
        <f t="shared" si="42"/>
        <v>516</v>
      </c>
      <c r="G454" s="3" t="s">
        <v>1652</v>
      </c>
      <c r="I454" t="s">
        <v>97</v>
      </c>
      <c r="J454" t="s">
        <v>97</v>
      </c>
      <c r="K454">
        <v>-1</v>
      </c>
      <c r="L454">
        <v>-1</v>
      </c>
      <c r="M454">
        <v>-1</v>
      </c>
      <c r="N454">
        <v>0</v>
      </c>
      <c r="O454" s="70" t="s">
        <v>2066</v>
      </c>
      <c r="P454" s="3">
        <f>IF(AND(G454&lt;&gt;"LIBSETS_SETTYPE_BATTLEGROUND",G454&lt;&gt;"LIBSETS_SETTYPE_SPECIAL",G454&lt;&gt;"LIBSETS_SETTYPE_MYTHIC"), IF(Q454&lt;&gt;"",VLOOKUP(Q454,'ESO zone constants'!$D$2:$H$4950,5,FALSE),""),"")</f>
        <v>1197</v>
      </c>
      <c r="Q454" t="str">
        <f>IF(OR(K454="",K454&lt;=0,ISERROR(K454)),IF(AND(O454&lt;&gt;"",NOT(ISERROR(O454))),O454, ""),VLOOKUP(K454,'ESO wayshrine node constants'!$A$3:$D$9993,4,FALSE))</f>
        <v>Stone Garden</v>
      </c>
      <c r="S454" s="19" t="str">
        <f>IF(AND(R454&lt;&gt;"",NOT(ISERROR(R454))),R454,IF(P454&lt;&gt;"",IF(NOT(ISERROR(VLOOKUP(P454,'ESO Dungeon constants'!$D$3:$H$9999,5,FALSE))),VLOOKUP(P454,'ESO Dungeon constants'!$D$3:$I$9999,6,FALSE),VLOOKUP(P454,'ESO zone constants'!$H$2:$K$9984,4,FALSE)),""))</f>
        <v>DLC_STONETHORN</v>
      </c>
      <c r="T454" s="3" t="str">
        <f>IF(S454&lt;&gt;"",VLOOKUP(S454,'LibSets constants'!$B$4:$C$1000,2,FALSE),"")</f>
        <v>Stonethorn</v>
      </c>
      <c r="U454" s="33" t="s">
        <v>1738</v>
      </c>
      <c r="V454" s="43" t="str">
        <f>IF(U454&lt;&gt;"",IF(U454&lt;&gt;"LIBSETS_DROP_MECHANIC_MONSTER_NAME",VLOOKUP(U454,'LibSets constants'!$I$4:$L$1000,3,FALSE),""),"")</f>
        <v>Arena stage chest</v>
      </c>
      <c r="W454" s="40" t="str">
        <f>IF(U454&lt;&gt;"",IF(U454&lt;&gt;"LIBSETS_DROP_MECHANIC_MONSTER_NAME",VLOOKUP(U454,'LibSets constants'!$I$4:$L$1000,4,FALSE),""),"")</f>
        <v>Arena-Phasen Schatztruhe</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 t="shared" si="43"/>
        <v>[516] = {wayshrines={-1,-1,-1,}, dlcId=DLC_STONETHORN</v>
      </c>
      <c r="AX454" s="21" t="str">
        <f t="shared" si="44"/>
        <v>, zoneIds={1197}, veteran=false</v>
      </c>
      <c r="AY454" s="21" t="str">
        <f t="shared" si="45"/>
        <v>, setType=LIBSETS_SETTYPE_DUNGEON</v>
      </c>
      <c r="AZ454" s="21" t="str">
        <f t="shared" si="46"/>
        <v>, dropMechanic={LIBSETS_DROP_MECHANIC_ARENA_STAGE_CHEST}},</v>
      </c>
      <c r="BA454" s="21" t="str">
        <f t="shared" si="47"/>
        <v xml:space="preserve"> --Elemental Catalyst / Elementarer Katalysator   [Stone Garden]</v>
      </c>
    </row>
    <row r="455" spans="1:53" ht="15.75" x14ac:dyDescent="0.25">
      <c r="A455" s="5">
        <v>517</v>
      </c>
      <c r="B455" t="s">
        <v>2420</v>
      </c>
      <c r="C455" s="71" t="s">
        <v>2064</v>
      </c>
      <c r="D455" s="3">
        <f t="shared" si="42"/>
        <v>517</v>
      </c>
      <c r="G455" s="3" t="s">
        <v>1652</v>
      </c>
      <c r="I455" t="s">
        <v>97</v>
      </c>
      <c r="J455" t="s">
        <v>97</v>
      </c>
      <c r="K455">
        <v>-1</v>
      </c>
      <c r="L455">
        <v>-1</v>
      </c>
      <c r="M455">
        <v>-1</v>
      </c>
      <c r="N455">
        <v>0</v>
      </c>
      <c r="O455" s="70" t="s">
        <v>2066</v>
      </c>
      <c r="P455" s="3">
        <f>IF(AND(G455&lt;&gt;"LIBSETS_SETTYPE_BATTLEGROUND",G455&lt;&gt;"LIBSETS_SETTYPE_SPECIAL",G455&lt;&gt;"LIBSETS_SETTYPE_MYTHIC"), IF(Q455&lt;&gt;"",VLOOKUP(Q455,'ESO zone constants'!$D$2:$H$4950,5,FALSE),""),"")</f>
        <v>1197</v>
      </c>
      <c r="Q455" t="str">
        <f>IF(OR(K455="",K455&lt;=0,ISERROR(K455)),IF(AND(O455&lt;&gt;"",NOT(ISERROR(O455))),O455, ""),VLOOKUP(K455,'ESO wayshrine node constants'!$A$3:$D$9993,4,FALSE))</f>
        <v>Stone Garden</v>
      </c>
      <c r="S455" s="19" t="str">
        <f>IF(AND(R455&lt;&gt;"",NOT(ISERROR(R455))),R455,IF(P455&lt;&gt;"",IF(NOT(ISERROR(VLOOKUP(P455,'ESO Dungeon constants'!$D$3:$H$9999,5,FALSE))),VLOOKUP(P455,'ESO Dungeon constants'!$D$3:$I$9999,6,FALSE),VLOOKUP(P455,'ESO zone constants'!$H$2:$K$9984,4,FALSE)),""))</f>
        <v>DLC_STONETHORN</v>
      </c>
      <c r="T455" s="3" t="str">
        <f>IF(S455&lt;&gt;"",VLOOKUP(S455,'LibSets constants'!$B$4:$C$1000,2,FALSE),"")</f>
        <v>Stonethorn</v>
      </c>
      <c r="U455" s="33" t="s">
        <v>1738</v>
      </c>
      <c r="V455" s="43" t="str">
        <f>IF(U455&lt;&gt;"",IF(U455&lt;&gt;"LIBSETS_DROP_MECHANIC_MONSTER_NAME",VLOOKUP(U455,'LibSets constants'!$I$4:$L$1000,3,FALSE),""),"")</f>
        <v>Arena stage chest</v>
      </c>
      <c r="W455" s="40" t="str">
        <f>IF(U455&lt;&gt;"",IF(U455&lt;&gt;"LIBSETS_DROP_MECHANIC_MONSTER_NAME",VLOOKUP(U455,'LibSets constants'!$I$4:$L$1000,4,FALSE),""),"")</f>
        <v>Arena-Phasen Schatztruhe</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 t="shared" si="43"/>
        <v>[517] = {wayshrines={-1,-1,-1,}, dlcId=DLC_STONETHORN</v>
      </c>
      <c r="AX455" s="21" t="str">
        <f t="shared" si="44"/>
        <v>, zoneIds={1197}, veteran=false</v>
      </c>
      <c r="AY455" s="21" t="str">
        <f t="shared" si="45"/>
        <v>, setType=LIBSETS_SETTYPE_DUNGEON</v>
      </c>
      <c r="AZ455" s="21" t="str">
        <f t="shared" si="46"/>
        <v>, dropMechanic={LIBSETS_DROP_MECHANIC_ARENA_STAGE_CHEST}},</v>
      </c>
      <c r="BA455" s="21" t="str">
        <f t="shared" si="47"/>
        <v xml:space="preserve"> --Kraglen’s Howl / Kraglens Heulen   [Stone Garden]</v>
      </c>
    </row>
    <row r="456" spans="1:53" ht="15.75" x14ac:dyDescent="0.25">
      <c r="A456" s="5">
        <v>518</v>
      </c>
      <c r="B456" t="s">
        <v>2421</v>
      </c>
      <c r="C456" s="71" t="s">
        <v>2065</v>
      </c>
      <c r="D456" s="3">
        <f t="shared" si="42"/>
        <v>518</v>
      </c>
      <c r="G456" s="3" t="s">
        <v>1652</v>
      </c>
      <c r="I456" t="s">
        <v>97</v>
      </c>
      <c r="J456" t="s">
        <v>97</v>
      </c>
      <c r="K456">
        <v>-1</v>
      </c>
      <c r="L456">
        <v>-1</v>
      </c>
      <c r="M456">
        <v>-1</v>
      </c>
      <c r="N456">
        <v>0</v>
      </c>
      <c r="O456" s="70" t="s">
        <v>2066</v>
      </c>
      <c r="P456" s="3">
        <f>IF(AND(G456&lt;&gt;"LIBSETS_SETTYPE_BATTLEGROUND",G456&lt;&gt;"LIBSETS_SETTYPE_SPECIAL",G456&lt;&gt;"LIBSETS_SETTYPE_MYTHIC"), IF(Q456&lt;&gt;"",VLOOKUP(Q456,'ESO zone constants'!$D$2:$H$4950,5,FALSE),""),"")</f>
        <v>1197</v>
      </c>
      <c r="Q456" t="str">
        <f>IF(OR(K456="",K456&lt;=0,ISERROR(K456)),IF(AND(O456&lt;&gt;"",NOT(ISERROR(O456))),O456, ""),VLOOKUP(K456,'ESO wayshrine node constants'!$A$3:$D$9993,4,FALSE))</f>
        <v>Stone Garden</v>
      </c>
      <c r="S456" s="19" t="str">
        <f>IF(AND(R456&lt;&gt;"",NOT(ISERROR(R456))),R456,IF(P456&lt;&gt;"",IF(NOT(ISERROR(VLOOKUP(P456,'ESO Dungeon constants'!$D$3:$H$9999,5,FALSE))),VLOOKUP(P456,'ESO Dungeon constants'!$D$3:$I$9999,6,FALSE),VLOOKUP(P456,'ESO zone constants'!$H$2:$K$9984,4,FALSE)),""))</f>
        <v>DLC_STONETHORN</v>
      </c>
      <c r="T456" s="3" t="str">
        <f>IF(S456&lt;&gt;"",VLOOKUP(S456,'LibSets constants'!$B$4:$C$1000,2,FALSE),"")</f>
        <v>Stonethorn</v>
      </c>
      <c r="U456" s="33" t="s">
        <v>1738</v>
      </c>
      <c r="V456" s="43" t="str">
        <f>IF(U456&lt;&gt;"",IF(U456&lt;&gt;"LIBSETS_DROP_MECHANIC_MONSTER_NAME",VLOOKUP(U456,'LibSets constants'!$I$4:$L$1000,3,FALSE),""),"")</f>
        <v>Arena stage chest</v>
      </c>
      <c r="W456" s="40" t="str">
        <f>IF(U456&lt;&gt;"",IF(U456&lt;&gt;"LIBSETS_DROP_MECHANIC_MONSTER_NAME",VLOOKUP(U456,'LibSets constants'!$I$4:$L$1000,4,FALSE),""),"")</f>
        <v>Arena-Phasen Schatztruhe</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3"/>
        <v>[518] = {wayshrines={-1,-1,-1,}, dlcId=DLC_STONETHORN</v>
      </c>
      <c r="AX456" s="21" t="str">
        <f t="shared" si="44"/>
        <v>, zoneIds={1197}, veteran=false</v>
      </c>
      <c r="AY456" s="21" t="str">
        <f t="shared" si="45"/>
        <v>, setType=LIBSETS_SETTYPE_DUNGEON</v>
      </c>
      <c r="AZ456" s="21" t="str">
        <f t="shared" si="46"/>
        <v>, dropMechanic={LIBSETS_DROP_MECHANIC_ARENA_STAGE_CHEST}},</v>
      </c>
      <c r="BA456" s="21" t="str">
        <f t="shared" si="47"/>
        <v xml:space="preserve"> --Arkasis’s Genius / Arkasis' Genie   [Stone Garden]</v>
      </c>
    </row>
    <row r="457" spans="1:53" x14ac:dyDescent="0.25">
      <c r="A457" s="5">
        <v>519</v>
      </c>
      <c r="B457" t="s">
        <v>2015</v>
      </c>
      <c r="C457" t="s">
        <v>2016</v>
      </c>
      <c r="D457" s="3">
        <f t="shared" si="42"/>
        <v>519</v>
      </c>
      <c r="G457" s="8" t="s">
        <v>1877</v>
      </c>
      <c r="I457" t="s">
        <v>97</v>
      </c>
      <c r="J457" t="s">
        <v>97</v>
      </c>
      <c r="K457">
        <v>-1</v>
      </c>
      <c r="L457">
        <v>-1</v>
      </c>
      <c r="M457">
        <v>-1</v>
      </c>
      <c r="N457">
        <v>0</v>
      </c>
      <c r="O457" s="70" t="s">
        <v>2050</v>
      </c>
      <c r="P457" s="3" t="str">
        <f>IF(AND(G457&lt;&gt;"LIBSETS_SETTYPE_BATTLEGROUND",G457&lt;&gt;"LIBSETS_SETTYPE_SPECIAL",G457&lt;&gt;"LIBSETS_SETTYPE_MYTHIC"), IF(Q457&lt;&gt;"",VLOOKUP(Q457,'ESO zone constants'!$D$2:$H$4950,5,FALSE),""),"")</f>
        <v/>
      </c>
      <c r="Q457" t="str">
        <f>IF(OR(K457="",K457&lt;=0,ISERROR(K457)),IF(AND(O457&lt;&gt;"",NOT(ISERROR(O457))),O457, ""),VLOOKUP(K457,'ESO wayshrine node constants'!$A$3:$D$9993,4,FALSE))</f>
        <v>Antiquities</v>
      </c>
      <c r="R457" s="70" t="s">
        <v>1798</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U457" s="3" t="s">
        <v>1874</v>
      </c>
      <c r="V457" s="41" t="str">
        <f>IF(U457&lt;&gt;"",IF(U457&lt;&gt;"LIBSETS_DROP_MECHANIC_MONSTER_NAME",VLOOKUP(U457,'LibSets constants'!$I$4:$L$1000,3,FALSE),""),"")</f>
        <v>Antiquities (Mythic set items)</v>
      </c>
      <c r="W457" s="44" t="str">
        <f>IF(U457&lt;&gt;"",IF(U457&lt;&gt;"LIBSETS_DROP_MECHANIC_MONSTER_NAME",VLOOKUP(U457,'LibSets constants'!$I$4:$L$1000,4,FALSE),""),"")</f>
        <v>Antiquitäten (Mytische Set Gegenstände)</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2017</v>
      </c>
      <c r="C458" t="s">
        <v>2018</v>
      </c>
      <c r="D458" s="3">
        <f t="shared" si="42"/>
        <v>520</v>
      </c>
      <c r="G458" s="8" t="s">
        <v>1877</v>
      </c>
      <c r="I458" t="s">
        <v>97</v>
      </c>
      <c r="J458" t="s">
        <v>97</v>
      </c>
      <c r="K458">
        <v>-1</v>
      </c>
      <c r="L458">
        <v>-1</v>
      </c>
      <c r="M458">
        <v>-1</v>
      </c>
      <c r="N458">
        <v>0</v>
      </c>
      <c r="O458" s="70" t="s">
        <v>2050</v>
      </c>
      <c r="P458" s="3" t="str">
        <f>IF(AND(G458&lt;&gt;"LIBSETS_SETTYPE_BATTLEGROUND",G458&lt;&gt;"LIBSETS_SETTYPE_SPECIAL",G458&lt;&gt;"LIBSETS_SETTYPE_MYTHIC"), IF(Q458&lt;&gt;"",VLOOKUP(Q458,'ESO zone constants'!$D$2:$H$4950,5,FALSE),""),"")</f>
        <v/>
      </c>
      <c r="Q458" t="str">
        <f>IF(OR(K458="",K458&lt;=0,ISERROR(K458)),IF(AND(O458&lt;&gt;"",NOT(ISERROR(O458))),O458, ""),VLOOKUP(K458,'ESO wayshrine node constants'!$A$3:$D$9993,4,FALSE))</f>
        <v>Antiquities</v>
      </c>
      <c r="R458" s="70" t="s">
        <v>1798</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U458" s="3" t="s">
        <v>1874</v>
      </c>
      <c r="V458" s="41" t="str">
        <f>IF(U458&lt;&gt;"",IF(U458&lt;&gt;"LIBSETS_DROP_MECHANIC_MONSTER_NAME",VLOOKUP(U458,'LibSets constants'!$I$4:$L$1000,3,FALSE),""),"")</f>
        <v>Antiquities (Mythic set items)</v>
      </c>
      <c r="W458" s="44" t="str">
        <f>IF(U458&lt;&gt;"",IF(U458&lt;&gt;"LIBSETS_DROP_MECHANIC_MONSTER_NAME",VLOOKUP(U458,'LibSets constants'!$I$4:$L$1000,4,FALSE),""),"")</f>
        <v>Antiquitäten (Mytische Set Gegenstände)</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2020</v>
      </c>
      <c r="C459" t="s">
        <v>2019</v>
      </c>
      <c r="D459" s="3">
        <f t="shared" si="42"/>
        <v>521</v>
      </c>
      <c r="G459" s="8" t="s">
        <v>1877</v>
      </c>
      <c r="I459" t="s">
        <v>97</v>
      </c>
      <c r="J459" t="s">
        <v>97</v>
      </c>
      <c r="K459">
        <v>-1</v>
      </c>
      <c r="L459">
        <v>-1</v>
      </c>
      <c r="M459">
        <v>-1</v>
      </c>
      <c r="N459">
        <v>0</v>
      </c>
      <c r="O459" s="70" t="s">
        <v>2050</v>
      </c>
      <c r="P459" s="3" t="str">
        <f>IF(AND(G459&lt;&gt;"LIBSETS_SETTYPE_BATTLEGROUND",G459&lt;&gt;"LIBSETS_SETTYPE_SPECIAL",G459&lt;&gt;"LIBSETS_SETTYPE_MYTHIC"), IF(Q459&lt;&gt;"",VLOOKUP(Q459,'ESO zone constants'!$D$2:$H$4950,5,FALSE),""),"")</f>
        <v/>
      </c>
      <c r="Q459" t="str">
        <f>IF(OR(K459="",K459&lt;=0,ISERROR(K459)),IF(AND(O459&lt;&gt;"",NOT(ISERROR(O459))),O459, ""),VLOOKUP(K459,'ESO wayshrine node constants'!$A$3:$D$9993,4,FALSE))</f>
        <v>Antiquities</v>
      </c>
      <c r="R459" s="70" t="s">
        <v>1798</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U459" s="3" t="s">
        <v>1874</v>
      </c>
      <c r="V459" s="41" t="str">
        <f>IF(U459&lt;&gt;"",IF(U459&lt;&gt;"LIBSETS_DROP_MECHANIC_MONSTER_NAME",VLOOKUP(U459,'LibSets constants'!$I$4:$L$1000,3,FALSE),""),"")</f>
        <v>Antiquities (Mythic set items)</v>
      </c>
      <c r="W459" s="44" t="str">
        <f>IF(U459&lt;&gt;"",IF(U459&lt;&gt;"LIBSETS_DROP_MECHANIC_MONSTER_NAME",VLOOKUP(U459,'LibSets constants'!$I$4:$L$1000,4,FALSE),""),"")</f>
        <v>Antiquitäten (Mytische Set Gegenstände)</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2021</v>
      </c>
      <c r="C460" t="s">
        <v>2022</v>
      </c>
      <c r="D460" s="3">
        <f t="shared" si="42"/>
        <v>522</v>
      </c>
      <c r="G460" s="8" t="s">
        <v>1647</v>
      </c>
      <c r="I460" t="s">
        <v>98</v>
      </c>
      <c r="J460" t="s">
        <v>97</v>
      </c>
      <c r="K460">
        <v>-1</v>
      </c>
      <c r="L460">
        <v>-1</v>
      </c>
      <c r="M460">
        <v>-1</v>
      </c>
      <c r="N460">
        <v>0</v>
      </c>
      <c r="O460" s="70" t="s">
        <v>457</v>
      </c>
      <c r="P460" s="3">
        <f>IF(AND(G460&lt;&gt;"LIBSETS_SETTYPE_BATTLEGROUND",G460&lt;&gt;"LIBSETS_SETTYPE_SPECIAL",G460&lt;&gt;"LIBSETS_SETTYPE_MYTHIC"), IF(Q460&lt;&gt;"",VLOOKUP(Q460,'ESO zone constants'!$D$2:$H$4950,5,FALSE),""),"")</f>
        <v>677</v>
      </c>
      <c r="Q460" t="str">
        <f>IF(OR(K460="",K460&lt;=0,ISERROR(K460)),IF(AND(O460&lt;&gt;"",NOT(ISERROR(O460))),O460, ""),VLOOKUP(K460,'ESO wayshrine node constants'!$A$3:$D$9993,4,FALSE))</f>
        <v>Maelstrom Arena</v>
      </c>
      <c r="R460" s="70" t="s">
        <v>1798</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3"/>
        <v>[522] = {wayshrines={-1,-1,-1,},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2023</v>
      </c>
      <c r="C461" t="s">
        <v>2024</v>
      </c>
      <c r="D461" s="3">
        <f t="shared" si="42"/>
        <v>523</v>
      </c>
      <c r="G461" s="8" t="s">
        <v>1647</v>
      </c>
      <c r="I461" t="s">
        <v>98</v>
      </c>
      <c r="J461" t="s">
        <v>97</v>
      </c>
      <c r="K461">
        <v>-1</v>
      </c>
      <c r="L461">
        <v>-1</v>
      </c>
      <c r="M461">
        <v>-1</v>
      </c>
      <c r="N461">
        <v>0</v>
      </c>
      <c r="O461" s="70" t="s">
        <v>457</v>
      </c>
      <c r="P461" s="3">
        <f>IF(AND(G461&lt;&gt;"LIBSETS_SETTYPE_BATTLEGROUND",G461&lt;&gt;"LIBSETS_SETTYPE_SPECIAL",G461&lt;&gt;"LIBSETS_SETTYPE_MYTHIC"), IF(Q461&lt;&gt;"",VLOOKUP(Q461,'ESO zone constants'!$D$2:$H$4950,5,FALSE),""),"")</f>
        <v>677</v>
      </c>
      <c r="Q461" t="str">
        <f>IF(OR(K461="",K461&lt;=0,ISERROR(K461)),IF(AND(O461&lt;&gt;"",NOT(ISERROR(O461))),O461, ""),VLOOKUP(K461,'ESO wayshrine node constants'!$A$3:$D$9993,4,FALSE))</f>
        <v>Maelstrom Arena</v>
      </c>
      <c r="R461" s="70" t="s">
        <v>1798</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3"/>
        <v>[523] = {wayshrines={-1,-1,-1,},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2026</v>
      </c>
      <c r="C462" t="s">
        <v>2025</v>
      </c>
      <c r="D462" s="3">
        <f t="shared" si="42"/>
        <v>524</v>
      </c>
      <c r="G462" s="8" t="s">
        <v>1647</v>
      </c>
      <c r="I462" t="s">
        <v>98</v>
      </c>
      <c r="J462" t="s">
        <v>97</v>
      </c>
      <c r="K462">
        <v>-1</v>
      </c>
      <c r="L462">
        <v>-1</v>
      </c>
      <c r="M462">
        <v>-1</v>
      </c>
      <c r="N462">
        <v>0</v>
      </c>
      <c r="O462" s="70" t="s">
        <v>457</v>
      </c>
      <c r="P462" s="3">
        <f>IF(AND(G462&lt;&gt;"LIBSETS_SETTYPE_BATTLEGROUND",G462&lt;&gt;"LIBSETS_SETTYPE_SPECIAL",G462&lt;&gt;"LIBSETS_SETTYPE_MYTHIC"), IF(Q462&lt;&gt;"",VLOOKUP(Q462,'ESO zone constants'!$D$2:$H$4950,5,FALSE),""),"")</f>
        <v>677</v>
      </c>
      <c r="Q462" t="str">
        <f>IF(OR(K462="",K462&lt;=0,ISERROR(K462)),IF(AND(O462&lt;&gt;"",NOT(ISERROR(O462))),O462, ""),VLOOKUP(K462,'ESO wayshrine node constants'!$A$3:$D$9993,4,FALSE))</f>
        <v>Maelstrom Arena</v>
      </c>
      <c r="R462" s="70" t="s">
        <v>1798</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3"/>
        <v>[524] = {wayshrines={-1,-1,-1,},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2028</v>
      </c>
      <c r="C463" t="s">
        <v>2027</v>
      </c>
      <c r="D463" s="3">
        <f t="shared" si="42"/>
        <v>525</v>
      </c>
      <c r="G463" s="8" t="s">
        <v>1647</v>
      </c>
      <c r="I463" t="s">
        <v>98</v>
      </c>
      <c r="J463" t="s">
        <v>97</v>
      </c>
      <c r="K463">
        <v>-1</v>
      </c>
      <c r="L463">
        <v>-1</v>
      </c>
      <c r="M463">
        <v>-1</v>
      </c>
      <c r="N463">
        <v>0</v>
      </c>
      <c r="O463" s="70" t="s">
        <v>457</v>
      </c>
      <c r="P463" s="3">
        <f>IF(AND(G463&lt;&gt;"LIBSETS_SETTYPE_BATTLEGROUND",G463&lt;&gt;"LIBSETS_SETTYPE_SPECIAL",G463&lt;&gt;"LIBSETS_SETTYPE_MYTHIC"), IF(Q463&lt;&gt;"",VLOOKUP(Q463,'ESO zone constants'!$D$2:$H$4950,5,FALSE),""),"")</f>
        <v>677</v>
      </c>
      <c r="Q463" t="str">
        <f>IF(OR(K463="",K463&lt;=0,ISERROR(K463)),IF(AND(O463&lt;&gt;"",NOT(ISERROR(O463))),O463, ""),VLOOKUP(K463,'ESO wayshrine node constants'!$A$3:$D$9993,4,FALSE))</f>
        <v>Maelstrom Arena</v>
      </c>
      <c r="R463" s="70" t="s">
        <v>1798</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3"/>
        <v>[525] = {wayshrines={-1,-1,-1,},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2030</v>
      </c>
      <c r="C464" t="s">
        <v>2029</v>
      </c>
      <c r="D464" s="3">
        <f t="shared" si="42"/>
        <v>526</v>
      </c>
      <c r="G464" s="8" t="s">
        <v>1647</v>
      </c>
      <c r="I464" t="s">
        <v>98</v>
      </c>
      <c r="J464" t="s">
        <v>97</v>
      </c>
      <c r="K464">
        <v>-1</v>
      </c>
      <c r="L464">
        <v>-1</v>
      </c>
      <c r="M464">
        <v>-1</v>
      </c>
      <c r="N464">
        <v>0</v>
      </c>
      <c r="O464" s="70" t="s">
        <v>457</v>
      </c>
      <c r="P464" s="3">
        <f>IF(AND(G464&lt;&gt;"LIBSETS_SETTYPE_BATTLEGROUND",G464&lt;&gt;"LIBSETS_SETTYPE_SPECIAL",G464&lt;&gt;"LIBSETS_SETTYPE_MYTHIC"), IF(Q464&lt;&gt;"",VLOOKUP(Q464,'ESO zone constants'!$D$2:$H$4950,5,FALSE),""),"")</f>
        <v>677</v>
      </c>
      <c r="Q464" t="str">
        <f>IF(OR(K464="",K464&lt;=0,ISERROR(K464)),IF(AND(O464&lt;&gt;"",NOT(ISERROR(O464))),O464, ""),VLOOKUP(K464,'ESO wayshrine node constants'!$A$3:$D$9993,4,FALSE))</f>
        <v>Maelstrom Arena</v>
      </c>
      <c r="R464" s="70" t="s">
        <v>1798</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3"/>
        <v>[526] = {wayshrines={-1,-1,-1,},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2031</v>
      </c>
      <c r="C465" t="s">
        <v>2032</v>
      </c>
      <c r="D465" s="3">
        <f t="shared" si="42"/>
        <v>527</v>
      </c>
      <c r="G465" s="8" t="s">
        <v>1647</v>
      </c>
      <c r="I465" t="s">
        <v>98</v>
      </c>
      <c r="J465" t="s">
        <v>97</v>
      </c>
      <c r="K465">
        <v>-1</v>
      </c>
      <c r="L465">
        <v>-1</v>
      </c>
      <c r="M465">
        <v>-1</v>
      </c>
      <c r="N465">
        <v>0</v>
      </c>
      <c r="O465" s="70" t="s">
        <v>457</v>
      </c>
      <c r="P465" s="3">
        <f>IF(AND(G465&lt;&gt;"LIBSETS_SETTYPE_BATTLEGROUND",G465&lt;&gt;"LIBSETS_SETTYPE_SPECIAL",G465&lt;&gt;"LIBSETS_SETTYPE_MYTHIC"), IF(Q465&lt;&gt;"",VLOOKUP(Q465,'ESO zone constants'!$D$2:$H$4950,5,FALSE),""),"")</f>
        <v>677</v>
      </c>
      <c r="Q465" t="str">
        <f>IF(OR(K465="",K465&lt;=0,ISERROR(K465)),IF(AND(O465&lt;&gt;"",NOT(ISERROR(O465))),O465, ""),VLOOKUP(K465,'ESO wayshrine node constants'!$A$3:$D$9993,4,FALSE))</f>
        <v>Maelstrom Arena</v>
      </c>
      <c r="R465" s="70" t="s">
        <v>1798</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U465" s="33" t="s">
        <v>1738</v>
      </c>
      <c r="V465" s="41" t="str">
        <f>IF(U465&lt;&gt;"",IF(U465&lt;&gt;"LIBSETS_DROP_MECHANIC_MONSTER_NAME",VLOOKUP(U465,'LibSets constants'!$I$4:$L$1000,3,FALSE),""),"")</f>
        <v>Arena stage chest</v>
      </c>
      <c r="W465" s="44" t="str">
        <f>IF(U465&lt;&gt;"",IF(U465&lt;&gt;"LIBSETS_DROP_MECHANIC_MONSTER_NAME",VLOOKUP(U465,'LibSets constants'!$I$4:$L$1000,4,FALSE),""),"")</f>
        <v>Arena-Phasen Schatztruhe</v>
      </c>
      <c r="X465" s="3" t="str">
        <f>IF(G465&lt;&gt;"LIBSETS_SETTYPE_BATTLEGROUND",IF(G465&lt;&gt;"LIBSETS_SETTYPE_SPECIAL",IF(Y465&lt;&gt;"",VLOOKUP(Y465,'ESO zone constants'!$D$2:$H$4950,5,FALSE),""),""),"")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constants'!$D$2:$H$4950,5,FALSE),""),""),"")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constants'!$D$2:$H$4950,5,FALSE),""),""),"")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constants'!$D$2:$H$4950,5,FALSE),""),""),"")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constants'!$D$2:$H$4950,5,FALSE),""),""),"")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3"/>
        <v>[527] = {wayshrines={-1,-1,-1,},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2034</v>
      </c>
      <c r="C466" t="s">
        <v>2033</v>
      </c>
      <c r="D466" s="3">
        <f t="shared" si="42"/>
        <v>528</v>
      </c>
      <c r="G466" s="8" t="s">
        <v>1647</v>
      </c>
      <c r="I466" t="s">
        <v>98</v>
      </c>
      <c r="J466" t="s">
        <v>97</v>
      </c>
      <c r="K466">
        <v>-1</v>
      </c>
      <c r="L466">
        <v>-1</v>
      </c>
      <c r="M466">
        <v>-1</v>
      </c>
      <c r="N466">
        <v>0</v>
      </c>
      <c r="O466" s="70" t="s">
        <v>447</v>
      </c>
      <c r="P466" s="3">
        <f>IF(AND(G466&lt;&gt;"LIBSETS_SETTYPE_BATTLEGROUND",G466&lt;&gt;"LIBSETS_SETTYPE_SPECIAL",G466&lt;&gt;"LIBSETS_SETTYPE_MYTHIC"), IF(Q466&lt;&gt;"",VLOOKUP(Q466,'ESO zone constants'!$D$2:$H$4950,5,FALSE),""),"")</f>
        <v>635</v>
      </c>
      <c r="Q466" t="str">
        <f>IF(OR(K466="",K466&lt;=0,ISERROR(K466)),IF(AND(O466&lt;&gt;"",NOT(ISERROR(O466))),O466, ""),VLOOKUP(K466,'ESO wayshrine node constants'!$A$3:$D$9993,4,FALSE))</f>
        <v>Dragonstar Arena</v>
      </c>
      <c r="R466" s="70" t="s">
        <v>1798</v>
      </c>
      <c r="S466" s="19" t="str">
        <f>IF(AND(R466&lt;&gt;"",NOT(ISERROR(R466))),R466,IF(P466&lt;&gt;"",IF(NOT(ISERROR(VLOOKUP(P466,'ESO Dungeon constants'!$D$3:$H$9999,5,FALSE))),VLOOKUP(P466,'ESO Dungeon constants'!$D$3:$I$9999,6,FALSE),VLOOKUP(P466,'ESO zone constants'!$H$2:$K$9984,4,FALSE)),""))</f>
        <v>DLC_GREYMOOR</v>
      </c>
      <c r="T466" s="3" t="str">
        <f>IF(S466&lt;&gt;"",VLOOKUP(S466,'LibSets constants'!$B$4:$C$1000,2,FALSE),"")</f>
        <v>Greymoor</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3"/>
        <v>[528] = {wayshrines={-1,-1,-1,},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2036</v>
      </c>
      <c r="C467" t="s">
        <v>2035</v>
      </c>
      <c r="D467" s="3">
        <f t="shared" si="42"/>
        <v>529</v>
      </c>
      <c r="G467" s="8" t="s">
        <v>1647</v>
      </c>
      <c r="I467" t="s">
        <v>98</v>
      </c>
      <c r="J467" t="s">
        <v>97</v>
      </c>
      <c r="K467">
        <v>-1</v>
      </c>
      <c r="L467">
        <v>-1</v>
      </c>
      <c r="M467">
        <v>-1</v>
      </c>
      <c r="N467">
        <v>0</v>
      </c>
      <c r="O467" s="70" t="s">
        <v>447</v>
      </c>
      <c r="P467" s="3">
        <f>IF(AND(G467&lt;&gt;"LIBSETS_SETTYPE_BATTLEGROUND",G467&lt;&gt;"LIBSETS_SETTYPE_SPECIAL",G467&lt;&gt;"LIBSETS_SETTYPE_MYTHIC"), IF(Q467&lt;&gt;"",VLOOKUP(Q467,'ESO zone constants'!$D$2:$H$4950,5,FALSE),""),"")</f>
        <v>635</v>
      </c>
      <c r="Q467" t="str">
        <f>IF(OR(K467="",K467&lt;=0,ISERROR(K467)),IF(AND(O467&lt;&gt;"",NOT(ISERROR(O467))),O467, ""),VLOOKUP(K467,'ESO wayshrine node constants'!$A$3:$D$9993,4,FALSE))</f>
        <v>Dragonstar Arena</v>
      </c>
      <c r="R467" s="70" t="s">
        <v>1798</v>
      </c>
      <c r="S467" s="19" t="str">
        <f>IF(AND(R467&lt;&gt;"",NOT(ISERROR(R467))),R467,IF(P467&lt;&gt;"",IF(NOT(ISERROR(VLOOKUP(P467,'ESO Dungeon constants'!$D$3:$H$9999,5,FALSE))),VLOOKUP(P467,'ESO Dungeon constants'!$D$3:$I$9999,6,FALSE),VLOOKUP(P467,'ESO zone constants'!$H$2:$K$9984,4,FALSE)),""))</f>
        <v>DLC_GREYMOOR</v>
      </c>
      <c r="T467" s="3" t="str">
        <f>IF(S467&lt;&gt;"",VLOOKUP(S467,'LibSets constants'!$B$4:$C$1000,2,FALSE),"")</f>
        <v>Greymoor</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3"/>
        <v>[529] = {wayshrines={-1,-1,-1,},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2037</v>
      </c>
      <c r="C468" t="s">
        <v>2038</v>
      </c>
      <c r="D468" s="3">
        <f t="shared" si="42"/>
        <v>530</v>
      </c>
      <c r="G468" s="8" t="s">
        <v>1647</v>
      </c>
      <c r="I468" t="s">
        <v>98</v>
      </c>
      <c r="J468" t="s">
        <v>97</v>
      </c>
      <c r="K468">
        <v>-1</v>
      </c>
      <c r="L468">
        <v>-1</v>
      </c>
      <c r="M468">
        <v>-1</v>
      </c>
      <c r="N468">
        <v>0</v>
      </c>
      <c r="O468" s="70" t="s">
        <v>447</v>
      </c>
      <c r="P468" s="3">
        <f>IF(AND(G468&lt;&gt;"LIBSETS_SETTYPE_BATTLEGROUND",G468&lt;&gt;"LIBSETS_SETTYPE_SPECIAL",G468&lt;&gt;"LIBSETS_SETTYPE_MYTHIC"), IF(Q468&lt;&gt;"",VLOOKUP(Q468,'ESO zone constants'!$D$2:$H$4950,5,FALSE),""),"")</f>
        <v>635</v>
      </c>
      <c r="Q468" t="str">
        <f>IF(OR(K468="",K468&lt;=0,ISERROR(K468)),IF(AND(O468&lt;&gt;"",NOT(ISERROR(O468))),O468, ""),VLOOKUP(K468,'ESO wayshrine node constants'!$A$3:$D$9993,4,FALSE))</f>
        <v>Dragonstar Arena</v>
      </c>
      <c r="R468" s="70" t="s">
        <v>1798</v>
      </c>
      <c r="S468" s="19" t="str">
        <f>IF(AND(R468&lt;&gt;"",NOT(ISERROR(R468))),R468,IF(P468&lt;&gt;"",IF(NOT(ISERROR(VLOOKUP(P468,'ESO Dungeon constants'!$D$3:$H$9999,5,FALSE))),VLOOKUP(P468,'ESO Dungeon constants'!$D$3:$I$9999,6,FALSE),VLOOKUP(P468,'ESO zone constants'!$H$2:$K$9984,4,FALSE)),""))</f>
        <v>DLC_GREYMOOR</v>
      </c>
      <c r="T468" s="3" t="str">
        <f>IF(S468&lt;&gt;"",VLOOKUP(S468,'LibSets constants'!$B$4:$C$1000,2,FALSE),"")</f>
        <v>Greymoor</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3"/>
        <v>[530] = {wayshrines={-1,-1,-1,},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2040</v>
      </c>
      <c r="C469" t="s">
        <v>2039</v>
      </c>
      <c r="D469" s="3">
        <f t="shared" si="42"/>
        <v>531</v>
      </c>
      <c r="G469" s="8" t="s">
        <v>1647</v>
      </c>
      <c r="I469" t="s">
        <v>98</v>
      </c>
      <c r="J469" t="s">
        <v>97</v>
      </c>
      <c r="K469">
        <v>-1</v>
      </c>
      <c r="L469">
        <v>-1</v>
      </c>
      <c r="M469">
        <v>-1</v>
      </c>
      <c r="N469">
        <v>0</v>
      </c>
      <c r="O469" s="70" t="s">
        <v>447</v>
      </c>
      <c r="P469" s="3">
        <f>IF(AND(G469&lt;&gt;"LIBSETS_SETTYPE_BATTLEGROUND",G469&lt;&gt;"LIBSETS_SETTYPE_SPECIAL",G469&lt;&gt;"LIBSETS_SETTYPE_MYTHIC"), IF(Q469&lt;&gt;"",VLOOKUP(Q469,'ESO zone constants'!$D$2:$H$4950,5,FALSE),""),"")</f>
        <v>635</v>
      </c>
      <c r="Q469" t="str">
        <f>IF(OR(K469="",K469&lt;=0,ISERROR(K469)),IF(AND(O469&lt;&gt;"",NOT(ISERROR(O469))),O469, ""),VLOOKUP(K469,'ESO wayshrine node constants'!$A$3:$D$9993,4,FALSE))</f>
        <v>Dragonstar Arena</v>
      </c>
      <c r="R469" s="70" t="s">
        <v>1798</v>
      </c>
      <c r="S469" s="19" t="str">
        <f>IF(AND(R469&lt;&gt;"",NOT(ISERROR(R469))),R469,IF(P469&lt;&gt;"",IF(NOT(ISERROR(VLOOKUP(P469,'ESO Dungeon constants'!$D$3:$H$9999,5,FALSE))),VLOOKUP(P469,'ESO Dungeon constants'!$D$3:$I$9999,6,FALSE),VLOOKUP(P469,'ESO zone constants'!$H$2:$K$9984,4,FALSE)),""))</f>
        <v>DLC_GREYMOOR</v>
      </c>
      <c r="T469" s="3" t="str">
        <f>IF(S469&lt;&gt;"",VLOOKUP(S469,'LibSets constants'!$B$4:$C$1000,2,FALSE),"")</f>
        <v>Greymoor</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3"/>
        <v>[531] = {wayshrines={-1,-1,-1,},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2041</v>
      </c>
      <c r="C470" t="s">
        <v>2042</v>
      </c>
      <c r="D470" s="3">
        <f t="shared" si="42"/>
        <v>532</v>
      </c>
      <c r="G470" s="8" t="s">
        <v>1647</v>
      </c>
      <c r="I470" t="s">
        <v>98</v>
      </c>
      <c r="J470" t="s">
        <v>97</v>
      </c>
      <c r="K470">
        <v>-1</v>
      </c>
      <c r="L470">
        <v>-1</v>
      </c>
      <c r="M470">
        <v>-1</v>
      </c>
      <c r="N470">
        <v>0</v>
      </c>
      <c r="O470" s="70" t="s">
        <v>447</v>
      </c>
      <c r="P470" s="3">
        <f>IF(AND(G470&lt;&gt;"LIBSETS_SETTYPE_BATTLEGROUND",G470&lt;&gt;"LIBSETS_SETTYPE_SPECIAL",G470&lt;&gt;"LIBSETS_SETTYPE_MYTHIC"), IF(Q470&lt;&gt;"",VLOOKUP(Q470,'ESO zone constants'!$D$2:$H$4950,5,FALSE),""),"")</f>
        <v>635</v>
      </c>
      <c r="Q470" t="str">
        <f>IF(OR(K470="",K470&lt;=0,ISERROR(K470)),IF(AND(O470&lt;&gt;"",NOT(ISERROR(O470))),O470, ""),VLOOKUP(K470,'ESO wayshrine node constants'!$A$3:$D$9993,4,FALSE))</f>
        <v>Dragonstar Arena</v>
      </c>
      <c r="R470" s="70" t="s">
        <v>1798</v>
      </c>
      <c r="S470" s="19" t="str">
        <f>IF(AND(R470&lt;&gt;"",NOT(ISERROR(R470))),R470,IF(P470&lt;&gt;"",IF(NOT(ISERROR(VLOOKUP(P470,'ESO Dungeon constants'!$D$3:$H$9999,5,FALSE))),VLOOKUP(P470,'ESO Dungeon constants'!$D$3:$I$9999,6,FALSE),VLOOKUP(P470,'ESO zone constants'!$H$2:$K$9984,4,FALSE)),""))</f>
        <v>DLC_GREYMOOR</v>
      </c>
      <c r="T470" s="3" t="str">
        <f>IF(S470&lt;&gt;"",VLOOKUP(S470,'LibSets constants'!$B$4:$C$1000,2,FALSE),"")</f>
        <v>Greymoor</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3"/>
        <v>[532] = {wayshrines={-1,-1,-1,},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2052</v>
      </c>
      <c r="C471" t="s">
        <v>2051</v>
      </c>
      <c r="D471" s="3">
        <f t="shared" si="42"/>
        <v>533</v>
      </c>
      <c r="G471" s="8" t="s">
        <v>1647</v>
      </c>
      <c r="I471" t="s">
        <v>98</v>
      </c>
      <c r="J471" t="s">
        <v>97</v>
      </c>
      <c r="K471">
        <v>-1</v>
      </c>
      <c r="L471">
        <v>-1</v>
      </c>
      <c r="M471">
        <v>-1</v>
      </c>
      <c r="N471">
        <v>0</v>
      </c>
      <c r="O471" s="70" t="s">
        <v>447</v>
      </c>
      <c r="P471" s="3">
        <f>IF(AND(G471&lt;&gt;"LIBSETS_SETTYPE_BATTLEGROUND",G471&lt;&gt;"LIBSETS_SETTYPE_SPECIAL",G471&lt;&gt;"LIBSETS_SETTYPE_MYTHIC"), IF(Q471&lt;&gt;"",VLOOKUP(Q471,'ESO zone constants'!$D$2:$H$4950,5,FALSE),""),"")</f>
        <v>635</v>
      </c>
      <c r="Q471" t="str">
        <f>IF(OR(K471="",K471&lt;=0,ISERROR(K471)),IF(AND(O471&lt;&gt;"",NOT(ISERROR(O471))),O471, ""),VLOOKUP(K471,'ESO wayshrine node constants'!$A$3:$D$9993,4,FALSE))</f>
        <v>Dragonstar Arena</v>
      </c>
      <c r="R471" s="70" t="s">
        <v>1798</v>
      </c>
      <c r="S471" s="19" t="str">
        <f>IF(AND(R471&lt;&gt;"",NOT(ISERROR(R471))),R471,IF(P471&lt;&gt;"",IF(NOT(ISERROR(VLOOKUP(P471,'ESO Dungeon constants'!$D$3:$H$9999,5,FALSE))),VLOOKUP(P471,'ESO Dungeon constants'!$D$3:$I$9999,6,FALSE),VLOOKUP(P471,'ESO zone constants'!$H$2:$K$9984,4,FALSE)),""))</f>
        <v>DLC_GREYMOOR</v>
      </c>
      <c r="T471" s="3" t="str">
        <f>IF(S471&lt;&gt;"",VLOOKUP(S471,'LibSets constants'!$B$4:$C$1000,2,FALSE),"")</f>
        <v>Greymoor</v>
      </c>
      <c r="U471" s="33" t="s">
        <v>1738</v>
      </c>
      <c r="V471" s="41" t="str">
        <f>IF(U471&lt;&gt;"",IF(U471&lt;&gt;"LIBSETS_DROP_MECHANIC_MONSTER_NAME",VLOOKUP(U471,'LibSets constants'!$I$4:$L$1000,3,FALSE),""),"")</f>
        <v>Arena stage chest</v>
      </c>
      <c r="W471" s="3" t="str">
        <f>IF(U471&lt;&gt;"",IF(U471&lt;&gt;"LIBSETS_DROP_MECHANIC_MONSTER_NAME",VLOOKUP(U471,'LibSets constants'!$I$4:$L$1000,4,FALSE),""),"")</f>
        <v>Arena-Phasen Schatztruhe</v>
      </c>
      <c r="X471" s="3" t="str">
        <f>IF(G471&lt;&gt;"LIBSETS_SETTYPE_BATTLEGROUND",IF(G471&lt;&gt;"LIBSETS_SETTYPE_SPECIAL",IF(Y471&lt;&gt;"",VLOOKUP(Y471,'ESO zone constants'!$D$2:$H$4950,5,FALSE),""),""),"")</f>
        <v/>
      </c>
      <c r="AA471" s="3" t="str">
        <f>IF(Z471&lt;&gt;"",IF(Z471&lt;&gt;"LIBSETS_DROP_MECHANIC_MONSTER_NAME",VLOOKUP(Z471,'LibSets constants'!$I$4:$L$1000,3,FALSE),""),"")</f>
        <v/>
      </c>
      <c r="AB471" s="3" t="str">
        <f>IF(Z471&lt;&gt;"",IF(Z471&lt;&gt;"LIBSETS_DROP_MECHANIC_MONSTER_NAME",VLOOKUP(Z471,'LibSets constants'!$I$4:$L$1000,4,FALSE),""),"")</f>
        <v/>
      </c>
      <c r="AC471" s="3" t="str">
        <f>IF(G471&lt;&gt;"LIBSETS_SETTYPE_BATTLEGROUND",IF(G471&lt;&gt;"LIBSETS_SETTYPE_SPECIAL",IF(AD471&lt;&gt;"",VLOOKUP(AD471,'ESO zone constants'!$D$2:$H$4950,5,FALSE),""),""),"")</f>
        <v/>
      </c>
      <c r="AF471" s="3" t="str">
        <f>IF(AE471&lt;&gt;"",IF(AE471&lt;&gt;"LIBSETS_DROP_MECHANIC_MONSTER_NAME",VLOOKUP(AE471,'LibSets constants'!$I$4:$L$1000,3,FALSE),""),"")</f>
        <v/>
      </c>
      <c r="AG471" s="3" t="str">
        <f>IF(AE471&lt;&gt;"",IF(AE471&lt;&gt;"LIBSETS_DROP_MECHANIC_MONSTER_NAME",VLOOKUP(AE471,'LibSets constants'!$I$4:$L$1000,4,FALSE),""),"")</f>
        <v/>
      </c>
      <c r="AH471" s="3" t="str">
        <f>IF(G471&lt;&gt;"LIBSETS_SETTYPE_BATTLEGROUND",IF(G471&lt;&gt;"LIBSETS_SETTYPE_SPECIAL",IF(AI471&lt;&gt;"",VLOOKUP(AI471,'ESO zone constants'!$D$2:$H$4950,5,FALSE),""),""),"")</f>
        <v/>
      </c>
      <c r="AK471" s="3" t="str">
        <f>IF(AJ471&lt;&gt;"",IF(AJ471&lt;&gt;"LIBSETS_DROP_MECHANIC_MONSTER_NAME",VLOOKUP(AJ471,'LibSets constants'!$I$4:$L$1000,3,FALSE),""),"")</f>
        <v/>
      </c>
      <c r="AL471" s="3" t="str">
        <f>IF(AJ471&lt;&gt;"",IF(AJ471&lt;&gt;"LIBSETS_DROP_MECHANIC_MONSTER_NAME",VLOOKUP(AJ471,'LibSets constants'!$I$4:$L$1000,4,FALSE),""),"")</f>
        <v/>
      </c>
      <c r="AM471" s="3" t="str">
        <f>IF(G471&lt;&gt;"LIBSETS_SETTYPE_BATTLEGROUND",IF(G471&lt;&gt;"LIBSETS_SETTYPE_SPECIAL",IF(AN471&lt;&gt;"",VLOOKUP(AN471,'ESO zone constants'!$D$2:$H$4950,5,FALSE),""),""),"")</f>
        <v/>
      </c>
      <c r="AP471" s="3" t="str">
        <f>IF(AO471&lt;&gt;"",IF(AO471&lt;&gt;"LIBSETS_DROP_MECHANIC_MONSTER_NAME",VLOOKUP(AO471,'LibSets constants'!$I$4:$L$1000,3,FALSE),""),"")</f>
        <v/>
      </c>
      <c r="AQ471" s="3" t="str">
        <f>IF(AO471&lt;&gt;"",IF(AO471&lt;&gt;"LIBSETS_DROP_MECHANIC_MONSTER_NAME",VLOOKUP(AO471,'LibSets constants'!$I$4:$L$1000,4,FALSE),""),"")</f>
        <v/>
      </c>
      <c r="AR471" s="3" t="str">
        <f>IF(G471&lt;&gt;"LIBSETS_SETTYPE_BATTLEGROUND",IF(G471&lt;&gt;"LIBSETS_SETTYPE_SPECIAL",IF(AS471&lt;&gt;"",VLOOKUP(AS471,'ESO zone constants'!$D$2:$H$4950,5,FALSE),""),""),"")</f>
        <v/>
      </c>
      <c r="AU471" s="3" t="str">
        <f>IF(AT471&lt;&gt;"",IF(AT471&lt;&gt;"LIBSETS_DROP_MECHANIC_MONSTER_NAME",VLOOKUP(AT471,'LibSets constants'!$I$4:$L$1000,3,FALSE),""),"")</f>
        <v/>
      </c>
      <c r="AV471" s="3" t="str">
        <f>IF(AT471&lt;&gt;"",IF(AT471&lt;&gt;"LIBSETS_DROP_MECHANIC_MONSTER_NAME",VLOOKUP(AT471,'LibSets constants'!$I$4:$L$1000,4,FALSE),""),"")</f>
        <v/>
      </c>
      <c r="AW471" s="21" t="str">
        <f t="shared" si="43"/>
        <v>[533] = {wayshrines={-1,-1,-1,},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2422</v>
      </c>
      <c r="C472" s="71" t="s">
        <v>2067</v>
      </c>
      <c r="D472" s="3">
        <f t="shared" si="42"/>
        <v>534</v>
      </c>
      <c r="G472" s="3" t="s">
        <v>1654</v>
      </c>
      <c r="H472">
        <v>3</v>
      </c>
      <c r="I472" t="s">
        <v>1641</v>
      </c>
      <c r="J472" t="s">
        <v>97</v>
      </c>
      <c r="K472">
        <v>-1</v>
      </c>
      <c r="L472">
        <v>-1</v>
      </c>
      <c r="M472">
        <v>-1</v>
      </c>
      <c r="N472">
        <v>0</v>
      </c>
      <c r="O472" s="70" t="s">
        <v>2066</v>
      </c>
      <c r="P472" s="3">
        <f>IF(AND(G472&lt;&gt;"LIBSETS_SETTYPE_BATTLEGROUND",G472&lt;&gt;"LIBSETS_SETTYPE_SPECIAL",G472&lt;&gt;"LIBSETS_SETTYPE_MYTHIC"), IF(Q472&lt;&gt;"",VLOOKUP(Q472,'ESO zone constants'!$D$2:$H$4950,5,FALSE),""),"")</f>
        <v>1197</v>
      </c>
      <c r="Q472" t="str">
        <f>IF(OR(K472="",K472&lt;=0,ISERROR(K472)),IF(AND(O472&lt;&gt;"",NOT(ISERROR(O472))),O472, ""),VLOOKUP(K472,'ESO wayshrine node constants'!$A$3:$D$9993,4,FALSE))</f>
        <v>Stone Garden</v>
      </c>
      <c r="S472" s="19" t="str">
        <f>IF(AND(R472&lt;&gt;"",NOT(ISERROR(R472))),R472,IF(P472&lt;&gt;"",IF(NOT(ISERROR(VLOOKUP(P472,'ESO Dungeon constants'!$D$3:$H$9999,5,FALSE))),VLOOKUP(P472,'ESO Dungeon constants'!$D$3:$I$9999,6,FALSE),VLOOKUP(P472,'ESO zone constants'!$H$2:$K$9984,4,FALSE)),""))</f>
        <v>DLC_STONETHORN</v>
      </c>
      <c r="T472" s="3" t="str">
        <f>IF(S472&lt;&gt;"",VLOOKUP(S472,'LibSets constants'!$B$4:$C$1000,2,FALSE),"")</f>
        <v>Stonethorn</v>
      </c>
      <c r="U472" s="33" t="s">
        <v>1726</v>
      </c>
      <c r="V472" s="43" t="s">
        <v>2424</v>
      </c>
      <c r="W472" s="40" t="s">
        <v>2425</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3"/>
        <v>[534] = {wayshrines={-1,-1,-1,},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2423</v>
      </c>
      <c r="C473" s="71" t="s">
        <v>2062</v>
      </c>
      <c r="D473" s="3">
        <f t="shared" si="42"/>
        <v>535</v>
      </c>
      <c r="G473" s="3" t="s">
        <v>1654</v>
      </c>
      <c r="H473">
        <v>3</v>
      </c>
      <c r="I473" t="s">
        <v>1641</v>
      </c>
      <c r="J473" t="s">
        <v>97</v>
      </c>
      <c r="K473">
        <v>-1</v>
      </c>
      <c r="L473">
        <v>-1</v>
      </c>
      <c r="M473">
        <v>-1</v>
      </c>
      <c r="N473">
        <v>0</v>
      </c>
      <c r="O473" s="70" t="s">
        <v>2058</v>
      </c>
      <c r="P473" s="3">
        <f>IF(AND(G473&lt;&gt;"LIBSETS_SETTYPE_BATTLEGROUND",G473&lt;&gt;"LIBSETS_SETTYPE_SPECIAL",G473&lt;&gt;"LIBSETS_SETTYPE_MYTHIC"), IF(Q473&lt;&gt;"",VLOOKUP(Q473,'ESO zone constants'!$D$2:$H$4950,5,FALSE),""),"")</f>
        <v>1201</v>
      </c>
      <c r="Q473" t="str">
        <f>IF(OR(K473="",K473&lt;=0,ISERROR(K473)),IF(AND(O473&lt;&gt;"",NOT(ISERROR(O473))),O473, ""),VLOOKUP(K473,'ESO wayshrine node constants'!$A$3:$D$9993,4,FALSE))</f>
        <v>Castle Thorn</v>
      </c>
      <c r="S473" s="19" t="str">
        <f>IF(AND(R473&lt;&gt;"",NOT(ISERROR(R473))),R473,IF(P473&lt;&gt;"",IF(NOT(ISERROR(VLOOKUP(P473,'ESO Dungeon constants'!$D$3:$H$9999,5,FALSE))),VLOOKUP(P473,'ESO Dungeon constants'!$D$3:$I$9999,6,FALSE),VLOOKUP(P473,'ESO zone constants'!$H$2:$K$9984,4,FALSE)),""))</f>
        <v>DLC_STONETHORN</v>
      </c>
      <c r="T473" s="3" t="str">
        <f>IF(S473&lt;&gt;"",VLOOKUP(S473,'LibSets constants'!$B$4:$C$1000,2,FALSE),"")</f>
        <v>Stonethorn</v>
      </c>
      <c r="U473" s="33" t="s">
        <v>1726</v>
      </c>
      <c r="V473" s="43" t="s">
        <v>2062</v>
      </c>
      <c r="W473" s="40" t="s">
        <v>2423</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3"/>
        <v>[535] = {wayshrines={-1,-1,-1,},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t="s">
        <v>1446</v>
      </c>
      <c r="B474" t="s">
        <v>1450</v>
      </c>
      <c r="C474" t="s">
        <v>1449</v>
      </c>
      <c r="D474" s="3" t="str">
        <f t="shared" si="42"/>
        <v>???</v>
      </c>
      <c r="E474" s="64" t="s">
        <v>1834</v>
      </c>
      <c r="F474" t="s">
        <v>1489</v>
      </c>
      <c r="G474" s="8" t="s">
        <v>1647</v>
      </c>
      <c r="I474" t="s">
        <v>97</v>
      </c>
      <c r="J474" t="s">
        <v>97</v>
      </c>
      <c r="K474">
        <v>-1</v>
      </c>
      <c r="L474">
        <v>-1</v>
      </c>
      <c r="M474">
        <v>-1</v>
      </c>
      <c r="N474">
        <v>0</v>
      </c>
      <c r="O474" s="70" t="s">
        <v>457</v>
      </c>
      <c r="P474" s="3">
        <f>IF(AND(G474&lt;&gt;"LIBSETS_SETTYPE_BATTLEGROUND",G474&lt;&gt;"LIBSETS_SETTYPE_SPECIAL",G474&lt;&gt;"LIBSETS_SETTYPE_MYTHIC"), IF(Q474&lt;&gt;"",VLOOKUP(Q474,'ESO zone constants'!$D$2:$H$4950,5,FALSE),""),"")</f>
        <v>677</v>
      </c>
      <c r="Q474" t="str">
        <f>IF(OR(K474="",K474&lt;=0,ISERROR(K474)),IF(AND(O474&lt;&gt;"",NOT(ISERROR(O474))),O474, ""),VLOOKUP(K474,'ESO wayshrine node constants'!$A$3:$D$9993,4,FALSE))</f>
        <v>Maelstrom Arena</v>
      </c>
      <c r="S474" s="19" t="str">
        <f>IF(AND(R474&lt;&gt;"",NOT(ISERROR(R474))),R474,IF(P474&lt;&gt;"",IF(NOT(ISERROR(VLOOKUP(P474,'ESO Dungeon constants'!$D$3:$H$9999,5,FALSE))),VLOOKUP(P474,'ESO Dungeon constants'!$D$3:$I$9999,6,FALSE),VLOOKUP(P474,'ESO zone constants'!$H$2:$K$9984,4,FALSE)),""))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3"/>
        <v>--[???] = {wayshrines={-1,-1,-1,}, dlcId=DLC_ORSINIUM</v>
      </c>
      <c r="AX474" s="21" t="str">
        <f t="shared" si="44"/>
        <v>, zoneIds={677}, veteran=false</v>
      </c>
      <c r="AY474" s="21" t="str">
        <f t="shared" si="45"/>
        <v>, setType=LIBSETS_SETTYPE_ARENA</v>
      </c>
      <c r="AZ474" s="21" t="str">
        <f t="shared" si="46"/>
        <v>, dropMechanic={LIBSETS_DROP_MECHANIC_ARENA_STAGE_CHEST}},</v>
      </c>
      <c r="BA474" s="21" t="str">
        <f t="shared" si="47"/>
        <v xml:space="preserve"> --The Maelstrom's Axe / Axt des Mahlstroms   [Maelstrom Arena]</v>
      </c>
    </row>
    <row r="475" spans="1:53" x14ac:dyDescent="0.25">
      <c r="A475" s="5" t="s">
        <v>1446</v>
      </c>
      <c r="B475" t="s">
        <v>1485</v>
      </c>
      <c r="C475" t="s">
        <v>1486</v>
      </c>
      <c r="D475" s="3" t="str">
        <f t="shared" si="42"/>
        <v>???</v>
      </c>
      <c r="E475" s="64" t="s">
        <v>1834</v>
      </c>
      <c r="F475" t="s">
        <v>1489</v>
      </c>
      <c r="G475" s="8" t="s">
        <v>1647</v>
      </c>
      <c r="I475" t="s">
        <v>97</v>
      </c>
      <c r="J475" t="s">
        <v>97</v>
      </c>
      <c r="K475">
        <v>-1</v>
      </c>
      <c r="L475">
        <v>-1</v>
      </c>
      <c r="M475">
        <v>-1</v>
      </c>
      <c r="N475">
        <v>0</v>
      </c>
      <c r="O475" s="70" t="s">
        <v>457</v>
      </c>
      <c r="P475" s="3">
        <f>IF(AND(G475&lt;&gt;"LIBSETS_SETTYPE_BATTLEGROUND",G475&lt;&gt;"LIBSETS_SETTYPE_SPECIAL",G475&lt;&gt;"LIBSETS_SETTYPE_MYTHIC"), IF(Q475&lt;&gt;"",VLOOKUP(Q475,'ESO zone constants'!$D$2:$H$4950,5,FALSE),""),"")</f>
        <v>677</v>
      </c>
      <c r="Q475" t="str">
        <f>IF(OR(K475="",K475&lt;=0,ISERROR(K475)),IF(AND(O475&lt;&gt;"",NOT(ISERROR(O475))),O475, ""),VLOOKUP(K475,'ESO wayshrine node constants'!$A$3:$D$9993,4,FALSE))</f>
        <v>Maelstrom Arena</v>
      </c>
      <c r="S475" s="19" t="str">
        <f>IF(AND(R475&lt;&gt;"",NOT(ISERROR(R475))),R475,IF(P475&lt;&gt;"",IF(NOT(ISERROR(VLOOKUP(P475,'ESO Dungeon constants'!$D$3:$H$9999,5,FALSE))),VLOOKUP(P475,'ESO Dungeon constants'!$D$3:$I$9999,6,FALSE),VLOOKUP(P475,'ESO zone constants'!$H$2:$K$9984,4,FALSE)),""))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3"/>
        <v>--[???] = {wayshrines={-1,-1,-1,}, dlcId=DLC_ORSINIUM</v>
      </c>
      <c r="AX475" s="21" t="str">
        <f t="shared" si="44"/>
        <v>, zoneIds={677}, veteran=false</v>
      </c>
      <c r="AY475" s="21" t="str">
        <f t="shared" si="45"/>
        <v>, setType=LIBSETS_SETTYPE_ARENA</v>
      </c>
      <c r="AZ475" s="21" t="str">
        <f t="shared" si="46"/>
        <v>, dropMechanic={LIBSETS_DROP_MECHANIC_ARENA_STAGE_CHEST}},</v>
      </c>
      <c r="BA475" s="21" t="str">
        <f t="shared" si="47"/>
        <v xml:space="preserve"> --The Maelstrom's Battle Axe / Streitaxt des Mahlstroms   [Maelstrom Arena]</v>
      </c>
    </row>
    <row r="476" spans="1:53" x14ac:dyDescent="0.25">
      <c r="A476" s="5" t="s">
        <v>1446</v>
      </c>
      <c r="B476" t="s">
        <v>1459</v>
      </c>
      <c r="C476" t="s">
        <v>1460</v>
      </c>
      <c r="D476" s="3" t="str">
        <f t="shared" si="42"/>
        <v>???</v>
      </c>
      <c r="E476" s="64" t="s">
        <v>1834</v>
      </c>
      <c r="F476" t="s">
        <v>1489</v>
      </c>
      <c r="G476" s="8" t="s">
        <v>1647</v>
      </c>
      <c r="I476" t="s">
        <v>97</v>
      </c>
      <c r="J476" t="s">
        <v>97</v>
      </c>
      <c r="K476">
        <v>-1</v>
      </c>
      <c r="L476">
        <v>-1</v>
      </c>
      <c r="M476">
        <v>-1</v>
      </c>
      <c r="N476">
        <v>0</v>
      </c>
      <c r="O476" s="70" t="s">
        <v>457</v>
      </c>
      <c r="P476" s="3">
        <f>IF(AND(G476&lt;&gt;"LIBSETS_SETTYPE_BATTLEGROUND",G476&lt;&gt;"LIBSETS_SETTYPE_SPECIAL",G476&lt;&gt;"LIBSETS_SETTYPE_MYTHIC"), IF(Q476&lt;&gt;"",VLOOKUP(Q476,'ESO zone constants'!$D$2:$H$4950,5,FALSE),""),"")</f>
        <v>677</v>
      </c>
      <c r="Q476" t="str">
        <f>IF(OR(K476="",K476&lt;=0,ISERROR(K476)),IF(AND(O476&lt;&gt;"",NOT(ISERROR(O476))),O476, ""),VLOOKUP(K476,'ESO wayshrine node constants'!$A$3:$D$9993,4,FALSE))</f>
        <v>Maelstrom Arena</v>
      </c>
      <c r="S476" s="19" t="str">
        <f>IF(AND(R476&lt;&gt;"",NOT(ISERROR(R476))),R476,IF(P476&lt;&gt;"",IF(NOT(ISERROR(VLOOKUP(P476,'ESO Dungeon constants'!$D$3:$H$9999,5,FALSE))),VLOOKUP(P476,'ESO Dungeon constants'!$D$3:$I$9999,6,FALSE),VLOOKUP(P476,'ESO zone constants'!$H$2:$K$9984,4,FALSE)),""))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3"/>
        <v>--[???] = {wayshrines={-1,-1,-1,}, dlcId=DLC_ORSINIUM</v>
      </c>
      <c r="AX476" s="21" t="str">
        <f t="shared" si="44"/>
        <v>, zoneIds={677}, veteran=false</v>
      </c>
      <c r="AY476" s="21" t="str">
        <f t="shared" si="45"/>
        <v>, setType=LIBSETS_SETTYPE_ARENA</v>
      </c>
      <c r="AZ476" s="21" t="str">
        <f t="shared" si="46"/>
        <v>, dropMechanic={LIBSETS_DROP_MECHANIC_ARENA_STAGE_CHEST}},</v>
      </c>
      <c r="BA476" s="21" t="str">
        <f t="shared" si="47"/>
        <v xml:space="preserve"> --The Maelstrom's Bow / Bogen des Mahlstroms   [Maelstrom Arena]</v>
      </c>
    </row>
    <row r="477" spans="1:53" x14ac:dyDescent="0.25">
      <c r="A477" s="5" t="s">
        <v>1446</v>
      </c>
      <c r="B477" t="s">
        <v>1463</v>
      </c>
      <c r="C477" t="s">
        <v>1464</v>
      </c>
      <c r="D477" s="3" t="str">
        <f t="shared" si="42"/>
        <v>???</v>
      </c>
      <c r="E477" s="64" t="s">
        <v>1834</v>
      </c>
      <c r="F477" t="s">
        <v>1489</v>
      </c>
      <c r="G477" s="8" t="s">
        <v>1647</v>
      </c>
      <c r="I477" t="s">
        <v>97</v>
      </c>
      <c r="J477" t="s">
        <v>97</v>
      </c>
      <c r="K477">
        <v>-1</v>
      </c>
      <c r="L477">
        <v>-1</v>
      </c>
      <c r="M477">
        <v>-1</v>
      </c>
      <c r="N477">
        <v>0</v>
      </c>
      <c r="O477" s="70" t="s">
        <v>457</v>
      </c>
      <c r="P477" s="3">
        <f>IF(AND(G477&lt;&gt;"LIBSETS_SETTYPE_BATTLEGROUND",G477&lt;&gt;"LIBSETS_SETTYPE_SPECIAL",G477&lt;&gt;"LIBSETS_SETTYPE_MYTHIC"), IF(Q477&lt;&gt;"",VLOOKUP(Q477,'ESO zone constants'!$D$2:$H$4950,5,FALSE),""),"")</f>
        <v>677</v>
      </c>
      <c r="Q477" t="str">
        <f>IF(OR(K477="",K477&lt;=0,ISERROR(K477)),IF(AND(O477&lt;&gt;"",NOT(ISERROR(O477))),O477, ""),VLOOKUP(K477,'ESO wayshrine node constants'!$A$3:$D$9993,4,FALSE))</f>
        <v>Maelstrom Arena</v>
      </c>
      <c r="S477" s="19" t="str">
        <f>IF(AND(R477&lt;&gt;"",NOT(ISERROR(R477))),R477,IF(P477&lt;&gt;"",IF(NOT(ISERROR(VLOOKUP(P477,'ESO Dungeon constants'!$D$3:$H$9999,5,FALSE))),VLOOKUP(P477,'ESO Dungeon constants'!$D$3:$I$9999,6,FALSE),VLOOKUP(P477,'ESO zone constants'!$H$2:$K$9984,4,FALSE)),""))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3"/>
        <v>--[???] = {wayshrines={-1,-1,-1,}, dlcId=DLC_ORSINIUM</v>
      </c>
      <c r="AX477" s="21" t="str">
        <f t="shared" si="44"/>
        <v>, zoneIds={677}, veteran=false</v>
      </c>
      <c r="AY477" s="21" t="str">
        <f t="shared" si="45"/>
        <v>, setType=LIBSETS_SETTYPE_ARENA</v>
      </c>
      <c r="AZ477" s="21" t="str">
        <f t="shared" si="46"/>
        <v>, dropMechanic={LIBSETS_DROP_MECHANIC_ARENA_STAGE_CHEST}},</v>
      </c>
      <c r="BA477" s="21" t="str">
        <f t="shared" si="47"/>
        <v xml:space="preserve"> --The Maelstrom's Dagger / Dolch des Mahlstroms   [Maelstrom Arena]</v>
      </c>
    </row>
    <row r="478" spans="1:53" x14ac:dyDescent="0.25">
      <c r="A478" s="5" t="s">
        <v>1446</v>
      </c>
      <c r="B478" t="s">
        <v>1451</v>
      </c>
      <c r="C478" t="s">
        <v>1452</v>
      </c>
      <c r="D478" s="3" t="str">
        <f t="shared" si="42"/>
        <v>???</v>
      </c>
      <c r="E478" s="64" t="s">
        <v>1834</v>
      </c>
      <c r="F478" t="s">
        <v>1489</v>
      </c>
      <c r="G478" s="8" t="s">
        <v>1647</v>
      </c>
      <c r="I478" t="s">
        <v>97</v>
      </c>
      <c r="J478" t="s">
        <v>97</v>
      </c>
      <c r="K478">
        <v>-1</v>
      </c>
      <c r="L478">
        <v>-1</v>
      </c>
      <c r="M478">
        <v>-1</v>
      </c>
      <c r="N478">
        <v>0</v>
      </c>
      <c r="O478" s="70" t="s">
        <v>457</v>
      </c>
      <c r="P478" s="3">
        <f>IF(AND(G478&lt;&gt;"LIBSETS_SETTYPE_BATTLEGROUND",G478&lt;&gt;"LIBSETS_SETTYPE_SPECIAL",G478&lt;&gt;"LIBSETS_SETTYPE_MYTHIC"), IF(Q478&lt;&gt;"",VLOOKUP(Q478,'ESO zone constants'!$D$2:$H$4950,5,FALSE),""),"")</f>
        <v>677</v>
      </c>
      <c r="Q478" t="str">
        <f>IF(OR(K478="",K478&lt;=0,ISERROR(K478)),IF(AND(O478&lt;&gt;"",NOT(ISERROR(O478))),O478, ""),VLOOKUP(K478,'ESO wayshrine node constants'!$A$3:$D$9993,4,FALSE))</f>
        <v>Maelstrom Arena</v>
      </c>
      <c r="S478" s="19" t="str">
        <f>IF(AND(R478&lt;&gt;"",NOT(ISERROR(R478))),R478,IF(P478&lt;&gt;"",IF(NOT(ISERROR(VLOOKUP(P478,'ESO Dungeon constants'!$D$3:$H$9999,5,FALSE))),VLOOKUP(P478,'ESO Dungeon constants'!$D$3:$I$9999,6,FALSE),VLOOKUP(P478,'ESO zone constants'!$H$2:$K$9984,4,FALSE)),""))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3"/>
        <v>--[???] = {wayshrines={-1,-1,-1,}, dlcId=DLC_ORSINIUM</v>
      </c>
      <c r="AX478" s="21" t="str">
        <f t="shared" si="44"/>
        <v>, zoneIds={677}, veteran=false</v>
      </c>
      <c r="AY478" s="21" t="str">
        <f t="shared" si="45"/>
        <v>, setType=LIBSETS_SETTYPE_ARENA</v>
      </c>
      <c r="AZ478" s="21" t="str">
        <f t="shared" si="46"/>
        <v>, dropMechanic={LIBSETS_DROP_MECHANIC_ARENA_STAGE_CHEST}},</v>
      </c>
      <c r="BA478" s="21" t="str">
        <f t="shared" si="47"/>
        <v xml:space="preserve"> --The Maelstrom's Greatsword / Bidenhänder des Mahlstroms   [Maelstrom Arena]</v>
      </c>
    </row>
    <row r="479" spans="1:53" x14ac:dyDescent="0.25">
      <c r="A479" s="5" t="s">
        <v>1446</v>
      </c>
      <c r="B479" t="s">
        <v>1473</v>
      </c>
      <c r="C479" t="s">
        <v>1474</v>
      </c>
      <c r="D479" s="3" t="str">
        <f t="shared" si="42"/>
        <v>???</v>
      </c>
      <c r="E479" s="64" t="s">
        <v>1834</v>
      </c>
      <c r="F479" t="s">
        <v>1489</v>
      </c>
      <c r="G479" s="8" t="s">
        <v>1647</v>
      </c>
      <c r="I479" t="s">
        <v>97</v>
      </c>
      <c r="J479" t="s">
        <v>97</v>
      </c>
      <c r="K479">
        <v>-1</v>
      </c>
      <c r="L479">
        <v>-1</v>
      </c>
      <c r="M479">
        <v>-1</v>
      </c>
      <c r="N479">
        <v>0</v>
      </c>
      <c r="O479" s="70" t="s">
        <v>457</v>
      </c>
      <c r="P479" s="3">
        <f>IF(AND(G479&lt;&gt;"LIBSETS_SETTYPE_BATTLEGROUND",G479&lt;&gt;"LIBSETS_SETTYPE_SPECIAL",G479&lt;&gt;"LIBSETS_SETTYPE_MYTHIC"), IF(Q479&lt;&gt;"",VLOOKUP(Q479,'ESO zone constants'!$D$2:$H$4950,5,FALSE),""),"")</f>
        <v>677</v>
      </c>
      <c r="Q479" t="str">
        <f>IF(OR(K479="",K479&lt;=0,ISERROR(K479)),IF(AND(O479&lt;&gt;"",NOT(ISERROR(O479))),O479, ""),VLOOKUP(K479,'ESO wayshrine node constants'!$A$3:$D$9993,4,FALSE))</f>
        <v>Maelstrom Arena</v>
      </c>
      <c r="S479" s="19" t="str">
        <f>IF(AND(R479&lt;&gt;"",NOT(ISERROR(R479))),R479,IF(P479&lt;&gt;"",IF(NOT(ISERROR(VLOOKUP(P479,'ESO Dungeon constants'!$D$3:$H$9999,5,FALSE))),VLOOKUP(P479,'ESO Dungeon constants'!$D$3:$I$9999,6,FALSE),VLOOKUP(P479,'ESO zone constants'!$H$2:$K$9984,4,FALSE)),""))</f>
        <v>DLC_ORSINIUM</v>
      </c>
      <c r="T479" s="3" t="str">
        <f>IF(S479&lt;&gt;"",VLOOKUP(S479,'LibSets constants'!$B$4:$C$1000,2,FALSE),"")</f>
        <v>Orsinium</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3"/>
        <v>--[???] = {wayshrines={-1,-1,-1,}, dlcId=DLC_ORSINIUM</v>
      </c>
      <c r="AX479" s="21" t="str">
        <f t="shared" si="44"/>
        <v>, zoneIds={677}, veteran=false</v>
      </c>
      <c r="AY479" s="21" t="str">
        <f t="shared" si="45"/>
        <v>, setType=LIBSETS_SETTYPE_ARENA</v>
      </c>
      <c r="AZ479" s="21" t="str">
        <f t="shared" si="46"/>
        <v>, dropMechanic={LIBSETS_DROP_MECHANIC_ARENA_STAGE_CHEST}},</v>
      </c>
      <c r="BA479" s="21" t="str">
        <f t="shared" si="47"/>
        <v xml:space="preserve"> --The Maelstrom's Ice Staff / Froststab des Mahlstroms   [Maelstrom Arena]</v>
      </c>
    </row>
    <row r="480" spans="1:53" x14ac:dyDescent="0.25">
      <c r="A480" s="5" t="s">
        <v>1446</v>
      </c>
      <c r="B480" t="s">
        <v>1469</v>
      </c>
      <c r="C480" t="s">
        <v>1470</v>
      </c>
      <c r="D480" s="3" t="str">
        <f t="shared" si="42"/>
        <v>???</v>
      </c>
      <c r="E480" s="64" t="s">
        <v>1834</v>
      </c>
      <c r="F480" t="s">
        <v>1489</v>
      </c>
      <c r="G480" s="8" t="s">
        <v>1647</v>
      </c>
      <c r="I480" t="s">
        <v>97</v>
      </c>
      <c r="J480" t="s">
        <v>97</v>
      </c>
      <c r="K480">
        <v>-1</v>
      </c>
      <c r="L480">
        <v>-1</v>
      </c>
      <c r="M480">
        <v>-1</v>
      </c>
      <c r="N480">
        <v>0</v>
      </c>
      <c r="O480" s="70" t="s">
        <v>457</v>
      </c>
      <c r="P480" s="3">
        <f>IF(AND(G480&lt;&gt;"LIBSETS_SETTYPE_BATTLEGROUND",G480&lt;&gt;"LIBSETS_SETTYPE_SPECIAL",G480&lt;&gt;"LIBSETS_SETTYPE_MYTHIC"), IF(Q480&lt;&gt;"",VLOOKUP(Q480,'ESO zone constants'!$D$2:$H$4950,5,FALSE),""),"")</f>
        <v>677</v>
      </c>
      <c r="Q480" t="str">
        <f>IF(OR(K480="",K480&lt;=0,ISERROR(K480)),IF(AND(O480&lt;&gt;"",NOT(ISERROR(O480))),O480, ""),VLOOKUP(K480,'ESO wayshrine node constants'!$A$3:$D$9993,4,FALSE))</f>
        <v>Maelstrom Arena</v>
      </c>
      <c r="S480" s="19" t="str">
        <f>IF(AND(R480&lt;&gt;"",NOT(ISERROR(R480))),R480,IF(P480&lt;&gt;"",IF(NOT(ISERROR(VLOOKUP(P480,'ESO Dungeon constants'!$D$3:$H$9999,5,FALSE))),VLOOKUP(P480,'ESO Dungeon constants'!$D$3:$I$9999,6,FALSE),VLOOKUP(P480,'ESO zone constants'!$H$2:$K$9984,4,FALSE)),""))</f>
        <v>DLC_ORSINIUM</v>
      </c>
      <c r="T480" s="3" t="str">
        <f>IF(S480&lt;&gt;"",VLOOKUP(S480,'LibSets constants'!$B$4:$C$1000,2,FALSE),"")</f>
        <v>Orsinium</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3"/>
        <v>--[???] = {wayshrines={-1,-1,-1,}, dlcId=DLC_ORSINIUM</v>
      </c>
      <c r="AX480" s="21" t="str">
        <f t="shared" si="44"/>
        <v>, zoneIds={677}, veteran=false</v>
      </c>
      <c r="AY480" s="21" t="str">
        <f t="shared" si="45"/>
        <v>, setType=LIBSETS_SETTYPE_ARENA</v>
      </c>
      <c r="AZ480" s="21" t="str">
        <f t="shared" si="46"/>
        <v>, dropMechanic={LIBSETS_DROP_MECHANIC_ARENA_STAGE_CHEST}},</v>
      </c>
      <c r="BA480" s="21" t="str">
        <f t="shared" si="47"/>
        <v xml:space="preserve"> --The Maelstrom's Inferno Staff / Flammenstab des Mahlstroms   [Maelstrom Arena]</v>
      </c>
    </row>
    <row r="481" spans="1:53" x14ac:dyDescent="0.25">
      <c r="A481" s="5" t="s">
        <v>1446</v>
      </c>
      <c r="B481" t="s">
        <v>1455</v>
      </c>
      <c r="C481" t="s">
        <v>1456</v>
      </c>
      <c r="D481" s="3" t="str">
        <f t="shared" si="42"/>
        <v>???</v>
      </c>
      <c r="E481" s="64" t="s">
        <v>1834</v>
      </c>
      <c r="F481" t="s">
        <v>1489</v>
      </c>
      <c r="G481" s="8" t="s">
        <v>1647</v>
      </c>
      <c r="I481" t="s">
        <v>97</v>
      </c>
      <c r="J481" t="s">
        <v>97</v>
      </c>
      <c r="K481">
        <v>-1</v>
      </c>
      <c r="L481">
        <v>-1</v>
      </c>
      <c r="M481">
        <v>-1</v>
      </c>
      <c r="N481">
        <v>0</v>
      </c>
      <c r="O481" s="70" t="s">
        <v>457</v>
      </c>
      <c r="P481" s="3">
        <f>IF(AND(G481&lt;&gt;"LIBSETS_SETTYPE_BATTLEGROUND",G481&lt;&gt;"LIBSETS_SETTYPE_SPECIAL",G481&lt;&gt;"LIBSETS_SETTYPE_MYTHIC"), IF(Q481&lt;&gt;"",VLOOKUP(Q481,'ESO zone constants'!$D$2:$H$4950,5,FALSE),""),"")</f>
        <v>677</v>
      </c>
      <c r="Q481" t="str">
        <f>IF(OR(K481="",K481&lt;=0,ISERROR(K481)),IF(AND(O481&lt;&gt;"",NOT(ISERROR(O481))),O481, ""),VLOOKUP(K481,'ESO wayshrine node constants'!$A$3:$D$9993,4,FALSE))</f>
        <v>Maelstrom Arena</v>
      </c>
      <c r="S481" s="19" t="str">
        <f>IF(AND(R481&lt;&gt;"",NOT(ISERROR(R481))),R481,IF(P481&lt;&gt;"",IF(NOT(ISERROR(VLOOKUP(P481,'ESO Dungeon constants'!$D$3:$H$9999,5,FALSE))),VLOOKUP(P481,'ESO Dungeon constants'!$D$3:$I$9999,6,FALSE),VLOOKUP(P481,'ESO zone constants'!$H$2:$K$9984,4,FALSE)),""))</f>
        <v>DLC_ORSINIUM</v>
      </c>
      <c r="T481" s="3" t="str">
        <f>IF(S481&lt;&gt;"",VLOOKUP(S481,'LibSets constants'!$B$4:$C$1000,2,FALSE),"")</f>
        <v>Orsinium</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3"/>
        <v>--[???] = {wayshrines={-1,-1,-1,}, dlcId=DLC_ORSINIUM</v>
      </c>
      <c r="AX481" s="21" t="str">
        <f t="shared" si="44"/>
        <v>, zoneIds={677}, veteran=false</v>
      </c>
      <c r="AY481" s="21" t="str">
        <f t="shared" si="45"/>
        <v>, setType=LIBSETS_SETTYPE_ARENA</v>
      </c>
      <c r="AZ481" s="21" t="str">
        <f t="shared" si="46"/>
        <v>, dropMechanic={LIBSETS_DROP_MECHANIC_ARENA_STAGE_CHEST}},</v>
      </c>
      <c r="BA481" s="21" t="str">
        <f t="shared" si="47"/>
        <v xml:space="preserve"> --The Maelstrom's Lightning Staff / Blitzstab des Mahlstroms   [Maelstrom Arena]</v>
      </c>
    </row>
    <row r="482" spans="1:53" x14ac:dyDescent="0.25">
      <c r="A482" s="5" t="s">
        <v>1446</v>
      </c>
      <c r="B482" t="s">
        <v>1479</v>
      </c>
      <c r="C482" t="s">
        <v>1480</v>
      </c>
      <c r="D482" s="3" t="str">
        <f t="shared" si="42"/>
        <v>???</v>
      </c>
      <c r="E482" s="64" t="s">
        <v>1834</v>
      </c>
      <c r="F482" t="s">
        <v>1489</v>
      </c>
      <c r="G482" s="8" t="s">
        <v>1647</v>
      </c>
      <c r="I482" t="s">
        <v>97</v>
      </c>
      <c r="J482" t="s">
        <v>97</v>
      </c>
      <c r="K482">
        <v>-1</v>
      </c>
      <c r="L482">
        <v>-1</v>
      </c>
      <c r="M482">
        <v>-1</v>
      </c>
      <c r="N482">
        <v>0</v>
      </c>
      <c r="O482" s="70" t="s">
        <v>457</v>
      </c>
      <c r="P482" s="3">
        <f>IF(AND(G482&lt;&gt;"LIBSETS_SETTYPE_BATTLEGROUND",G482&lt;&gt;"LIBSETS_SETTYPE_SPECIAL",G482&lt;&gt;"LIBSETS_SETTYPE_MYTHIC"), IF(Q482&lt;&gt;"",VLOOKUP(Q482,'ESO zone constants'!$D$2:$H$4950,5,FALSE),""),"")</f>
        <v>677</v>
      </c>
      <c r="Q482" t="str">
        <f>IF(OR(K482="",K482&lt;=0,ISERROR(K482)),IF(AND(O482&lt;&gt;"",NOT(ISERROR(O482))),O482, ""),VLOOKUP(K482,'ESO wayshrine node constants'!$A$3:$D$9993,4,FALSE))</f>
        <v>Maelstrom Arena</v>
      </c>
      <c r="S482" s="19" t="str">
        <f>IF(AND(R482&lt;&gt;"",NOT(ISERROR(R482))),R482,IF(P482&lt;&gt;"",IF(NOT(ISERROR(VLOOKUP(P482,'ESO Dungeon constants'!$D$3:$H$9999,5,FALSE))),VLOOKUP(P482,'ESO Dungeon constants'!$D$3:$I$9999,6,FALSE),VLOOKUP(P482,'ESO zone constants'!$H$2:$K$9984,4,FALSE)),""))</f>
        <v>DLC_ORSINIUM</v>
      </c>
      <c r="T482" s="3" t="str">
        <f>IF(S482&lt;&gt;"",VLOOKUP(S482,'LibSets constants'!$B$4:$C$1000,2,FALSE),"")</f>
        <v>Orsinium</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3"/>
        <v>--[???] = {wayshrines={-1,-1,-1,}, dlcId=DLC_ORSINIUM</v>
      </c>
      <c r="AX482" s="21" t="str">
        <f t="shared" si="44"/>
        <v>, zoneIds={677}, veteran=false</v>
      </c>
      <c r="AY482" s="21" t="str">
        <f t="shared" si="45"/>
        <v>, setType=LIBSETS_SETTYPE_ARENA</v>
      </c>
      <c r="AZ482" s="21" t="str">
        <f t="shared" si="46"/>
        <v>, dropMechanic={LIBSETS_DROP_MECHANIC_ARENA_STAGE_CHEST}},</v>
      </c>
      <c r="BA482" s="21" t="str">
        <f t="shared" si="47"/>
        <v xml:space="preserve"> --The Maelstrom's Mace / Keule des Mahlstroms   [Maelstrom Arena]</v>
      </c>
    </row>
    <row r="483" spans="1:53" x14ac:dyDescent="0.25">
      <c r="A483" s="5" t="s">
        <v>1446</v>
      </c>
      <c r="B483" t="s">
        <v>1487</v>
      </c>
      <c r="C483" t="s">
        <v>1488</v>
      </c>
      <c r="D483" s="3" t="str">
        <f t="shared" si="42"/>
        <v>???</v>
      </c>
      <c r="E483" s="64" t="s">
        <v>1834</v>
      </c>
      <c r="F483" t="s">
        <v>1489</v>
      </c>
      <c r="G483" s="8" t="s">
        <v>1647</v>
      </c>
      <c r="I483" t="s">
        <v>97</v>
      </c>
      <c r="J483" t="s">
        <v>97</v>
      </c>
      <c r="K483">
        <v>-1</v>
      </c>
      <c r="L483">
        <v>-1</v>
      </c>
      <c r="M483">
        <v>-1</v>
      </c>
      <c r="N483">
        <v>0</v>
      </c>
      <c r="O483" s="70" t="s">
        <v>457</v>
      </c>
      <c r="P483" s="3">
        <f>IF(AND(G483&lt;&gt;"LIBSETS_SETTYPE_BATTLEGROUND",G483&lt;&gt;"LIBSETS_SETTYPE_SPECIAL",G483&lt;&gt;"LIBSETS_SETTYPE_MYTHIC"), IF(Q483&lt;&gt;"",VLOOKUP(Q483,'ESO zone constants'!$D$2:$H$4950,5,FALSE),""),"")</f>
        <v>677</v>
      </c>
      <c r="Q483" t="str">
        <f>IF(OR(K483="",K483&lt;=0,ISERROR(K483)),IF(AND(O483&lt;&gt;"",NOT(ISERROR(O483))),O483, ""),VLOOKUP(K483,'ESO wayshrine node constants'!$A$3:$D$9993,4,FALSE))</f>
        <v>Maelstrom Arena</v>
      </c>
      <c r="S483" s="19" t="str">
        <f>IF(AND(R483&lt;&gt;"",NOT(ISERROR(R483))),R483,IF(P483&lt;&gt;"",IF(NOT(ISERROR(VLOOKUP(P483,'ESO Dungeon constants'!$D$3:$H$9999,5,FALSE))),VLOOKUP(P483,'ESO Dungeon constants'!$D$3:$I$9999,6,FALSE),VLOOKUP(P483,'ESO zone constants'!$H$2:$K$9984,4,FALSE)),""))</f>
        <v>DLC_ORSINIUM</v>
      </c>
      <c r="T483" s="3" t="str">
        <f>IF(S483&lt;&gt;"",VLOOKUP(S483,'LibSets constants'!$B$4:$C$1000,2,FALSE),"")</f>
        <v>Orsinium</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3"/>
        <v>--[???] = {wayshrines={-1,-1,-1,}, dlcId=DLC_ORSINIUM</v>
      </c>
      <c r="AX483" s="21" t="str">
        <f t="shared" si="44"/>
        <v>, zoneIds={677}, veteran=false</v>
      </c>
      <c r="AY483" s="21" t="str">
        <f t="shared" si="45"/>
        <v>, setType=LIBSETS_SETTYPE_ARENA</v>
      </c>
      <c r="AZ483" s="21" t="str">
        <f t="shared" si="46"/>
        <v>, dropMechanic={LIBSETS_DROP_MECHANIC_ARENA_STAGE_CHEST}},</v>
      </c>
      <c r="BA483" s="21" t="str">
        <f t="shared" si="47"/>
        <v xml:space="preserve"> --The Maelstrom's Maul / Streitkolben des Mahlstroms   [Maelstrom Arena]</v>
      </c>
    </row>
    <row r="484" spans="1:53" x14ac:dyDescent="0.25">
      <c r="A484" s="5" t="s">
        <v>1446</v>
      </c>
      <c r="B484" t="s">
        <v>1475</v>
      </c>
      <c r="C484" t="s">
        <v>1476</v>
      </c>
      <c r="D484" s="3" t="str">
        <f t="shared" si="42"/>
        <v>???</v>
      </c>
      <c r="E484" s="64" t="s">
        <v>1834</v>
      </c>
      <c r="F484" t="s">
        <v>1489</v>
      </c>
      <c r="G484" s="8" t="s">
        <v>1647</v>
      </c>
      <c r="I484" t="s">
        <v>97</v>
      </c>
      <c r="J484" t="s">
        <v>97</v>
      </c>
      <c r="K484">
        <v>-1</v>
      </c>
      <c r="L484">
        <v>-1</v>
      </c>
      <c r="M484">
        <v>-1</v>
      </c>
      <c r="N484">
        <v>0</v>
      </c>
      <c r="O484" s="70" t="s">
        <v>457</v>
      </c>
      <c r="P484" s="3">
        <f>IF(AND(G484&lt;&gt;"LIBSETS_SETTYPE_BATTLEGROUND",G484&lt;&gt;"LIBSETS_SETTYPE_SPECIAL",G484&lt;&gt;"LIBSETS_SETTYPE_MYTHIC"), IF(Q484&lt;&gt;"",VLOOKUP(Q484,'ESO zone constants'!$D$2:$H$4950,5,FALSE),""),"")</f>
        <v>677</v>
      </c>
      <c r="Q484" t="str">
        <f>IF(OR(K484="",K484&lt;=0,ISERROR(K484)),IF(AND(O484&lt;&gt;"",NOT(ISERROR(O484))),O484, ""),VLOOKUP(K484,'ESO wayshrine node constants'!$A$3:$D$9993,4,FALSE))</f>
        <v>Maelstrom Arena</v>
      </c>
      <c r="S484" s="19" t="str">
        <f>IF(AND(R484&lt;&gt;"",NOT(ISERROR(R484))),R484,IF(P484&lt;&gt;"",IF(NOT(ISERROR(VLOOKUP(P484,'ESO Dungeon constants'!$D$3:$H$9999,5,FALSE))),VLOOKUP(P484,'ESO Dungeon constants'!$D$3:$I$9999,6,FALSE),VLOOKUP(P484,'ESO zone constants'!$H$2:$K$9984,4,FALSE)),""))</f>
        <v>DLC_ORSINIUM</v>
      </c>
      <c r="T484" s="3" t="str">
        <f>IF(S484&lt;&gt;"",VLOOKUP(S484,'LibSets constants'!$B$4:$C$1000,2,FALSE),"")</f>
        <v>Orsinium</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3"/>
        <v>--[???] = {wayshrines={-1,-1,-1,}, dlcId=DLC_ORSINIUM</v>
      </c>
      <c r="AX484" s="21" t="str">
        <f t="shared" si="44"/>
        <v>, zoneIds={677}, veteran=false</v>
      </c>
      <c r="AY484" s="21" t="str">
        <f t="shared" si="45"/>
        <v>, setType=LIBSETS_SETTYPE_ARENA</v>
      </c>
      <c r="AZ484" s="21" t="str">
        <f t="shared" si="46"/>
        <v>, dropMechanic={LIBSETS_DROP_MECHANIC_ARENA_STAGE_CHEST}},</v>
      </c>
      <c r="BA484" s="21" t="str">
        <f t="shared" si="47"/>
        <v xml:space="preserve"> --The Maelstrom's Restoration Staff / Heilungsstab des Mahlstroms   [Maelstrom Arena]</v>
      </c>
    </row>
    <row r="485" spans="1:53" x14ac:dyDescent="0.25">
      <c r="A485" s="5" t="s">
        <v>1446</v>
      </c>
      <c r="B485" t="s">
        <v>1498</v>
      </c>
      <c r="C485" t="s">
        <v>1499</v>
      </c>
      <c r="D485" s="3" t="str">
        <f t="shared" si="42"/>
        <v>???</v>
      </c>
      <c r="E485" s="64" t="s">
        <v>1834</v>
      </c>
      <c r="F485" t="s">
        <v>1489</v>
      </c>
      <c r="G485" s="8" t="s">
        <v>1647</v>
      </c>
      <c r="I485" t="s">
        <v>97</v>
      </c>
      <c r="J485" t="s">
        <v>97</v>
      </c>
      <c r="K485">
        <v>-1</v>
      </c>
      <c r="L485">
        <v>-1</v>
      </c>
      <c r="M485">
        <v>-1</v>
      </c>
      <c r="N485">
        <v>0</v>
      </c>
      <c r="O485" s="70" t="s">
        <v>457</v>
      </c>
      <c r="P485" s="3">
        <f>IF(AND(G485&lt;&gt;"LIBSETS_SETTYPE_BATTLEGROUND",G485&lt;&gt;"LIBSETS_SETTYPE_SPECIAL",G485&lt;&gt;"LIBSETS_SETTYPE_MYTHIC"), IF(Q485&lt;&gt;"",VLOOKUP(Q485,'ESO zone constants'!$D$2:$H$4950,5,FALSE),""),"")</f>
        <v>677</v>
      </c>
      <c r="Q485" t="str">
        <f>IF(OR(K485="",K485&lt;=0,ISERROR(K485)),IF(AND(O485&lt;&gt;"",NOT(ISERROR(O485))),O485, ""),VLOOKUP(K485,'ESO wayshrine node constants'!$A$3:$D$9993,4,FALSE))</f>
        <v>Maelstrom Arena</v>
      </c>
      <c r="S485" s="19" t="str">
        <f>IF(AND(R485&lt;&gt;"",NOT(ISERROR(R485))),R485,IF(P485&lt;&gt;"",IF(NOT(ISERROR(VLOOKUP(P485,'ESO Dungeon constants'!$D$3:$H$9999,5,FALSE))),VLOOKUP(P485,'ESO Dungeon constants'!$D$3:$I$9999,6,FALSE),VLOOKUP(P485,'ESO zone constants'!$H$2:$K$9984,4,FALSE)),""))</f>
        <v>DLC_ORSINIUM</v>
      </c>
      <c r="T485" s="3" t="str">
        <f>IF(S485&lt;&gt;"",VLOOKUP(S485,'LibSets constants'!$B$4:$C$1000,2,FALSE),"")</f>
        <v>Orsinium</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3"/>
        <v>--[???] = {wayshrines={-1,-1,-1,}, dlcId=DLC_ORSINIUM</v>
      </c>
      <c r="AX485" s="21" t="str">
        <f t="shared" si="44"/>
        <v>, zoneIds={677}, veteran=false</v>
      </c>
      <c r="AY485" s="21" t="str">
        <f t="shared" si="45"/>
        <v>, setType=LIBSETS_SETTYPE_ARENA</v>
      </c>
      <c r="AZ485" s="21" t="str">
        <f t="shared" si="46"/>
        <v>, dropMechanic={LIBSETS_DROP_MECHANIC_ARENA_STAGE_CHEST}},</v>
      </c>
      <c r="BA485" s="21" t="str">
        <f t="shared" si="47"/>
        <v xml:space="preserve"> --The Maelstrom's Shield / Schild des Mahlstroms   [Maelstrom Arena]</v>
      </c>
    </row>
    <row r="486" spans="1:53" x14ac:dyDescent="0.25">
      <c r="A486" s="5" t="s">
        <v>1446</v>
      </c>
      <c r="B486" t="s">
        <v>1481</v>
      </c>
      <c r="C486" t="s">
        <v>1482</v>
      </c>
      <c r="D486" s="3" t="str">
        <f t="shared" si="42"/>
        <v>???</v>
      </c>
      <c r="E486" s="64" t="s">
        <v>1834</v>
      </c>
      <c r="F486" t="s">
        <v>1489</v>
      </c>
      <c r="G486" s="8" t="s">
        <v>1647</v>
      </c>
      <c r="I486" t="s">
        <v>97</v>
      </c>
      <c r="J486" t="s">
        <v>97</v>
      </c>
      <c r="K486">
        <v>-1</v>
      </c>
      <c r="L486">
        <v>-1</v>
      </c>
      <c r="M486">
        <v>-1</v>
      </c>
      <c r="N486">
        <v>0</v>
      </c>
      <c r="O486" s="70" t="s">
        <v>457</v>
      </c>
      <c r="P486" s="3">
        <f>IF(AND(G486&lt;&gt;"LIBSETS_SETTYPE_BATTLEGROUND",G486&lt;&gt;"LIBSETS_SETTYPE_SPECIAL",G486&lt;&gt;"LIBSETS_SETTYPE_MYTHIC"), IF(Q486&lt;&gt;"",VLOOKUP(Q486,'ESO zone constants'!$D$2:$H$4950,5,FALSE),""),"")</f>
        <v>677</v>
      </c>
      <c r="Q486" t="str">
        <f>IF(OR(K486="",K486&lt;=0,ISERROR(K486)),IF(AND(O486&lt;&gt;"",NOT(ISERROR(O486))),O486, ""),VLOOKUP(K486,'ESO wayshrine node constants'!$A$3:$D$9993,4,FALSE))</f>
        <v>Maelstrom Arena</v>
      </c>
      <c r="S486" s="19" t="str">
        <f>IF(AND(R486&lt;&gt;"",NOT(ISERROR(R486))),R486,IF(P486&lt;&gt;"",IF(NOT(ISERROR(VLOOKUP(P486,'ESO Dungeon constants'!$D$3:$H$9999,5,FALSE))),VLOOKUP(P486,'ESO Dungeon constants'!$D$3:$I$9999,6,FALSE),VLOOKUP(P486,'ESO zone constants'!$H$2:$K$9984,4,FALSE)),""))</f>
        <v>DLC_ORSINIUM</v>
      </c>
      <c r="T486" s="3" t="str">
        <f>IF(S486&lt;&gt;"",VLOOKUP(S486,'LibSets constants'!$B$4:$C$1000,2,FALSE),"")</f>
        <v>Orsinium</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3"/>
        <v>--[???] = {wayshrines={-1,-1,-1,}, dlcId=DLC_ORSINIUM</v>
      </c>
      <c r="AX486" s="21" t="str">
        <f t="shared" si="44"/>
        <v>, zoneIds={677}, veteran=false</v>
      </c>
      <c r="AY486" s="21" t="str">
        <f t="shared" si="45"/>
        <v>, setType=LIBSETS_SETTYPE_ARENA</v>
      </c>
      <c r="AZ486" s="21" t="str">
        <f t="shared" si="46"/>
        <v>, dropMechanic={LIBSETS_DROP_MECHANIC_ARENA_STAGE_CHEST}},</v>
      </c>
      <c r="BA486" s="21" t="str">
        <f t="shared" si="47"/>
        <v xml:space="preserve"> --The Maelstrom's Sword / Schwert des Mahlstroms   [Maelstrom Arena]</v>
      </c>
    </row>
    <row r="487" spans="1:53" x14ac:dyDescent="0.25">
      <c r="A487" s="5" t="s">
        <v>1446</v>
      </c>
      <c r="B487" t="s">
        <v>1492</v>
      </c>
      <c r="C487" t="s">
        <v>1493</v>
      </c>
      <c r="D487" s="3" t="str">
        <f t="shared" si="42"/>
        <v>???</v>
      </c>
      <c r="E487" s="62" t="s">
        <v>1835</v>
      </c>
      <c r="F487" t="s">
        <v>1490</v>
      </c>
      <c r="G487" s="8" t="s">
        <v>1647</v>
      </c>
      <c r="I487" t="s">
        <v>97</v>
      </c>
      <c r="J487" t="s">
        <v>97</v>
      </c>
      <c r="K487">
        <v>-1</v>
      </c>
      <c r="L487">
        <v>-1</v>
      </c>
      <c r="M487">
        <v>-1</v>
      </c>
      <c r="N487">
        <v>0</v>
      </c>
      <c r="O487" s="70"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constants'!$A$3:$D$9993,4,FALSE))</f>
        <v>Dragonstar Arena</v>
      </c>
      <c r="S487" s="19" t="str">
        <f>IF(AND(R487&lt;&gt;"",NOT(ISERROR(R487))),R487,IF(P487&lt;&gt;"",IF(NOT(ISERROR(VLOOKUP(P487,'ESO Dungeon constants'!$D$3:$H$9999,5,FALSE))),VLOOKUP(P487,'ESO Dungeon constants'!$D$3:$I$9999,6,FALSE),VLOOKUP(P487,'ESO zone constants'!$H$2:$K$9984,4,FALSE)),""))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3"/>
        <v>--[???] = {wayshrines={-1,-1,-1,}, dlcId=DLC_BASE_GAME</v>
      </c>
      <c r="AX487" s="21" t="str">
        <f t="shared" si="44"/>
        <v>, zoneIds={635}, veteran=false</v>
      </c>
      <c r="AY487" s="21" t="str">
        <f t="shared" si="45"/>
        <v>, setType=LIBSETS_SETTYPE_ARENA</v>
      </c>
      <c r="AZ487" s="21" t="str">
        <f t="shared" si="46"/>
        <v>, dropMechanic={LIBSETS_DROP_MECHANIC_ARENA_STAGE_CHEST}},</v>
      </c>
      <c r="BA487" s="21" t="str">
        <f t="shared" si="47"/>
        <v xml:space="preserve"> --The Master's Axe / Axt des Meisters   [Dragonstar Arena]</v>
      </c>
    </row>
    <row r="488" spans="1:53" x14ac:dyDescent="0.25">
      <c r="A488" s="5" t="s">
        <v>1446</v>
      </c>
      <c r="B488" t="s">
        <v>1500</v>
      </c>
      <c r="C488" t="s">
        <v>1502</v>
      </c>
      <c r="D488" s="3" t="str">
        <f t="shared" si="42"/>
        <v>???</v>
      </c>
      <c r="E488" s="62" t="s">
        <v>1835</v>
      </c>
      <c r="F488" t="s">
        <v>1490</v>
      </c>
      <c r="G488" s="8" t="s">
        <v>1647</v>
      </c>
      <c r="I488" t="s">
        <v>97</v>
      </c>
      <c r="J488" t="s">
        <v>97</v>
      </c>
      <c r="K488">
        <v>-1</v>
      </c>
      <c r="L488">
        <v>-1</v>
      </c>
      <c r="M488">
        <v>-1</v>
      </c>
      <c r="N488">
        <v>0</v>
      </c>
      <c r="O488" s="70"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constants'!$A$3:$D$9993,4,FALSE))</f>
        <v>Dragonstar Arena</v>
      </c>
      <c r="S488" s="19" t="str">
        <f>IF(AND(R488&lt;&gt;"",NOT(ISERROR(R488))),R488,IF(P488&lt;&gt;"",IF(NOT(ISERROR(VLOOKUP(P488,'ESO Dungeon constants'!$D$3:$H$9999,5,FALSE))),VLOOKUP(P488,'ESO Dungeon constants'!$D$3:$I$9999,6,FALSE),VLOOKUP(P488,'ESO zone constants'!$H$2:$K$9984,4,FALSE)),""))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3"/>
        <v>--[???] = {wayshrines={-1,-1,-1,}, dlcId=DLC_BASE_GAME</v>
      </c>
      <c r="AX488" s="21" t="str">
        <f t="shared" si="44"/>
        <v>, zoneIds={635}, veteran=false</v>
      </c>
      <c r="AY488" s="21" t="str">
        <f t="shared" si="45"/>
        <v>, setType=LIBSETS_SETTYPE_ARENA</v>
      </c>
      <c r="AZ488" s="21" t="str">
        <f t="shared" si="46"/>
        <v>, dropMechanic={LIBSETS_DROP_MECHANIC_ARENA_STAGE_CHEST}},</v>
      </c>
      <c r="BA488" s="21" t="str">
        <f t="shared" si="47"/>
        <v xml:space="preserve"> --The Master's Battle Axe / Streitaxt des Meisters   [Dragonstar Arena]</v>
      </c>
    </row>
    <row r="489" spans="1:53" x14ac:dyDescent="0.25">
      <c r="A489" s="47" t="s">
        <v>1446</v>
      </c>
      <c r="B489" t="s">
        <v>1461</v>
      </c>
      <c r="C489" t="s">
        <v>1462</v>
      </c>
      <c r="D489" s="3" t="str">
        <f t="shared" si="42"/>
        <v>???</v>
      </c>
      <c r="E489" s="62" t="s">
        <v>1835</v>
      </c>
      <c r="F489" t="s">
        <v>1490</v>
      </c>
      <c r="G489" s="8" t="s">
        <v>1647</v>
      </c>
      <c r="I489" t="s">
        <v>97</v>
      </c>
      <c r="J489" t="s">
        <v>97</v>
      </c>
      <c r="K489">
        <v>-1</v>
      </c>
      <c r="L489">
        <v>-1</v>
      </c>
      <c r="M489">
        <v>-1</v>
      </c>
      <c r="N489">
        <v>0</v>
      </c>
      <c r="O489" s="70"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constants'!$A$3:$D$9993,4,FALSE))</f>
        <v>Dragonstar Arena</v>
      </c>
      <c r="S489" s="19" t="str">
        <f>IF(AND(R489&lt;&gt;"",NOT(ISERROR(R489))),R489,IF(P489&lt;&gt;"",IF(NOT(ISERROR(VLOOKUP(P489,'ESO Dungeon constants'!$D$3:$H$9999,5,FALSE))),VLOOKUP(P489,'ESO Dungeon constants'!$D$3:$I$9999,6,FALSE),VLOOKUP(P489,'ESO zone constants'!$H$2:$K$9984,4,FALSE)),""))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3"/>
        <v>--[???] = {wayshrines={-1,-1,-1,}, dlcId=DLC_BASE_GAME</v>
      </c>
      <c r="AX489" s="21" t="str">
        <f t="shared" si="44"/>
        <v>, zoneIds={635}, veteran=false</v>
      </c>
      <c r="AY489" s="21" t="str">
        <f t="shared" si="45"/>
        <v>, setType=LIBSETS_SETTYPE_ARENA</v>
      </c>
      <c r="AZ489" s="21" t="str">
        <f t="shared" si="46"/>
        <v>, dropMechanic={LIBSETS_DROP_MECHANIC_ARENA_STAGE_CHEST}},</v>
      </c>
      <c r="BA489" s="21" t="str">
        <f t="shared" si="47"/>
        <v xml:space="preserve"> --The Master's Bow / Bogen des Meisters   [Dragonstar Arena]</v>
      </c>
    </row>
    <row r="490" spans="1:53" x14ac:dyDescent="0.25">
      <c r="A490" s="5" t="s">
        <v>1446</v>
      </c>
      <c r="B490" t="s">
        <v>1465</v>
      </c>
      <c r="C490" t="s">
        <v>1466</v>
      </c>
      <c r="D490" s="3" t="str">
        <f t="shared" si="42"/>
        <v>???</v>
      </c>
      <c r="E490" s="62" t="s">
        <v>1835</v>
      </c>
      <c r="F490" t="s">
        <v>1490</v>
      </c>
      <c r="G490" s="8" t="s">
        <v>1647</v>
      </c>
      <c r="I490" t="s">
        <v>97</v>
      </c>
      <c r="J490" t="s">
        <v>97</v>
      </c>
      <c r="K490">
        <v>-1</v>
      </c>
      <c r="L490">
        <v>-1</v>
      </c>
      <c r="M490">
        <v>-1</v>
      </c>
      <c r="N490">
        <v>0</v>
      </c>
      <c r="O490" s="70"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constants'!$A$3:$D$9993,4,FALSE))</f>
        <v>Dragonstar Arena</v>
      </c>
      <c r="S490" s="19" t="str">
        <f>IF(AND(R490&lt;&gt;"",NOT(ISERROR(R490))),R490,IF(P490&lt;&gt;"",IF(NOT(ISERROR(VLOOKUP(P490,'ESO Dungeon constants'!$D$3:$H$9999,5,FALSE))),VLOOKUP(P490,'ESO Dungeon constants'!$D$3:$I$9999,6,FALSE),VLOOKUP(P490,'ESO zone constants'!$H$2:$K$9984,4,FALSE)),""))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3"/>
        <v>--[???] = {wayshrines={-1,-1,-1,}, dlcId=DLC_BASE_GAME</v>
      </c>
      <c r="AX490" s="21" t="str">
        <f t="shared" si="44"/>
        <v>, zoneIds={635}, veteran=false</v>
      </c>
      <c r="AY490" s="21" t="str">
        <f t="shared" si="45"/>
        <v>, setType=LIBSETS_SETTYPE_ARENA</v>
      </c>
      <c r="AZ490" s="21" t="str">
        <f t="shared" si="46"/>
        <v>, dropMechanic={LIBSETS_DROP_MECHANIC_ARENA_STAGE_CHEST}},</v>
      </c>
      <c r="BA490" s="21" t="str">
        <f t="shared" si="47"/>
        <v xml:space="preserve"> --The Master's Dagger / Dolch des Meisters   [Dragonstar Arena]</v>
      </c>
    </row>
    <row r="491" spans="1:53" x14ac:dyDescent="0.25">
      <c r="A491" s="5" t="s">
        <v>1446</v>
      </c>
      <c r="B491" t="s">
        <v>1453</v>
      </c>
      <c r="C491" t="s">
        <v>1454</v>
      </c>
      <c r="D491" s="3" t="str">
        <f t="shared" si="42"/>
        <v>???</v>
      </c>
      <c r="E491" s="62" t="s">
        <v>1835</v>
      </c>
      <c r="F491" t="s">
        <v>1490</v>
      </c>
      <c r="G491" s="8" t="s">
        <v>1647</v>
      </c>
      <c r="I491" t="s">
        <v>97</v>
      </c>
      <c r="J491" t="s">
        <v>97</v>
      </c>
      <c r="K491">
        <v>-1</v>
      </c>
      <c r="L491">
        <v>-1</v>
      </c>
      <c r="M491">
        <v>-1</v>
      </c>
      <c r="N491">
        <v>0</v>
      </c>
      <c r="O491" s="70"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constants'!$A$3:$D$9993,4,FALSE))</f>
        <v>Dragonstar Arena</v>
      </c>
      <c r="S491" s="19" t="str">
        <f>IF(AND(R491&lt;&gt;"",NOT(ISERROR(R491))),R491,IF(P491&lt;&gt;"",IF(NOT(ISERROR(VLOOKUP(P491,'ESO Dungeon constants'!$D$3:$H$9999,5,FALSE))),VLOOKUP(P491,'ESO Dungeon constants'!$D$3:$I$9999,6,FALSE),VLOOKUP(P491,'ESO zone constants'!$H$2:$K$9984,4,FALSE)),""))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constants'!$D$2:$H$4950,5,FALSE),""),""),"")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constants'!$D$2:$H$4950,5,FALSE),""),""),"")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constants'!$D$2:$H$4950,5,FALSE),""),""),"")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constants'!$D$2:$H$4950,5,FALSE),""),""),"")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 t="shared" si="43"/>
        <v>--[???] = {wayshrines={-1,-1,-1,}, dlcId=DLC_BASE_GAME</v>
      </c>
      <c r="AX491" s="21" t="str">
        <f t="shared" si="44"/>
        <v>, zoneIds={635}, veteran=false</v>
      </c>
      <c r="AY491" s="21" t="str">
        <f t="shared" si="45"/>
        <v>, setType=LIBSETS_SETTYPE_ARENA</v>
      </c>
      <c r="AZ491" s="21" t="str">
        <f t="shared" si="46"/>
        <v>, dropMechanic={LIBSETS_DROP_MECHANIC_ARENA_STAGE_CHEST}},</v>
      </c>
      <c r="BA491" s="21" t="str">
        <f t="shared" si="47"/>
        <v xml:space="preserve"> --The Master's Greatsword / Bidenhänder des Meisters   [Dragonstar Arena]</v>
      </c>
    </row>
    <row r="492" spans="1:53" x14ac:dyDescent="0.25">
      <c r="A492" s="5" t="s">
        <v>1446</v>
      </c>
      <c r="B492" t="s">
        <v>1467</v>
      </c>
      <c r="C492" t="s">
        <v>1468</v>
      </c>
      <c r="D492" s="3" t="str">
        <f t="shared" si="42"/>
        <v>???</v>
      </c>
      <c r="E492" s="62" t="s">
        <v>1835</v>
      </c>
      <c r="F492" t="s">
        <v>1490</v>
      </c>
      <c r="G492" s="8" t="s">
        <v>1647</v>
      </c>
      <c r="H492" s="43"/>
      <c r="I492" t="s">
        <v>97</v>
      </c>
      <c r="J492" t="s">
        <v>97</v>
      </c>
      <c r="K492">
        <v>-1</v>
      </c>
      <c r="L492">
        <v>-1</v>
      </c>
      <c r="M492">
        <v>-1</v>
      </c>
      <c r="N492">
        <v>0</v>
      </c>
      <c r="O492" s="70" t="s">
        <v>447</v>
      </c>
      <c r="P492" s="3">
        <f>IF(AND(G492&lt;&gt;"LIBSETS_SETTYPE_BATTLEGROUND",G492&lt;&gt;"LIBSETS_SETTYPE_SPECIAL",G492&lt;&gt;"LIBSETS_SETTYPE_MYTHIC"), IF(Q492&lt;&gt;"",VLOOKUP(Q492,'ESO zone constants'!$D$2:$H$4950,5,FALSE),""),"")</f>
        <v>635</v>
      </c>
      <c r="Q492" t="str">
        <f>IF(OR(K492="",K492&lt;=0,ISERROR(K492)),IF(AND(O492&lt;&gt;"",NOT(ISERROR(O492))),O492, ""),VLOOKUP(K492,'ESO wayshrine node constants'!$A$3:$D$9993,4,FALSE))</f>
        <v>Dragonstar Arena</v>
      </c>
      <c r="S492" s="19" t="str">
        <f>IF(AND(R492&lt;&gt;"",NOT(ISERROR(R492))),R492,IF(P492&lt;&gt;"",IF(NOT(ISERROR(VLOOKUP(P492,'ESO Dungeon constants'!$D$3:$H$9999,5,FALSE))),VLOOKUP(P492,'ESO Dungeon constants'!$D$3:$I$9999,6,FALSE),VLOOKUP(P492,'ESO zone constants'!$H$2:$K$9984,4,FALSE)),""))</f>
        <v>DLC_BASE_GAME</v>
      </c>
      <c r="T492" s="3" t="str">
        <f>IF(S492&lt;&gt;"",VLOOKUP(S492,'LibSets constants'!$B$4:$C$1000,2,FALSE),"")</f>
        <v>Included in base game</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constants'!$D$2:$H$4950,5,FALSE),""),""),"")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constants'!$D$2:$H$4950,5,FALSE),""),""),"")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constants'!$D$2:$H$4950,5,FALSE),""),""),"")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constants'!$D$2:$H$4950,5,FALSE),""),""),"")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constants'!$D$2:$H$4950,5,FALSE),""),""),"")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 t="shared" si="43"/>
        <v>--[???] = {wayshrines={-1,-1,-1,}, dlcId=DLC_BASE_GAME</v>
      </c>
      <c r="AX492" s="21" t="str">
        <f t="shared" si="44"/>
        <v>, zoneIds={635}, veteran=false</v>
      </c>
      <c r="AY492" s="21" t="str">
        <f t="shared" si="45"/>
        <v>, setType=LIBSETS_SETTYPE_ARENA</v>
      </c>
      <c r="AZ492" s="21" t="str">
        <f t="shared" si="46"/>
        <v>, dropMechanic={LIBSETS_DROP_MECHANIC_ARENA_STAGE_CHEST}},</v>
      </c>
      <c r="BA492" s="21" t="str">
        <f t="shared" si="47"/>
        <v xml:space="preserve"> --The Master's Ice Staff / Eisstab des Meisters   [Dragonstar Arena]</v>
      </c>
    </row>
    <row r="493" spans="1:53" x14ac:dyDescent="0.25">
      <c r="A493" s="5" t="s">
        <v>1446</v>
      </c>
      <c r="B493" t="s">
        <v>1471</v>
      </c>
      <c r="C493" t="s">
        <v>1472</v>
      </c>
      <c r="D493" s="3" t="str">
        <f t="shared" si="42"/>
        <v>???</v>
      </c>
      <c r="E493" s="62" t="s">
        <v>1835</v>
      </c>
      <c r="F493" t="s">
        <v>1490</v>
      </c>
      <c r="G493" s="8" t="s">
        <v>1647</v>
      </c>
      <c r="I493" t="s">
        <v>97</v>
      </c>
      <c r="J493" t="s">
        <v>97</v>
      </c>
      <c r="K493">
        <v>-1</v>
      </c>
      <c r="L493">
        <v>-1</v>
      </c>
      <c r="M493">
        <v>-1</v>
      </c>
      <c r="N493">
        <v>0</v>
      </c>
      <c r="O493" s="70" t="s">
        <v>447</v>
      </c>
      <c r="P493" s="3">
        <f>IF(AND(G493&lt;&gt;"LIBSETS_SETTYPE_BATTLEGROUND",G493&lt;&gt;"LIBSETS_SETTYPE_SPECIAL",G493&lt;&gt;"LIBSETS_SETTYPE_MYTHIC"), IF(Q493&lt;&gt;"",VLOOKUP(Q493,'ESO zone constants'!$D$2:$H$4950,5,FALSE),""),"")</f>
        <v>635</v>
      </c>
      <c r="Q493" t="str">
        <f>IF(OR(K493="",K493&lt;=0,ISERROR(K493)),IF(AND(O493&lt;&gt;"",NOT(ISERROR(O493))),O493, ""),VLOOKUP(K493,'ESO wayshrine node constants'!$A$3:$D$9993,4,FALSE))</f>
        <v>Dragonstar Arena</v>
      </c>
      <c r="S493" s="19" t="str">
        <f>IF(AND(R493&lt;&gt;"",NOT(ISERROR(R493))),R493,IF(P493&lt;&gt;"",IF(NOT(ISERROR(VLOOKUP(P493,'ESO Dungeon constants'!$D$3:$H$9999,5,FALSE))),VLOOKUP(P493,'ESO Dungeon constants'!$D$3:$I$9999,6,FALSE),VLOOKUP(P493,'ESO zone constants'!$H$2:$K$9984,4,FALSE)),""))</f>
        <v>DLC_BASE_GAME</v>
      </c>
      <c r="T493" s="3" t="str">
        <f>IF(S493&lt;&gt;"",VLOOKUP(S493,'LibSets constants'!$B$4:$C$1000,2,FALSE),"")</f>
        <v>Included in base game</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constants'!$D$2:$H$4950,5,FALSE),""),""),"")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constants'!$D$2:$H$4950,5,FALSE),""),""),"")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constants'!$D$2:$H$4950,5,FALSE),""),""),"")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constants'!$D$2:$H$4950,5,FALSE),""),""),"")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constants'!$D$2:$H$4950,5,FALSE),""),""),"")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 t="shared" si="43"/>
        <v>--[???] = {wayshrines={-1,-1,-1,}, dlcId=DLC_BASE_GAME</v>
      </c>
      <c r="AX493" s="21" t="str">
        <f t="shared" si="44"/>
        <v>, zoneIds={635}, veteran=false</v>
      </c>
      <c r="AY493" s="21" t="str">
        <f t="shared" si="45"/>
        <v>, setType=LIBSETS_SETTYPE_ARENA</v>
      </c>
      <c r="AZ493" s="21" t="str">
        <f t="shared" si="46"/>
        <v>, dropMechanic={LIBSETS_DROP_MECHANIC_ARENA_STAGE_CHEST}},</v>
      </c>
      <c r="BA493" s="21" t="str">
        <f t="shared" si="47"/>
        <v xml:space="preserve"> --The Master's Inferno Staff / Flammenstab des Meisters   [Dragonstar Arena]</v>
      </c>
    </row>
    <row r="494" spans="1:53" x14ac:dyDescent="0.25">
      <c r="A494" s="5" t="s">
        <v>1446</v>
      </c>
      <c r="B494" t="s">
        <v>1457</v>
      </c>
      <c r="C494" t="s">
        <v>1458</v>
      </c>
      <c r="D494" s="3" t="str">
        <f t="shared" si="42"/>
        <v>???</v>
      </c>
      <c r="E494" s="62" t="s">
        <v>1835</v>
      </c>
      <c r="F494" t="s">
        <v>1490</v>
      </c>
      <c r="G494" s="8" t="s">
        <v>1647</v>
      </c>
      <c r="I494" t="s">
        <v>97</v>
      </c>
      <c r="J494" t="s">
        <v>97</v>
      </c>
      <c r="K494">
        <v>-1</v>
      </c>
      <c r="L494">
        <v>-1</v>
      </c>
      <c r="M494">
        <v>-1</v>
      </c>
      <c r="N494">
        <v>0</v>
      </c>
      <c r="O494" s="70" t="s">
        <v>447</v>
      </c>
      <c r="P494" s="3">
        <f>IF(AND(G494&lt;&gt;"LIBSETS_SETTYPE_BATTLEGROUND",G494&lt;&gt;"LIBSETS_SETTYPE_SPECIAL",G494&lt;&gt;"LIBSETS_SETTYPE_MYTHIC"), IF(Q494&lt;&gt;"",VLOOKUP(Q494,'ESO zone constants'!$D$2:$H$4950,5,FALSE),""),"")</f>
        <v>635</v>
      </c>
      <c r="Q494" t="str">
        <f>IF(OR(K494="",K494&lt;=0,ISERROR(K494)),IF(AND(O494&lt;&gt;"",NOT(ISERROR(O494))),O494, ""),VLOOKUP(K494,'ESO wayshrine node constants'!$A$3:$D$9993,4,FALSE))</f>
        <v>Dragonstar Arena</v>
      </c>
      <c r="S494" s="19" t="str">
        <f>IF(AND(R494&lt;&gt;"",NOT(ISERROR(R494))),R494,IF(P494&lt;&gt;"",IF(NOT(ISERROR(VLOOKUP(P494,'ESO Dungeon constants'!$D$3:$H$9999,5,FALSE))),VLOOKUP(P494,'ESO Dungeon constants'!$D$3:$I$9999,6,FALSE),VLOOKUP(P494,'ESO zone constants'!$H$2:$K$9984,4,FALSE)),""))</f>
        <v>DLC_BASE_GAME</v>
      </c>
      <c r="T494" s="3" t="str">
        <f>IF(S494&lt;&gt;"",VLOOKUP(S494,'LibSets constants'!$B$4:$C$1000,2,FALSE),"")</f>
        <v>Included in base game</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constants'!$D$2:$H$4950,5,FALSE),""),""),"")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constants'!$D$2:$H$4950,5,FALSE),""),""),"")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constants'!$D$2:$H$4950,5,FALSE),""),""),"")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constants'!$D$2:$H$4950,5,FALSE),""),""),"")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constants'!$D$2:$H$4950,5,FALSE),""),""),"")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 t="shared" si="43"/>
        <v>--[???] = {wayshrines={-1,-1,-1,}, dlcId=DLC_BASE_GAME</v>
      </c>
      <c r="AX494" s="21" t="str">
        <f t="shared" si="44"/>
        <v>, zoneIds={635}, veteran=false</v>
      </c>
      <c r="AY494" s="21" t="str">
        <f t="shared" si="45"/>
        <v>, setType=LIBSETS_SETTYPE_ARENA</v>
      </c>
      <c r="AZ494" s="21" t="str">
        <f t="shared" si="46"/>
        <v>, dropMechanic={LIBSETS_DROP_MECHANIC_ARENA_STAGE_CHEST}},</v>
      </c>
      <c r="BA494" s="21" t="str">
        <f t="shared" si="47"/>
        <v xml:space="preserve"> --The Master's Lightning Staff / Blitzstab des Meisters   [Dragonstar Arena]</v>
      </c>
    </row>
    <row r="495" spans="1:53" x14ac:dyDescent="0.25">
      <c r="A495" s="5" t="s">
        <v>1446</v>
      </c>
      <c r="B495" t="s">
        <v>1494</v>
      </c>
      <c r="C495" t="s">
        <v>1495</v>
      </c>
      <c r="D495" s="3" t="str">
        <f t="shared" si="42"/>
        <v>???</v>
      </c>
      <c r="E495" s="62" t="s">
        <v>1835</v>
      </c>
      <c r="F495" t="s">
        <v>1490</v>
      </c>
      <c r="G495" s="8" t="s">
        <v>1647</v>
      </c>
      <c r="I495" t="s">
        <v>97</v>
      </c>
      <c r="J495" t="s">
        <v>97</v>
      </c>
      <c r="K495">
        <v>-1</v>
      </c>
      <c r="L495">
        <v>-1</v>
      </c>
      <c r="M495">
        <v>-1</v>
      </c>
      <c r="N495">
        <v>0</v>
      </c>
      <c r="O495" s="70" t="s">
        <v>447</v>
      </c>
      <c r="P495" s="3">
        <f>IF(AND(G495&lt;&gt;"LIBSETS_SETTYPE_BATTLEGROUND",G495&lt;&gt;"LIBSETS_SETTYPE_SPECIAL",G495&lt;&gt;"LIBSETS_SETTYPE_MYTHIC"), IF(Q495&lt;&gt;"",VLOOKUP(Q495,'ESO zone constants'!$D$2:$H$4950,5,FALSE),""),"")</f>
        <v>635</v>
      </c>
      <c r="Q495" t="str">
        <f>IF(OR(K495="",K495&lt;=0,ISERROR(K495)),IF(AND(O495&lt;&gt;"",NOT(ISERROR(O495))),O495, ""),VLOOKUP(K495,'ESO wayshrine node constants'!$A$3:$D$9993,4,FALSE))</f>
        <v>Dragonstar Arena</v>
      </c>
      <c r="S495" s="19" t="str">
        <f>IF(AND(R495&lt;&gt;"",NOT(ISERROR(R495))),R495,IF(P495&lt;&gt;"",IF(NOT(ISERROR(VLOOKUP(P495,'ESO Dungeon constants'!$D$3:$H$9999,5,FALSE))),VLOOKUP(P495,'ESO Dungeon constants'!$D$3:$I$9999,6,FALSE),VLOOKUP(P495,'ESO zone constants'!$H$2:$K$9984,4,FALSE)),""))</f>
        <v>DLC_BASE_GAME</v>
      </c>
      <c r="T495" s="3" t="str">
        <f>IF(S495&lt;&gt;"",VLOOKUP(S495,'LibSets constants'!$B$4:$C$1000,2,FALSE),"")</f>
        <v>Included in base game</v>
      </c>
      <c r="U495" s="33" t="s">
        <v>1738</v>
      </c>
      <c r="V495" s="41" t="str">
        <f>IF(U495&lt;&gt;"",IF(U495&lt;&gt;"LIBSETS_DROP_MECHANIC_MONSTER_NAME",VLOOKUP(U495,'LibSets constants'!$I$4:$L$1000,3,FALSE),""),"")</f>
        <v>Arena stage chest</v>
      </c>
      <c r="W495" s="41" t="str">
        <f>IF(U495&lt;&gt;"",IF(U495&lt;&gt;"LIBSETS_DROP_MECHANIC_MONSTER_NAME",VLOOKUP(U495,'LibSets constants'!$I$4:$L$1000,4,FALSE),""),"")</f>
        <v>Arena-Phasen Schatztruhe</v>
      </c>
      <c r="X495" s="3" t="str">
        <f>IF(G495&lt;&gt;"LIBSETS_SETTYPE_BATTLEGROUND",IF(G495&lt;&gt;"LIBSETS_SETTYPE_SPECIAL",IF(Y495&lt;&gt;"",VLOOKUP(Y495,'ESO zone constants'!$D$2:$H$4950,5,FALSE),""),""),"")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constants'!$D$2:$H$4950,5,FALSE),""),""),"")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constants'!$D$2:$H$4950,5,FALSE),""),""),"")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constants'!$D$2:$H$4950,5,FALSE),""),""),"")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constants'!$D$2:$H$4950,5,FALSE),""),""),"")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 t="shared" si="43"/>
        <v>--[???] = {wayshrines={-1,-1,-1,}, dlcId=DLC_BASE_GAME</v>
      </c>
      <c r="AX495" s="21" t="str">
        <f t="shared" si="44"/>
        <v>, zoneIds={635}, veteran=false</v>
      </c>
      <c r="AY495" s="21" t="str">
        <f t="shared" si="45"/>
        <v>, setType=LIBSETS_SETTYPE_ARENA</v>
      </c>
      <c r="AZ495" s="21" t="str">
        <f t="shared" si="46"/>
        <v>, dropMechanic={LIBSETS_DROP_MECHANIC_ARENA_STAGE_CHEST}},</v>
      </c>
      <c r="BA495" s="21" t="str">
        <f t="shared" si="47"/>
        <v xml:space="preserve"> --The Master's Mace / Keule des Meisters   [Dragonstar Arena]</v>
      </c>
    </row>
    <row r="496" spans="1:53" x14ac:dyDescent="0.25">
      <c r="A496" s="5" t="s">
        <v>1446</v>
      </c>
      <c r="B496" t="s">
        <v>1501</v>
      </c>
      <c r="C496" t="s">
        <v>1503</v>
      </c>
      <c r="D496" s="3" t="str">
        <f t="shared" si="42"/>
        <v>???</v>
      </c>
      <c r="E496" s="62" t="s">
        <v>1835</v>
      </c>
      <c r="F496" t="s">
        <v>1490</v>
      </c>
      <c r="G496" s="8" t="s">
        <v>1647</v>
      </c>
      <c r="H496" s="43"/>
      <c r="I496" t="s">
        <v>97</v>
      </c>
      <c r="J496" t="s">
        <v>97</v>
      </c>
      <c r="K496">
        <v>-1</v>
      </c>
      <c r="L496">
        <v>-1</v>
      </c>
      <c r="M496">
        <v>-1</v>
      </c>
      <c r="N496">
        <v>0</v>
      </c>
      <c r="O496" s="70" t="s">
        <v>447</v>
      </c>
      <c r="P496" s="3">
        <f>IF(AND(G496&lt;&gt;"LIBSETS_SETTYPE_BATTLEGROUND",G496&lt;&gt;"LIBSETS_SETTYPE_SPECIAL",G496&lt;&gt;"LIBSETS_SETTYPE_MYTHIC"), IF(Q496&lt;&gt;"",VLOOKUP(Q496,'ESO zone constants'!$D$2:$H$4950,5,FALSE),""),"")</f>
        <v>635</v>
      </c>
      <c r="Q496" t="str">
        <f>IF(OR(K496="",K496&lt;=0,ISERROR(K496)),IF(AND(O496&lt;&gt;"",NOT(ISERROR(O496))),O496, ""),VLOOKUP(K496,'ESO wayshrine node constants'!$A$3:$D$9993,4,FALSE))</f>
        <v>Dragonstar Arena</v>
      </c>
      <c r="S496" s="19" t="str">
        <f>IF(AND(R496&lt;&gt;"",NOT(ISERROR(R496))),R496,IF(P496&lt;&gt;"",IF(NOT(ISERROR(VLOOKUP(P496,'ESO Dungeon constants'!$D$3:$H$9999,5,FALSE))),VLOOKUP(P496,'ESO Dungeon constants'!$D$3:$I$9999,6,FALSE),VLOOKUP(P496,'ESO zone constants'!$H$2:$K$9984,4,FALSE)),""))</f>
        <v>DLC_BASE_GAME</v>
      </c>
      <c r="T496" s="3" t="str">
        <f>IF(S496&lt;&gt;"",VLOOKUP(S496,'LibSets constants'!$B$4:$C$1000,2,FALSE),"")</f>
        <v>Included in base game</v>
      </c>
      <c r="U496" s="33" t="s">
        <v>1738</v>
      </c>
      <c r="V496" s="41" t="str">
        <f>IF(U496&lt;&gt;"",IF(U496&lt;&gt;"LIBSETS_DROP_MECHANIC_MONSTER_NAME",VLOOKUP(U496,'LibSets constants'!$I$4:$L$1000,3,FALSE),""),"")</f>
        <v>Arena stage chest</v>
      </c>
      <c r="W496" s="41" t="str">
        <f>IF(U496&lt;&gt;"",IF(U496&lt;&gt;"LIBSETS_DROP_MECHANIC_MONSTER_NAME",VLOOKUP(U496,'LibSets constants'!$I$4:$L$1000,4,FALSE),""),"")</f>
        <v>Arena-Phasen Schatztruhe</v>
      </c>
      <c r="X496" s="3" t="str">
        <f>IF(G496&lt;&gt;"LIBSETS_SETTYPE_BATTLEGROUND",IF(G496&lt;&gt;"LIBSETS_SETTYPE_SPECIAL",IF(Y496&lt;&gt;"",VLOOKUP(Y496,'ESO zone constants'!$D$2:$H$4950,5,FALSE),""),""),"")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constants'!$D$2:$H$4950,5,FALSE),""),""),"")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constants'!$D$2:$H$4950,5,FALSE),""),""),"")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constants'!$D$2:$H$4950,5,FALSE),""),""),"")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constants'!$D$2:$H$4950,5,FALSE),""),""),"")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 t="shared" si="43"/>
        <v>--[???] = {wayshrines={-1,-1,-1,}, dlcId=DLC_BASE_GAME</v>
      </c>
      <c r="AX496" s="21" t="str">
        <f t="shared" si="44"/>
        <v>, zoneIds={635}, veteran=false</v>
      </c>
      <c r="AY496" s="21" t="str">
        <f t="shared" si="45"/>
        <v>, setType=LIBSETS_SETTYPE_ARENA</v>
      </c>
      <c r="AZ496" s="21" t="str">
        <f t="shared" si="46"/>
        <v>, dropMechanic={LIBSETS_DROP_MECHANIC_ARENA_STAGE_CHEST}},</v>
      </c>
      <c r="BA496" s="21" t="str">
        <f t="shared" si="47"/>
        <v xml:space="preserve"> --The Master's Maul / Streitkolben des Meisters   [Dragonstar Arena]</v>
      </c>
    </row>
    <row r="497" spans="1:53" x14ac:dyDescent="0.25">
      <c r="A497" s="5" t="s">
        <v>1446</v>
      </c>
      <c r="B497" t="s">
        <v>1477</v>
      </c>
      <c r="C497" t="s">
        <v>1478</v>
      </c>
      <c r="D497" s="3" t="str">
        <f t="shared" si="42"/>
        <v>???</v>
      </c>
      <c r="E497" s="62" t="s">
        <v>1835</v>
      </c>
      <c r="F497" t="s">
        <v>1490</v>
      </c>
      <c r="G497" s="8" t="s">
        <v>1647</v>
      </c>
      <c r="I497" t="s">
        <v>97</v>
      </c>
      <c r="J497" t="s">
        <v>97</v>
      </c>
      <c r="K497">
        <v>-1</v>
      </c>
      <c r="L497">
        <v>-1</v>
      </c>
      <c r="M497">
        <v>-1</v>
      </c>
      <c r="N497" s="43">
        <v>0</v>
      </c>
      <c r="O497" s="70" t="s">
        <v>447</v>
      </c>
      <c r="P497" s="3">
        <f>IF(AND(G497&lt;&gt;"LIBSETS_SETTYPE_BATTLEGROUND",G497&lt;&gt;"LIBSETS_SETTYPE_SPECIAL",G497&lt;&gt;"LIBSETS_SETTYPE_MYTHIC"), IF(Q497&lt;&gt;"",VLOOKUP(Q497,'ESO zone constants'!$D$2:$H$4950,5,FALSE),""),"")</f>
        <v>635</v>
      </c>
      <c r="Q497" t="str">
        <f>IF(OR(K497="",K497&lt;=0,ISERROR(K497)),IF(AND(O497&lt;&gt;"",NOT(ISERROR(O497))),O497, ""),VLOOKUP(K497,'ESO wayshrine node constants'!$A$3:$D$9993,4,FALSE))</f>
        <v>Dragonstar Arena</v>
      </c>
      <c r="S497" s="19" t="str">
        <f>IF(AND(R497&lt;&gt;"",NOT(ISERROR(R497))),R497,IF(P497&lt;&gt;"",IF(NOT(ISERROR(VLOOKUP(P497,'ESO Dungeon constants'!$D$3:$H$9999,5,FALSE))),VLOOKUP(P497,'ESO Dungeon constants'!$D$3:$I$9999,6,FALSE),VLOOKUP(P497,'ESO zone constants'!$H$2:$K$9984,4,FALSE)),""))</f>
        <v>DLC_BASE_GAME</v>
      </c>
      <c r="T497" s="3" t="str">
        <f>IF(S497&lt;&gt;"",VLOOKUP(S497,'LibSets constants'!$B$4:$C$1000,2,FALSE),"")</f>
        <v>Included in base game</v>
      </c>
      <c r="U497" s="33" t="s">
        <v>1738</v>
      </c>
      <c r="V497" s="41" t="str">
        <f>IF(U497&lt;&gt;"",IF(U497&lt;&gt;"LIBSETS_DROP_MECHANIC_MONSTER_NAME",VLOOKUP(U497,'LibSets constants'!$I$4:$L$1000,3,FALSE),""),"")</f>
        <v>Arena stage chest</v>
      </c>
      <c r="W497" s="41" t="str">
        <f>IF(U497&lt;&gt;"",IF(U497&lt;&gt;"LIBSETS_DROP_MECHANIC_MONSTER_NAME",VLOOKUP(U497,'LibSets constants'!$I$4:$L$1000,4,FALSE),""),"")</f>
        <v>Arena-Phasen Schatztruhe</v>
      </c>
      <c r="X497" s="3" t="str">
        <f>IF(G497&lt;&gt;"LIBSETS_SETTYPE_BATTLEGROUND",IF(G497&lt;&gt;"LIBSETS_SETTYPE_SPECIAL",IF(Y497&lt;&gt;"",VLOOKUP(Y497,'ESO zone constants'!$D$2:$H$4950,5,FALSE),""),""),"")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constants'!$D$2:$H$4950,5,FALSE),""),""),"")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constants'!$D$2:$H$4950,5,FALSE),""),""),"")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constants'!$D$2:$H$4950,5,FALSE),""),""),"")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constants'!$D$2:$H$4950,5,FALSE),""),""),"")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 t="shared" si="43"/>
        <v>--[???] = {wayshrines={-1,-1,-1,}, dlcId=DLC_BASE_GAME</v>
      </c>
      <c r="AX497" s="21" t="str">
        <f t="shared" si="44"/>
        <v>, zoneIds={635}, veteran=false</v>
      </c>
      <c r="AY497" s="21" t="str">
        <f t="shared" si="45"/>
        <v>, setType=LIBSETS_SETTYPE_ARENA</v>
      </c>
      <c r="AZ497" s="21" t="str">
        <f t="shared" si="46"/>
        <v>, dropMechanic={LIBSETS_DROP_MECHANIC_ARENA_STAGE_CHEST}},</v>
      </c>
      <c r="BA497" s="21" t="str">
        <f t="shared" si="47"/>
        <v xml:space="preserve"> --The Master's Restoration Staff / Heilungsstab des Meisters   [Dragonstar Arena]</v>
      </c>
    </row>
    <row r="498" spans="1:53" x14ac:dyDescent="0.25">
      <c r="A498" s="5" t="s">
        <v>1446</v>
      </c>
      <c r="B498" t="s">
        <v>1496</v>
      </c>
      <c r="C498" t="s">
        <v>1497</v>
      </c>
      <c r="D498" s="3" t="str">
        <f t="shared" si="42"/>
        <v>???</v>
      </c>
      <c r="E498" s="62" t="s">
        <v>1835</v>
      </c>
      <c r="F498" t="s">
        <v>1490</v>
      </c>
      <c r="G498" s="8" t="s">
        <v>1647</v>
      </c>
      <c r="I498" t="s">
        <v>97</v>
      </c>
      <c r="J498" t="s">
        <v>97</v>
      </c>
      <c r="K498">
        <v>-1</v>
      </c>
      <c r="L498">
        <v>-1</v>
      </c>
      <c r="M498">
        <v>-1</v>
      </c>
      <c r="N498" s="43">
        <v>0</v>
      </c>
      <c r="O498" s="70" t="s">
        <v>447</v>
      </c>
      <c r="P498" s="3">
        <f>IF(AND(G498&lt;&gt;"LIBSETS_SETTYPE_BATTLEGROUND",G498&lt;&gt;"LIBSETS_SETTYPE_SPECIAL",G498&lt;&gt;"LIBSETS_SETTYPE_MYTHIC"), IF(Q498&lt;&gt;"",VLOOKUP(Q498,'ESO zone constants'!$D$2:$H$4950,5,FALSE),""),"")</f>
        <v>635</v>
      </c>
      <c r="Q498" t="str">
        <f>IF(OR(K498="",K498&lt;=0,ISERROR(K498)),IF(AND(O498&lt;&gt;"",NOT(ISERROR(O498))),O498, ""),VLOOKUP(K498,'ESO wayshrine node constants'!$A$3:$D$9993,4,FALSE))</f>
        <v>Dragonstar Arena</v>
      </c>
      <c r="S498" s="19" t="str">
        <f>IF(AND(R498&lt;&gt;"",NOT(ISERROR(R498))),R498,IF(P498&lt;&gt;"",IF(NOT(ISERROR(VLOOKUP(P498,'ESO Dungeon constants'!$D$3:$H$9999,5,FALSE))),VLOOKUP(P498,'ESO Dungeon constants'!$D$3:$I$9999,6,FALSE),VLOOKUP(P498,'ESO zone constants'!$H$2:$K$9984,4,FALSE)),""))</f>
        <v>DLC_BASE_GAME</v>
      </c>
      <c r="T498" s="3" t="str">
        <f>IF(S498&lt;&gt;"",VLOOKUP(S498,'LibSets constants'!$B$4:$C$1000,2,FALSE),"")</f>
        <v>Included in base game</v>
      </c>
      <c r="U498" s="33" t="s">
        <v>1738</v>
      </c>
      <c r="V498" s="41" t="str">
        <f>IF(U498&lt;&gt;"",IF(U498&lt;&gt;"LIBSETS_DROP_MECHANIC_MONSTER_NAME",VLOOKUP(U498,'LibSets constants'!$I$4:$L$1000,3,FALSE),""),"")</f>
        <v>Arena stage chest</v>
      </c>
      <c r="W498" s="41" t="str">
        <f>IF(U498&lt;&gt;"",IF(U498&lt;&gt;"LIBSETS_DROP_MECHANIC_MONSTER_NAME",VLOOKUP(U498,'LibSets constants'!$I$4:$L$1000,4,FALSE),""),"")</f>
        <v>Arena-Phasen Schatztruhe</v>
      </c>
      <c r="X498" s="3" t="str">
        <f>IF(G498&lt;&gt;"LIBSETS_SETTYPE_BATTLEGROUND",IF(G498&lt;&gt;"LIBSETS_SETTYPE_SPECIAL",IF(Y498&lt;&gt;"",VLOOKUP(Y498,'ESO zone constants'!$D$2:$H$4950,5,FALSE),""),""),"")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constants'!$D$2:$H$4950,5,FALSE),""),""),"")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constants'!$D$2:$H$4950,5,FALSE),""),""),"")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constants'!$D$2:$H$4950,5,FALSE),""),""),"")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constants'!$D$2:$H$4950,5,FALSE),""),""),"")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 t="shared" si="43"/>
        <v>--[???] = {wayshrines={-1,-1,-1,}, dlcId=DLC_BASE_GAME</v>
      </c>
      <c r="AX498" s="21" t="str">
        <f t="shared" si="44"/>
        <v>, zoneIds={635}, veteran=false</v>
      </c>
      <c r="AY498" s="21" t="str">
        <f t="shared" si="45"/>
        <v>, setType=LIBSETS_SETTYPE_ARENA</v>
      </c>
      <c r="AZ498" s="21" t="str">
        <f t="shared" si="46"/>
        <v>, dropMechanic={LIBSETS_DROP_MECHANIC_ARENA_STAGE_CHEST}},</v>
      </c>
      <c r="BA498" s="21" t="str">
        <f t="shared" si="47"/>
        <v xml:space="preserve"> --The Master's Shield / Schild des Meisters   [Dragonstar Arena]</v>
      </c>
    </row>
    <row r="499" spans="1:53" x14ac:dyDescent="0.25">
      <c r="A499" s="47" t="s">
        <v>1446</v>
      </c>
      <c r="B499" t="s">
        <v>1483</v>
      </c>
      <c r="C499" t="s">
        <v>1484</v>
      </c>
      <c r="D499" s="3" t="str">
        <f t="shared" si="42"/>
        <v>???</v>
      </c>
      <c r="E499" s="62" t="s">
        <v>1835</v>
      </c>
      <c r="F499" t="s">
        <v>1490</v>
      </c>
      <c r="G499" s="8" t="s">
        <v>1647</v>
      </c>
      <c r="I499" t="s">
        <v>97</v>
      </c>
      <c r="J499" t="s">
        <v>97</v>
      </c>
      <c r="K499">
        <v>-1</v>
      </c>
      <c r="L499">
        <v>-1</v>
      </c>
      <c r="M499">
        <v>-1</v>
      </c>
      <c r="N499">
        <v>0</v>
      </c>
      <c r="O499" s="70" t="s">
        <v>447</v>
      </c>
      <c r="P499" s="3">
        <f>IF(AND(G499&lt;&gt;"LIBSETS_SETTYPE_BATTLEGROUND",G499&lt;&gt;"LIBSETS_SETTYPE_SPECIAL",G499&lt;&gt;"LIBSETS_SETTYPE_MYTHIC"), IF(Q499&lt;&gt;"",VLOOKUP(Q499,'ESO zone constants'!$D$2:$H$4950,5,FALSE),""),"")</f>
        <v>635</v>
      </c>
      <c r="Q499" t="str">
        <f>IF(OR(K499="",K499&lt;=0,ISERROR(K499)),IF(AND(O499&lt;&gt;"",NOT(ISERROR(O499))),O499, ""),VLOOKUP(K499,'ESO wayshrine node constants'!$A$3:$D$9993,4,FALSE))</f>
        <v>Dragonstar Arena</v>
      </c>
      <c r="S499" s="19" t="str">
        <f>IF(AND(R499&lt;&gt;"",NOT(ISERROR(R499))),R499,IF(P499&lt;&gt;"",IF(NOT(ISERROR(VLOOKUP(P499,'ESO Dungeon constants'!$D$3:$H$9999,5,FALSE))),VLOOKUP(P499,'ESO Dungeon constants'!$D$3:$I$9999,6,FALSE),VLOOKUP(P499,'ESO zone constants'!$H$2:$K$9984,4,FALSE)),""))</f>
        <v>DLC_BASE_GAME</v>
      </c>
      <c r="T499" s="3" t="str">
        <f>IF(S499&lt;&gt;"",VLOOKUP(S499,'LibSets constants'!$B$4:$C$1000,2,FALSE),"")</f>
        <v>Included in base game</v>
      </c>
      <c r="U499" s="33" t="s">
        <v>1738</v>
      </c>
      <c r="V499" s="41" t="str">
        <f>IF(U499&lt;&gt;"",IF(U499&lt;&gt;"LIBSETS_DROP_MECHANIC_MONSTER_NAME",VLOOKUP(U499,'LibSets constants'!$I$4:$L$1000,3,FALSE),""),"")</f>
        <v>Arena stage chest</v>
      </c>
      <c r="W499" s="41" t="str">
        <f>IF(U499&lt;&gt;"",IF(U499&lt;&gt;"LIBSETS_DROP_MECHANIC_MONSTER_NAME",VLOOKUP(U499,'LibSets constants'!$I$4:$L$1000,4,FALSE),""),"")</f>
        <v>Arena-Phasen Schatztruhe</v>
      </c>
      <c r="X499" s="3" t="str">
        <f>IF(G499&lt;&gt;"LIBSETS_SETTYPE_BATTLEGROUND",IF(G499&lt;&gt;"LIBSETS_SETTYPE_SPECIAL",IF(Y499&lt;&gt;"",VLOOKUP(Y499,'ESO zone constants'!$D$2:$H$4950,5,FALSE),""),""),"")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constants'!$D$2:$H$4950,5,FALSE),""),""),"")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constants'!$D$2:$H$4950,5,FALSE),""),""),"")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constants'!$D$2:$H$4950,5,FALSE),""),""),"")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constants'!$D$2:$H$4950,5,FALSE),""),""),"")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 t="shared" si="43"/>
        <v>--[???] = {wayshrines={-1,-1,-1,}, dlcId=DLC_BASE_GAME</v>
      </c>
      <c r="AX499" s="21" t="str">
        <f t="shared" si="44"/>
        <v>, zoneIds={635}, veteran=false</v>
      </c>
      <c r="AY499" s="21" t="str">
        <f t="shared" si="45"/>
        <v>, setType=LIBSETS_SETTYPE_ARENA</v>
      </c>
      <c r="AZ499" s="21" t="str">
        <f t="shared" si="46"/>
        <v>, dropMechanic={LIBSETS_DROP_MECHANIC_ARENA_STAGE_CHEST}},</v>
      </c>
      <c r="BA499" s="21" t="str">
        <f t="shared" si="47"/>
        <v xml:space="preserve"> --The Master's Sword / Schwert des Meisters   [Dragonstar Arena]</v>
      </c>
    </row>
  </sheetData>
  <autoFilter ref="A2:BA499" xr:uid="{00000000-0009-0000-0000-000000000000}">
    <sortState xmlns:xlrd2="http://schemas.microsoft.com/office/spreadsheetml/2017/richdata2" ref="A3:BA499">
      <sortCondition ref="A2:A499"/>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7030A0"/>
  </sheetPr>
  <dimension ref="A1:G480"/>
  <sheetViews>
    <sheetView tabSelected="1" workbookViewId="0">
      <pane xSplit="3" ySplit="2" topLeftCell="D3" activePane="bottomRight" state="frozen"/>
      <selection pane="topRight" activeCell="D1" sqref="D1"/>
      <selection pane="bottomLeft" activeCell="A3" sqref="A3"/>
      <selection pane="bottomRight" activeCell="D481" sqref="D481"/>
    </sheetView>
  </sheetViews>
  <sheetFormatPr baseColWidth="10"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8" customWidth="1"/>
  </cols>
  <sheetData>
    <row r="1" spans="1:7" ht="161.25" customHeight="1" x14ac:dyDescent="0.25">
      <c r="A1" s="80" t="s">
        <v>2428</v>
      </c>
      <c r="B1" s="80"/>
      <c r="C1" s="80"/>
      <c r="D1" s="23" t="s">
        <v>2468</v>
      </c>
    </row>
    <row r="2" spans="1:7" x14ac:dyDescent="0.25">
      <c r="A2" s="6" t="s">
        <v>89</v>
      </c>
      <c r="B2" s="7" t="s">
        <v>1869</v>
      </c>
      <c r="C2" s="7" t="s">
        <v>1870</v>
      </c>
      <c r="D2" s="1" t="s">
        <v>2438</v>
      </c>
      <c r="E2" s="1" t="s">
        <v>2430</v>
      </c>
      <c r="F2" s="1" t="s">
        <v>2431</v>
      </c>
      <c r="G2" s="79" t="s">
        <v>2436</v>
      </c>
    </row>
    <row r="3" spans="1:7" hidden="1" x14ac:dyDescent="0.25">
      <c r="A3" s="12">
        <v>19</v>
      </c>
      <c r="B3" s="8" t="str">
        <f>VLOOKUP(A3,'Sets data'!$A$3:$C$9990,3,FALSE)</f>
        <v>Vestments of the Warlock</v>
      </c>
      <c r="C3" s="8" t="str">
        <f>VLOOKUP(A3,'Sets data'!$A$3:$C$9990,2,FALSE)</f>
        <v>Gewänder des Hexers</v>
      </c>
      <c r="G3" s="78" t="str">
        <f>IF(AND(A3&lt;&gt;"",NOT(ISERROR(A3)),ISNUMBER(A3),D3&lt;&gt;""),CONCATENATE("[",A3,"] = {",D3,"},","     --",B3," -&gt; ",E3," / ",F3),"")</f>
        <v/>
      </c>
    </row>
    <row r="4" spans="1:7" hidden="1" x14ac:dyDescent="0.25">
      <c r="A4" s="12">
        <v>20</v>
      </c>
      <c r="B4" s="8" t="str">
        <f>VLOOKUP(A4,'Sets data'!$A$3:$C$9990,3,FALSE)</f>
        <v>Witchman Armor</v>
      </c>
      <c r="C4" s="8" t="str">
        <f>VLOOKUP(A4,'Sets data'!$A$3:$C$9990,2,FALSE)</f>
        <v>Hexenwerk</v>
      </c>
      <c r="G4" s="78" t="str">
        <f t="shared" ref="G3:G66" si="0">IF(AND(A4&lt;&gt;"",NOT(ISERROR(A4)),ISNUMBER(A4),D4&lt;&gt;""),CONCATENATE("[",A4,"] = {",D4,"},","     --",B4," -&gt; ",E4," / ",F4),"")</f>
        <v/>
      </c>
    </row>
    <row r="5" spans="1:7" hidden="1" x14ac:dyDescent="0.25">
      <c r="A5" s="12">
        <v>21</v>
      </c>
      <c r="B5" s="8" t="str">
        <f>VLOOKUP(A5,'Sets data'!$A$3:$C$9990,3,FALSE)</f>
        <v>Akaviri Dragonguard</v>
      </c>
      <c r="C5" s="8" t="str">
        <f>VLOOKUP(A5,'Sets data'!$A$3:$C$9990,2,FALSE)</f>
        <v>Akavirische Drachengarde</v>
      </c>
      <c r="G5" s="78" t="str">
        <f t="shared" si="0"/>
        <v/>
      </c>
    </row>
    <row r="6" spans="1:7" hidden="1" x14ac:dyDescent="0.25">
      <c r="A6" s="12">
        <v>22</v>
      </c>
      <c r="B6" s="8" t="str">
        <f>VLOOKUP(A6,'Sets data'!$A$3:$C$9990,3,FALSE)</f>
        <v>Dreamer's Mantle</v>
      </c>
      <c r="C6" s="8" t="str">
        <f>VLOOKUP(A6,'Sets data'!$A$3:$C$9990,2,FALSE)</f>
        <v>Mantel des Träumers</v>
      </c>
      <c r="G6" s="78" t="str">
        <f t="shared" si="0"/>
        <v/>
      </c>
    </row>
    <row r="7" spans="1:7" hidden="1" x14ac:dyDescent="0.25">
      <c r="A7" s="12">
        <v>23</v>
      </c>
      <c r="B7" s="8" t="str">
        <f>VLOOKUP(A7,'Sets data'!$A$3:$C$9990,3,FALSE)</f>
        <v>Archer's Mind</v>
      </c>
      <c r="C7" s="8" t="str">
        <f>VLOOKUP(A7,'Sets data'!$A$3:$C$9990,2,FALSE)</f>
        <v>Schützensinn</v>
      </c>
      <c r="G7" s="78" t="str">
        <f t="shared" si="0"/>
        <v/>
      </c>
    </row>
    <row r="8" spans="1:7" hidden="1" x14ac:dyDescent="0.25">
      <c r="A8" s="12">
        <v>24</v>
      </c>
      <c r="B8" s="8" t="str">
        <f>VLOOKUP(A8,'Sets data'!$A$3:$C$9990,3,FALSE)</f>
        <v>Footman's Fortune</v>
      </c>
      <c r="C8" s="8" t="str">
        <f>VLOOKUP(A8,'Sets data'!$A$3:$C$9990,2,FALSE)</f>
        <v>Geschick des Fußsoldaten</v>
      </c>
      <c r="G8" s="78" t="str">
        <f t="shared" si="0"/>
        <v/>
      </c>
    </row>
    <row r="9" spans="1:7" hidden="1" x14ac:dyDescent="0.25">
      <c r="A9" s="12">
        <v>25</v>
      </c>
      <c r="B9" s="8" t="str">
        <f>VLOOKUP(A9,'Sets data'!$A$3:$C$9990,3,FALSE)</f>
        <v>Desert Rose</v>
      </c>
      <c r="C9" s="8" t="str">
        <f>VLOOKUP(A9,'Sets data'!$A$3:$C$9990,2,FALSE)</f>
        <v>Wüstenrose</v>
      </c>
      <c r="G9" s="78" t="str">
        <f t="shared" si="0"/>
        <v/>
      </c>
    </row>
    <row r="10" spans="1:7" hidden="1" x14ac:dyDescent="0.25">
      <c r="A10" s="12">
        <v>26</v>
      </c>
      <c r="B10" s="8" t="str">
        <f>VLOOKUP(A10,'Sets data'!$A$3:$C$9990,3,FALSE)</f>
        <v>Prisoner's Rags</v>
      </c>
      <c r="C10" s="8" t="str">
        <f>VLOOKUP(A10,'Sets data'!$A$3:$C$9990,2,FALSE)</f>
        <v>Lumpen des Gefangenen</v>
      </c>
      <c r="G10" s="78" t="str">
        <f t="shared" si="0"/>
        <v/>
      </c>
    </row>
    <row r="11" spans="1:7" hidden="1" x14ac:dyDescent="0.25">
      <c r="A11" s="12">
        <v>27</v>
      </c>
      <c r="B11" s="8" t="str">
        <f>VLOOKUP(A11,'Sets data'!$A$3:$C$9990,3,FALSE)</f>
        <v>Fiord's Legacy</v>
      </c>
      <c r="C11" s="8" t="str">
        <f>VLOOKUP(A11,'Sets data'!$A$3:$C$9990,2,FALSE)</f>
        <v>Fiords Erbe</v>
      </c>
      <c r="G11" s="78" t="str">
        <f t="shared" si="0"/>
        <v/>
      </c>
    </row>
    <row r="12" spans="1:7" hidden="1" x14ac:dyDescent="0.25">
      <c r="A12" s="12">
        <v>28</v>
      </c>
      <c r="B12" s="8" t="str">
        <f>VLOOKUP(A12,'Sets data'!$A$3:$C$9990,3,FALSE)</f>
        <v>Barkskin</v>
      </c>
      <c r="C12" s="8" t="str">
        <f>VLOOKUP(A12,'Sets data'!$A$3:$C$9990,2,FALSE)</f>
        <v>Borkenhaut</v>
      </c>
      <c r="G12" s="78" t="str">
        <f t="shared" si="0"/>
        <v/>
      </c>
    </row>
    <row r="13" spans="1:7" hidden="1" x14ac:dyDescent="0.25">
      <c r="A13" s="12">
        <v>29</v>
      </c>
      <c r="B13" s="8" t="str">
        <f>VLOOKUP(A13,'Sets data'!$A$3:$C$9990,3,FALSE)</f>
        <v>Sergeant's Mail</v>
      </c>
      <c r="C13" s="8" t="str">
        <f>VLOOKUP(A13,'Sets data'!$A$3:$C$9990,2,FALSE)</f>
        <v>Rüstung des Feldwebels</v>
      </c>
      <c r="G13" s="78" t="str">
        <f t="shared" si="0"/>
        <v/>
      </c>
    </row>
    <row r="14" spans="1:7" hidden="1" x14ac:dyDescent="0.25">
      <c r="A14" s="12">
        <v>30</v>
      </c>
      <c r="B14" s="8" t="str">
        <f>VLOOKUP(A14,'Sets data'!$A$3:$C$9990,3,FALSE)</f>
        <v>Thunderbug's Carapace</v>
      </c>
      <c r="C14" s="8" t="str">
        <f>VLOOKUP(A14,'Sets data'!$A$3:$C$9990,2,FALSE)</f>
        <v>Donnerkäferpanzer</v>
      </c>
      <c r="G14" s="78" t="str">
        <f t="shared" si="0"/>
        <v/>
      </c>
    </row>
    <row r="15" spans="1:7" hidden="1" x14ac:dyDescent="0.25">
      <c r="A15" s="12">
        <v>31</v>
      </c>
      <c r="B15" s="8" t="str">
        <f>VLOOKUP(A15,'Sets data'!$A$3:$C$9990,3,FALSE)</f>
        <v>Silks of the Sun</v>
      </c>
      <c r="C15" s="8" t="str">
        <f>VLOOKUP(A15,'Sets data'!$A$3:$C$9990,2,FALSE)</f>
        <v>Sonnenseide</v>
      </c>
      <c r="G15" s="78" t="str">
        <f t="shared" si="0"/>
        <v/>
      </c>
    </row>
    <row r="16" spans="1:7" hidden="1" x14ac:dyDescent="0.25">
      <c r="A16" s="12">
        <v>32</v>
      </c>
      <c r="B16" s="8" t="str">
        <f>VLOOKUP(A16,'Sets data'!$A$3:$C$9990,3,FALSE)</f>
        <v>Healer's Habit</v>
      </c>
      <c r="C16" s="8" t="str">
        <f>VLOOKUP(A16,'Sets data'!$A$3:$C$9990,2,FALSE)</f>
        <v>Bräuche des Heilers</v>
      </c>
      <c r="G16" s="78" t="str">
        <f t="shared" si="0"/>
        <v/>
      </c>
    </row>
    <row r="17" spans="1:7" hidden="1" x14ac:dyDescent="0.25">
      <c r="A17" s="12">
        <v>33</v>
      </c>
      <c r="B17" s="8" t="str">
        <f>VLOOKUP(A17,'Sets data'!$A$3:$C$9990,3,FALSE)</f>
        <v>Viper's Sting</v>
      </c>
      <c r="C17" s="8" t="str">
        <f>VLOOKUP(A17,'Sets data'!$A$3:$C$9990,2,FALSE)</f>
        <v>Vipernbiss</v>
      </c>
      <c r="G17" s="78" t="str">
        <f t="shared" si="0"/>
        <v/>
      </c>
    </row>
    <row r="18" spans="1:7" hidden="1" x14ac:dyDescent="0.25">
      <c r="A18" s="12">
        <v>34</v>
      </c>
      <c r="B18" s="8" t="str">
        <f>VLOOKUP(A18,'Sets data'!$A$3:$C$9990,3,FALSE)</f>
        <v>Night Mother's Embrace</v>
      </c>
      <c r="C18" s="8" t="str">
        <f>VLOOKUP(A18,'Sets data'!$A$3:$C$9990,2,FALSE)</f>
        <v>Umarmung der Mutter der Nacht</v>
      </c>
      <c r="G18" s="78" t="str">
        <f t="shared" si="0"/>
        <v/>
      </c>
    </row>
    <row r="19" spans="1:7" hidden="1" x14ac:dyDescent="0.25">
      <c r="A19" s="12">
        <v>35</v>
      </c>
      <c r="B19" s="8" t="str">
        <f>VLOOKUP(A19,'Sets data'!$A$3:$C$9990,3,FALSE)</f>
        <v>Knightmare</v>
      </c>
      <c r="C19" s="8" t="str">
        <f>VLOOKUP(A19,'Sets data'!$A$3:$C$9990,2,FALSE)</f>
        <v>Albtraumritter</v>
      </c>
      <c r="G19" s="78" t="str">
        <f t="shared" si="0"/>
        <v/>
      </c>
    </row>
    <row r="20" spans="1:7" hidden="1" x14ac:dyDescent="0.25">
      <c r="A20" s="12">
        <v>36</v>
      </c>
      <c r="B20" s="8" t="str">
        <f>VLOOKUP(A20,'Sets data'!$A$3:$C$9990,3,FALSE)</f>
        <v>Armor of the Veiled Heritance</v>
      </c>
      <c r="C20" s="8" t="str">
        <f>VLOOKUP(A20,'Sets data'!$A$3:$C$9990,2,FALSE)</f>
        <v>Rüstung des Schleiererbes</v>
      </c>
      <c r="G20" s="78" t="str">
        <f t="shared" si="0"/>
        <v/>
      </c>
    </row>
    <row r="21" spans="1:7" hidden="1" x14ac:dyDescent="0.25">
      <c r="A21" s="5">
        <v>37</v>
      </c>
      <c r="B21" s="8" t="str">
        <f>VLOOKUP(A21,'Sets data'!$A$3:$C$9990,3,FALSE)</f>
        <v>Death's Wind</v>
      </c>
      <c r="C21" s="8" t="str">
        <f>VLOOKUP(A21,'Sets data'!$A$3:$C$9990,2,FALSE)</f>
        <v xml:space="preserve">Todeswind </v>
      </c>
      <c r="G21" s="78" t="str">
        <f t="shared" si="0"/>
        <v/>
      </c>
    </row>
    <row r="22" spans="1:7" hidden="1" x14ac:dyDescent="0.25">
      <c r="A22" s="5">
        <v>38</v>
      </c>
      <c r="B22" s="8" t="str">
        <f>VLOOKUP(A22,'Sets data'!$A$3:$C$9990,3,FALSE)</f>
        <v>Twilight's Embrace</v>
      </c>
      <c r="C22" s="8" t="str">
        <f>VLOOKUP(A22,'Sets data'!$A$3:$C$9990,2,FALSE)</f>
        <v xml:space="preserve">Zwielichtkuss </v>
      </c>
      <c r="G22" s="78" t="str">
        <f t="shared" si="0"/>
        <v/>
      </c>
    </row>
    <row r="23" spans="1:7" hidden="1" x14ac:dyDescent="0.25">
      <c r="A23" s="12">
        <v>39</v>
      </c>
      <c r="B23" s="8" t="str">
        <f>VLOOKUP(A23,'Sets data'!$A$3:$C$9990,3,FALSE)</f>
        <v>Alessian Order</v>
      </c>
      <c r="C23" s="8" t="str">
        <f>VLOOKUP(A23,'Sets data'!$A$3:$C$9990,2,FALSE)</f>
        <v>Alessianischer Orden</v>
      </c>
      <c r="G23" s="78" t="str">
        <f t="shared" si="0"/>
        <v/>
      </c>
    </row>
    <row r="24" spans="1:7" hidden="1" x14ac:dyDescent="0.25">
      <c r="A24" s="5">
        <v>40</v>
      </c>
      <c r="B24" s="8" t="str">
        <f>VLOOKUP(A24,'Sets data'!$A$3:$C$9990,3,FALSE)</f>
        <v>Night's Silence</v>
      </c>
      <c r="C24" s="8" t="str">
        <f>VLOOKUP(A24,'Sets data'!$A$3:$C$9990,2,FALSE)</f>
        <v xml:space="preserve">Stille der Nacht </v>
      </c>
      <c r="G24" s="78" t="str">
        <f t="shared" si="0"/>
        <v/>
      </c>
    </row>
    <row r="25" spans="1:7" hidden="1" x14ac:dyDescent="0.25">
      <c r="A25" s="5">
        <v>41</v>
      </c>
      <c r="B25" s="8" t="str">
        <f>VLOOKUP(A25,'Sets data'!$A$3:$C$9990,3,FALSE)</f>
        <v>Whitestrake's Retribution</v>
      </c>
      <c r="C25" s="8" t="str">
        <f>VLOOKUP(A25,'Sets data'!$A$3:$C$9990,2,FALSE)</f>
        <v xml:space="preserve">Weißplankes Vergeltung </v>
      </c>
      <c r="G25" s="78" t="str">
        <f t="shared" si="0"/>
        <v/>
      </c>
    </row>
    <row r="26" spans="1:7" hidden="1" x14ac:dyDescent="0.25">
      <c r="A26" s="5">
        <v>43</v>
      </c>
      <c r="B26" s="8" t="str">
        <f>VLOOKUP(A26,'Sets data'!$A$3:$C$9990,3,FALSE)</f>
        <v>Armor of the Seducer</v>
      </c>
      <c r="C26" s="8" t="str">
        <f>VLOOKUP(A26,'Sets data'!$A$3:$C$9990,2,FALSE)</f>
        <v xml:space="preserve">Rüstung der Verführung </v>
      </c>
      <c r="G26" s="78" t="str">
        <f t="shared" si="0"/>
        <v/>
      </c>
    </row>
    <row r="27" spans="1:7" hidden="1" x14ac:dyDescent="0.25">
      <c r="A27" s="5">
        <v>44</v>
      </c>
      <c r="B27" s="8" t="str">
        <f>VLOOKUP(A27,'Sets data'!$A$3:$C$9990,3,FALSE)</f>
        <v>Vampire's Kiss</v>
      </c>
      <c r="C27" s="8" t="str">
        <f>VLOOKUP(A27,'Sets data'!$A$3:$C$9990,2,FALSE)</f>
        <v xml:space="preserve">Kuss des Vampirs </v>
      </c>
      <c r="G27" s="78" t="str">
        <f t="shared" si="0"/>
        <v/>
      </c>
    </row>
    <row r="28" spans="1:7" hidden="1" x14ac:dyDescent="0.25">
      <c r="A28" s="12">
        <v>46</v>
      </c>
      <c r="B28" s="8" t="str">
        <f>VLOOKUP(A28,'Sets data'!$A$3:$C$9990,3,FALSE)</f>
        <v>Noble Duelist's Silks</v>
      </c>
      <c r="C28" s="8" t="str">
        <f>VLOOKUP(A28,'Sets data'!$A$3:$C$9990,2,FALSE)</f>
        <v>Seide des edlen Duellanten</v>
      </c>
      <c r="G28" s="78" t="str">
        <f t="shared" si="0"/>
        <v/>
      </c>
    </row>
    <row r="29" spans="1:7" hidden="1" x14ac:dyDescent="0.25">
      <c r="A29" s="12">
        <v>47</v>
      </c>
      <c r="B29" s="8" t="str">
        <f>VLOOKUP(A29,'Sets data'!$A$3:$C$9990,3,FALSE)</f>
        <v>Robes of the Withered Hand</v>
      </c>
      <c r="C29" s="8" t="str">
        <f>VLOOKUP(A29,'Sets data'!$A$3:$C$9990,2,FALSE)</f>
        <v>Roben der Verdorrten Hand</v>
      </c>
      <c r="G29" s="78" t="str">
        <f t="shared" si="0"/>
        <v/>
      </c>
    </row>
    <row r="30" spans="1:7" hidden="1" x14ac:dyDescent="0.25">
      <c r="A30" s="5">
        <v>48</v>
      </c>
      <c r="B30" s="8" t="str">
        <f>VLOOKUP(A30,'Sets data'!$A$3:$C$9990,3,FALSE)</f>
        <v>Magnus' Gift</v>
      </c>
      <c r="C30" s="8" t="str">
        <f>VLOOKUP(A30,'Sets data'!$A$3:$C$9990,2,FALSE)</f>
        <v>Magnus' Gabe</v>
      </c>
      <c r="G30" s="78" t="str">
        <f t="shared" si="0"/>
        <v/>
      </c>
    </row>
    <row r="31" spans="1:7" hidden="1" x14ac:dyDescent="0.25">
      <c r="A31" s="12">
        <v>49</v>
      </c>
      <c r="B31" s="8" t="str">
        <f>VLOOKUP(A31,'Sets data'!$A$3:$C$9990,3,FALSE)</f>
        <v>Shadow of the Red Mountain</v>
      </c>
      <c r="C31" s="8" t="str">
        <f>VLOOKUP(A31,'Sets data'!$A$3:$C$9990,2,FALSE)</f>
        <v>Schatten des Roten Berges</v>
      </c>
      <c r="G31" s="78" t="str">
        <f t="shared" si="0"/>
        <v/>
      </c>
    </row>
    <row r="32" spans="1:7" hidden="1" x14ac:dyDescent="0.25">
      <c r="A32" s="12">
        <v>50</v>
      </c>
      <c r="B32" s="8" t="str">
        <f>VLOOKUP(A32,'Sets data'!$A$3:$C$9990,3,FALSE)</f>
        <v>The Morag Tong</v>
      </c>
      <c r="C32" s="8" t="str">
        <f>VLOOKUP(A32,'Sets data'!$A$3:$C$9990,2,FALSE)</f>
        <v>Morag Tong</v>
      </c>
      <c r="G32" s="78" t="str">
        <f t="shared" si="0"/>
        <v/>
      </c>
    </row>
    <row r="33" spans="1:7" hidden="1" x14ac:dyDescent="0.25">
      <c r="A33" s="5">
        <v>51</v>
      </c>
      <c r="B33" s="8" t="str">
        <f>VLOOKUP(A33,'Sets data'!$A$3:$C$9990,3,FALSE)</f>
        <v>Night Mother's Gaze</v>
      </c>
      <c r="C33" s="8" t="str">
        <f>VLOOKUP(A33,'Sets data'!$A$3:$C$9990,2,FALSE)</f>
        <v>Blick der Mutter der Nacht</v>
      </c>
      <c r="G33" s="78" t="str">
        <f t="shared" si="0"/>
        <v/>
      </c>
    </row>
    <row r="34" spans="1:7" hidden="1" x14ac:dyDescent="0.25">
      <c r="A34" s="12">
        <v>52</v>
      </c>
      <c r="B34" s="8" t="str">
        <f>VLOOKUP(A34,'Sets data'!$A$3:$C$9990,3,FALSE)</f>
        <v>Beckoning Steel</v>
      </c>
      <c r="C34" s="8" t="str">
        <f>VLOOKUP(A34,'Sets data'!$A$3:$C$9990,2,FALSE)</f>
        <v>Klingender Stahl</v>
      </c>
      <c r="G34" s="78" t="str">
        <f t="shared" si="0"/>
        <v/>
      </c>
    </row>
    <row r="35" spans="1:7" hidden="1" x14ac:dyDescent="0.25">
      <c r="A35" s="12">
        <v>53</v>
      </c>
      <c r="B35" s="8" t="str">
        <f>VLOOKUP(A35,'Sets data'!$A$3:$C$9990,3,FALSE)</f>
        <v>The Ice Furnace</v>
      </c>
      <c r="C35" s="8" t="str">
        <f>VLOOKUP(A35,'Sets data'!$A$3:$C$9990,2,FALSE)</f>
        <v>Eisschmiede</v>
      </c>
      <c r="G35" s="78" t="str">
        <f t="shared" si="0"/>
        <v/>
      </c>
    </row>
    <row r="36" spans="1:7" hidden="1" x14ac:dyDescent="0.25">
      <c r="A36" s="5">
        <v>54</v>
      </c>
      <c r="B36" s="8" t="str">
        <f>VLOOKUP(A36,'Sets data'!$A$3:$C$9990,3,FALSE)</f>
        <v>Ashen Grip</v>
      </c>
      <c r="C36" s="8" t="str">
        <f>VLOOKUP(A36,'Sets data'!$A$3:$C$9990,2,FALSE)</f>
        <v>Aschengriff</v>
      </c>
      <c r="G36" s="78" t="str">
        <f t="shared" si="0"/>
        <v/>
      </c>
    </row>
    <row r="37" spans="1:7" hidden="1" x14ac:dyDescent="0.25">
      <c r="A37" s="12">
        <v>55</v>
      </c>
      <c r="B37" s="8" t="str">
        <f>VLOOKUP(A37,'Sets data'!$A$3:$C$9990,3,FALSE)</f>
        <v>Prayer Shawl</v>
      </c>
      <c r="C37" s="8" t="str">
        <f>VLOOKUP(A37,'Sets data'!$A$3:$C$9990,2,FALSE)</f>
        <v>Gebetstuch</v>
      </c>
      <c r="G37" s="78" t="str">
        <f t="shared" si="0"/>
        <v/>
      </c>
    </row>
    <row r="38" spans="1:7" hidden="1" x14ac:dyDescent="0.25">
      <c r="A38" s="12">
        <v>56</v>
      </c>
      <c r="B38" s="8" t="str">
        <f>VLOOKUP(A38,'Sets data'!$A$3:$C$9990,3,FALSE)</f>
        <v>Stendarr's Embrace</v>
      </c>
      <c r="C38" s="8" t="str">
        <f>VLOOKUP(A38,'Sets data'!$A$3:$C$9990,2,FALSE)</f>
        <v>Stendarrs Umarmung</v>
      </c>
      <c r="G38" s="78" t="str">
        <f t="shared" si="0"/>
        <v/>
      </c>
    </row>
    <row r="39" spans="1:7" hidden="1" x14ac:dyDescent="0.25">
      <c r="A39" s="12">
        <v>57</v>
      </c>
      <c r="B39" s="8" t="str">
        <f>VLOOKUP(A39,'Sets data'!$A$3:$C$9990,3,FALSE)</f>
        <v>Syrabane's Grip</v>
      </c>
      <c r="C39" s="8" t="str">
        <f>VLOOKUP(A39,'Sets data'!$A$3:$C$9990,2,FALSE)</f>
        <v>Syrabanns Griff</v>
      </c>
      <c r="G39" s="78" t="str">
        <f t="shared" si="0"/>
        <v/>
      </c>
    </row>
    <row r="40" spans="1:7" hidden="1" x14ac:dyDescent="0.25">
      <c r="A40" s="12">
        <v>58</v>
      </c>
      <c r="B40" s="8" t="str">
        <f>VLOOKUP(A40,'Sets data'!$A$3:$C$9990,3,FALSE)</f>
        <v>Hide of the Werewolf</v>
      </c>
      <c r="C40" s="8" t="str">
        <f>VLOOKUP(A40,'Sets data'!$A$3:$C$9990,2,FALSE)</f>
        <v>Fell des Werwolfs</v>
      </c>
      <c r="G40" s="78" t="str">
        <f t="shared" si="0"/>
        <v/>
      </c>
    </row>
    <row r="41" spans="1:7" hidden="1" x14ac:dyDescent="0.25">
      <c r="A41" s="12">
        <v>59</v>
      </c>
      <c r="B41" s="8" t="str">
        <f>VLOOKUP(A41,'Sets data'!$A$3:$C$9990,3,FALSE)</f>
        <v>Kyne's Kiss</v>
      </c>
      <c r="C41" s="8" t="str">
        <f>VLOOKUP(A41,'Sets data'!$A$3:$C$9990,2,FALSE)</f>
        <v>Kynes Kuss</v>
      </c>
      <c r="G41" s="78" t="str">
        <f t="shared" si="0"/>
        <v/>
      </c>
    </row>
    <row r="42" spans="1:7" hidden="1" x14ac:dyDescent="0.25">
      <c r="A42" s="12">
        <v>60</v>
      </c>
      <c r="B42" s="8" t="str">
        <f>VLOOKUP(A42,'Sets data'!$A$3:$C$9990,3,FALSE)</f>
        <v>Darkstride</v>
      </c>
      <c r="C42" s="8" t="str">
        <f>VLOOKUP(A42,'Sets data'!$A$3:$C$9990,2,FALSE)</f>
        <v>Dunkelschritt</v>
      </c>
      <c r="G42" s="78" t="str">
        <f t="shared" si="0"/>
        <v/>
      </c>
    </row>
    <row r="43" spans="1:7" hidden="1" x14ac:dyDescent="0.25">
      <c r="A43" s="12">
        <v>61</v>
      </c>
      <c r="B43" s="8" t="str">
        <f>VLOOKUP(A43,'Sets data'!$A$3:$C$9990,3,FALSE)</f>
        <v>Dreugh King Slayer</v>
      </c>
      <c r="C43" s="8" t="str">
        <f>VLOOKUP(A43,'Sets data'!$A$3:$C$9990,2,FALSE)</f>
        <v>Dreughkönigsschlächter</v>
      </c>
      <c r="G43" s="78" t="str">
        <f t="shared" si="0"/>
        <v/>
      </c>
    </row>
    <row r="44" spans="1:7" hidden="1" x14ac:dyDescent="0.25">
      <c r="A44" s="12">
        <v>62</v>
      </c>
      <c r="B44" s="8" t="str">
        <f>VLOOKUP(A44,'Sets data'!$A$3:$C$9990,3,FALSE)</f>
        <v>Hatchling's Shell</v>
      </c>
      <c r="C44" s="8" t="str">
        <f>VLOOKUP(A44,'Sets data'!$A$3:$C$9990,2,FALSE)</f>
        <v>Schlüpflingspanzer</v>
      </c>
      <c r="G44" s="78" t="str">
        <f t="shared" si="0"/>
        <v/>
      </c>
    </row>
    <row r="45" spans="1:7" hidden="1" x14ac:dyDescent="0.25">
      <c r="A45" s="12">
        <v>63</v>
      </c>
      <c r="B45" s="8" t="str">
        <f>VLOOKUP(A45,'Sets data'!$A$3:$C$9990,3,FALSE)</f>
        <v>The Juggernaut</v>
      </c>
      <c r="C45" s="8" t="str">
        <f>VLOOKUP(A45,'Sets data'!$A$3:$C$9990,2,FALSE)</f>
        <v>Koloss</v>
      </c>
      <c r="G45" s="78" t="str">
        <f t="shared" si="0"/>
        <v/>
      </c>
    </row>
    <row r="46" spans="1:7" hidden="1" x14ac:dyDescent="0.25">
      <c r="A46" s="12">
        <v>64</v>
      </c>
      <c r="B46" s="8" t="str">
        <f>VLOOKUP(A46,'Sets data'!$A$3:$C$9990,3,FALSE)</f>
        <v>Shadow Dancer's Raiment</v>
      </c>
      <c r="C46" s="8" t="str">
        <f>VLOOKUP(A46,'Sets data'!$A$3:$C$9990,2,FALSE)</f>
        <v>Kleidung des Schattentänzers</v>
      </c>
      <c r="G46" s="78" t="str">
        <f t="shared" si="0"/>
        <v/>
      </c>
    </row>
    <row r="47" spans="1:7" hidden="1" x14ac:dyDescent="0.25">
      <c r="A47" s="12">
        <v>65</v>
      </c>
      <c r="B47" s="8" t="str">
        <f>VLOOKUP(A47,'Sets data'!$A$3:$C$9990,3,FALSE)</f>
        <v>Bloodthorn's Touch</v>
      </c>
      <c r="C47" s="8" t="str">
        <f>VLOOKUP(A47,'Sets data'!$A$3:$C$9990,2,FALSE)</f>
        <v>Spur eines Blutdorns</v>
      </c>
      <c r="G47" s="78" t="str">
        <f t="shared" si="0"/>
        <v/>
      </c>
    </row>
    <row r="48" spans="1:7" hidden="1" x14ac:dyDescent="0.25">
      <c r="A48" s="12">
        <v>66</v>
      </c>
      <c r="B48" s="8" t="str">
        <f>VLOOKUP(A48,'Sets data'!$A$3:$C$9990,3,FALSE)</f>
        <v>Robes of the Hist</v>
      </c>
      <c r="C48" s="8" t="str">
        <f>VLOOKUP(A48,'Sets data'!$A$3:$C$9990,2,FALSE)</f>
        <v>Roben des Hist</v>
      </c>
      <c r="G48" s="78" t="str">
        <f t="shared" si="0"/>
        <v/>
      </c>
    </row>
    <row r="49" spans="1:7" hidden="1" x14ac:dyDescent="0.25">
      <c r="A49" s="12">
        <v>67</v>
      </c>
      <c r="B49" s="8" t="str">
        <f>VLOOKUP(A49,'Sets data'!$A$3:$C$9990,3,FALSE)</f>
        <v>Shadow Walker</v>
      </c>
      <c r="C49" s="8" t="str">
        <f>VLOOKUP(A49,'Sets data'!$A$3:$C$9990,2,FALSE)</f>
        <v>Schattengänger</v>
      </c>
      <c r="G49" s="78" t="str">
        <f t="shared" si="0"/>
        <v/>
      </c>
    </row>
    <row r="50" spans="1:7" hidden="1" x14ac:dyDescent="0.25">
      <c r="A50" s="12">
        <v>68</v>
      </c>
      <c r="B50" s="8" t="str">
        <f>VLOOKUP(A50,'Sets data'!$A$3:$C$9990,3,FALSE)</f>
        <v>Stygian</v>
      </c>
      <c r="C50" s="8" t="str">
        <f>VLOOKUP(A50,'Sets data'!$A$3:$C$9990,2,FALSE)</f>
        <v>Stygier</v>
      </c>
      <c r="G50" s="78" t="str">
        <f t="shared" si="0"/>
        <v/>
      </c>
    </row>
    <row r="51" spans="1:7" hidden="1" x14ac:dyDescent="0.25">
      <c r="A51" s="12">
        <v>69</v>
      </c>
      <c r="B51" s="8" t="str">
        <f>VLOOKUP(A51,'Sets data'!$A$3:$C$9990,3,FALSE)</f>
        <v>Ranger's Gait</v>
      </c>
      <c r="C51" s="8" t="str">
        <f>VLOOKUP(A51,'Sets data'!$A$3:$C$9990,2,FALSE)</f>
        <v>Laufstil des Waldläufers</v>
      </c>
      <c r="G51" s="78" t="str">
        <f t="shared" si="0"/>
        <v/>
      </c>
    </row>
    <row r="52" spans="1:7" hidden="1" x14ac:dyDescent="0.25">
      <c r="A52" s="12">
        <v>70</v>
      </c>
      <c r="B52" s="8" t="str">
        <f>VLOOKUP(A52,'Sets data'!$A$3:$C$9990,3,FALSE)</f>
        <v>Seventh Legion Brute</v>
      </c>
      <c r="C52" s="8" t="str">
        <f>VLOOKUP(A52,'Sets data'!$A$3:$C$9990,2,FALSE)</f>
        <v>Rohling der siebten Legion</v>
      </c>
      <c r="G52" s="78" t="str">
        <f t="shared" si="0"/>
        <v/>
      </c>
    </row>
    <row r="53" spans="1:7" hidden="1" x14ac:dyDescent="0.25">
      <c r="A53" s="12">
        <v>71</v>
      </c>
      <c r="B53" s="8" t="str">
        <f>VLOOKUP(A53,'Sets data'!$A$3:$C$9990,3,FALSE)</f>
        <v>Durok's Bane</v>
      </c>
      <c r="C53" s="8" t="str">
        <f>VLOOKUP(A53,'Sets data'!$A$3:$C$9990,2,FALSE)</f>
        <v>Duroks Fluch</v>
      </c>
      <c r="G53" s="78" t="str">
        <f t="shared" si="0"/>
        <v/>
      </c>
    </row>
    <row r="54" spans="1:7" hidden="1" x14ac:dyDescent="0.25">
      <c r="A54" s="12">
        <v>72</v>
      </c>
      <c r="B54" s="8" t="str">
        <f>VLOOKUP(A54,'Sets data'!$A$3:$C$9990,3,FALSE)</f>
        <v>Nikulas' Heavy Armor</v>
      </c>
      <c r="C54" s="8" t="str">
        <f>VLOOKUP(A54,'Sets data'!$A$3:$C$9990,2,FALSE)</f>
        <v>Nikulas' schwere Rüstung</v>
      </c>
      <c r="G54" s="78" t="str">
        <f t="shared" si="0"/>
        <v/>
      </c>
    </row>
    <row r="55" spans="1:7" hidden="1" x14ac:dyDescent="0.25">
      <c r="A55" s="5">
        <v>73</v>
      </c>
      <c r="B55" s="8" t="str">
        <f>VLOOKUP(A55,'Sets data'!$A$3:$C$9990,3,FALSE)</f>
        <v>Oblivion's Foe</v>
      </c>
      <c r="C55" s="8" t="str">
        <f>VLOOKUP(A55,'Sets data'!$A$3:$C$9990,2,FALSE)</f>
        <v>Erinnerung</v>
      </c>
      <c r="G55" s="78" t="str">
        <f t="shared" si="0"/>
        <v/>
      </c>
    </row>
    <row r="56" spans="1:7" hidden="1" x14ac:dyDescent="0.25">
      <c r="A56" s="5">
        <v>74</v>
      </c>
      <c r="B56" s="8" t="str">
        <f>VLOOKUP(A56,'Sets data'!$A$3:$C$9990,3,FALSE)</f>
        <v>Spectre's Eye</v>
      </c>
      <c r="C56" s="8" t="str">
        <f>VLOOKUP(A56,'Sets data'!$A$3:$C$9990,2,FALSE)</f>
        <v>Schemenauge</v>
      </c>
      <c r="G56" s="78" t="str">
        <f t="shared" si="0"/>
        <v/>
      </c>
    </row>
    <row r="57" spans="1:7" hidden="1" x14ac:dyDescent="0.25">
      <c r="A57" s="5">
        <v>75</v>
      </c>
      <c r="B57" s="8" t="str">
        <f>VLOOKUP(A57,'Sets data'!$A$3:$C$9990,3,FALSE)</f>
        <v>Torug's Pact</v>
      </c>
      <c r="C57" s="8" t="str">
        <f>VLOOKUP(A57,'Sets data'!$A$3:$C$9990,2,FALSE)</f>
        <v>Torugs Pakt</v>
      </c>
      <c r="G57" s="78" t="str">
        <f t="shared" si="0"/>
        <v/>
      </c>
    </row>
    <row r="58" spans="1:7" hidden="1" x14ac:dyDescent="0.25">
      <c r="A58" s="12">
        <v>76</v>
      </c>
      <c r="B58" s="8" t="str">
        <f>VLOOKUP(A58,'Sets data'!$A$3:$C$9990,3,FALSE)</f>
        <v>Robes of Alteration Mastery</v>
      </c>
      <c r="C58" s="8" t="str">
        <f>VLOOKUP(A58,'Sets data'!$A$3:$C$9990,2,FALSE)</f>
        <v>Roben der Veränderungsbeherrschung</v>
      </c>
      <c r="G58" s="78" t="str">
        <f t="shared" si="0"/>
        <v/>
      </c>
    </row>
    <row r="59" spans="1:7" hidden="1" x14ac:dyDescent="0.25">
      <c r="A59" s="12">
        <v>77</v>
      </c>
      <c r="B59" s="8" t="str">
        <f>VLOOKUP(A59,'Sets data'!$A$3:$C$9990,3,FALSE)</f>
        <v>Crusader</v>
      </c>
      <c r="C59" s="8" t="str">
        <f>VLOOKUP(A59,'Sets data'!$A$3:$C$9990,2,FALSE)</f>
        <v>Glaubenskrieger</v>
      </c>
      <c r="G59" s="78" t="str">
        <f t="shared" si="0"/>
        <v/>
      </c>
    </row>
    <row r="60" spans="1:7" hidden="1" x14ac:dyDescent="0.25">
      <c r="A60" s="5">
        <v>78</v>
      </c>
      <c r="B60" s="8" t="str">
        <f>VLOOKUP(A60,'Sets data'!$A$3:$C$9990,3,FALSE)</f>
        <v>Hist Bark</v>
      </c>
      <c r="C60" s="8" t="str">
        <f>VLOOKUP(A60,'Sets data'!$A$3:$C$9990,2,FALSE)</f>
        <v>Histrinde</v>
      </c>
      <c r="G60" s="78" t="str">
        <f t="shared" si="0"/>
        <v/>
      </c>
    </row>
    <row r="61" spans="1:7" hidden="1" x14ac:dyDescent="0.25">
      <c r="A61" s="5">
        <v>79</v>
      </c>
      <c r="B61" s="8" t="str">
        <f>VLOOKUP(A61,'Sets data'!$A$3:$C$9990,3,FALSE)</f>
        <v>Willow's Path</v>
      </c>
      <c r="C61" s="8" t="str">
        <f>VLOOKUP(A61,'Sets data'!$A$3:$C$9990,2,FALSE)</f>
        <v>Weidenpfad</v>
      </c>
      <c r="G61" s="78" t="str">
        <f t="shared" si="0"/>
        <v/>
      </c>
    </row>
    <row r="62" spans="1:7" hidden="1" x14ac:dyDescent="0.25">
      <c r="A62" s="5">
        <v>80</v>
      </c>
      <c r="B62" s="8" t="str">
        <f>VLOOKUP(A62,'Sets data'!$A$3:$C$9990,3,FALSE)</f>
        <v>Hunding's Rage</v>
      </c>
      <c r="C62" s="8" t="str">
        <f>VLOOKUP(A62,'Sets data'!$A$3:$C$9990,2,FALSE)</f>
        <v>Hundings Zorn</v>
      </c>
      <c r="G62" s="78" t="str">
        <f t="shared" si="0"/>
        <v/>
      </c>
    </row>
    <row r="63" spans="1:7" hidden="1" x14ac:dyDescent="0.25">
      <c r="A63" s="5">
        <v>81</v>
      </c>
      <c r="B63" s="8" t="str">
        <f>VLOOKUP(A63,'Sets data'!$A$3:$C$9990,3,FALSE)</f>
        <v>Song of Lamae</v>
      </c>
      <c r="C63" s="8" t="str">
        <f>VLOOKUP(A63,'Sets data'!$A$3:$C$9990,2,FALSE)</f>
        <v>Lied der Lamien</v>
      </c>
      <c r="G63" s="78" t="str">
        <f t="shared" si="0"/>
        <v/>
      </c>
    </row>
    <row r="64" spans="1:7" hidden="1" x14ac:dyDescent="0.25">
      <c r="A64" s="5">
        <v>82</v>
      </c>
      <c r="B64" s="8" t="str">
        <f>VLOOKUP(A64,'Sets data'!$A$3:$C$9990,3,FALSE)</f>
        <v>Alessia's Bulwark</v>
      </c>
      <c r="C64" s="8" t="str">
        <f>VLOOKUP(A64,'Sets data'!$A$3:$C$9990,2,FALSE)</f>
        <v>Alessias Bollwerk</v>
      </c>
      <c r="G64" s="78" t="str">
        <f t="shared" si="0"/>
        <v/>
      </c>
    </row>
    <row r="65" spans="1:7" hidden="1" x14ac:dyDescent="0.25">
      <c r="A65" s="12">
        <v>83</v>
      </c>
      <c r="B65" s="8" t="str">
        <f>VLOOKUP(A65,'Sets data'!$A$3:$C$9990,3,FALSE)</f>
        <v>Elf Bane</v>
      </c>
      <c r="C65" s="8" t="str">
        <f>VLOOKUP(A65,'Sets data'!$A$3:$C$9990,2,FALSE)</f>
        <v>Elfenfluch</v>
      </c>
      <c r="G65" s="78" t="str">
        <f t="shared" si="0"/>
        <v/>
      </c>
    </row>
    <row r="66" spans="1:7" hidden="1" x14ac:dyDescent="0.25">
      <c r="A66" s="5">
        <v>84</v>
      </c>
      <c r="B66" s="8" t="str">
        <f>VLOOKUP(A66,'Sets data'!$A$3:$C$9990,3,FALSE)</f>
        <v>Orgnum's Scales</v>
      </c>
      <c r="C66" s="8" t="str">
        <f>VLOOKUP(A66,'Sets data'!$A$3:$C$9990,2,FALSE)</f>
        <v>Orgnums Schuppen</v>
      </c>
      <c r="G66" s="78" t="str">
        <f t="shared" si="0"/>
        <v/>
      </c>
    </row>
    <row r="67" spans="1:7" hidden="1" x14ac:dyDescent="0.25">
      <c r="A67" s="12">
        <v>85</v>
      </c>
      <c r="B67" s="8" t="str">
        <f>VLOOKUP(A67,'Sets data'!$A$3:$C$9990,3,FALSE)</f>
        <v>Almalexia's Mercy</v>
      </c>
      <c r="C67" s="8" t="str">
        <f>VLOOKUP(A67,'Sets data'!$A$3:$C$9990,2,FALSE)</f>
        <v>Almalexias Gnade</v>
      </c>
      <c r="G67" s="78" t="str">
        <f t="shared" ref="G67:G130" si="1">IF(AND(A67&lt;&gt;"",NOT(ISERROR(A67)),ISNUMBER(A67),D67&lt;&gt;""),CONCATENATE("[",A67,"] = {",D67,"},","     --",B67," -&gt; ",E67," / ",F67),"")</f>
        <v/>
      </c>
    </row>
    <row r="68" spans="1:7" hidden="1" x14ac:dyDescent="0.25">
      <c r="A68" s="12">
        <v>86</v>
      </c>
      <c r="B68" s="8" t="str">
        <f>VLOOKUP(A68,'Sets data'!$A$3:$C$9990,3,FALSE)</f>
        <v>Queen's Elegance</v>
      </c>
      <c r="C68" s="8" t="str">
        <f>VLOOKUP(A68,'Sets data'!$A$3:$C$9990,2,FALSE)</f>
        <v>Eleganz der Königin</v>
      </c>
      <c r="G68" s="78" t="str">
        <f t="shared" si="1"/>
        <v/>
      </c>
    </row>
    <row r="69" spans="1:7" hidden="1" x14ac:dyDescent="0.25">
      <c r="A69" s="5">
        <v>87</v>
      </c>
      <c r="B69" s="8" t="str">
        <f>VLOOKUP(A69,'Sets data'!$A$3:$C$9990,3,FALSE)</f>
        <v>Eyes of Mara</v>
      </c>
      <c r="C69" s="8" t="str">
        <f>VLOOKUP(A69,'Sets data'!$A$3:$C$9990,2,FALSE)</f>
        <v>Augen von Mara</v>
      </c>
      <c r="G69" s="78" t="str">
        <f t="shared" si="1"/>
        <v/>
      </c>
    </row>
    <row r="70" spans="1:7" hidden="1" x14ac:dyDescent="0.25">
      <c r="A70" s="12">
        <v>88</v>
      </c>
      <c r="B70" s="8" t="str">
        <f>VLOOKUP(A70,'Sets data'!$A$3:$C$9990,3,FALSE)</f>
        <v>Robes of Destruction Mastery</v>
      </c>
      <c r="C70" s="8" t="str">
        <f>VLOOKUP(A70,'Sets data'!$A$3:$C$9990,2,FALSE)</f>
        <v>Roben der Zerstörungsbeherrschung</v>
      </c>
      <c r="G70" s="78" t="str">
        <f t="shared" si="1"/>
        <v/>
      </c>
    </row>
    <row r="71" spans="1:7" hidden="1" x14ac:dyDescent="0.25">
      <c r="A71" s="12">
        <v>89</v>
      </c>
      <c r="B71" s="8" t="str">
        <f>VLOOKUP(A71,'Sets data'!$A$3:$C$9990,3,FALSE)</f>
        <v>Sentry</v>
      </c>
      <c r="C71" s="8" t="str">
        <f>VLOOKUP(A71,'Sets data'!$A$3:$C$9990,2,FALSE)</f>
        <v>Wachposten</v>
      </c>
      <c r="G71" s="78" t="str">
        <f t="shared" si="1"/>
        <v/>
      </c>
    </row>
    <row r="72" spans="1:7" hidden="1" x14ac:dyDescent="0.25">
      <c r="A72" s="12">
        <v>90</v>
      </c>
      <c r="B72" s="8" t="str">
        <f>VLOOKUP(A72,'Sets data'!$A$3:$C$9990,3,FALSE)</f>
        <v>Senche's Bite</v>
      </c>
      <c r="C72" s="8" t="str">
        <f>VLOOKUP(A72,'Sets data'!$A$3:$C$9990,2,FALSE)</f>
        <v>Biss des Senche</v>
      </c>
      <c r="G72" s="78" t="str">
        <f t="shared" si="1"/>
        <v/>
      </c>
    </row>
    <row r="73" spans="1:7" hidden="1" x14ac:dyDescent="0.25">
      <c r="A73" s="12">
        <v>91</v>
      </c>
      <c r="B73" s="8" t="str">
        <f>VLOOKUP(A73,'Sets data'!$A$3:$C$9990,3,FALSE)</f>
        <v>Oblivion's Edge</v>
      </c>
      <c r="C73" s="8" t="str">
        <f>VLOOKUP(A73,'Sets data'!$A$3:$C$9990,2,FALSE)</f>
        <v>Vorteil des Vergessens</v>
      </c>
      <c r="G73" s="78" t="str">
        <f t="shared" si="1"/>
        <v/>
      </c>
    </row>
    <row r="74" spans="1:7" hidden="1" x14ac:dyDescent="0.25">
      <c r="A74" s="5">
        <v>92</v>
      </c>
      <c r="B74" s="8" t="str">
        <f>VLOOKUP(A74,'Sets data'!$A$3:$C$9990,3,FALSE)</f>
        <v>Kagrenac's Hope</v>
      </c>
      <c r="C74" s="8" t="str">
        <f>VLOOKUP(A74,'Sets data'!$A$3:$C$9990,2,FALSE)</f>
        <v>Kagrenacs Hoffnung</v>
      </c>
      <c r="G74" s="78" t="str">
        <f t="shared" si="1"/>
        <v/>
      </c>
    </row>
    <row r="75" spans="1:7" hidden="1" x14ac:dyDescent="0.25">
      <c r="A75" s="12">
        <v>93</v>
      </c>
      <c r="B75" s="8" t="str">
        <f>VLOOKUP(A75,'Sets data'!$A$3:$C$9990,3,FALSE)</f>
        <v>Storm Knight's Plate</v>
      </c>
      <c r="C75" s="8" t="str">
        <f>VLOOKUP(A75,'Sets data'!$A$3:$C$9990,2,FALSE)</f>
        <v>Wut des Sturmritters</v>
      </c>
      <c r="G75" s="78" t="str">
        <f t="shared" si="1"/>
        <v/>
      </c>
    </row>
    <row r="76" spans="1:7" hidden="1" x14ac:dyDescent="0.25">
      <c r="A76" s="12">
        <v>94</v>
      </c>
      <c r="B76" s="8" t="str">
        <f>VLOOKUP(A76,'Sets data'!$A$3:$C$9990,3,FALSE)</f>
        <v>Meridia's Blessed Armor</v>
      </c>
      <c r="C76" s="8" t="str">
        <f>VLOOKUP(A76,'Sets data'!$A$3:$C$9990,2,FALSE)</f>
        <v>Meridias gesegnete Rüstung</v>
      </c>
      <c r="G76" s="78" t="str">
        <f t="shared" si="1"/>
        <v/>
      </c>
    </row>
    <row r="77" spans="1:7" hidden="1" x14ac:dyDescent="0.25">
      <c r="A77" s="5">
        <v>95</v>
      </c>
      <c r="B77" s="8" t="str">
        <f>VLOOKUP(A77,'Sets data'!$A$3:$C$9990,3,FALSE)</f>
        <v>Shalidor's Curse</v>
      </c>
      <c r="C77" s="8" t="str">
        <f>VLOOKUP(A77,'Sets data'!$A$3:$C$9990,2,FALSE)</f>
        <v>Shalidors Fluch</v>
      </c>
      <c r="G77" s="78" t="str">
        <f t="shared" si="1"/>
        <v/>
      </c>
    </row>
    <row r="78" spans="1:7" hidden="1" x14ac:dyDescent="0.25">
      <c r="A78" s="12">
        <v>96</v>
      </c>
      <c r="B78" s="8" t="str">
        <f>VLOOKUP(A78,'Sets data'!$A$3:$C$9990,3,FALSE)</f>
        <v>Armor of Truth</v>
      </c>
      <c r="C78" s="8" t="str">
        <f>VLOOKUP(A78,'Sets data'!$A$3:$C$9990,2,FALSE)</f>
        <v>Rüstung der Wahrheit</v>
      </c>
      <c r="G78" s="78" t="str">
        <f t="shared" si="1"/>
        <v/>
      </c>
    </row>
    <row r="79" spans="1:7" hidden="1" x14ac:dyDescent="0.25">
      <c r="A79" s="12">
        <v>97</v>
      </c>
      <c r="B79" s="8" t="str">
        <f>VLOOKUP(A79,'Sets data'!$A$3:$C$9990,3,FALSE)</f>
        <v>The Arch-Mage</v>
      </c>
      <c r="C79" s="8" t="str">
        <f>VLOOKUP(A79,'Sets data'!$A$3:$C$9990,2,FALSE)</f>
        <v>Erzmagier</v>
      </c>
      <c r="G79" s="78" t="str">
        <f t="shared" si="1"/>
        <v/>
      </c>
    </row>
    <row r="80" spans="1:7" hidden="1" x14ac:dyDescent="0.25">
      <c r="A80" s="12">
        <v>98</v>
      </c>
      <c r="B80" s="8" t="str">
        <f>VLOOKUP(A80,'Sets data'!$A$3:$C$9990,3,FALSE)</f>
        <v>Necropotence</v>
      </c>
      <c r="C80" s="8" t="str">
        <f>VLOOKUP(A80,'Sets data'!$A$3:$C$9990,2,FALSE)</f>
        <v>Nekropotenz</v>
      </c>
      <c r="G80" s="78" t="str">
        <f t="shared" si="1"/>
        <v/>
      </c>
    </row>
    <row r="81" spans="1:7" hidden="1" x14ac:dyDescent="0.25">
      <c r="A81" s="12">
        <v>99</v>
      </c>
      <c r="B81" s="8" t="str">
        <f>VLOOKUP(A81,'Sets data'!$A$3:$C$9990,3,FALSE)</f>
        <v>Salvation</v>
      </c>
      <c r="C81" s="8" t="str">
        <f>VLOOKUP(A81,'Sets data'!$A$3:$C$9990,2,FALSE)</f>
        <v>Erlösung</v>
      </c>
      <c r="G81" s="78" t="str">
        <f t="shared" si="1"/>
        <v/>
      </c>
    </row>
    <row r="82" spans="1:7" hidden="1" x14ac:dyDescent="0.25">
      <c r="A82" s="12">
        <v>100</v>
      </c>
      <c r="B82" s="8" t="str">
        <f>VLOOKUP(A82,'Sets data'!$A$3:$C$9990,3,FALSE)</f>
        <v>Hawk's Eye</v>
      </c>
      <c r="C82" s="8" t="str">
        <f>VLOOKUP(A82,'Sets data'!$A$3:$C$9990,2,FALSE)</f>
        <v>Falkenauge</v>
      </c>
      <c r="G82" s="78" t="str">
        <f t="shared" si="1"/>
        <v/>
      </c>
    </row>
    <row r="83" spans="1:7" hidden="1" x14ac:dyDescent="0.25">
      <c r="A83" s="12">
        <v>101</v>
      </c>
      <c r="B83" s="8" t="str">
        <f>VLOOKUP(A83,'Sets data'!$A$3:$C$9990,3,FALSE)</f>
        <v>Affliction</v>
      </c>
      <c r="C83" s="8" t="str">
        <f>VLOOKUP(A83,'Sets data'!$A$3:$C$9990,2,FALSE)</f>
        <v>Elend</v>
      </c>
      <c r="G83" s="78" t="str">
        <f t="shared" si="1"/>
        <v/>
      </c>
    </row>
    <row r="84" spans="1:7" hidden="1" x14ac:dyDescent="0.25">
      <c r="A84" s="12">
        <v>102</v>
      </c>
      <c r="B84" s="8" t="str">
        <f>VLOOKUP(A84,'Sets data'!$A$3:$C$9990,3,FALSE)</f>
        <v>Duneripper's Scales</v>
      </c>
      <c r="C84" s="8" t="str">
        <f>VLOOKUP(A84,'Sets data'!$A$3:$C$9990,2,FALSE)</f>
        <v>Schuppen des Dünenbrechers</v>
      </c>
      <c r="G84" s="78" t="str">
        <f t="shared" si="1"/>
        <v/>
      </c>
    </row>
    <row r="85" spans="1:7" hidden="1" x14ac:dyDescent="0.25">
      <c r="A85" s="12">
        <v>103</v>
      </c>
      <c r="B85" s="8" t="str">
        <f>VLOOKUP(A85,'Sets data'!$A$3:$C$9990,3,FALSE)</f>
        <v>Magicka Furnace</v>
      </c>
      <c r="C85" s="8" t="str">
        <f>VLOOKUP(A85,'Sets data'!$A$3:$C$9990,2,FALSE)</f>
        <v>Magickaschmiede</v>
      </c>
      <c r="G85" s="78" t="str">
        <f t="shared" si="1"/>
        <v/>
      </c>
    </row>
    <row r="86" spans="1:7" hidden="1" x14ac:dyDescent="0.25">
      <c r="A86" s="12">
        <v>104</v>
      </c>
      <c r="B86" s="8" t="str">
        <f>VLOOKUP(A86,'Sets data'!$A$3:$C$9990,3,FALSE)</f>
        <v>Curse Eater</v>
      </c>
      <c r="C86" s="8" t="str">
        <f>VLOOKUP(A86,'Sets data'!$A$3:$C$9990,2,FALSE)</f>
        <v>Fluchfresser</v>
      </c>
      <c r="G86" s="78" t="str">
        <f t="shared" si="1"/>
        <v/>
      </c>
    </row>
    <row r="87" spans="1:7" hidden="1" x14ac:dyDescent="0.25">
      <c r="A87" s="12">
        <v>105</v>
      </c>
      <c r="B87" s="8" t="str">
        <f>VLOOKUP(A87,'Sets data'!$A$3:$C$9990,3,FALSE)</f>
        <v>Twin Sisters</v>
      </c>
      <c r="C87" s="8" t="str">
        <f>VLOOKUP(A87,'Sets data'!$A$3:$C$9990,2,FALSE)</f>
        <v>Zwillingsschwestern</v>
      </c>
      <c r="G87" s="78" t="str">
        <f t="shared" si="1"/>
        <v/>
      </c>
    </row>
    <row r="88" spans="1:7" hidden="1" x14ac:dyDescent="0.25">
      <c r="A88" s="12">
        <v>106</v>
      </c>
      <c r="B88" s="8" t="str">
        <f>VLOOKUP(A88,'Sets data'!$A$3:$C$9990,3,FALSE)</f>
        <v>Wilderqueen's Arch</v>
      </c>
      <c r="C88" s="8" t="str">
        <f>VLOOKUP(A88,'Sets data'!$A$3:$C$9990,2,FALSE)</f>
        <v>Bogen der Wildkönigin</v>
      </c>
      <c r="G88" s="78" t="str">
        <f t="shared" si="1"/>
        <v/>
      </c>
    </row>
    <row r="89" spans="1:7" hidden="1" x14ac:dyDescent="0.25">
      <c r="A89" s="12">
        <v>107</v>
      </c>
      <c r="B89" s="8" t="str">
        <f>VLOOKUP(A89,'Sets data'!$A$3:$C$9990,3,FALSE)</f>
        <v>Wyrd Tree's Blessing</v>
      </c>
      <c r="C89" s="8" t="str">
        <f>VLOOKUP(A89,'Sets data'!$A$3:$C$9990,2,FALSE)</f>
        <v>Segen des Wyrdbaums</v>
      </c>
      <c r="G89" s="78" t="str">
        <f t="shared" si="1"/>
        <v/>
      </c>
    </row>
    <row r="90" spans="1:7" hidden="1" x14ac:dyDescent="0.25">
      <c r="A90" s="12">
        <v>108</v>
      </c>
      <c r="B90" s="8" t="str">
        <f>VLOOKUP(A90,'Sets data'!$A$3:$C$9990,3,FALSE)</f>
        <v>Ravager</v>
      </c>
      <c r="C90" s="8" t="str">
        <f>VLOOKUP(A90,'Sets data'!$A$3:$C$9990,2,FALSE)</f>
        <v>Verwüster</v>
      </c>
      <c r="G90" s="78" t="str">
        <f t="shared" si="1"/>
        <v/>
      </c>
    </row>
    <row r="91" spans="1:7" hidden="1" x14ac:dyDescent="0.25">
      <c r="A91" s="12">
        <v>109</v>
      </c>
      <c r="B91" s="8" t="str">
        <f>VLOOKUP(A91,'Sets data'!$A$3:$C$9990,3,FALSE)</f>
        <v>Light of Cyrodiil</v>
      </c>
      <c r="C91" s="8" t="str">
        <f>VLOOKUP(A91,'Sets data'!$A$3:$C$9990,2,FALSE)</f>
        <v>Licht von Cyrodiil</v>
      </c>
      <c r="G91" s="78" t="str">
        <f t="shared" si="1"/>
        <v/>
      </c>
    </row>
    <row r="92" spans="1:7" hidden="1" x14ac:dyDescent="0.25">
      <c r="A92" s="12">
        <v>110</v>
      </c>
      <c r="B92" s="8" t="str">
        <f>VLOOKUP(A92,'Sets data'!$A$3:$C$9990,3,FALSE)</f>
        <v>Sanctuary</v>
      </c>
      <c r="C92" s="8" t="str">
        <f>VLOOKUP(A92,'Sets data'!$A$3:$C$9990,2,FALSE)</f>
        <v>Heiligtum</v>
      </c>
      <c r="G92" s="78" t="str">
        <f t="shared" si="1"/>
        <v/>
      </c>
    </row>
    <row r="93" spans="1:7" hidden="1" x14ac:dyDescent="0.25">
      <c r="A93" s="12">
        <v>111</v>
      </c>
      <c r="B93" s="8" t="str">
        <f>VLOOKUP(A93,'Sets data'!$A$3:$C$9990,3,FALSE)</f>
        <v>Ward of Cyrodiil</v>
      </c>
      <c r="C93" s="8" t="str">
        <f>VLOOKUP(A93,'Sets data'!$A$3:$C$9990,2,FALSE)</f>
        <v>Schutz von Cyrodiil</v>
      </c>
      <c r="G93" s="78" t="str">
        <f t="shared" si="1"/>
        <v/>
      </c>
    </row>
    <row r="94" spans="1:7" hidden="1" x14ac:dyDescent="0.25">
      <c r="A94" s="12">
        <v>112</v>
      </c>
      <c r="B94" s="8" t="str">
        <f>VLOOKUP(A94,'Sets data'!$A$3:$C$9990,3,FALSE)</f>
        <v>Night Terror</v>
      </c>
      <c r="C94" s="8" t="str">
        <f>VLOOKUP(A94,'Sets data'!$A$3:$C$9990,2,FALSE)</f>
        <v>Nachtschrecken</v>
      </c>
      <c r="G94" s="78" t="str">
        <f t="shared" si="1"/>
        <v/>
      </c>
    </row>
    <row r="95" spans="1:7" hidden="1" x14ac:dyDescent="0.25">
      <c r="A95" s="12">
        <v>113</v>
      </c>
      <c r="B95" s="8" t="str">
        <f>VLOOKUP(A95,'Sets data'!$A$3:$C$9990,3,FALSE)</f>
        <v>Crest of Cyrodiil</v>
      </c>
      <c r="C95" s="8" t="str">
        <f>VLOOKUP(A95,'Sets data'!$A$3:$C$9990,2,FALSE)</f>
        <v>Wappen von Cyrodiil</v>
      </c>
      <c r="G95" s="78" t="str">
        <f t="shared" si="1"/>
        <v/>
      </c>
    </row>
    <row r="96" spans="1:7" hidden="1" x14ac:dyDescent="0.25">
      <c r="A96" s="12">
        <v>114</v>
      </c>
      <c r="B96" s="8" t="str">
        <f>VLOOKUP(A96,'Sets data'!$A$3:$C$9990,3,FALSE)</f>
        <v>Soulshine</v>
      </c>
      <c r="C96" s="8" t="str">
        <f>VLOOKUP(A96,'Sets data'!$A$3:$C$9990,2,FALSE)</f>
        <v>Seelenschein</v>
      </c>
      <c r="G96" s="78" t="str">
        <f t="shared" si="1"/>
        <v/>
      </c>
    </row>
    <row r="97" spans="1:7" hidden="1" x14ac:dyDescent="0.25">
      <c r="A97" s="12">
        <v>116</v>
      </c>
      <c r="B97" s="8" t="str">
        <f>VLOOKUP(A97,'Sets data'!$A$3:$C$9990,3,FALSE)</f>
        <v>The Destruction Suite</v>
      </c>
      <c r="C97" s="8" t="str">
        <f>VLOOKUP(A97,'Sets data'!$A$3:$C$9990,2,FALSE)</f>
        <v>Garnitur der Zerstörung</v>
      </c>
      <c r="G97" s="78" t="str">
        <f t="shared" si="1"/>
        <v/>
      </c>
    </row>
    <row r="98" spans="1:7" hidden="1" x14ac:dyDescent="0.25">
      <c r="A98" s="12">
        <v>117</v>
      </c>
      <c r="B98" s="8" t="str">
        <f>VLOOKUP(A98,'Sets data'!$A$3:$C$9990,3,FALSE)</f>
        <v>Relics of the Physician, Ansur</v>
      </c>
      <c r="C98" s="8" t="str">
        <f>VLOOKUP(A98,'Sets data'!$A$3:$C$9990,2,FALSE)</f>
        <v>Relikte des Mediziners Ansur</v>
      </c>
      <c r="G98" s="78" t="str">
        <f t="shared" si="1"/>
        <v/>
      </c>
    </row>
    <row r="99" spans="1:7" hidden="1" x14ac:dyDescent="0.25">
      <c r="A99" s="12">
        <v>118</v>
      </c>
      <c r="B99" s="8" t="str">
        <f>VLOOKUP(A99,'Sets data'!$A$3:$C$9990,3,FALSE)</f>
        <v>Treasures of the Earthforge</v>
      </c>
      <c r="C99" s="8" t="str">
        <f>VLOOKUP(A99,'Sets data'!$A$3:$C$9990,2,FALSE)</f>
        <v>Schätze der Erdenschmiede</v>
      </c>
      <c r="G99" s="78" t="str">
        <f t="shared" si="1"/>
        <v/>
      </c>
    </row>
    <row r="100" spans="1:7" hidden="1" x14ac:dyDescent="0.25">
      <c r="A100" s="12">
        <v>119</v>
      </c>
      <c r="B100" s="8" t="str">
        <f>VLOOKUP(A100,'Sets data'!$A$3:$C$9990,3,FALSE)</f>
        <v>Relics of the Rebellion</v>
      </c>
      <c r="C100" s="8" t="str">
        <f>VLOOKUP(A100,'Sets data'!$A$3:$C$9990,2,FALSE)</f>
        <v>Relikte der Rebellion</v>
      </c>
      <c r="G100" s="78" t="str">
        <f t="shared" si="1"/>
        <v/>
      </c>
    </row>
    <row r="101" spans="1:7" hidden="1" x14ac:dyDescent="0.25">
      <c r="A101" s="12">
        <v>120</v>
      </c>
      <c r="B101" s="8" t="str">
        <f>VLOOKUP(A101,'Sets data'!$A$3:$C$9990,3,FALSE)</f>
        <v>Arms of Infernace</v>
      </c>
      <c r="C101" s="8" t="str">
        <f>VLOOKUP(A101,'Sets data'!$A$3:$C$9990,2,FALSE)</f>
        <v>Waffen Infernals</v>
      </c>
      <c r="G101" s="78" t="str">
        <f t="shared" si="1"/>
        <v/>
      </c>
    </row>
    <row r="102" spans="1:7" hidden="1" x14ac:dyDescent="0.25">
      <c r="A102" s="12">
        <v>121</v>
      </c>
      <c r="B102" s="8" t="str">
        <f>VLOOKUP(A102,'Sets data'!$A$3:$C$9990,3,FALSE)</f>
        <v>Arms of the Ancestors</v>
      </c>
      <c r="C102" s="8" t="str">
        <f>VLOOKUP(A102,'Sets data'!$A$3:$C$9990,2,FALSE)</f>
        <v>Waffen der Ahnen</v>
      </c>
      <c r="G102" s="78" t="str">
        <f t="shared" si="1"/>
        <v/>
      </c>
    </row>
    <row r="103" spans="1:7" hidden="1" x14ac:dyDescent="0.25">
      <c r="A103" s="12">
        <v>122</v>
      </c>
      <c r="B103" s="8" t="str">
        <f>VLOOKUP(A103,'Sets data'!$A$3:$C$9990,3,FALSE)</f>
        <v>Ebon Armory</v>
      </c>
      <c r="C103" s="8" t="str">
        <f>VLOOKUP(A103,'Sets data'!$A$3:$C$9990,2,FALSE)</f>
        <v>Ebenerzarsenal</v>
      </c>
      <c r="G103" s="78" t="str">
        <f t="shared" si="1"/>
        <v/>
      </c>
    </row>
    <row r="104" spans="1:7" hidden="1" x14ac:dyDescent="0.25">
      <c r="A104" s="12">
        <v>123</v>
      </c>
      <c r="B104" s="8" t="str">
        <f>VLOOKUP(A104,'Sets data'!$A$3:$C$9990,3,FALSE)</f>
        <v>Hircine's Veneer</v>
      </c>
      <c r="C104" s="8" t="str">
        <f>VLOOKUP(A104,'Sets data'!$A$3:$C$9990,2,FALSE)</f>
        <v>Hircines Schein</v>
      </c>
      <c r="G104" s="78" t="str">
        <f t="shared" si="1"/>
        <v/>
      </c>
    </row>
    <row r="105" spans="1:7" hidden="1" x14ac:dyDescent="0.25">
      <c r="A105" s="12">
        <v>124</v>
      </c>
      <c r="B105" s="8" t="str">
        <f>VLOOKUP(A105,'Sets data'!$A$3:$C$9990,3,FALSE)</f>
        <v>The Worm's Raiment</v>
      </c>
      <c r="C105" s="8" t="str">
        <f>VLOOKUP(A105,'Sets data'!$A$3:$C$9990,2,FALSE)</f>
        <v>Garderobe des Wurms</v>
      </c>
      <c r="G105" s="78" t="str">
        <f t="shared" si="1"/>
        <v/>
      </c>
    </row>
    <row r="106" spans="1:7" hidden="1" x14ac:dyDescent="0.25">
      <c r="A106" s="12">
        <v>125</v>
      </c>
      <c r="B106" s="8" t="str">
        <f>VLOOKUP(A106,'Sets data'!$A$3:$C$9990,3,FALSE)</f>
        <v>Wrath of the Imperium</v>
      </c>
      <c r="C106" s="8" t="str">
        <f>VLOOKUP(A106,'Sets data'!$A$3:$C$9990,2,FALSE)</f>
        <v>Zorn des Kaiserreichs</v>
      </c>
      <c r="G106" s="78" t="str">
        <f t="shared" si="1"/>
        <v/>
      </c>
    </row>
    <row r="107" spans="1:7" hidden="1" x14ac:dyDescent="0.25">
      <c r="A107" s="12">
        <v>126</v>
      </c>
      <c r="B107" s="8" t="str">
        <f>VLOOKUP(A107,'Sets data'!$A$3:$C$9990,3,FALSE)</f>
        <v>Grace of the Ancients</v>
      </c>
      <c r="C107" s="8" t="str">
        <f>VLOOKUP(A107,'Sets data'!$A$3:$C$9990,2,FALSE)</f>
        <v>Anmut der Uralten</v>
      </c>
      <c r="G107" s="78" t="str">
        <f t="shared" si="1"/>
        <v/>
      </c>
    </row>
    <row r="108" spans="1:7" hidden="1" x14ac:dyDescent="0.25">
      <c r="A108" s="12">
        <v>127</v>
      </c>
      <c r="B108" s="8" t="str">
        <f>VLOOKUP(A108,'Sets data'!$A$3:$C$9990,3,FALSE)</f>
        <v>Deadly Strike</v>
      </c>
      <c r="C108" s="8" t="str">
        <f>VLOOKUP(A108,'Sets data'!$A$3:$C$9990,2,FALSE)</f>
        <v>Tödlicher Stoß</v>
      </c>
      <c r="G108" s="78" t="str">
        <f t="shared" si="1"/>
        <v/>
      </c>
    </row>
    <row r="109" spans="1:7" hidden="1" x14ac:dyDescent="0.25">
      <c r="A109" s="12">
        <v>128</v>
      </c>
      <c r="B109" s="8" t="str">
        <f>VLOOKUP(A109,'Sets data'!$A$3:$C$9990,3,FALSE)</f>
        <v>Blessing of the Potentates</v>
      </c>
      <c r="C109" s="8" t="str">
        <f>VLOOKUP(A109,'Sets data'!$A$3:$C$9990,2,FALSE)</f>
        <v>Segen des Potentaten</v>
      </c>
      <c r="G109" s="78" t="str">
        <f t="shared" si="1"/>
        <v/>
      </c>
    </row>
    <row r="110" spans="1:7" hidden="1" x14ac:dyDescent="0.25">
      <c r="A110" s="12">
        <v>129</v>
      </c>
      <c r="B110" s="8" t="str">
        <f>VLOOKUP(A110,'Sets data'!$A$3:$C$9990,3,FALSE)</f>
        <v>Vengeance Leech</v>
      </c>
      <c r="C110" s="8" t="str">
        <f>VLOOKUP(A110,'Sets data'!$A$3:$C$9990,2,FALSE)</f>
        <v>Saugende Vergeltung</v>
      </c>
      <c r="G110" s="78" t="str">
        <f t="shared" si="1"/>
        <v/>
      </c>
    </row>
    <row r="111" spans="1:7" hidden="1" x14ac:dyDescent="0.25">
      <c r="A111" s="12">
        <v>130</v>
      </c>
      <c r="B111" s="8" t="str">
        <f>VLOOKUP(A111,'Sets data'!$A$3:$C$9990,3,FALSE)</f>
        <v>Eagle Eye</v>
      </c>
      <c r="C111" s="8" t="str">
        <f>VLOOKUP(A111,'Sets data'!$A$3:$C$9990,2,FALSE)</f>
        <v>Adlerauge</v>
      </c>
      <c r="G111" s="78" t="str">
        <f t="shared" si="1"/>
        <v/>
      </c>
    </row>
    <row r="112" spans="1:7" hidden="1" x14ac:dyDescent="0.25">
      <c r="A112" s="12">
        <v>131</v>
      </c>
      <c r="B112" s="8" t="str">
        <f>VLOOKUP(A112,'Sets data'!$A$3:$C$9990,3,FALSE)</f>
        <v>Bastion of the Heartland</v>
      </c>
      <c r="C112" s="8" t="str">
        <f>VLOOKUP(A112,'Sets data'!$A$3:$C$9990,2,FALSE)</f>
        <v>Bastion des Herzlandes</v>
      </c>
      <c r="G112" s="78" t="str">
        <f t="shared" si="1"/>
        <v/>
      </c>
    </row>
    <row r="113" spans="1:7" hidden="1" x14ac:dyDescent="0.25">
      <c r="A113" s="12">
        <v>132</v>
      </c>
      <c r="B113" s="8" t="str">
        <f>VLOOKUP(A113,'Sets data'!$A$3:$C$9990,3,FALSE)</f>
        <v>Shield of the Valiant</v>
      </c>
      <c r="C113" s="8" t="str">
        <f>VLOOKUP(A113,'Sets data'!$A$3:$C$9990,2,FALSE)</f>
        <v>Schild des Tapferen</v>
      </c>
      <c r="G113" s="78" t="str">
        <f t="shared" si="1"/>
        <v/>
      </c>
    </row>
    <row r="114" spans="1:7" hidden="1" x14ac:dyDescent="0.25">
      <c r="A114" s="12">
        <v>133</v>
      </c>
      <c r="B114" s="8" t="str">
        <f>VLOOKUP(A114,'Sets data'!$A$3:$C$9990,3,FALSE)</f>
        <v>Buffer of the Swift</v>
      </c>
      <c r="C114" s="8" t="str">
        <f>VLOOKUP(A114,'Sets data'!$A$3:$C$9990,2,FALSE)</f>
        <v>Dämpfer des Geschwinden</v>
      </c>
      <c r="G114" s="78" t="str">
        <f t="shared" si="1"/>
        <v/>
      </c>
    </row>
    <row r="115" spans="1:7" hidden="1" x14ac:dyDescent="0.25">
      <c r="A115" s="12">
        <v>134</v>
      </c>
      <c r="B115" s="8" t="str">
        <f>VLOOKUP(A115,'Sets data'!$A$3:$C$9990,3,FALSE)</f>
        <v>Shroud of the Lich</v>
      </c>
      <c r="C115" s="8" t="str">
        <f>VLOOKUP(A115,'Sets data'!$A$3:$C$9990,2,FALSE)</f>
        <v>Tuch des Lich</v>
      </c>
      <c r="G115" s="78" t="str">
        <f t="shared" si="1"/>
        <v/>
      </c>
    </row>
    <row r="116" spans="1:7" hidden="1" x14ac:dyDescent="0.25">
      <c r="A116" s="12">
        <v>135</v>
      </c>
      <c r="B116" s="8" t="str">
        <f>VLOOKUP(A116,'Sets data'!$A$3:$C$9990,3,FALSE)</f>
        <v>Draugr's Heritage</v>
      </c>
      <c r="C116" s="8" t="str">
        <f>VLOOKUP(A116,'Sets data'!$A$3:$C$9990,2,FALSE)</f>
        <v>Erbe des Draugrs</v>
      </c>
      <c r="G116" s="78" t="str">
        <f t="shared" si="1"/>
        <v/>
      </c>
    </row>
    <row r="117" spans="1:7" hidden="1" x14ac:dyDescent="0.25">
      <c r="A117" s="12">
        <v>136</v>
      </c>
      <c r="B117" s="8" t="str">
        <f>VLOOKUP(A117,'Sets data'!$A$3:$C$9990,3,FALSE)</f>
        <v>Immortal Warrior</v>
      </c>
      <c r="C117" s="8" t="str">
        <f>VLOOKUP(A117,'Sets data'!$A$3:$C$9990,2,FALSE)</f>
        <v>Unsterblicher Krieger</v>
      </c>
      <c r="G117" s="78" t="str">
        <f t="shared" si="1"/>
        <v/>
      </c>
    </row>
    <row r="118" spans="1:7" hidden="1" x14ac:dyDescent="0.25">
      <c r="A118" s="12">
        <v>137</v>
      </c>
      <c r="B118" s="8" t="str">
        <f>VLOOKUP(A118,'Sets data'!$A$3:$C$9990,3,FALSE)</f>
        <v>Berserking Warrior</v>
      </c>
      <c r="C118" s="8" t="str">
        <f>VLOOKUP(A118,'Sets data'!$A$3:$C$9990,2,FALSE)</f>
        <v>Tobender Krieger</v>
      </c>
      <c r="G118" s="78" t="str">
        <f t="shared" si="1"/>
        <v/>
      </c>
    </row>
    <row r="119" spans="1:7" hidden="1" x14ac:dyDescent="0.25">
      <c r="A119" s="12">
        <v>138</v>
      </c>
      <c r="B119" s="8" t="str">
        <f>VLOOKUP(A119,'Sets data'!$A$3:$C$9990,3,FALSE)</f>
        <v>Defending Warrior</v>
      </c>
      <c r="C119" s="8" t="str">
        <f>VLOOKUP(A119,'Sets data'!$A$3:$C$9990,2,FALSE)</f>
        <v>Verteidigender Krieger</v>
      </c>
      <c r="G119" s="78" t="str">
        <f t="shared" si="1"/>
        <v/>
      </c>
    </row>
    <row r="120" spans="1:7" hidden="1" x14ac:dyDescent="0.25">
      <c r="A120" s="12">
        <v>139</v>
      </c>
      <c r="B120" s="8" t="str">
        <f>VLOOKUP(A120,'Sets data'!$A$3:$C$9990,3,FALSE)</f>
        <v>Wise Mage</v>
      </c>
      <c r="C120" s="8" t="str">
        <f>VLOOKUP(A120,'Sets data'!$A$3:$C$9990,2,FALSE)</f>
        <v>Weiser Magier</v>
      </c>
      <c r="G120" s="78" t="str">
        <f t="shared" si="1"/>
        <v/>
      </c>
    </row>
    <row r="121" spans="1:7" hidden="1" x14ac:dyDescent="0.25">
      <c r="A121" s="12">
        <v>140</v>
      </c>
      <c r="B121" s="8" t="str">
        <f>VLOOKUP(A121,'Sets data'!$A$3:$C$9990,3,FALSE)</f>
        <v>Destructive Mage</v>
      </c>
      <c r="C121" s="8" t="str">
        <f>VLOOKUP(A121,'Sets data'!$A$3:$C$9990,2,FALSE)</f>
        <v>Zerstörerischer Magier</v>
      </c>
      <c r="G121" s="78" t="str">
        <f t="shared" si="1"/>
        <v/>
      </c>
    </row>
    <row r="122" spans="1:7" hidden="1" x14ac:dyDescent="0.25">
      <c r="A122" s="12">
        <v>141</v>
      </c>
      <c r="B122" s="8" t="str">
        <f>VLOOKUP(A122,'Sets data'!$A$3:$C$9990,3,FALSE)</f>
        <v>Healing Mage</v>
      </c>
      <c r="C122" s="8" t="str">
        <f>VLOOKUP(A122,'Sets data'!$A$3:$C$9990,2,FALSE)</f>
        <v>Heilender Magier</v>
      </c>
      <c r="G122" s="78" t="str">
        <f t="shared" si="1"/>
        <v/>
      </c>
    </row>
    <row r="123" spans="1:7" hidden="1" x14ac:dyDescent="0.25">
      <c r="A123" s="12">
        <v>142</v>
      </c>
      <c r="B123" s="8" t="str">
        <f>VLOOKUP(A123,'Sets data'!$A$3:$C$9990,3,FALSE)</f>
        <v>Quick Serpent</v>
      </c>
      <c r="C123" s="8" t="str">
        <f>VLOOKUP(A123,'Sets data'!$A$3:$C$9990,2,FALSE)</f>
        <v>Flinke Schlange</v>
      </c>
      <c r="G123" s="78" t="str">
        <f t="shared" si="1"/>
        <v/>
      </c>
    </row>
    <row r="124" spans="1:7" hidden="1" x14ac:dyDescent="0.25">
      <c r="A124" s="12">
        <v>143</v>
      </c>
      <c r="B124" s="8" t="str">
        <f>VLOOKUP(A124,'Sets data'!$A$3:$C$9990,3,FALSE)</f>
        <v>Poisonous Serpent</v>
      </c>
      <c r="C124" s="8" t="str">
        <f>VLOOKUP(A124,'Sets data'!$A$3:$C$9990,2,FALSE)</f>
        <v>Giftschlange</v>
      </c>
      <c r="G124" s="78" t="str">
        <f t="shared" si="1"/>
        <v/>
      </c>
    </row>
    <row r="125" spans="1:7" hidden="1" x14ac:dyDescent="0.25">
      <c r="A125" s="12">
        <v>144</v>
      </c>
      <c r="B125" s="8" t="str">
        <f>VLOOKUP(A125,'Sets data'!$A$3:$C$9990,3,FALSE)</f>
        <v>Twice-Fanged Serpent</v>
      </c>
      <c r="C125" s="8" t="str">
        <f>VLOOKUP(A125,'Sets data'!$A$3:$C$9990,2,FALSE)</f>
        <v>Doppelzüngige Schlange</v>
      </c>
      <c r="G125" s="78" t="str">
        <f t="shared" si="1"/>
        <v/>
      </c>
    </row>
    <row r="126" spans="1:7" hidden="1" x14ac:dyDescent="0.25">
      <c r="A126" s="12">
        <v>145</v>
      </c>
      <c r="B126" s="8" t="str">
        <f>VLOOKUP(A126,'Sets data'!$A$3:$C$9990,3,FALSE)</f>
        <v>Way of Fire</v>
      </c>
      <c r="C126" s="8" t="str">
        <f>VLOOKUP(A126,'Sets data'!$A$3:$C$9990,2,FALSE)</f>
        <v>Weg des Feuers</v>
      </c>
      <c r="G126" s="78" t="str">
        <f t="shared" si="1"/>
        <v/>
      </c>
    </row>
    <row r="127" spans="1:7" hidden="1" x14ac:dyDescent="0.25">
      <c r="A127" s="12">
        <v>146</v>
      </c>
      <c r="B127" s="8" t="str">
        <f>VLOOKUP(A127,'Sets data'!$A$3:$C$9990,3,FALSE)</f>
        <v>Way of Air</v>
      </c>
      <c r="C127" s="8" t="str">
        <f>VLOOKUP(A127,'Sets data'!$A$3:$C$9990,2,FALSE)</f>
        <v>Weg der Luft</v>
      </c>
      <c r="G127" s="78" t="str">
        <f t="shared" si="1"/>
        <v/>
      </c>
    </row>
    <row r="128" spans="1:7" ht="240" x14ac:dyDescent="0.25">
      <c r="A128" s="12">
        <v>147</v>
      </c>
      <c r="B128" s="8" t="str">
        <f>VLOOKUP(A128,'Sets data'!$A$3:$C$9990,3,FALSE)</f>
        <v>Way of Martial Knowledge</v>
      </c>
      <c r="C128" s="8" t="str">
        <f>VLOOKUP(A128,'Sets data'!$A$3:$C$9990,2,FALSE)</f>
        <v>Weg der Kampfkunst</v>
      </c>
      <c r="D128" s="23" t="s">
        <v>2461</v>
      </c>
      <c r="G128" s="78" t="str">
        <f t="shared" si="1"/>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hidden="1" x14ac:dyDescent="0.25">
      <c r="A129" s="5">
        <v>148</v>
      </c>
      <c r="B129" s="8" t="str">
        <f>VLOOKUP(A129,'Sets data'!$A$3:$C$9990,3,FALSE)</f>
        <v>Way of the Arena</v>
      </c>
      <c r="C129" s="8" t="str">
        <f>VLOOKUP(A129,'Sets data'!$A$3:$C$9990,2,FALSE)</f>
        <v>Weg der Arena</v>
      </c>
      <c r="G129" s="78" t="str">
        <f t="shared" si="1"/>
        <v/>
      </c>
    </row>
    <row r="130" spans="1:7" hidden="1" x14ac:dyDescent="0.25">
      <c r="A130" s="12">
        <v>155</v>
      </c>
      <c r="B130" s="8" t="str">
        <f>VLOOKUP(A130,'Sets data'!$A$3:$C$9990,3,FALSE)</f>
        <v>Undaunted Bastion</v>
      </c>
      <c r="C130" s="8" t="str">
        <f>VLOOKUP(A130,'Sets data'!$A$3:$C$9990,2,FALSE)</f>
        <v>Unerschrockenen-Bastion</v>
      </c>
      <c r="G130" s="78" t="str">
        <f t="shared" si="1"/>
        <v/>
      </c>
    </row>
    <row r="131" spans="1:7" hidden="1" x14ac:dyDescent="0.25">
      <c r="A131" s="12">
        <v>156</v>
      </c>
      <c r="B131" s="8" t="str">
        <f>VLOOKUP(A131,'Sets data'!$A$3:$C$9990,3,FALSE)</f>
        <v>Undaunted Infiltrator</v>
      </c>
      <c r="C131" s="8" t="str">
        <f>VLOOKUP(A131,'Sets data'!$A$3:$C$9990,2,FALSE)</f>
        <v>Unerschrockener Infiltrator</v>
      </c>
      <c r="G131" s="78" t="str">
        <f t="shared" ref="G131:G194" si="2">IF(AND(A131&lt;&gt;"",NOT(ISERROR(A131)),ISNUMBER(A131),D131&lt;&gt;""),CONCATENATE("[",A131,"] = {",D131,"},","     --",B131," -&gt; ",E131," / ",F131),"")</f>
        <v/>
      </c>
    </row>
    <row r="132" spans="1:7" hidden="1" x14ac:dyDescent="0.25">
      <c r="A132" s="12">
        <v>157</v>
      </c>
      <c r="B132" s="8" t="str">
        <f>VLOOKUP(A132,'Sets data'!$A$3:$C$9990,3,FALSE)</f>
        <v>Undaunted Unweaver</v>
      </c>
      <c r="C132" s="8" t="str">
        <f>VLOOKUP(A132,'Sets data'!$A$3:$C$9990,2,FALSE)</f>
        <v>Unerschrockener Entflechter</v>
      </c>
      <c r="G132" s="78" t="str">
        <f t="shared" si="2"/>
        <v/>
      </c>
    </row>
    <row r="133" spans="1:7" hidden="1" x14ac:dyDescent="0.25">
      <c r="A133" s="12">
        <v>158</v>
      </c>
      <c r="B133" s="8" t="str">
        <f>VLOOKUP(A133,'Sets data'!$A$3:$C$9990,3,FALSE)</f>
        <v>Embershield</v>
      </c>
      <c r="C133" s="8" t="str">
        <f>VLOOKUP(A133,'Sets data'!$A$3:$C$9990,2,FALSE)</f>
        <v>Glutschild</v>
      </c>
      <c r="G133" s="78" t="str">
        <f t="shared" si="2"/>
        <v/>
      </c>
    </row>
    <row r="134" spans="1:7" hidden="1" x14ac:dyDescent="0.25">
      <c r="A134" s="12">
        <v>159</v>
      </c>
      <c r="B134" s="8" t="str">
        <f>VLOOKUP(A134,'Sets data'!$A$3:$C$9990,3,FALSE)</f>
        <v>Sunderflame</v>
      </c>
      <c r="C134" s="8" t="str">
        <f>VLOOKUP(A134,'Sets data'!$A$3:$C$9990,2,FALSE)</f>
        <v>Trennflamme</v>
      </c>
      <c r="G134" s="78" t="str">
        <f t="shared" si="2"/>
        <v/>
      </c>
    </row>
    <row r="135" spans="1:7" ht="105" x14ac:dyDescent="0.25">
      <c r="A135" s="12">
        <v>160</v>
      </c>
      <c r="B135" s="8" t="str">
        <f>VLOOKUP(A135,'Sets data'!$A$3:$C$9990,3,FALSE)</f>
        <v>Burning Spellweave</v>
      </c>
      <c r="C135" s="8" t="str">
        <f>VLOOKUP(A135,'Sets data'!$A$3:$C$9990,2,FALSE)</f>
        <v>Branntzauberweber</v>
      </c>
      <c r="D135" s="23" t="s">
        <v>2459</v>
      </c>
      <c r="G135" s="78" t="str">
        <f t="shared" si="2"/>
        <v xml:space="preserve">[160] = {[LIBSETS_SETPROC_CHECKTYPE_ABILITY_EVENT_COMBAT_EVENT] = {
    [1] = {
      ["abilityIds"] = {61459},
      ["source"] = COMBAT_UNIT_TYPE_PLAYER,
      ["cooldown"] = {12000},
          },
  },},     --Burning Spellweave -&gt;  / </v>
      </c>
    </row>
    <row r="136" spans="1:7" hidden="1" x14ac:dyDescent="0.25">
      <c r="A136" s="5">
        <v>161</v>
      </c>
      <c r="B136" s="8" t="str">
        <f>VLOOKUP(A136,'Sets data'!$A$3:$C$9990,3,FALSE)</f>
        <v>Twice-Born Star</v>
      </c>
      <c r="C136" s="8" t="str">
        <f>VLOOKUP(A136,'Sets data'!$A$3:$C$9990,2,FALSE)</f>
        <v>Doppelstern</v>
      </c>
      <c r="G136" s="78" t="str">
        <f t="shared" si="2"/>
        <v/>
      </c>
    </row>
    <row r="137" spans="1:7" hidden="1" x14ac:dyDescent="0.25">
      <c r="A137" s="5">
        <v>162</v>
      </c>
      <c r="B137" s="8" t="str">
        <f>VLOOKUP(A137,'Sets data'!$A$3:$C$9990,3,FALSE)</f>
        <v>Spawn of Mephala</v>
      </c>
      <c r="C137" s="8" t="str">
        <f>VLOOKUP(A137,'Sets data'!$A$3:$C$9990,2,FALSE)</f>
        <v>Mephalas Brut</v>
      </c>
      <c r="G137" s="78" t="str">
        <f t="shared" si="2"/>
        <v/>
      </c>
    </row>
    <row r="138" spans="1:7" hidden="1" x14ac:dyDescent="0.25">
      <c r="A138" s="5">
        <v>163</v>
      </c>
      <c r="B138" s="8" t="str">
        <f>VLOOKUP(A138,'Sets data'!$A$3:$C$9990,3,FALSE)</f>
        <v>Blood Spawn</v>
      </c>
      <c r="C138" s="8" t="str">
        <f>VLOOKUP(A138,'Sets data'!$A$3:$C$9990,2,FALSE)</f>
        <v>Blutbrut</v>
      </c>
      <c r="G138" s="78" t="str">
        <f t="shared" si="2"/>
        <v/>
      </c>
    </row>
    <row r="139" spans="1:7" hidden="1" x14ac:dyDescent="0.25">
      <c r="A139" s="5">
        <v>164</v>
      </c>
      <c r="B139" s="8" t="str">
        <f>VLOOKUP(A139,'Sets data'!$A$3:$C$9990,3,FALSE)</f>
        <v>Lord Warden</v>
      </c>
      <c r="C139" s="8" t="str">
        <f>VLOOKUP(A139,'Sets data'!$A$3:$C$9990,2,FALSE)</f>
        <v>Hochwärter</v>
      </c>
      <c r="G139" s="78" t="str">
        <f t="shared" si="2"/>
        <v/>
      </c>
    </row>
    <row r="140" spans="1:7" hidden="1" x14ac:dyDescent="0.25">
      <c r="A140" s="5">
        <v>165</v>
      </c>
      <c r="B140" s="8" t="str">
        <f>VLOOKUP(A140,'Sets data'!$A$3:$C$9990,3,FALSE)</f>
        <v>Scourge Harvester</v>
      </c>
      <c r="C140" s="8" t="str">
        <f>VLOOKUP(A140,'Sets data'!$A$3:$C$9990,2,FALSE)</f>
        <v>Geißelernter</v>
      </c>
      <c r="G140" s="78" t="str">
        <f t="shared" si="2"/>
        <v/>
      </c>
    </row>
    <row r="141" spans="1:7" hidden="1" x14ac:dyDescent="0.25">
      <c r="A141" s="5">
        <v>166</v>
      </c>
      <c r="B141" s="8" t="str">
        <f>VLOOKUP(A141,'Sets data'!$A$3:$C$9990,3,FALSE)</f>
        <v>Engine Guardian</v>
      </c>
      <c r="C141" s="8" t="str">
        <f>VLOOKUP(A141,'Sets data'!$A$3:$C$9990,2,FALSE)</f>
        <v>Maschinenwächter</v>
      </c>
      <c r="G141" s="78" t="str">
        <f t="shared" si="2"/>
        <v/>
      </c>
    </row>
    <row r="142" spans="1:7" ht="105" x14ac:dyDescent="0.25">
      <c r="A142" s="5">
        <v>167</v>
      </c>
      <c r="B142" s="8" t="str">
        <f>VLOOKUP(A142,'Sets data'!$A$3:$C$9990,3,FALSE)</f>
        <v>Nightflame</v>
      </c>
      <c r="C142" s="8" t="str">
        <f>VLOOKUP(A142,'Sets data'!$A$3:$C$9990,2,FALSE)</f>
        <v>Nachtflamme</v>
      </c>
      <c r="D142" s="23" t="s">
        <v>2460</v>
      </c>
      <c r="G142" s="78" t="str">
        <f>IF(AND(A142&lt;&gt;"",NOT(ISERROR(A142)),ISNUMBER(A142),D142&lt;&gt;""),CONCATENATE("[",A142,"] = {",D142,"},","     --",B142," -&gt; ",E142," / ",F142),"")</f>
        <v xml:space="preserve">[167] = {[LIBSETS_SETPROC_CHECKTYPE_ABILITY_EVENT_COMBAT_EVENT] = {
[1] = {
      ["abilityIds"] = {59590},
      ["cooldown"] = {10000},
      ["source"] = COMBAT_UNIT_TYPE_PLAYER,
    },
},},     --Nightflame -&gt;  / </v>
      </c>
    </row>
    <row r="143" spans="1:7" hidden="1" x14ac:dyDescent="0.25">
      <c r="A143" s="5">
        <v>168</v>
      </c>
      <c r="B143" s="8" t="str">
        <f>VLOOKUP(A143,'Sets data'!$A$3:$C$9990,3,FALSE)</f>
        <v>Nerien'eth</v>
      </c>
      <c r="C143" s="8" t="str">
        <f>VLOOKUP(A143,'Sets data'!$A$3:$C$9990,2,FALSE)</f>
        <v>Nerien'eth</v>
      </c>
      <c r="G143" s="78" t="str">
        <f t="shared" si="2"/>
        <v/>
      </c>
    </row>
    <row r="144" spans="1:7" hidden="1" x14ac:dyDescent="0.25">
      <c r="A144" s="5">
        <v>169</v>
      </c>
      <c r="B144" s="8" t="str">
        <f>VLOOKUP(A144,'Sets data'!$A$3:$C$9990,3,FALSE)</f>
        <v>Valkyn Skoria</v>
      </c>
      <c r="C144" s="8" t="str">
        <f>VLOOKUP(A144,'Sets data'!$A$3:$C$9990,2,FALSE)</f>
        <v>Valkyn Skoria</v>
      </c>
      <c r="G144" s="78" t="str">
        <f t="shared" si="2"/>
        <v/>
      </c>
    </row>
    <row r="145" spans="1:7" hidden="1" x14ac:dyDescent="0.25">
      <c r="A145" s="5">
        <v>170</v>
      </c>
      <c r="B145" s="8" t="str">
        <f>VLOOKUP(A145,'Sets data'!$A$3:$C$9990,3,FALSE)</f>
        <v>Maw of the Infernal</v>
      </c>
      <c r="C145" s="8" t="str">
        <f>VLOOKUP(A145,'Sets data'!$A$3:$C$9990,2,FALSE)</f>
        <v>Schlund des Infernalen</v>
      </c>
      <c r="G145" s="78" t="str">
        <f t="shared" si="2"/>
        <v/>
      </c>
    </row>
    <row r="146" spans="1:7" hidden="1" x14ac:dyDescent="0.25">
      <c r="A146" s="12">
        <v>171</v>
      </c>
      <c r="B146" s="8" t="str">
        <f>VLOOKUP(A146,'Sets data'!$A$3:$C$9990,3,FALSE)</f>
        <v>Eternal Warrior</v>
      </c>
      <c r="C146" s="8" t="str">
        <f>VLOOKUP(A146,'Sets data'!$A$3:$C$9990,2,FALSE)</f>
        <v>Ewiger Krieger</v>
      </c>
      <c r="G146" s="78" t="str">
        <f t="shared" si="2"/>
        <v/>
      </c>
    </row>
    <row r="147" spans="1:7" hidden="1" x14ac:dyDescent="0.25">
      <c r="A147" s="12">
        <v>172</v>
      </c>
      <c r="B147" s="8" t="str">
        <f>VLOOKUP(A147,'Sets data'!$A$3:$C$9990,3,FALSE)</f>
        <v>Infallible Mage</v>
      </c>
      <c r="C147" s="8" t="str">
        <f>VLOOKUP(A147,'Sets data'!$A$3:$C$9990,2,FALSE)</f>
        <v>Unfehlbare Magierin</v>
      </c>
      <c r="G147" s="78" t="str">
        <f t="shared" si="2"/>
        <v/>
      </c>
    </row>
    <row r="148" spans="1:7" hidden="1" x14ac:dyDescent="0.25">
      <c r="A148" s="12">
        <v>173</v>
      </c>
      <c r="B148" s="8" t="str">
        <f>VLOOKUP(A148,'Sets data'!$A$3:$C$9990,3,FALSE)</f>
        <v>Vicious Serpent</v>
      </c>
      <c r="C148" s="8" t="str">
        <f>VLOOKUP(A148,'Sets data'!$A$3:$C$9990,2,FALSE)</f>
        <v>Boshafte Schlange</v>
      </c>
      <c r="G148" s="78" t="str">
        <f t="shared" si="2"/>
        <v/>
      </c>
    </row>
    <row r="149" spans="1:7" hidden="1" x14ac:dyDescent="0.25">
      <c r="A149" s="5">
        <v>176</v>
      </c>
      <c r="B149" s="8" t="str">
        <f>VLOOKUP(A149,'Sets data'!$A$3:$C$9990,3,FALSE)</f>
        <v>Noble's Conquest</v>
      </c>
      <c r="C149" s="8" t="str">
        <f>VLOOKUP(A149,'Sets data'!$A$3:$C$9990,2,FALSE)</f>
        <v>Adelssieg</v>
      </c>
      <c r="G149" s="78" t="str">
        <f t="shared" si="2"/>
        <v/>
      </c>
    </row>
    <row r="150" spans="1:7" hidden="1" x14ac:dyDescent="0.25">
      <c r="A150" s="5">
        <v>177</v>
      </c>
      <c r="B150" s="8" t="str">
        <f>VLOOKUP(A150,'Sets data'!$A$3:$C$9990,3,FALSE)</f>
        <v>Redistributor</v>
      </c>
      <c r="C150" s="8" t="str">
        <f>VLOOKUP(A150,'Sets data'!$A$3:$C$9990,2,FALSE)</f>
        <v>Umverteilung</v>
      </c>
      <c r="G150" s="78" t="str">
        <f t="shared" si="2"/>
        <v/>
      </c>
    </row>
    <row r="151" spans="1:7" hidden="1" x14ac:dyDescent="0.25">
      <c r="A151" s="5">
        <v>178</v>
      </c>
      <c r="B151" s="8" t="str">
        <f>VLOOKUP(A151,'Sets data'!$A$3:$C$9990,3,FALSE)</f>
        <v>Armor Master</v>
      </c>
      <c r="C151" s="8" t="str">
        <f>VLOOKUP(A151,'Sets data'!$A$3:$C$9990,2,FALSE)</f>
        <v>Rüstungsmeister</v>
      </c>
      <c r="G151" s="78" t="str">
        <f t="shared" si="2"/>
        <v/>
      </c>
    </row>
    <row r="152" spans="1:7" hidden="1" x14ac:dyDescent="0.25">
      <c r="A152" s="12">
        <v>179</v>
      </c>
      <c r="B152" s="8" t="str">
        <f>VLOOKUP(A152,'Sets data'!$A$3:$C$9990,3,FALSE)</f>
        <v>Black Rose</v>
      </c>
      <c r="C152" s="8" t="str">
        <f>VLOOKUP(A152,'Sets data'!$A$3:$C$9990,2,FALSE)</f>
        <v>Schwarze Rose</v>
      </c>
      <c r="G152" s="78" t="str">
        <f t="shared" si="2"/>
        <v/>
      </c>
    </row>
    <row r="153" spans="1:7" ht="90" x14ac:dyDescent="0.25">
      <c r="A153" s="12">
        <v>180</v>
      </c>
      <c r="B153" s="8" t="str">
        <f>VLOOKUP(A153,'Sets data'!$A$3:$C$9990,3,FALSE)</f>
        <v>Powerful Assault</v>
      </c>
      <c r="C153" s="8" t="str">
        <f>VLOOKUP(A153,'Sets data'!$A$3:$C$9990,2,FALSE)</f>
        <v>Kraftvoller Ansturm</v>
      </c>
      <c r="D153" s="23" t="s">
        <v>2466</v>
      </c>
      <c r="G153" s="7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data'!$A$3:$C$9990,3,FALSE)</f>
        <v>Meritorious Service</v>
      </c>
      <c r="C154" s="8" t="str">
        <f>VLOOKUP(A154,'Sets data'!$A$3:$C$9990,2,FALSE)</f>
        <v>Meritorischer Dienst</v>
      </c>
      <c r="D154" s="23" t="s">
        <v>2467</v>
      </c>
      <c r="G154" s="78" t="str">
        <f t="shared" si="2"/>
        <v xml:space="preserve">[181] = {[LIBSETS_SETPROC_CHECKTYPE_ABILITY_EVENT_COMBAT_EVENT] = {
    [1] = {
      ["abilityIds"] = {65706},
      ["source"] = COMBAT_UNIT_TYPE_PLAYER,
          },
  },},     --Meritorious Service -&gt;  / </v>
      </c>
    </row>
    <row r="155" spans="1:7" hidden="1" x14ac:dyDescent="0.25">
      <c r="A155" s="5">
        <v>183</v>
      </c>
      <c r="B155" s="8" t="str">
        <f>VLOOKUP(A155,'Sets data'!$A$3:$C$9990,3,FALSE)</f>
        <v>Molag Kena</v>
      </c>
      <c r="C155" s="8" t="str">
        <f>VLOOKUP(A155,'Sets data'!$A$3:$C$9990,2,FALSE)</f>
        <v>Molag Kena</v>
      </c>
      <c r="G155" s="78" t="str">
        <f t="shared" si="2"/>
        <v/>
      </c>
    </row>
    <row r="156" spans="1:7" hidden="1" x14ac:dyDescent="0.25">
      <c r="A156" s="12">
        <v>184</v>
      </c>
      <c r="B156" s="8" t="str">
        <f>VLOOKUP(A156,'Sets data'!$A$3:$C$9990,3,FALSE)</f>
        <v>Brands of Imperium</v>
      </c>
      <c r="C156" s="8" t="str">
        <f>VLOOKUP(A156,'Sets data'!$A$3:$C$9990,2,FALSE)</f>
        <v>Male des Kaiserreichs</v>
      </c>
      <c r="G156" s="78" t="str">
        <f t="shared" si="2"/>
        <v/>
      </c>
    </row>
    <row r="157" spans="1:7" ht="90" x14ac:dyDescent="0.25">
      <c r="A157" s="12">
        <v>185</v>
      </c>
      <c r="B157" s="8" t="str">
        <f>VLOOKUP(A157,'Sets data'!$A$3:$C$9990,3,FALSE)</f>
        <v>Spell Power Cure</v>
      </c>
      <c r="C157" s="8" t="str">
        <f>VLOOKUP(A157,'Sets data'!$A$3:$C$9990,2,FALSE)</f>
        <v>Magiekraftheilung</v>
      </c>
      <c r="D157" s="23" t="s">
        <v>2465</v>
      </c>
      <c r="G157" s="78" t="str">
        <f t="shared" si="2"/>
        <v xml:space="preserve">[185] = {[LIBSETS_SETPROC_CHECKTYPE_ABILITY_EVENT_COMBAT_EVENT] = {
    [1] = {
      ["abilityIds"] = {66902},
      ["cooldown"] = {5000},
          },
  },},     --Spell Power Cure -&gt;  / </v>
      </c>
    </row>
    <row r="158" spans="1:7" hidden="1" x14ac:dyDescent="0.25">
      <c r="A158" s="12">
        <v>186</v>
      </c>
      <c r="B158" s="8" t="str">
        <f>VLOOKUP(A158,'Sets data'!$A$3:$C$9990,3,FALSE)</f>
        <v>Jolting Arms</v>
      </c>
      <c r="C158" s="8" t="str">
        <f>VLOOKUP(A158,'Sets data'!$A$3:$C$9990,2,FALSE)</f>
        <v>Rüttelnde Rüstung</v>
      </c>
      <c r="G158" s="78" t="str">
        <f t="shared" si="2"/>
        <v/>
      </c>
    </row>
    <row r="159" spans="1:7" hidden="1" x14ac:dyDescent="0.25">
      <c r="A159" s="12">
        <v>187</v>
      </c>
      <c r="B159" s="8" t="str">
        <f>VLOOKUP(A159,'Sets data'!$A$3:$C$9990,3,FALSE)</f>
        <v>Swamp Raider</v>
      </c>
      <c r="C159" s="8" t="str">
        <f>VLOOKUP(A159,'Sets data'!$A$3:$C$9990,2,FALSE)</f>
        <v>Sumpfräuber</v>
      </c>
      <c r="G159" s="78" t="str">
        <f t="shared" si="2"/>
        <v/>
      </c>
    </row>
    <row r="160" spans="1:7" hidden="1" x14ac:dyDescent="0.25">
      <c r="A160" s="12">
        <v>188</v>
      </c>
      <c r="B160" s="8" t="str">
        <f>VLOOKUP(A160,'Sets data'!$A$3:$C$9990,3,FALSE)</f>
        <v>Storm Master</v>
      </c>
      <c r="C160" s="8" t="str">
        <f>VLOOKUP(A160,'Sets data'!$A$3:$C$9990,2,FALSE)</f>
        <v>Sturmmeister</v>
      </c>
      <c r="G160" s="78" t="str">
        <f t="shared" si="2"/>
        <v/>
      </c>
    </row>
    <row r="161" spans="1:7" hidden="1" x14ac:dyDescent="0.25">
      <c r="A161" s="12">
        <v>190</v>
      </c>
      <c r="B161" s="8" t="str">
        <f>VLOOKUP(A161,'Sets data'!$A$3:$C$9990,3,FALSE)</f>
        <v>Scathing Mage</v>
      </c>
      <c r="C161" s="8" t="str">
        <f>VLOOKUP(A161,'Sets data'!$A$3:$C$9990,2,FALSE)</f>
        <v>Verletzender Magier</v>
      </c>
      <c r="G161" s="78" t="str">
        <f t="shared" si="2"/>
        <v/>
      </c>
    </row>
    <row r="162" spans="1:7" hidden="1" x14ac:dyDescent="0.25">
      <c r="A162" s="12">
        <v>193</v>
      </c>
      <c r="B162" s="8" t="str">
        <f>VLOOKUP(A162,'Sets data'!$A$3:$C$9990,3,FALSE)</f>
        <v>Overwhelming Surge</v>
      </c>
      <c r="C162" s="8" t="str">
        <f>VLOOKUP(A162,'Sets data'!$A$3:$C$9990,2,FALSE)</f>
        <v>Überwältigende Woge</v>
      </c>
      <c r="G162" s="78" t="str">
        <f t="shared" si="2"/>
        <v/>
      </c>
    </row>
    <row r="163" spans="1:7" hidden="1" x14ac:dyDescent="0.25">
      <c r="A163" s="12">
        <v>194</v>
      </c>
      <c r="B163" s="8" t="str">
        <f>VLOOKUP(A163,'Sets data'!$A$3:$C$9990,3,FALSE)</f>
        <v>Combat Physician</v>
      </c>
      <c r="C163" s="8" t="str">
        <f>VLOOKUP(A163,'Sets data'!$A$3:$C$9990,2,FALSE)</f>
        <v>Feldarzt</v>
      </c>
      <c r="G163" s="78" t="str">
        <f t="shared" si="2"/>
        <v/>
      </c>
    </row>
    <row r="164" spans="1:7" hidden="1" x14ac:dyDescent="0.25">
      <c r="A164" s="12">
        <v>195</v>
      </c>
      <c r="B164" s="8" t="str">
        <f>VLOOKUP(A164,'Sets data'!$A$3:$C$9990,3,FALSE)</f>
        <v>Sheer Venom</v>
      </c>
      <c r="C164" s="8" t="str">
        <f>VLOOKUP(A164,'Sets data'!$A$3:$C$9990,2,FALSE)</f>
        <v>Reingift</v>
      </c>
      <c r="G164" s="78" t="str">
        <f t="shared" si="2"/>
        <v/>
      </c>
    </row>
    <row r="165" spans="1:7" hidden="1" x14ac:dyDescent="0.25">
      <c r="A165" s="12">
        <v>196</v>
      </c>
      <c r="B165" s="8" t="str">
        <f>VLOOKUP(A165,'Sets data'!$A$3:$C$9990,3,FALSE)</f>
        <v>Leeching Plate</v>
      </c>
      <c r="C165" s="8" t="str">
        <f>VLOOKUP(A165,'Sets data'!$A$3:$C$9990,2,FALSE)</f>
        <v>Auslaugende Rüstung</v>
      </c>
      <c r="G165" s="78" t="str">
        <f t="shared" si="2"/>
        <v/>
      </c>
    </row>
    <row r="166" spans="1:7" hidden="1" x14ac:dyDescent="0.25">
      <c r="A166" s="12">
        <v>197</v>
      </c>
      <c r="B166" s="8" t="str">
        <f>VLOOKUP(A166,'Sets data'!$A$3:$C$9990,3,FALSE)</f>
        <v>Tormentor</v>
      </c>
      <c r="C166" s="8" t="str">
        <f>VLOOKUP(A166,'Sets data'!$A$3:$C$9990,2,FALSE)</f>
        <v>Quälender</v>
      </c>
      <c r="G166" s="78" t="str">
        <f t="shared" si="2"/>
        <v/>
      </c>
    </row>
    <row r="167" spans="1:7" hidden="1" x14ac:dyDescent="0.25">
      <c r="A167" s="12">
        <v>198</v>
      </c>
      <c r="B167" s="8" t="str">
        <f>VLOOKUP(A167,'Sets data'!$A$3:$C$9990,3,FALSE)</f>
        <v>Essence Thief</v>
      </c>
      <c r="C167" s="8" t="str">
        <f>VLOOKUP(A167,'Sets data'!$A$3:$C$9990,2,FALSE)</f>
        <v>Essenzdieb</v>
      </c>
      <c r="G167" s="78" t="str">
        <f t="shared" si="2"/>
        <v/>
      </c>
    </row>
    <row r="168" spans="1:7" hidden="1" x14ac:dyDescent="0.25">
      <c r="A168" s="12">
        <v>199</v>
      </c>
      <c r="B168" s="8" t="str">
        <f>VLOOKUP(A168,'Sets data'!$A$3:$C$9990,3,FALSE)</f>
        <v>Shield Breaker</v>
      </c>
      <c r="C168" s="8" t="str">
        <f>VLOOKUP(A168,'Sets data'!$A$3:$C$9990,2,FALSE)</f>
        <v>Schildbrecher</v>
      </c>
      <c r="G168" s="78" t="str">
        <f t="shared" si="2"/>
        <v/>
      </c>
    </row>
    <row r="169" spans="1:7" hidden="1" x14ac:dyDescent="0.25">
      <c r="A169" s="12">
        <v>200</v>
      </c>
      <c r="B169" s="8" t="str">
        <f>VLOOKUP(A169,'Sets data'!$A$3:$C$9990,3,FALSE)</f>
        <v>Phoenix</v>
      </c>
      <c r="C169" s="8" t="str">
        <f>VLOOKUP(A169,'Sets data'!$A$3:$C$9990,2,FALSE)</f>
        <v>Phönix</v>
      </c>
      <c r="G169" s="78" t="str">
        <f t="shared" si="2"/>
        <v/>
      </c>
    </row>
    <row r="170" spans="1:7" hidden="1" x14ac:dyDescent="0.25">
      <c r="A170" s="12">
        <v>201</v>
      </c>
      <c r="B170" s="8" t="str">
        <f>VLOOKUP(A170,'Sets data'!$A$3:$C$9990,3,FALSE)</f>
        <v>Reactive Armor</v>
      </c>
      <c r="C170" s="8" t="str">
        <f>VLOOKUP(A170,'Sets data'!$A$3:$C$9990,2,FALSE)</f>
        <v>Reaktive Rüstung</v>
      </c>
      <c r="G170" s="78" t="str">
        <f t="shared" si="2"/>
        <v/>
      </c>
    </row>
    <row r="171" spans="1:7" hidden="1" x14ac:dyDescent="0.25">
      <c r="A171" s="12">
        <v>204</v>
      </c>
      <c r="B171" s="8" t="str">
        <f>VLOOKUP(A171,'Sets data'!$A$3:$C$9990,3,FALSE)</f>
        <v>Endurance</v>
      </c>
      <c r="C171" s="8" t="str">
        <f>VLOOKUP(A171,'Sets data'!$A$3:$C$9990,2,FALSE)</f>
        <v>Beständigkeit</v>
      </c>
      <c r="G171" s="78" t="str">
        <f t="shared" si="2"/>
        <v/>
      </c>
    </row>
    <row r="172" spans="1:7" hidden="1" x14ac:dyDescent="0.25">
      <c r="A172" s="12">
        <v>205</v>
      </c>
      <c r="B172" s="8" t="str">
        <f>VLOOKUP(A172,'Sets data'!$A$3:$C$9990,3,FALSE)</f>
        <v>Willpower</v>
      </c>
      <c r="C172" s="8" t="str">
        <f>VLOOKUP(A172,'Sets data'!$A$3:$C$9990,2,FALSE)</f>
        <v>Willenskraft</v>
      </c>
      <c r="G172" s="78" t="str">
        <f t="shared" si="2"/>
        <v/>
      </c>
    </row>
    <row r="173" spans="1:7" hidden="1" x14ac:dyDescent="0.25">
      <c r="A173" s="12">
        <v>206</v>
      </c>
      <c r="B173" s="8" t="str">
        <f>VLOOKUP(A173,'Sets data'!$A$3:$C$9990,3,FALSE)</f>
        <v>Agility</v>
      </c>
      <c r="C173" s="8" t="str">
        <f>VLOOKUP(A173,'Sets data'!$A$3:$C$9990,2,FALSE)</f>
        <v>Agilität</v>
      </c>
      <c r="G173" s="78" t="str">
        <f t="shared" si="2"/>
        <v/>
      </c>
    </row>
    <row r="174" spans="1:7" hidden="1" x14ac:dyDescent="0.25">
      <c r="A174" s="5">
        <v>207</v>
      </c>
      <c r="B174" s="8" t="str">
        <f>VLOOKUP(A174,'Sets data'!$A$3:$C$9990,3,FALSE)</f>
        <v>Law of Julianos</v>
      </c>
      <c r="C174" s="8" t="str">
        <f>VLOOKUP(A174,'Sets data'!$A$3:$C$9990,2,FALSE)</f>
        <v>Gesetz von Julianos</v>
      </c>
      <c r="G174" s="78" t="str">
        <f t="shared" si="2"/>
        <v/>
      </c>
    </row>
    <row r="175" spans="1:7" hidden="1" x14ac:dyDescent="0.25">
      <c r="A175" s="5">
        <v>208</v>
      </c>
      <c r="B175" s="8" t="str">
        <f>VLOOKUP(A175,'Sets data'!$A$3:$C$9990,3,FALSE)</f>
        <v>Trial by Fire</v>
      </c>
      <c r="C175" s="8" t="str">
        <f>VLOOKUP(A175,'Sets data'!$A$3:$C$9990,2,FALSE)</f>
        <v>Feuertaufe</v>
      </c>
      <c r="G175" s="78" t="str">
        <f t="shared" si="2"/>
        <v/>
      </c>
    </row>
    <row r="176" spans="1:7" hidden="1" x14ac:dyDescent="0.25">
      <c r="A176" s="24">
        <v>209</v>
      </c>
      <c r="B176" s="8" t="str">
        <f>VLOOKUP(A176,'Sets data'!$A$3:$C$9990,3,FALSE)</f>
        <v>Armor of the Code</v>
      </c>
      <c r="C176" s="8" t="str">
        <f>VLOOKUP(A176,'Sets data'!$A$3:$C$9990,2,FALSE)</f>
        <v>Armor of the Code</v>
      </c>
      <c r="G176" s="78" t="str">
        <f t="shared" si="2"/>
        <v/>
      </c>
    </row>
    <row r="177" spans="1:7" hidden="1" x14ac:dyDescent="0.25">
      <c r="A177" s="12">
        <v>210</v>
      </c>
      <c r="B177" s="8" t="str">
        <f>VLOOKUP(A177,'Sets data'!$A$3:$C$9990,3,FALSE)</f>
        <v>Mark of the Pariah</v>
      </c>
      <c r="C177" s="8" t="str">
        <f>VLOOKUP(A177,'Sets data'!$A$3:$C$9990,2,FALSE)</f>
        <v>Zeichen des Ausgestoßenen</v>
      </c>
      <c r="G177" s="78" t="str">
        <f t="shared" si="2"/>
        <v/>
      </c>
    </row>
    <row r="178" spans="1:7" hidden="1" x14ac:dyDescent="0.25">
      <c r="A178" s="12">
        <v>211</v>
      </c>
      <c r="B178" s="8" t="str">
        <f>VLOOKUP(A178,'Sets data'!$A$3:$C$9990,3,FALSE)</f>
        <v>Permafrost</v>
      </c>
      <c r="C178" s="8" t="str">
        <f>VLOOKUP(A178,'Sets data'!$A$3:$C$9990,2,FALSE)</f>
        <v>Permafrost</v>
      </c>
      <c r="G178" s="78" t="str">
        <f t="shared" si="2"/>
        <v/>
      </c>
    </row>
    <row r="179" spans="1:7" hidden="1" x14ac:dyDescent="0.25">
      <c r="A179" s="12">
        <v>212</v>
      </c>
      <c r="B179" s="8" t="str">
        <f>VLOOKUP(A179,'Sets data'!$A$3:$C$9990,3,FALSE)</f>
        <v>Briarheart</v>
      </c>
      <c r="C179" s="8" t="str">
        <f>VLOOKUP(A179,'Sets data'!$A$3:$C$9990,2,FALSE)</f>
        <v>Dornenherz</v>
      </c>
      <c r="G179" s="78" t="str">
        <f t="shared" si="2"/>
        <v/>
      </c>
    </row>
    <row r="180" spans="1:7" hidden="1" x14ac:dyDescent="0.25">
      <c r="A180" s="12">
        <v>213</v>
      </c>
      <c r="B180" s="8" t="str">
        <f>VLOOKUP(A180,'Sets data'!$A$3:$C$9990,3,FALSE)</f>
        <v>Glorious Defender</v>
      </c>
      <c r="C180" s="8" t="str">
        <f>VLOOKUP(A180,'Sets data'!$A$3:$C$9990,2,FALSE)</f>
        <v>Ruhmreicher Verteidiger</v>
      </c>
      <c r="G180" s="78" t="str">
        <f t="shared" si="2"/>
        <v/>
      </c>
    </row>
    <row r="181" spans="1:7" hidden="1" x14ac:dyDescent="0.25">
      <c r="A181" s="12">
        <v>214</v>
      </c>
      <c r="B181" s="8" t="str">
        <f>VLOOKUP(A181,'Sets data'!$A$3:$C$9990,3,FALSE)</f>
        <v>Para Bellum</v>
      </c>
      <c r="C181" s="8" t="str">
        <f>VLOOKUP(A181,'Sets data'!$A$3:$C$9990,2,FALSE)</f>
        <v>Para Bellum</v>
      </c>
      <c r="G181" s="78" t="str">
        <f t="shared" si="2"/>
        <v/>
      </c>
    </row>
    <row r="182" spans="1:7" hidden="1" x14ac:dyDescent="0.25">
      <c r="A182" s="12">
        <v>215</v>
      </c>
      <c r="B182" s="8" t="str">
        <f>VLOOKUP(A182,'Sets data'!$A$3:$C$9990,3,FALSE)</f>
        <v>Elemental Succession</v>
      </c>
      <c r="C182" s="8" t="str">
        <f>VLOOKUP(A182,'Sets data'!$A$3:$C$9990,2,FALSE)</f>
        <v>Elementarfolge</v>
      </c>
      <c r="G182" s="78" t="str">
        <f t="shared" si="2"/>
        <v/>
      </c>
    </row>
    <row r="183" spans="1:7" hidden="1" x14ac:dyDescent="0.25">
      <c r="A183" s="12">
        <v>216</v>
      </c>
      <c r="B183" s="8" t="str">
        <f>VLOOKUP(A183,'Sets data'!$A$3:$C$9990,3,FALSE)</f>
        <v>Hunt Leader</v>
      </c>
      <c r="C183" s="8" t="str">
        <f>VLOOKUP(A183,'Sets data'!$A$3:$C$9990,2,FALSE)</f>
        <v>Jagdleiter</v>
      </c>
      <c r="G183" s="78" t="str">
        <f t="shared" si="2"/>
        <v/>
      </c>
    </row>
    <row r="184" spans="1:7" hidden="1" x14ac:dyDescent="0.25">
      <c r="A184" s="12">
        <v>217</v>
      </c>
      <c r="B184" s="8" t="str">
        <f>VLOOKUP(A184,'Sets data'!$A$3:$C$9990,3,FALSE)</f>
        <v>Winterborn</v>
      </c>
      <c r="C184" s="8" t="str">
        <f>VLOOKUP(A184,'Sets data'!$A$3:$C$9990,2,FALSE)</f>
        <v>Winterkind</v>
      </c>
      <c r="G184" s="78" t="str">
        <f t="shared" si="2"/>
        <v/>
      </c>
    </row>
    <row r="185" spans="1:7" hidden="1" x14ac:dyDescent="0.25">
      <c r="A185" s="12">
        <v>218</v>
      </c>
      <c r="B185" s="8" t="str">
        <f>VLOOKUP(A185,'Sets data'!$A$3:$C$9990,3,FALSE)</f>
        <v>Trinimac's Valor</v>
      </c>
      <c r="C185" s="8" t="str">
        <f>VLOOKUP(A185,'Sets data'!$A$3:$C$9990,2,FALSE)</f>
        <v>Trinimacs Heldenmut</v>
      </c>
      <c r="G185" s="78" t="str">
        <f t="shared" si="2"/>
        <v/>
      </c>
    </row>
    <row r="186" spans="1:7" hidden="1" x14ac:dyDescent="0.25">
      <c r="A186" s="5">
        <v>219</v>
      </c>
      <c r="B186" s="8" t="str">
        <f>VLOOKUP(A186,'Sets data'!$A$3:$C$9990,3,FALSE)</f>
        <v>Morkuldin</v>
      </c>
      <c r="C186" s="8" t="str">
        <f>VLOOKUP(A186,'Sets data'!$A$3:$C$9990,2,FALSE)</f>
        <v>Morkuldin</v>
      </c>
      <c r="G186" s="78" t="str">
        <f t="shared" si="2"/>
        <v/>
      </c>
    </row>
    <row r="187" spans="1:7" hidden="1" x14ac:dyDescent="0.25">
      <c r="A187" s="5">
        <v>224</v>
      </c>
      <c r="B187" s="8" t="str">
        <f>VLOOKUP(A187,'Sets data'!$A$3:$C$9990,3,FALSE)</f>
        <v>Tava's Favor</v>
      </c>
      <c r="C187" s="8" t="str">
        <f>VLOOKUP(A187,'Sets data'!$A$3:$C$9990,2,FALSE)</f>
        <v>Tavas Gunst</v>
      </c>
      <c r="G187" s="78" t="str">
        <f t="shared" si="2"/>
        <v/>
      </c>
    </row>
    <row r="188" spans="1:7" hidden="1" x14ac:dyDescent="0.25">
      <c r="A188" s="5">
        <v>225</v>
      </c>
      <c r="B188" s="8" t="str">
        <f>VLOOKUP(A188,'Sets data'!$A$3:$C$9990,3,FALSE)</f>
        <v>Clever Alchemist</v>
      </c>
      <c r="C188" s="8" t="str">
        <f>VLOOKUP(A188,'Sets data'!$A$3:$C$9990,2,FALSE)</f>
        <v>Schlauer Alchemist</v>
      </c>
      <c r="G188" s="78" t="str">
        <f t="shared" si="2"/>
        <v/>
      </c>
    </row>
    <row r="189" spans="1:7" hidden="1" x14ac:dyDescent="0.25">
      <c r="A189" s="5">
        <v>226</v>
      </c>
      <c r="B189" s="8" t="str">
        <f>VLOOKUP(A189,'Sets data'!$A$3:$C$9990,3,FALSE)</f>
        <v>Eternal Hunt</v>
      </c>
      <c r="C189" s="8" t="str">
        <f>VLOOKUP(A189,'Sets data'!$A$3:$C$9990,2,FALSE)</f>
        <v>Ewige Jagd</v>
      </c>
      <c r="G189" s="78" t="str">
        <f t="shared" si="2"/>
        <v/>
      </c>
    </row>
    <row r="190" spans="1:7" hidden="1" x14ac:dyDescent="0.25">
      <c r="A190" s="12">
        <v>227</v>
      </c>
      <c r="B190" s="8" t="str">
        <f>VLOOKUP(A190,'Sets data'!$A$3:$C$9990,3,FALSE)</f>
        <v>Bahraha's Curse</v>
      </c>
      <c r="C190" s="8" t="str">
        <f>VLOOKUP(A190,'Sets data'!$A$3:$C$9990,2,FALSE)</f>
        <v>Bahrahas Fluch</v>
      </c>
      <c r="G190" s="78" t="str">
        <f t="shared" si="2"/>
        <v/>
      </c>
    </row>
    <row r="191" spans="1:7" hidden="1" x14ac:dyDescent="0.25">
      <c r="A191" s="12">
        <v>228</v>
      </c>
      <c r="B191" s="8" t="str">
        <f>VLOOKUP(A191,'Sets data'!$A$3:$C$9990,3,FALSE)</f>
        <v>Syvarra's Scales</v>
      </c>
      <c r="C191" s="8" t="str">
        <f>VLOOKUP(A191,'Sets data'!$A$3:$C$9990,2,FALSE)</f>
        <v>Syvarras Schuppen</v>
      </c>
      <c r="G191" s="78" t="str">
        <f t="shared" si="2"/>
        <v/>
      </c>
    </row>
    <row r="192" spans="1:7" hidden="1" x14ac:dyDescent="0.25">
      <c r="A192" s="12">
        <v>229</v>
      </c>
      <c r="B192" s="8" t="str">
        <f>VLOOKUP(A192,'Sets data'!$A$3:$C$9990,3,FALSE)</f>
        <v>Twilight Remedy</v>
      </c>
      <c r="C192" s="8" t="str">
        <f>VLOOKUP(A192,'Sets data'!$A$3:$C$9990,2,FALSE)</f>
        <v>Zwielichtgenesung</v>
      </c>
      <c r="G192" s="78" t="str">
        <f t="shared" si="2"/>
        <v/>
      </c>
    </row>
    <row r="193" spans="1:7" ht="90" x14ac:dyDescent="0.25">
      <c r="A193" s="12">
        <v>230</v>
      </c>
      <c r="B193" s="8" t="str">
        <f>VLOOKUP(A193,'Sets data'!$A$3:$C$9990,3,FALSE)</f>
        <v>Moondancer</v>
      </c>
      <c r="C193" s="8" t="str">
        <f>VLOOKUP(A193,'Sets data'!$A$3:$C$9990,2,FALSE)</f>
        <v>Mondtänzer</v>
      </c>
      <c r="D193" s="23" t="s">
        <v>2448</v>
      </c>
      <c r="E193" t="s">
        <v>2439</v>
      </c>
      <c r="G193" s="78" t="str">
        <f t="shared" si="2"/>
        <v xml:space="preserve">[230] = {[LIBSETS_SETPROC_CHECKTYPE_ABILITY_EVENT_COMBAT_EVENT] = {
    [1] = {
      ["abilityIds"] = {75801, 75804},
      ["source"] = COMBAT_UNIT_TYPE_PLAYER,
          },
  },},     --Moondancer -&gt; 1: Lunar blessing (magReg), 2: Shadow blessing (spellPower) / </v>
      </c>
    </row>
    <row r="194" spans="1:7" hidden="1" x14ac:dyDescent="0.25">
      <c r="A194" s="12">
        <v>231</v>
      </c>
      <c r="B194" s="8" t="str">
        <f>VLOOKUP(A194,'Sets data'!$A$3:$C$9990,3,FALSE)</f>
        <v>Lunar Bastion</v>
      </c>
      <c r="C194" s="8" t="str">
        <f>VLOOKUP(A194,'Sets data'!$A$3:$C$9990,2,FALSE)</f>
        <v>Mondbastion</v>
      </c>
      <c r="G194" s="78" t="str">
        <f t="shared" si="2"/>
        <v/>
      </c>
    </row>
    <row r="195" spans="1:7" hidden="1" x14ac:dyDescent="0.25">
      <c r="A195" s="12">
        <v>232</v>
      </c>
      <c r="B195" s="8" t="str">
        <f>VLOOKUP(A195,'Sets data'!$A$3:$C$9990,3,FALSE)</f>
        <v>Roar of Alkosh</v>
      </c>
      <c r="C195" s="8" t="str">
        <f>VLOOKUP(A195,'Sets data'!$A$3:$C$9990,2,FALSE)</f>
        <v>Brüllen von Alkosh</v>
      </c>
      <c r="G195" s="78" t="str">
        <f t="shared" ref="G195:G258" si="3">IF(AND(A195&lt;&gt;"",NOT(ISERROR(A195)),ISNUMBER(A195),D195&lt;&gt;""),CONCATENATE("[",A195,"] = {",D195,"},","     --",B195," -&gt; ",E195," / ",F195),"")</f>
        <v/>
      </c>
    </row>
    <row r="196" spans="1:7" hidden="1" x14ac:dyDescent="0.25">
      <c r="A196" s="12">
        <v>234</v>
      </c>
      <c r="B196" s="8" t="str">
        <f>VLOOKUP(A196,'Sets data'!$A$3:$C$9990,3,FALSE)</f>
        <v>Marksman's Crest</v>
      </c>
      <c r="C196" s="8" t="str">
        <f>VLOOKUP(A196,'Sets data'!$A$3:$C$9990,2,FALSE)</f>
        <v>Wappen des Meisterschützen</v>
      </c>
      <c r="G196" s="78" t="str">
        <f t="shared" si="3"/>
        <v/>
      </c>
    </row>
    <row r="197" spans="1:7" hidden="1" x14ac:dyDescent="0.25">
      <c r="A197" s="12">
        <v>235</v>
      </c>
      <c r="B197" s="8" t="str">
        <f>VLOOKUP(A197,'Sets data'!$A$3:$C$9990,3,FALSE)</f>
        <v>Robes of Transmutation</v>
      </c>
      <c r="C197" s="8" t="str">
        <f>VLOOKUP(A197,'Sets data'!$A$3:$C$9990,2,FALSE)</f>
        <v>Roben der Transmutation</v>
      </c>
      <c r="G197" s="78" t="str">
        <f t="shared" si="3"/>
        <v/>
      </c>
    </row>
    <row r="198" spans="1:7" hidden="1" x14ac:dyDescent="0.25">
      <c r="A198" s="12">
        <v>236</v>
      </c>
      <c r="B198" s="8" t="str">
        <f>VLOOKUP(A198,'Sets data'!$A$3:$C$9990,3,FALSE)</f>
        <v>Vicious Death</v>
      </c>
      <c r="C198" s="8" t="str">
        <f>VLOOKUP(A198,'Sets data'!$A$3:$C$9990,2,FALSE)</f>
        <v>Grausamer Tod</v>
      </c>
      <c r="G198" s="78" t="str">
        <f t="shared" si="3"/>
        <v/>
      </c>
    </row>
    <row r="199" spans="1:7" hidden="1" x14ac:dyDescent="0.25">
      <c r="A199" s="12">
        <v>237</v>
      </c>
      <c r="B199" s="8" t="str">
        <f>VLOOKUP(A199,'Sets data'!$A$3:$C$9990,3,FALSE)</f>
        <v>Leki's Focus</v>
      </c>
      <c r="C199" s="8" t="str">
        <f>VLOOKUP(A199,'Sets data'!$A$3:$C$9990,2,FALSE)</f>
        <v>Lekis Fokus</v>
      </c>
      <c r="G199" s="78" t="str">
        <f t="shared" si="3"/>
        <v/>
      </c>
    </row>
    <row r="200" spans="1:7" hidden="1" x14ac:dyDescent="0.25">
      <c r="A200" s="12">
        <v>238</v>
      </c>
      <c r="B200" s="8" t="str">
        <f>VLOOKUP(A200,'Sets data'!$A$3:$C$9990,3,FALSE)</f>
        <v>Fasalla's Guile</v>
      </c>
      <c r="C200" s="8" t="str">
        <f>VLOOKUP(A200,'Sets data'!$A$3:$C$9990,2,FALSE)</f>
        <v>Fasallas List</v>
      </c>
      <c r="G200" s="78" t="str">
        <f t="shared" si="3"/>
        <v/>
      </c>
    </row>
    <row r="201" spans="1:7" hidden="1" x14ac:dyDescent="0.25">
      <c r="A201" s="12">
        <v>239</v>
      </c>
      <c r="B201" s="8" t="str">
        <f>VLOOKUP(A201,'Sets data'!$A$3:$C$9990,3,FALSE)</f>
        <v>Warrior's Fury</v>
      </c>
      <c r="C201" s="8" t="str">
        <f>VLOOKUP(A201,'Sets data'!$A$3:$C$9990,2,FALSE)</f>
        <v>Raserei des Kriegers</v>
      </c>
      <c r="G201" s="78" t="str">
        <f t="shared" si="3"/>
        <v/>
      </c>
    </row>
    <row r="202" spans="1:7" hidden="1" x14ac:dyDescent="0.25">
      <c r="A202" s="5">
        <v>240</v>
      </c>
      <c r="B202" s="8" t="str">
        <f>VLOOKUP(A202,'Sets data'!$A$3:$C$9990,3,FALSE)</f>
        <v>Kvatch Gladiator</v>
      </c>
      <c r="C202" s="8" t="str">
        <f>VLOOKUP(A202,'Sets data'!$A$3:$C$9990,2,FALSE)</f>
        <v>Gladiator von Kvatch</v>
      </c>
      <c r="G202" s="78" t="str">
        <f t="shared" si="3"/>
        <v/>
      </c>
    </row>
    <row r="203" spans="1:7" hidden="1" x14ac:dyDescent="0.25">
      <c r="A203" s="5">
        <v>241</v>
      </c>
      <c r="B203" s="8" t="str">
        <f>VLOOKUP(A203,'Sets data'!$A$3:$C$9990,3,FALSE)</f>
        <v>Varen's Legacy</v>
      </c>
      <c r="C203" s="8" t="str">
        <f>VLOOKUP(A203,'Sets data'!$A$3:$C$9990,2,FALSE)</f>
        <v>Varens Erbe</v>
      </c>
      <c r="G203" s="78" t="str">
        <f t="shared" si="3"/>
        <v/>
      </c>
    </row>
    <row r="204" spans="1:7" hidden="1" x14ac:dyDescent="0.25">
      <c r="A204" s="5">
        <v>242</v>
      </c>
      <c r="B204" s="8" t="str">
        <f>VLOOKUP(A204,'Sets data'!$A$3:$C$9990,3,FALSE)</f>
        <v>Pelinal's Aptitude</v>
      </c>
      <c r="C204" s="8" t="str">
        <f>VLOOKUP(A204,'Sets data'!$A$3:$C$9990,2,FALSE)</f>
        <v>Pelinals Talent</v>
      </c>
      <c r="G204" s="78" t="str">
        <f t="shared" si="3"/>
        <v/>
      </c>
    </row>
    <row r="205" spans="1:7" hidden="1" x14ac:dyDescent="0.25">
      <c r="A205" s="12">
        <v>243</v>
      </c>
      <c r="B205" s="8" t="str">
        <f>VLOOKUP(A205,'Sets data'!$A$3:$C$9990,3,FALSE)</f>
        <v>Hide of Morihaus</v>
      </c>
      <c r="C205" s="8" t="str">
        <f>VLOOKUP(A205,'Sets data'!$A$3:$C$9990,2,FALSE)</f>
        <v>Haut von Morihaus</v>
      </c>
      <c r="G205" s="78" t="str">
        <f t="shared" si="3"/>
        <v/>
      </c>
    </row>
    <row r="206" spans="1:7" hidden="1" x14ac:dyDescent="0.25">
      <c r="A206" s="12">
        <v>244</v>
      </c>
      <c r="B206" s="8" t="str">
        <f>VLOOKUP(A206,'Sets data'!$A$3:$C$9990,3,FALSE)</f>
        <v>Flanking Strategist</v>
      </c>
      <c r="C206" s="8" t="str">
        <f>VLOOKUP(A206,'Sets data'!$A$3:$C$9990,2,FALSE)</f>
        <v>Flankierender Stratege</v>
      </c>
      <c r="G206" s="78" t="str">
        <f t="shared" si="3"/>
        <v/>
      </c>
    </row>
    <row r="207" spans="1:7" hidden="1" x14ac:dyDescent="0.25">
      <c r="A207" s="12">
        <v>245</v>
      </c>
      <c r="B207" s="8" t="str">
        <f>VLOOKUP(A207,'Sets data'!$A$3:$C$9990,3,FALSE)</f>
        <v>Sithis' Touch</v>
      </c>
      <c r="C207" s="8" t="str">
        <f>VLOOKUP(A207,'Sets data'!$A$3:$C$9990,2,FALSE)</f>
        <v>Sithis' Berührung</v>
      </c>
      <c r="G207" s="78" t="str">
        <f t="shared" si="3"/>
        <v/>
      </c>
    </row>
    <row r="208" spans="1:7" hidden="1" x14ac:dyDescent="0.25">
      <c r="A208" s="12">
        <v>246</v>
      </c>
      <c r="B208" s="8" t="str">
        <f>VLOOKUP(A208,'Sets data'!$A$3:$C$9990,3,FALSE)</f>
        <v>Galerion's Revenge</v>
      </c>
      <c r="C208" s="8" t="str">
        <f>VLOOKUP(A208,'Sets data'!$A$3:$C$9990,2,FALSE)</f>
        <v>Galerions Revanche</v>
      </c>
      <c r="G208" s="78" t="str">
        <f t="shared" si="3"/>
        <v/>
      </c>
    </row>
    <row r="209" spans="1:7" hidden="1" x14ac:dyDescent="0.25">
      <c r="A209" s="12">
        <v>247</v>
      </c>
      <c r="B209" s="8" t="str">
        <f>VLOOKUP(A209,'Sets data'!$A$3:$C$9990,3,FALSE)</f>
        <v>Vicecanon of Venom</v>
      </c>
      <c r="C209" s="8" t="str">
        <f>VLOOKUP(A209,'Sets data'!$A$3:$C$9990,2,FALSE)</f>
        <v>Vizekanoniker des Gifts</v>
      </c>
      <c r="G209" s="78" t="str">
        <f t="shared" si="3"/>
        <v/>
      </c>
    </row>
    <row r="210" spans="1:7" hidden="1" x14ac:dyDescent="0.25">
      <c r="A210" s="12">
        <v>248</v>
      </c>
      <c r="B210" s="8" t="str">
        <f>VLOOKUP(A210,'Sets data'!$A$3:$C$9990,3,FALSE)</f>
        <v>Thews of the Harbinger</v>
      </c>
      <c r="C210" s="8" t="str">
        <f>VLOOKUP(A210,'Sets data'!$A$3:$C$9990,2,FALSE)</f>
        <v>Muskeln des Vorboten</v>
      </c>
      <c r="G210" s="78" t="str">
        <f t="shared" si="3"/>
        <v/>
      </c>
    </row>
    <row r="211" spans="1:7" hidden="1" x14ac:dyDescent="0.25">
      <c r="A211" s="12">
        <v>253</v>
      </c>
      <c r="B211" s="8" t="str">
        <f>VLOOKUP(A211,'Sets data'!$A$3:$C$9990,3,FALSE)</f>
        <v>Imperial Physique</v>
      </c>
      <c r="C211" s="8" t="str">
        <f>VLOOKUP(A211,'Sets data'!$A$3:$C$9990,2,FALSE)</f>
        <v>Kaiserliche Physis</v>
      </c>
      <c r="G211" s="78" t="str">
        <f t="shared" si="3"/>
        <v/>
      </c>
    </row>
    <row r="212" spans="1:7" hidden="1" x14ac:dyDescent="0.25">
      <c r="A212" s="5">
        <v>256</v>
      </c>
      <c r="B212" s="8" t="str">
        <f>VLOOKUP(A212,'Sets data'!$A$3:$C$9990,3,FALSE)</f>
        <v>Mighty Chudan</v>
      </c>
      <c r="C212" s="8" t="str">
        <f>VLOOKUP(A212,'Sets data'!$A$3:$C$9990,2,FALSE)</f>
        <v>Mächtiger Chudan</v>
      </c>
      <c r="G212" s="78" t="str">
        <f t="shared" si="3"/>
        <v/>
      </c>
    </row>
    <row r="213" spans="1:7" hidden="1" x14ac:dyDescent="0.25">
      <c r="A213" s="5">
        <v>257</v>
      </c>
      <c r="B213" s="8" t="str">
        <f>VLOOKUP(A213,'Sets data'!$A$3:$C$9990,3,FALSE)</f>
        <v>Velidreth</v>
      </c>
      <c r="C213" s="8" t="str">
        <f>VLOOKUP(A213,'Sets data'!$A$3:$C$9990,2,FALSE)</f>
        <v>Velidreth</v>
      </c>
      <c r="G213" s="78" t="str">
        <f t="shared" si="3"/>
        <v/>
      </c>
    </row>
    <row r="214" spans="1:7" hidden="1" x14ac:dyDescent="0.25">
      <c r="A214" s="12">
        <v>258</v>
      </c>
      <c r="B214" s="8" t="str">
        <f>VLOOKUP(A214,'Sets data'!$A$3:$C$9990,3,FALSE)</f>
        <v>Amber Plasm</v>
      </c>
      <c r="C214" s="8" t="str">
        <f>VLOOKUP(A214,'Sets data'!$A$3:$C$9990,2,FALSE)</f>
        <v>Bernsteinplasma</v>
      </c>
      <c r="G214" s="78" t="str">
        <f t="shared" si="3"/>
        <v/>
      </c>
    </row>
    <row r="215" spans="1:7" hidden="1" x14ac:dyDescent="0.25">
      <c r="A215" s="12">
        <v>259</v>
      </c>
      <c r="B215" s="8" t="str">
        <f>VLOOKUP(A215,'Sets data'!$A$3:$C$9990,3,FALSE)</f>
        <v>Heem-Jas' Retribution</v>
      </c>
      <c r="C215" s="8" t="str">
        <f>VLOOKUP(A215,'Sets data'!$A$3:$C$9990,2,FALSE)</f>
        <v>Heem-Jas' Vergeltung</v>
      </c>
      <c r="G215" s="78" t="str">
        <f t="shared" si="3"/>
        <v/>
      </c>
    </row>
    <row r="216" spans="1:7" hidden="1" x14ac:dyDescent="0.25">
      <c r="A216" s="12">
        <v>260</v>
      </c>
      <c r="B216" s="8" t="str">
        <f>VLOOKUP(A216,'Sets data'!$A$3:$C$9990,3,FALSE)</f>
        <v>Aspect of Mazzatun</v>
      </c>
      <c r="C216" s="8" t="str">
        <f>VLOOKUP(A216,'Sets data'!$A$3:$C$9990,2,FALSE)</f>
        <v>Aspekt von Mazzatun</v>
      </c>
      <c r="G216" s="78" t="str">
        <f t="shared" si="3"/>
        <v/>
      </c>
    </row>
    <row r="217" spans="1:7" hidden="1" x14ac:dyDescent="0.25">
      <c r="A217" s="12">
        <v>261</v>
      </c>
      <c r="B217" s="8" t="str">
        <f>VLOOKUP(A217,'Sets data'!$A$3:$C$9990,3,FALSE)</f>
        <v>Gossamer</v>
      </c>
      <c r="C217" s="8" t="str">
        <f>VLOOKUP(A217,'Sets data'!$A$3:$C$9990,2,FALSE)</f>
        <v>Gespinst</v>
      </c>
      <c r="G217" s="78" t="str">
        <f t="shared" si="3"/>
        <v/>
      </c>
    </row>
    <row r="218" spans="1:7" hidden="1" x14ac:dyDescent="0.25">
      <c r="A218" s="12">
        <v>262</v>
      </c>
      <c r="B218" s="8" t="str">
        <f>VLOOKUP(A218,'Sets data'!$A$3:$C$9990,3,FALSE)</f>
        <v>Widowmaker</v>
      </c>
      <c r="C218" s="8" t="str">
        <f>VLOOKUP(A218,'Sets data'!$A$3:$C$9990,2,FALSE)</f>
        <v>Witwenmacher</v>
      </c>
      <c r="G218" s="78" t="str">
        <f t="shared" si="3"/>
        <v/>
      </c>
    </row>
    <row r="219" spans="1:7" hidden="1" x14ac:dyDescent="0.25">
      <c r="A219" s="12">
        <v>263</v>
      </c>
      <c r="B219" s="8" t="str">
        <f>VLOOKUP(A219,'Sets data'!$A$3:$C$9990,3,FALSE)</f>
        <v>Hand of Mephala</v>
      </c>
      <c r="C219" s="8" t="str">
        <f>VLOOKUP(A219,'Sets data'!$A$3:$C$9990,2,FALSE)</f>
        <v>Hand von Mephala</v>
      </c>
      <c r="G219" s="78" t="str">
        <f t="shared" si="3"/>
        <v/>
      </c>
    </row>
    <row r="220" spans="1:7" hidden="1" x14ac:dyDescent="0.25">
      <c r="A220" s="16">
        <v>264</v>
      </c>
      <c r="B220" s="8" t="str">
        <f>VLOOKUP(A220,'Sets data'!$A$3:$C$9990,3,FALSE)</f>
        <v>Giant Spider</v>
      </c>
      <c r="C220" s="8" t="str">
        <f>VLOOKUP(A220,'Sets data'!$A$3:$C$9990,2,FALSE)</f>
        <v>Riesenspinne</v>
      </c>
      <c r="G220" s="78" t="str">
        <f t="shared" si="3"/>
        <v/>
      </c>
    </row>
    <row r="221" spans="1:7" hidden="1" x14ac:dyDescent="0.25">
      <c r="A221" s="5">
        <v>265</v>
      </c>
      <c r="B221" s="8" t="str">
        <f>VLOOKUP(A221,'Sets data'!$A$3:$C$9990,3,FALSE)</f>
        <v>Shadowrend</v>
      </c>
      <c r="C221" s="8" t="str">
        <f>VLOOKUP(A221,'Sets data'!$A$3:$C$9990,2,FALSE)</f>
        <v>Schattenriss</v>
      </c>
      <c r="G221" s="78" t="str">
        <f t="shared" si="3"/>
        <v/>
      </c>
    </row>
    <row r="222" spans="1:7" hidden="1" x14ac:dyDescent="0.25">
      <c r="A222" s="5">
        <v>266</v>
      </c>
      <c r="B222" s="8" t="str">
        <f>VLOOKUP(A222,'Sets data'!$A$3:$C$9990,3,FALSE)</f>
        <v>Kra'gh</v>
      </c>
      <c r="C222" s="8" t="str">
        <f>VLOOKUP(A222,'Sets data'!$A$3:$C$9990,2,FALSE)</f>
        <v>Kra'gh</v>
      </c>
      <c r="G222" s="78" t="str">
        <f t="shared" si="3"/>
        <v/>
      </c>
    </row>
    <row r="223" spans="1:7" hidden="1" x14ac:dyDescent="0.25">
      <c r="A223" s="5">
        <v>267</v>
      </c>
      <c r="B223" s="8" t="str">
        <f>VLOOKUP(A223,'Sets data'!$A$3:$C$9990,3,FALSE)</f>
        <v>Swarm Mother</v>
      </c>
      <c r="C223" s="8" t="str">
        <f>VLOOKUP(A223,'Sets data'!$A$3:$C$9990,2,FALSE)</f>
        <v>Schwarmmutter</v>
      </c>
      <c r="G223" s="78" t="str">
        <f t="shared" si="3"/>
        <v/>
      </c>
    </row>
    <row r="224" spans="1:7" ht="105" x14ac:dyDescent="0.25">
      <c r="A224" s="5">
        <v>268</v>
      </c>
      <c r="B224" s="8" t="str">
        <f>VLOOKUP(A224,'Sets data'!$A$3:$C$9990,3,FALSE)</f>
        <v>Sentinel of Rkugamz</v>
      </c>
      <c r="C224" s="8" t="str">
        <f>VLOOKUP(A224,'Sets data'!$A$3:$C$9990,2,FALSE)</f>
        <v>Wachposten von Rkugamz</v>
      </c>
      <c r="D224" s="23" t="s">
        <v>2449</v>
      </c>
      <c r="G224" s="78" t="str">
        <f t="shared" si="3"/>
        <v xml:space="preserve">[268] = {[LIBSETS_SETPROC_CHECKTYPE_ABILITY_EVENT_COMBAT_EVENT] = {
    [1] = {
      ["abilityIds"] = {81036},
      ["source"] = COMBAT_UNIT_TYPE_PLAYER,
      ["cooldown"] = {15000},
    },
  },},     --Sentinel of Rkugamz -&gt;  / </v>
      </c>
    </row>
    <row r="225" spans="1:7" hidden="1" x14ac:dyDescent="0.25">
      <c r="A225" s="5">
        <v>269</v>
      </c>
      <c r="B225" s="8" t="str">
        <f>VLOOKUP(A225,'Sets data'!$A$3:$C$9990,3,FALSE)</f>
        <v>Chokethorn</v>
      </c>
      <c r="C225" s="8" t="str">
        <f>VLOOKUP(A225,'Sets data'!$A$3:$C$9990,2,FALSE)</f>
        <v>Würgedorn</v>
      </c>
      <c r="G225" s="78" t="str">
        <f t="shared" si="3"/>
        <v/>
      </c>
    </row>
    <row r="226" spans="1:7" hidden="1" x14ac:dyDescent="0.25">
      <c r="A226" s="5">
        <v>270</v>
      </c>
      <c r="B226" s="8" t="str">
        <f>VLOOKUP(A226,'Sets data'!$A$3:$C$9990,3,FALSE)</f>
        <v>Slimecraw</v>
      </c>
      <c r="C226" s="8" t="str">
        <f>VLOOKUP(A226,'Sets data'!$A$3:$C$9990,2,FALSE)</f>
        <v>Schleimkropf</v>
      </c>
      <c r="G226" s="78" t="str">
        <f t="shared" si="3"/>
        <v/>
      </c>
    </row>
    <row r="227" spans="1:7" hidden="1" x14ac:dyDescent="0.25">
      <c r="A227" s="5">
        <v>271</v>
      </c>
      <c r="B227" s="8" t="str">
        <f>VLOOKUP(A227,'Sets data'!$A$3:$C$9990,3,FALSE)</f>
        <v>Sellistrix</v>
      </c>
      <c r="C227" s="8" t="str">
        <f>VLOOKUP(A227,'Sets data'!$A$3:$C$9990,2,FALSE)</f>
        <v>Sellistrix</v>
      </c>
      <c r="G227" s="78" t="str">
        <f t="shared" si="3"/>
        <v/>
      </c>
    </row>
    <row r="228" spans="1:7" hidden="1" x14ac:dyDescent="0.25">
      <c r="A228" s="5">
        <v>272</v>
      </c>
      <c r="B228" s="8" t="str">
        <f>VLOOKUP(A228,'Sets data'!$A$3:$C$9990,3,FALSE)</f>
        <v>Infernal Guardian</v>
      </c>
      <c r="C228" s="8" t="str">
        <f>VLOOKUP(A228,'Sets data'!$A$3:$C$9990,2,FALSE)</f>
        <v>Infernaler Wächter</v>
      </c>
      <c r="G228" s="78" t="str">
        <f t="shared" si="3"/>
        <v/>
      </c>
    </row>
    <row r="229" spans="1:7" hidden="1" x14ac:dyDescent="0.25">
      <c r="A229" s="5">
        <v>273</v>
      </c>
      <c r="B229" s="8" t="str">
        <f>VLOOKUP(A229,'Sets data'!$A$3:$C$9990,3,FALSE)</f>
        <v>Ilambris</v>
      </c>
      <c r="C229" s="8" t="str">
        <f>VLOOKUP(A229,'Sets data'!$A$3:$C$9990,2,FALSE)</f>
        <v>Ilambris</v>
      </c>
      <c r="G229" s="78" t="str">
        <f t="shared" si="3"/>
        <v/>
      </c>
    </row>
    <row r="230" spans="1:7" hidden="1" x14ac:dyDescent="0.25">
      <c r="A230" s="5">
        <v>274</v>
      </c>
      <c r="B230" s="8" t="str">
        <f>VLOOKUP(A230,'Sets data'!$A$3:$C$9990,3,FALSE)</f>
        <v>Iceheart</v>
      </c>
      <c r="C230" s="8" t="str">
        <f>VLOOKUP(A230,'Sets data'!$A$3:$C$9990,2,FALSE)</f>
        <v>Eisherz</v>
      </c>
      <c r="G230" s="78" t="str">
        <f t="shared" si="3"/>
        <v/>
      </c>
    </row>
    <row r="231" spans="1:7" hidden="1" x14ac:dyDescent="0.25">
      <c r="A231" s="5">
        <v>275</v>
      </c>
      <c r="B231" s="8" t="str">
        <f>VLOOKUP(A231,'Sets data'!$A$3:$C$9990,3,FALSE)</f>
        <v>Stormfist</v>
      </c>
      <c r="C231" s="8" t="str">
        <f>VLOOKUP(A231,'Sets data'!$A$3:$C$9990,2,FALSE)</f>
        <v>Sturmfaust</v>
      </c>
      <c r="G231" s="78" t="str">
        <f t="shared" si="3"/>
        <v/>
      </c>
    </row>
    <row r="232" spans="1:7" hidden="1" x14ac:dyDescent="0.25">
      <c r="A232" s="5">
        <v>276</v>
      </c>
      <c r="B232" s="8" t="str">
        <f>VLOOKUP(A232,'Sets data'!$A$3:$C$9990,3,FALSE)</f>
        <v>Tremorscale</v>
      </c>
      <c r="C232" s="8" t="str">
        <f>VLOOKUP(A232,'Sets data'!$A$3:$C$9990,2,FALSE)</f>
        <v>Bebenschuppe</v>
      </c>
      <c r="G232" s="78" t="str">
        <f t="shared" si="3"/>
        <v/>
      </c>
    </row>
    <row r="233" spans="1:7" hidden="1" x14ac:dyDescent="0.25">
      <c r="A233" s="5">
        <v>277</v>
      </c>
      <c r="B233" s="8" t="str">
        <f>VLOOKUP(A233,'Sets data'!$A$3:$C$9990,3,FALSE)</f>
        <v>Pirate Skeleton</v>
      </c>
      <c r="C233" s="8" t="str">
        <f>VLOOKUP(A233,'Sets data'!$A$3:$C$9990,2,FALSE)</f>
        <v>Piratenskelett</v>
      </c>
      <c r="G233" s="78" t="str">
        <f t="shared" si="3"/>
        <v/>
      </c>
    </row>
    <row r="234" spans="1:7" hidden="1" x14ac:dyDescent="0.25">
      <c r="A234" s="5">
        <v>278</v>
      </c>
      <c r="B234" s="8" t="str">
        <f>VLOOKUP(A234,'Sets data'!$A$3:$C$9990,3,FALSE)</f>
        <v>The Troll King</v>
      </c>
      <c r="C234" s="8" t="str">
        <f>VLOOKUP(A234,'Sets data'!$A$3:$C$9990,2,FALSE)</f>
        <v>Trollkönig</v>
      </c>
      <c r="G234" s="78" t="str">
        <f t="shared" si="3"/>
        <v/>
      </c>
    </row>
    <row r="235" spans="1:7" hidden="1" x14ac:dyDescent="0.25">
      <c r="A235" s="5">
        <v>279</v>
      </c>
      <c r="B235" s="8" t="str">
        <f>VLOOKUP(A235,'Sets data'!$A$3:$C$9990,3,FALSE)</f>
        <v>Selene</v>
      </c>
      <c r="C235" s="8" t="str">
        <f>VLOOKUP(A235,'Sets data'!$A$3:$C$9990,2,FALSE)</f>
        <v>Selene</v>
      </c>
      <c r="G235" s="78" t="str">
        <f t="shared" si="3"/>
        <v/>
      </c>
    </row>
    <row r="236" spans="1:7" ht="105" x14ac:dyDescent="0.25">
      <c r="A236" s="5">
        <v>280</v>
      </c>
      <c r="B236" s="8" t="str">
        <f>VLOOKUP(A236,'Sets data'!$A$3:$C$9990,3,FALSE)</f>
        <v>Grothdarr</v>
      </c>
      <c r="C236" s="8" t="str">
        <f>VLOOKUP(A236,'Sets data'!$A$3:$C$9990,2,FALSE)</f>
        <v>Grothdarr</v>
      </c>
      <c r="D236" s="23" t="s">
        <v>2450</v>
      </c>
      <c r="E236" t="s">
        <v>2437</v>
      </c>
      <c r="G236" s="78" t="str">
        <f t="shared" si="3"/>
        <v xml:space="preserve">[280] = {[LIBSETS_SETPROC_CHECKTYPE_ABILITY_EVENT_COMBAT_EVENT] = {
[1] = {
      ["abilityIds"] = {84504},
      ["cooldown"] = {10000},
      ["source"] = COMBAT_UNIT_TYPE_PLAYER,
    },
}},     --Grothdarr -&gt; Grothdarr proc 1 / </v>
      </c>
    </row>
    <row r="237" spans="1:7" hidden="1" x14ac:dyDescent="0.25">
      <c r="A237" s="12">
        <v>281</v>
      </c>
      <c r="B237" s="8" t="str">
        <f>VLOOKUP(A237,'Sets data'!$A$3:$C$9990,3,FALSE)</f>
        <v>Armor of the Trainee</v>
      </c>
      <c r="C237" s="8" t="str">
        <f>VLOOKUP(A237,'Sets data'!$A$3:$C$9990,2,FALSE)</f>
        <v>Rüstung des Auszubildenden</v>
      </c>
      <c r="G237" s="78" t="str">
        <f t="shared" si="3"/>
        <v/>
      </c>
    </row>
    <row r="238" spans="1:7" hidden="1" x14ac:dyDescent="0.25">
      <c r="A238" s="12">
        <v>282</v>
      </c>
      <c r="B238" s="8" t="str">
        <f>VLOOKUP(A238,'Sets data'!$A$3:$C$9990,3,FALSE)</f>
        <v>Vampire Cloak</v>
      </c>
      <c r="C238" s="8" t="str">
        <f>VLOOKUP(A238,'Sets data'!$A$3:$C$9990,2,FALSE)</f>
        <v>Vampirumhang</v>
      </c>
      <c r="G238" s="78" t="str">
        <f t="shared" si="3"/>
        <v/>
      </c>
    </row>
    <row r="239" spans="1:7" hidden="1" x14ac:dyDescent="0.25">
      <c r="A239" s="12">
        <v>283</v>
      </c>
      <c r="B239" s="8" t="str">
        <f>VLOOKUP(A239,'Sets data'!$A$3:$C$9990,3,FALSE)</f>
        <v>Sword-Singer</v>
      </c>
      <c r="C239" s="8" t="str">
        <f>VLOOKUP(A239,'Sets data'!$A$3:$C$9990,2,FALSE)</f>
        <v>Schwertsänger</v>
      </c>
      <c r="G239" s="78" t="str">
        <f t="shared" si="3"/>
        <v/>
      </c>
    </row>
    <row r="240" spans="1:7" hidden="1" x14ac:dyDescent="0.25">
      <c r="A240" s="12">
        <v>284</v>
      </c>
      <c r="B240" s="8" t="str">
        <f>VLOOKUP(A240,'Sets data'!$A$3:$C$9990,3,FALSE)</f>
        <v>Order of Diagna</v>
      </c>
      <c r="C240" s="8" t="str">
        <f>VLOOKUP(A240,'Sets data'!$A$3:$C$9990,2,FALSE)</f>
        <v>Orden von Diagna</v>
      </c>
      <c r="G240" s="78" t="str">
        <f t="shared" si="3"/>
        <v/>
      </c>
    </row>
    <row r="241" spans="1:7" hidden="1" x14ac:dyDescent="0.25">
      <c r="A241" s="12">
        <v>285</v>
      </c>
      <c r="B241" s="8" t="str">
        <f>VLOOKUP(A241,'Sets data'!$A$3:$C$9990,3,FALSE)</f>
        <v>Vampire Lord</v>
      </c>
      <c r="C241" s="8" t="str">
        <f>VLOOKUP(A241,'Sets data'!$A$3:$C$9990,2,FALSE)</f>
        <v>Vampirfürst</v>
      </c>
      <c r="G241" s="78" t="str">
        <f t="shared" si="3"/>
        <v/>
      </c>
    </row>
    <row r="242" spans="1:7" hidden="1" x14ac:dyDescent="0.25">
      <c r="A242" s="12">
        <v>286</v>
      </c>
      <c r="B242" s="8" t="str">
        <f>VLOOKUP(A242,'Sets data'!$A$3:$C$9990,3,FALSE)</f>
        <v>Spriggan's Thorns</v>
      </c>
      <c r="C242" s="8" t="str">
        <f>VLOOKUP(A242,'Sets data'!$A$3:$C$9990,2,FALSE)</f>
        <v>Dornen des Zweiglings</v>
      </c>
      <c r="G242" s="78" t="str">
        <f t="shared" si="3"/>
        <v/>
      </c>
    </row>
    <row r="243" spans="1:7" hidden="1" x14ac:dyDescent="0.25">
      <c r="A243" s="12">
        <v>287</v>
      </c>
      <c r="B243" s="8" t="str">
        <f>VLOOKUP(A243,'Sets data'!$A$3:$C$9990,3,FALSE)</f>
        <v>Green Pact</v>
      </c>
      <c r="C243" s="8" t="str">
        <f>VLOOKUP(A243,'Sets data'!$A$3:$C$9990,2,FALSE)</f>
        <v>Der Grüne Pakt</v>
      </c>
      <c r="G243" s="78" t="str">
        <f t="shared" si="3"/>
        <v/>
      </c>
    </row>
    <row r="244" spans="1:7" hidden="1" x14ac:dyDescent="0.25">
      <c r="A244" s="12">
        <v>288</v>
      </c>
      <c r="B244" s="8" t="str">
        <f>VLOOKUP(A244,'Sets data'!$A$3:$C$9990,3,FALSE)</f>
        <v>Beekeeper's Gear</v>
      </c>
      <c r="C244" s="8" t="str">
        <f>VLOOKUP(A244,'Sets data'!$A$3:$C$9990,2,FALSE)</f>
        <v>Werkzeug des Bienenhüters</v>
      </c>
      <c r="G244" s="78" t="str">
        <f t="shared" si="3"/>
        <v/>
      </c>
    </row>
    <row r="245" spans="1:7" hidden="1" x14ac:dyDescent="0.25">
      <c r="A245" s="12">
        <v>289</v>
      </c>
      <c r="B245" s="8" t="str">
        <f>VLOOKUP(A245,'Sets data'!$A$3:$C$9990,3,FALSE)</f>
        <v>Spinner's Garments</v>
      </c>
      <c r="C245" s="8" t="str">
        <f>VLOOKUP(A245,'Sets data'!$A$3:$C$9990,2,FALSE)</f>
        <v>Gewänder des Webers</v>
      </c>
      <c r="G245" s="78" t="str">
        <f t="shared" si="3"/>
        <v/>
      </c>
    </row>
    <row r="246" spans="1:7" hidden="1" x14ac:dyDescent="0.25">
      <c r="A246" s="12">
        <v>290</v>
      </c>
      <c r="B246" s="8" t="str">
        <f>VLOOKUP(A246,'Sets data'!$A$3:$C$9990,3,FALSE)</f>
        <v>Skooma Smuggler</v>
      </c>
      <c r="C246" s="8" t="str">
        <f>VLOOKUP(A246,'Sets data'!$A$3:$C$9990,2,FALSE)</f>
        <v>Skoomaschmuggler</v>
      </c>
      <c r="G246" s="78" t="str">
        <f t="shared" si="3"/>
        <v/>
      </c>
    </row>
    <row r="247" spans="1:7" hidden="1" x14ac:dyDescent="0.25">
      <c r="A247" s="12">
        <v>291</v>
      </c>
      <c r="B247" s="8" t="str">
        <f>VLOOKUP(A247,'Sets data'!$A$3:$C$9990,3,FALSE)</f>
        <v>Shalk Exoskeleton</v>
      </c>
      <c r="C247" s="8" t="str">
        <f>VLOOKUP(A247,'Sets data'!$A$3:$C$9990,2,FALSE)</f>
        <v>Schröterpanzer</v>
      </c>
      <c r="G247" s="78" t="str">
        <f t="shared" si="3"/>
        <v/>
      </c>
    </row>
    <row r="248" spans="1:7" hidden="1" x14ac:dyDescent="0.25">
      <c r="A248" s="12">
        <v>292</v>
      </c>
      <c r="B248" s="8" t="str">
        <f>VLOOKUP(A248,'Sets data'!$A$3:$C$9990,3,FALSE)</f>
        <v>Mother's Sorrow</v>
      </c>
      <c r="C248" s="8" t="str">
        <f>VLOOKUP(A248,'Sets data'!$A$3:$C$9990,2,FALSE)</f>
        <v>Muttertränen</v>
      </c>
      <c r="G248" s="78" t="str">
        <f t="shared" si="3"/>
        <v/>
      </c>
    </row>
    <row r="249" spans="1:7" hidden="1" x14ac:dyDescent="0.25">
      <c r="A249" s="12">
        <v>293</v>
      </c>
      <c r="B249" s="8" t="str">
        <f>VLOOKUP(A249,'Sets data'!$A$3:$C$9990,3,FALSE)</f>
        <v>Plague Doctor</v>
      </c>
      <c r="C249" s="8" t="str">
        <f>VLOOKUP(A249,'Sets data'!$A$3:$C$9990,2,FALSE)</f>
        <v>Seuchendoktor</v>
      </c>
      <c r="G249" s="78" t="str">
        <f t="shared" si="3"/>
        <v/>
      </c>
    </row>
    <row r="250" spans="1:7" hidden="1" x14ac:dyDescent="0.25">
      <c r="A250" s="12">
        <v>294</v>
      </c>
      <c r="B250" s="8" t="str">
        <f>VLOOKUP(A250,'Sets data'!$A$3:$C$9990,3,FALSE)</f>
        <v>Ysgramor's Birthright</v>
      </c>
      <c r="C250" s="8" t="str">
        <f>VLOOKUP(A250,'Sets data'!$A$3:$C$9990,2,FALSE)</f>
        <v>Ysgramors Geburtsrecht</v>
      </c>
      <c r="G250" s="78" t="str">
        <f t="shared" si="3"/>
        <v/>
      </c>
    </row>
    <row r="251" spans="1:7" hidden="1" x14ac:dyDescent="0.25">
      <c r="A251" s="12">
        <v>295</v>
      </c>
      <c r="B251" s="8" t="str">
        <f>VLOOKUP(A251,'Sets data'!$A$3:$C$9990,3,FALSE)</f>
        <v>Jailbreaker</v>
      </c>
      <c r="C251" s="8" t="str">
        <f>VLOOKUP(A251,'Sets data'!$A$3:$C$9990,2,FALSE)</f>
        <v>Ausbrecher</v>
      </c>
      <c r="G251" s="78" t="str">
        <f t="shared" si="3"/>
        <v/>
      </c>
    </row>
    <row r="252" spans="1:7" hidden="1" x14ac:dyDescent="0.25">
      <c r="A252" s="12">
        <v>296</v>
      </c>
      <c r="B252" s="8" t="str">
        <f>VLOOKUP(A252,'Sets data'!$A$3:$C$9990,3,FALSE)</f>
        <v>Spelunker</v>
      </c>
      <c r="C252" s="8" t="str">
        <f>VLOOKUP(A252,'Sets data'!$A$3:$C$9990,2,FALSE)</f>
        <v>Höhlenforscher</v>
      </c>
      <c r="G252" s="78" t="str">
        <f t="shared" si="3"/>
        <v/>
      </c>
    </row>
    <row r="253" spans="1:7" hidden="1" x14ac:dyDescent="0.25">
      <c r="A253" s="12">
        <v>297</v>
      </c>
      <c r="B253" s="8" t="str">
        <f>VLOOKUP(A253,'Sets data'!$A$3:$C$9990,3,FALSE)</f>
        <v>Spider Cultist Cowl</v>
      </c>
      <c r="C253" s="8" t="str">
        <f>VLOOKUP(A253,'Sets data'!$A$3:$C$9990,2,FALSE)</f>
        <v>Spinnenkultistenkutte</v>
      </c>
      <c r="G253" s="78" t="str">
        <f t="shared" si="3"/>
        <v/>
      </c>
    </row>
    <row r="254" spans="1:7" hidden="1" x14ac:dyDescent="0.25">
      <c r="A254" s="12">
        <v>298</v>
      </c>
      <c r="B254" s="8" t="str">
        <f>VLOOKUP(A254,'Sets data'!$A$3:$C$9990,3,FALSE)</f>
        <v>Light Speaker</v>
      </c>
      <c r="C254" s="8" t="str">
        <f>VLOOKUP(A254,'Sets data'!$A$3:$C$9990,2,FALSE)</f>
        <v>Lichtsprecher</v>
      </c>
      <c r="G254" s="78" t="str">
        <f t="shared" si="3"/>
        <v/>
      </c>
    </row>
    <row r="255" spans="1:7" hidden="1" x14ac:dyDescent="0.25">
      <c r="A255" s="12">
        <v>299</v>
      </c>
      <c r="B255" s="8" t="str">
        <f>VLOOKUP(A255,'Sets data'!$A$3:$C$9990,3,FALSE)</f>
        <v>Toothrow</v>
      </c>
      <c r="C255" s="8" t="str">
        <f>VLOOKUP(A255,'Sets data'!$A$3:$C$9990,2,FALSE)</f>
        <v>Zahnreihe</v>
      </c>
      <c r="G255" s="78" t="str">
        <f t="shared" si="3"/>
        <v/>
      </c>
    </row>
    <row r="256" spans="1:7" hidden="1" x14ac:dyDescent="0.25">
      <c r="A256" s="12">
        <v>300</v>
      </c>
      <c r="B256" s="8" t="str">
        <f>VLOOKUP(A256,'Sets data'!$A$3:$C$9990,3,FALSE)</f>
        <v>Netch's Touch</v>
      </c>
      <c r="C256" s="8" t="str">
        <f>VLOOKUP(A256,'Sets data'!$A$3:$C$9990,2,FALSE)</f>
        <v>Berührung des Netch</v>
      </c>
      <c r="G256" s="78" t="str">
        <f t="shared" si="3"/>
        <v/>
      </c>
    </row>
    <row r="257" spans="1:7" hidden="1" x14ac:dyDescent="0.25">
      <c r="A257" s="12">
        <v>301</v>
      </c>
      <c r="B257" s="8" t="str">
        <f>VLOOKUP(A257,'Sets data'!$A$3:$C$9990,3,FALSE)</f>
        <v>Strength of the Automaton</v>
      </c>
      <c r="C257" s="8" t="str">
        <f>VLOOKUP(A257,'Sets data'!$A$3:$C$9990,2,FALSE)</f>
        <v>Stärke des Automaten</v>
      </c>
      <c r="G257" s="78" t="str">
        <f t="shared" si="3"/>
        <v/>
      </c>
    </row>
    <row r="258" spans="1:7" hidden="1" x14ac:dyDescent="0.25">
      <c r="A258" s="12">
        <v>302</v>
      </c>
      <c r="B258" s="8" t="str">
        <f>VLOOKUP(A258,'Sets data'!$A$3:$C$9990,3,FALSE)</f>
        <v>Leviathan</v>
      </c>
      <c r="C258" s="8" t="str">
        <f>VLOOKUP(A258,'Sets data'!$A$3:$C$9990,2,FALSE)</f>
        <v>Leviathan</v>
      </c>
      <c r="G258" s="78" t="str">
        <f t="shared" si="3"/>
        <v/>
      </c>
    </row>
    <row r="259" spans="1:7" hidden="1" x14ac:dyDescent="0.25">
      <c r="A259" s="12">
        <v>303</v>
      </c>
      <c r="B259" s="8" t="str">
        <f>VLOOKUP(A259,'Sets data'!$A$3:$C$9990,3,FALSE)</f>
        <v>Lamia's Song</v>
      </c>
      <c r="C259" s="8" t="str">
        <f>VLOOKUP(A259,'Sets data'!$A$3:$C$9990,2,FALSE)</f>
        <v>Lied der Lamie</v>
      </c>
      <c r="G259" s="78" t="str">
        <f t="shared" ref="G259:G322" si="4">IF(AND(A259&lt;&gt;"",NOT(ISERROR(A259)),ISNUMBER(A259),D259&lt;&gt;""),CONCATENATE("[",A259,"] = {",D259,"},","     --",B259," -&gt; ",E259," / ",F259),"")</f>
        <v/>
      </c>
    </row>
    <row r="260" spans="1:7" hidden="1" x14ac:dyDescent="0.25">
      <c r="A260" s="12">
        <v>304</v>
      </c>
      <c r="B260" s="8" t="str">
        <f>VLOOKUP(A260,'Sets data'!$A$3:$C$9990,3,FALSE)</f>
        <v>Medusa</v>
      </c>
      <c r="C260" s="8" t="str">
        <f>VLOOKUP(A260,'Sets data'!$A$3:$C$9990,2,FALSE)</f>
        <v>Versteinernder Blick</v>
      </c>
      <c r="G260" s="78" t="str">
        <f t="shared" si="4"/>
        <v/>
      </c>
    </row>
    <row r="261" spans="1:7" hidden="1" x14ac:dyDescent="0.25">
      <c r="A261" s="12">
        <v>305</v>
      </c>
      <c r="B261" s="8" t="str">
        <f>VLOOKUP(A261,'Sets data'!$A$3:$C$9990,3,FALSE)</f>
        <v>Treasure Hunter</v>
      </c>
      <c r="C261" s="8" t="str">
        <f>VLOOKUP(A261,'Sets data'!$A$3:$C$9990,2,FALSE)</f>
        <v>Schatzjäger</v>
      </c>
      <c r="G261" s="78" t="str">
        <f t="shared" si="4"/>
        <v/>
      </c>
    </row>
    <row r="262" spans="1:7" hidden="1" x14ac:dyDescent="0.25">
      <c r="A262" s="12">
        <v>307</v>
      </c>
      <c r="B262" s="8" t="str">
        <f>VLOOKUP(A262,'Sets data'!$A$3:$C$9990,3,FALSE)</f>
        <v>Draugr Hulk</v>
      </c>
      <c r="C262" s="8" t="str">
        <f>VLOOKUP(A262,'Sets data'!$A$3:$C$9990,2,FALSE)</f>
        <v>Schwerfälliger Draugr</v>
      </c>
      <c r="G262" s="78" t="str">
        <f t="shared" si="4"/>
        <v/>
      </c>
    </row>
    <row r="263" spans="1:7" hidden="1" x14ac:dyDescent="0.25">
      <c r="A263" s="12">
        <v>308</v>
      </c>
      <c r="B263" s="8" t="str">
        <f>VLOOKUP(A263,'Sets data'!$A$3:$C$9990,3,FALSE)</f>
        <v>Bone Pirate's Tatters</v>
      </c>
      <c r="C263" s="8" t="str">
        <f>VLOOKUP(A263,'Sets data'!$A$3:$C$9990,2,FALSE)</f>
        <v>Lumpen des Knochenpiraten</v>
      </c>
      <c r="G263" s="78" t="str">
        <f t="shared" si="4"/>
        <v/>
      </c>
    </row>
    <row r="264" spans="1:7" hidden="1" x14ac:dyDescent="0.25">
      <c r="A264" s="12">
        <v>309</v>
      </c>
      <c r="B264" s="8" t="str">
        <f>VLOOKUP(A264,'Sets data'!$A$3:$C$9990,3,FALSE)</f>
        <v>Knight-errant's Mail</v>
      </c>
      <c r="C264" s="8" t="str">
        <f>VLOOKUP(A264,'Sets data'!$A$3:$C$9990,2,FALSE)</f>
        <v>Platten des Wanderritters</v>
      </c>
      <c r="G264" s="78" t="str">
        <f t="shared" si="4"/>
        <v/>
      </c>
    </row>
    <row r="265" spans="1:7" hidden="1" x14ac:dyDescent="0.25">
      <c r="A265" s="12">
        <v>310</v>
      </c>
      <c r="B265" s="8" t="str">
        <f>VLOOKUP(A265,'Sets data'!$A$3:$C$9990,3,FALSE)</f>
        <v>Sword Dancer</v>
      </c>
      <c r="C265" s="8" t="str">
        <f>VLOOKUP(A265,'Sets data'!$A$3:$C$9990,2,FALSE)</f>
        <v>Schwerttänzer</v>
      </c>
      <c r="G265" s="78" t="str">
        <f t="shared" si="4"/>
        <v/>
      </c>
    </row>
    <row r="266" spans="1:7" hidden="1" x14ac:dyDescent="0.25">
      <c r="A266" s="12">
        <v>311</v>
      </c>
      <c r="B266" s="8" t="str">
        <f>VLOOKUP(A266,'Sets data'!$A$3:$C$9990,3,FALSE)</f>
        <v>Rattlecage</v>
      </c>
      <c r="C266" s="8" t="str">
        <f>VLOOKUP(A266,'Sets data'!$A$3:$C$9990,2,FALSE)</f>
        <v>Klapperkäfig</v>
      </c>
      <c r="G266" s="78" t="str">
        <f t="shared" si="4"/>
        <v/>
      </c>
    </row>
    <row r="267" spans="1:7" hidden="1" x14ac:dyDescent="0.25">
      <c r="A267" s="12">
        <v>313</v>
      </c>
      <c r="B267" s="8" t="str">
        <f>VLOOKUP(A267,'Sets data'!$A$3:$C$9990,3,FALSE)</f>
        <v>Titanic Cleave</v>
      </c>
      <c r="C267" s="8" t="str">
        <f>VLOOKUP(A267,'Sets data'!$A$3:$C$9990,2,FALSE)</f>
        <v>Titanisches Trennen</v>
      </c>
      <c r="G267" s="78" t="str">
        <f t="shared" si="4"/>
        <v/>
      </c>
    </row>
    <row r="268" spans="1:7" hidden="1" x14ac:dyDescent="0.25">
      <c r="A268" s="12">
        <v>314</v>
      </c>
      <c r="B268" s="8" t="str">
        <f>VLOOKUP(A268,'Sets data'!$A$3:$C$9990,3,FALSE)</f>
        <v>Puncturing Remedy</v>
      </c>
      <c r="C268" s="8" t="str">
        <f>VLOOKUP(A268,'Sets data'!$A$3:$C$9990,2,FALSE)</f>
        <v>Durchschlagende Genesung</v>
      </c>
      <c r="G268" s="78" t="str">
        <f t="shared" si="4"/>
        <v/>
      </c>
    </row>
    <row r="269" spans="1:7" hidden="1" x14ac:dyDescent="0.25">
      <c r="A269" s="12">
        <v>315</v>
      </c>
      <c r="B269" s="8" t="str">
        <f>VLOOKUP(A269,'Sets data'!$A$3:$C$9990,3,FALSE)</f>
        <v>Stinging Slashes</v>
      </c>
      <c r="C269" s="8" t="str">
        <f>VLOOKUP(A269,'Sets data'!$A$3:$C$9990,2,FALSE)</f>
        <v>Stechende Schnitte</v>
      </c>
      <c r="G269" s="78" t="str">
        <f t="shared" si="4"/>
        <v/>
      </c>
    </row>
    <row r="270" spans="1:7" hidden="1" x14ac:dyDescent="0.25">
      <c r="A270" s="12">
        <v>316</v>
      </c>
      <c r="B270" s="8" t="str">
        <f>VLOOKUP(A270,'Sets data'!$A$3:$C$9990,3,FALSE)</f>
        <v>Caustic Arrow</v>
      </c>
      <c r="C270" s="8" t="str">
        <f>VLOOKUP(A270,'Sets data'!$A$3:$C$9990,2,FALSE)</f>
        <v>Beißender Pfeil</v>
      </c>
      <c r="G270" s="78" t="str">
        <f t="shared" si="4"/>
        <v/>
      </c>
    </row>
    <row r="271" spans="1:7" hidden="1" x14ac:dyDescent="0.25">
      <c r="A271" s="12">
        <v>317</v>
      </c>
      <c r="B271" s="8" t="str">
        <f>VLOOKUP(A271,'Sets data'!$A$3:$C$9990,3,FALSE)</f>
        <v>Destructive Impact</v>
      </c>
      <c r="C271" s="8" t="str">
        <f>VLOOKUP(A271,'Sets data'!$A$3:$C$9990,2,FALSE)</f>
        <v>Zerstörerischer Einschlag</v>
      </c>
      <c r="G271" s="78" t="str">
        <f t="shared" si="4"/>
        <v/>
      </c>
    </row>
    <row r="272" spans="1:7" hidden="1" x14ac:dyDescent="0.25">
      <c r="A272" s="12">
        <v>318</v>
      </c>
      <c r="B272" s="8" t="str">
        <f>VLOOKUP(A272,'Sets data'!$A$3:$C$9990,3,FALSE)</f>
        <v>Grand Rejuvenation</v>
      </c>
      <c r="C272" s="8" t="str">
        <f>VLOOKUP(A272,'Sets data'!$A$3:$C$9990,2,FALSE)</f>
        <v>Große Verjüngung</v>
      </c>
      <c r="G272" s="78" t="str">
        <f t="shared" si="4"/>
        <v/>
      </c>
    </row>
    <row r="273" spans="1:7" hidden="1" x14ac:dyDescent="0.25">
      <c r="A273" s="12">
        <v>320</v>
      </c>
      <c r="B273" s="8" t="str">
        <f>VLOOKUP(A273,'Sets data'!$A$3:$C$9990,3,FALSE)</f>
        <v>War Maiden</v>
      </c>
      <c r="C273" s="8" t="str">
        <f>VLOOKUP(A273,'Sets data'!$A$3:$C$9990,2,FALSE)</f>
        <v>Kriegsjungfer</v>
      </c>
      <c r="G273" s="78" t="str">
        <f t="shared" si="4"/>
        <v/>
      </c>
    </row>
    <row r="274" spans="1:7" hidden="1" x14ac:dyDescent="0.25">
      <c r="A274" s="12">
        <v>321</v>
      </c>
      <c r="B274" s="8" t="str">
        <f>VLOOKUP(A274,'Sets data'!$A$3:$C$9990,3,FALSE)</f>
        <v>Defiler</v>
      </c>
      <c r="C274" s="8" t="str">
        <f>VLOOKUP(A274,'Sets data'!$A$3:$C$9990,2,FALSE)</f>
        <v>Schänder</v>
      </c>
      <c r="G274" s="78" t="str">
        <f t="shared" si="4"/>
        <v/>
      </c>
    </row>
    <row r="275" spans="1:7" hidden="1" x14ac:dyDescent="0.25">
      <c r="A275" s="12">
        <v>322</v>
      </c>
      <c r="B275" s="8" t="str">
        <f>VLOOKUP(A275,'Sets data'!$A$3:$C$9990,3,FALSE)</f>
        <v>Warrior-Poet</v>
      </c>
      <c r="C275" s="8" t="str">
        <f>VLOOKUP(A275,'Sets data'!$A$3:$C$9990,2,FALSE)</f>
        <v>Kriegerpoet</v>
      </c>
      <c r="G275" s="78" t="str">
        <f t="shared" si="4"/>
        <v/>
      </c>
    </row>
    <row r="276" spans="1:7" hidden="1" x14ac:dyDescent="0.25">
      <c r="A276" s="5">
        <v>323</v>
      </c>
      <c r="B276" s="8" t="str">
        <f>VLOOKUP(A276,'Sets data'!$A$3:$C$9990,3,FALSE)</f>
        <v>Assassin's Guile</v>
      </c>
      <c r="C276" s="8" t="str">
        <f>VLOOKUP(A276,'Sets data'!$A$3:$C$9990,2,FALSE)</f>
        <v>Assassinenlist</v>
      </c>
      <c r="G276" s="78" t="str">
        <f t="shared" si="4"/>
        <v/>
      </c>
    </row>
    <row r="277" spans="1:7" hidden="1" x14ac:dyDescent="0.25">
      <c r="A277" s="5">
        <v>324</v>
      </c>
      <c r="B277" s="8" t="str">
        <f>VLOOKUP(A277,'Sets data'!$A$3:$C$9990,3,FALSE)</f>
        <v>Daedric Trickery</v>
      </c>
      <c r="C277" s="8" t="str">
        <f>VLOOKUP(A277,'Sets data'!$A$3:$C$9990,2,FALSE)</f>
        <v>Daedrische Gaunerei</v>
      </c>
      <c r="G277" s="78" t="str">
        <f t="shared" si="4"/>
        <v/>
      </c>
    </row>
    <row r="278" spans="1:7" hidden="1" x14ac:dyDescent="0.25">
      <c r="A278" s="5">
        <v>325</v>
      </c>
      <c r="B278" s="8" t="str">
        <f>VLOOKUP(A278,'Sets data'!$A$3:$C$9990,3,FALSE)</f>
        <v>Shacklebreaker</v>
      </c>
      <c r="C278" s="8" t="str">
        <f>VLOOKUP(A278,'Sets data'!$A$3:$C$9990,2,FALSE)</f>
        <v>Kettensprenger</v>
      </c>
      <c r="G278" s="78" t="str">
        <f t="shared" si="4"/>
        <v/>
      </c>
    </row>
    <row r="279" spans="1:7" hidden="1" x14ac:dyDescent="0.25">
      <c r="A279" s="12">
        <v>326</v>
      </c>
      <c r="B279" s="8" t="str">
        <f>VLOOKUP(A279,'Sets data'!$A$3:$C$9990,3,FALSE)</f>
        <v>Vanguard's Challenge</v>
      </c>
      <c r="C279" s="8" t="str">
        <f>VLOOKUP(A279,'Sets data'!$A$3:$C$9990,2,FALSE)</f>
        <v>Vorhutdisput</v>
      </c>
      <c r="G279" s="78" t="str">
        <f t="shared" si="4"/>
        <v/>
      </c>
    </row>
    <row r="280" spans="1:7" hidden="1" x14ac:dyDescent="0.25">
      <c r="A280" s="12">
        <v>327</v>
      </c>
      <c r="B280" s="8" t="str">
        <f>VLOOKUP(A280,'Sets data'!$A$3:$C$9990,3,FALSE)</f>
        <v>Coward's Gear</v>
      </c>
      <c r="C280" s="8" t="str">
        <f>VLOOKUP(A280,'Sets data'!$A$3:$C$9990,2,FALSE)</f>
        <v>Feiglingstracht</v>
      </c>
      <c r="G280" s="78" t="str">
        <f t="shared" si="4"/>
        <v/>
      </c>
    </row>
    <row r="281" spans="1:7" hidden="1" x14ac:dyDescent="0.25">
      <c r="A281" s="12">
        <v>328</v>
      </c>
      <c r="B281" s="8" t="str">
        <f>VLOOKUP(A281,'Sets data'!$A$3:$C$9990,3,FALSE)</f>
        <v>Knight Slayer</v>
      </c>
      <c r="C281" s="8" t="str">
        <f>VLOOKUP(A281,'Sets data'!$A$3:$C$9990,2,FALSE)</f>
        <v>Ritterschlächter</v>
      </c>
      <c r="G281" s="78" t="str">
        <f t="shared" si="4"/>
        <v/>
      </c>
    </row>
    <row r="282" spans="1:7" hidden="1" x14ac:dyDescent="0.25">
      <c r="A282" s="12">
        <v>329</v>
      </c>
      <c r="B282" s="8" t="str">
        <f>VLOOKUP(A282,'Sets data'!$A$3:$C$9990,3,FALSE)</f>
        <v>Wizard's Riposte</v>
      </c>
      <c r="C282" s="8" t="str">
        <f>VLOOKUP(A282,'Sets data'!$A$3:$C$9990,2,FALSE)</f>
        <v>Zaubererreplik</v>
      </c>
      <c r="G282" s="78" t="str">
        <f t="shared" si="4"/>
        <v/>
      </c>
    </row>
    <row r="283" spans="1:7" hidden="1" x14ac:dyDescent="0.25">
      <c r="A283" s="12">
        <v>330</v>
      </c>
      <c r="B283" s="8" t="str">
        <f>VLOOKUP(A283,'Sets data'!$A$3:$C$9990,3,FALSE)</f>
        <v>Automated Defense</v>
      </c>
      <c r="C283" s="8" t="str">
        <f>VLOOKUP(A283,'Sets data'!$A$3:$C$9990,2,FALSE)</f>
        <v>Automatisierte Verteidigung</v>
      </c>
      <c r="G283" s="78" t="str">
        <f t="shared" si="4"/>
        <v/>
      </c>
    </row>
    <row r="284" spans="1:7" hidden="1" x14ac:dyDescent="0.25">
      <c r="A284" s="12">
        <v>331</v>
      </c>
      <c r="B284" s="8" t="str">
        <f>VLOOKUP(A284,'Sets data'!$A$3:$C$9990,3,FALSE)</f>
        <v>War Machine</v>
      </c>
      <c r="C284" s="8" t="str">
        <f>VLOOKUP(A284,'Sets data'!$A$3:$C$9990,2,FALSE)</f>
        <v>Kriegsmaschine</v>
      </c>
      <c r="G284" s="78" t="str">
        <f t="shared" si="4"/>
        <v/>
      </c>
    </row>
    <row r="285" spans="1:7" hidden="1" x14ac:dyDescent="0.25">
      <c r="A285" s="12">
        <v>332</v>
      </c>
      <c r="B285" s="8" t="str">
        <f>VLOOKUP(A285,'Sets data'!$A$3:$C$9990,3,FALSE)</f>
        <v>Master Architect</v>
      </c>
      <c r="C285" s="8" t="str">
        <f>VLOOKUP(A285,'Sets data'!$A$3:$C$9990,2,FALSE)</f>
        <v>Meisterarchitekt</v>
      </c>
      <c r="G285" s="78" t="str">
        <f t="shared" si="4"/>
        <v/>
      </c>
    </row>
    <row r="286" spans="1:7" hidden="1" x14ac:dyDescent="0.25">
      <c r="A286" s="12">
        <v>333</v>
      </c>
      <c r="B286" s="8" t="str">
        <f>VLOOKUP(A286,'Sets data'!$A$3:$C$9990,3,FALSE)</f>
        <v>Inventor's Guard</v>
      </c>
      <c r="C286" s="8" t="str">
        <f>VLOOKUP(A286,'Sets data'!$A$3:$C$9990,2,FALSE)</f>
        <v>Erfindergarde</v>
      </c>
      <c r="G286" s="78" t="str">
        <f t="shared" si="4"/>
        <v/>
      </c>
    </row>
    <row r="287" spans="1:7" hidden="1" x14ac:dyDescent="0.25">
      <c r="A287" s="12">
        <v>334</v>
      </c>
      <c r="B287" s="8" t="str">
        <f>VLOOKUP(A287,'Sets data'!$A$3:$C$9990,3,FALSE)</f>
        <v>Impregnable Armor</v>
      </c>
      <c r="C287" s="8" t="str">
        <f>VLOOKUP(A287,'Sets data'!$A$3:$C$9990,2,FALSE)</f>
        <v>Unüberwindliche Rüstung</v>
      </c>
      <c r="G287" s="78" t="str">
        <f t="shared" si="4"/>
        <v/>
      </c>
    </row>
    <row r="288" spans="1:7" hidden="1" x14ac:dyDescent="0.25">
      <c r="A288" s="12">
        <v>335</v>
      </c>
      <c r="B288" s="8" t="str">
        <f>VLOOKUP(A288,'Sets data'!$A$3:$C$9990,3,FALSE)</f>
        <v>Draugr's Rest</v>
      </c>
      <c r="C288" s="8" t="str">
        <f>VLOOKUP(A288,'Sets data'!$A$3:$C$9990,2,FALSE)</f>
        <v>Draugrruhe</v>
      </c>
      <c r="G288" s="78" t="str">
        <f t="shared" si="4"/>
        <v/>
      </c>
    </row>
    <row r="289" spans="1:7" hidden="1" x14ac:dyDescent="0.25">
      <c r="A289" s="12">
        <v>336</v>
      </c>
      <c r="B289" s="8" t="str">
        <f>VLOOKUP(A289,'Sets data'!$A$3:$C$9990,3,FALSE)</f>
        <v>Pillar of Nirn</v>
      </c>
      <c r="C289" s="8" t="str">
        <f>VLOOKUP(A289,'Sets data'!$A$3:$C$9990,2,FALSE)</f>
        <v>Säulen von Nirn</v>
      </c>
      <c r="G289" s="78" t="str">
        <f t="shared" si="4"/>
        <v/>
      </c>
    </row>
    <row r="290" spans="1:7" hidden="1" x14ac:dyDescent="0.25">
      <c r="A290" s="12">
        <v>337</v>
      </c>
      <c r="B290" s="8" t="str">
        <f>VLOOKUP(A290,'Sets data'!$A$3:$C$9990,3,FALSE)</f>
        <v>Ironblood</v>
      </c>
      <c r="C290" s="8" t="str">
        <f>VLOOKUP(A290,'Sets data'!$A$3:$C$9990,2,FALSE)</f>
        <v>Eisenblut</v>
      </c>
      <c r="G290" s="78" t="str">
        <f t="shared" si="4"/>
        <v/>
      </c>
    </row>
    <row r="291" spans="1:7" hidden="1" x14ac:dyDescent="0.25">
      <c r="A291" s="12">
        <v>338</v>
      </c>
      <c r="B291" s="8" t="str">
        <f>VLOOKUP(A291,'Sets data'!$A$3:$C$9990,3,FALSE)</f>
        <v>Flame Blossom</v>
      </c>
      <c r="C291" s="8" t="str">
        <f>VLOOKUP(A291,'Sets data'!$A$3:$C$9990,2,FALSE)</f>
        <v>Flammenblüte</v>
      </c>
      <c r="G291" s="78" t="str">
        <f t="shared" si="4"/>
        <v/>
      </c>
    </row>
    <row r="292" spans="1:7" hidden="1" x14ac:dyDescent="0.25">
      <c r="A292" s="12">
        <v>339</v>
      </c>
      <c r="B292" s="8" t="str">
        <f>VLOOKUP(A292,'Sets data'!$A$3:$C$9990,3,FALSE)</f>
        <v>Blooddrinker</v>
      </c>
      <c r="C292" s="8" t="str">
        <f>VLOOKUP(A292,'Sets data'!$A$3:$C$9990,2,FALSE)</f>
        <v>Bluttrinker</v>
      </c>
      <c r="G292" s="78" t="str">
        <f t="shared" si="4"/>
        <v/>
      </c>
    </row>
    <row r="293" spans="1:7" hidden="1" x14ac:dyDescent="0.25">
      <c r="A293" s="12">
        <v>340</v>
      </c>
      <c r="B293" s="8" t="str">
        <f>VLOOKUP(A293,'Sets data'!$A$3:$C$9990,3,FALSE)</f>
        <v>Hagraven's Garden</v>
      </c>
      <c r="C293" s="8" t="str">
        <f>VLOOKUP(A293,'Sets data'!$A$3:$C$9990,2,FALSE)</f>
        <v>Vettelgarten</v>
      </c>
      <c r="G293" s="78" t="str">
        <f t="shared" si="4"/>
        <v/>
      </c>
    </row>
    <row r="294" spans="1:7" ht="105" x14ac:dyDescent="0.25">
      <c r="A294" s="5">
        <v>341</v>
      </c>
      <c r="B294" s="8" t="str">
        <f>VLOOKUP(A294,'Sets data'!$A$3:$C$9990,3,FALSE)</f>
        <v>Earthgore</v>
      </c>
      <c r="C294" s="8" t="str">
        <f>VLOOKUP(A294,'Sets data'!$A$3:$C$9990,2,FALSE)</f>
        <v>Erdbluter</v>
      </c>
      <c r="D294" s="23" t="s">
        <v>2451</v>
      </c>
      <c r="G294" s="78" t="str">
        <f t="shared" si="4"/>
        <v xml:space="preserve">[341] = {[LIBSETS_SETPROC_CHECKTYPE_ABILITY_EVENT_COMBAT_EVENT] = {
    [1] = {
      ["abilityIds"] = {97855},
      ["cooldown"] = {20000},
      ["source"] = COMBAT_UNIT_TYPE_PLAYER,
          },
  },},     --Earthgore -&gt;  / </v>
      </c>
    </row>
    <row r="295" spans="1:7" hidden="1" x14ac:dyDescent="0.25">
      <c r="A295" s="5">
        <v>342</v>
      </c>
      <c r="B295" s="8" t="str">
        <f>VLOOKUP(A295,'Sets data'!$A$3:$C$9990,3,FALSE)</f>
        <v>Domihaus</v>
      </c>
      <c r="C295" s="8" t="str">
        <f>VLOOKUP(A295,'Sets data'!$A$3:$C$9990,2,FALSE)</f>
        <v>Domihaus</v>
      </c>
      <c r="G295" s="78" t="str">
        <f t="shared" si="4"/>
        <v/>
      </c>
    </row>
    <row r="296" spans="1:7" hidden="1" x14ac:dyDescent="0.25">
      <c r="A296" s="12">
        <v>343</v>
      </c>
      <c r="B296" s="8" t="str">
        <f>VLOOKUP(A296,'Sets data'!$A$3:$C$9990,3,FALSE)</f>
        <v>Caluurion's Legacy</v>
      </c>
      <c r="C296" s="8" t="str">
        <f>VLOOKUP(A296,'Sets data'!$A$3:$C$9990,2,FALSE)</f>
        <v>Caluurions Erbe</v>
      </c>
      <c r="G296" s="78" t="str">
        <f t="shared" si="4"/>
        <v/>
      </c>
    </row>
    <row r="297" spans="1:7" hidden="1" x14ac:dyDescent="0.25">
      <c r="A297" s="12">
        <v>344</v>
      </c>
      <c r="B297" s="8" t="str">
        <f>VLOOKUP(A297,'Sets data'!$A$3:$C$9990,3,FALSE)</f>
        <v>Trappings of Invigoration</v>
      </c>
      <c r="C297" s="8" t="str">
        <f>VLOOKUP(A297,'Sets data'!$A$3:$C$9990,2,FALSE)</f>
        <v>Stärkungsprunk</v>
      </c>
      <c r="G297" s="78" t="str">
        <f t="shared" si="4"/>
        <v/>
      </c>
    </row>
    <row r="298" spans="1:7" hidden="1" x14ac:dyDescent="0.25">
      <c r="A298" s="12">
        <v>345</v>
      </c>
      <c r="B298" s="8" t="str">
        <f>VLOOKUP(A298,'Sets data'!$A$3:$C$9990,3,FALSE)</f>
        <v>Ulfnor's Favor</v>
      </c>
      <c r="C298" s="8" t="str">
        <f>VLOOKUP(A298,'Sets data'!$A$3:$C$9990,2,FALSE)</f>
        <v>Ulfnors Gunst</v>
      </c>
      <c r="G298" s="78" t="str">
        <f t="shared" si="4"/>
        <v/>
      </c>
    </row>
    <row r="299" spans="1:7" hidden="1" x14ac:dyDescent="0.25">
      <c r="A299" s="12">
        <v>346</v>
      </c>
      <c r="B299" s="8" t="str">
        <f>VLOOKUP(A299,'Sets data'!$A$3:$C$9990,3,FALSE)</f>
        <v>Jorvuld's Guidance</v>
      </c>
      <c r="C299" s="8" t="str">
        <f>VLOOKUP(A299,'Sets data'!$A$3:$C$9990,2,FALSE)</f>
        <v>Jorvulds Führung</v>
      </c>
      <c r="G299" s="78" t="str">
        <f t="shared" si="4"/>
        <v/>
      </c>
    </row>
    <row r="300" spans="1:7" hidden="1" x14ac:dyDescent="0.25">
      <c r="A300" s="12">
        <v>347</v>
      </c>
      <c r="B300" s="8" t="str">
        <f>VLOOKUP(A300,'Sets data'!$A$3:$C$9990,3,FALSE)</f>
        <v>Plague Slinger</v>
      </c>
      <c r="C300" s="8" t="str">
        <f>VLOOKUP(A300,'Sets data'!$A$3:$C$9990,2,FALSE)</f>
        <v>Seuchenschleuder</v>
      </c>
      <c r="G300" s="78" t="str">
        <f t="shared" si="4"/>
        <v/>
      </c>
    </row>
    <row r="301" spans="1:7" hidden="1" x14ac:dyDescent="0.25">
      <c r="A301" s="12">
        <v>348</v>
      </c>
      <c r="B301" s="8" t="str">
        <f>VLOOKUP(A301,'Sets data'!$A$3:$C$9990,3,FALSE)</f>
        <v>Curse of Doylemish</v>
      </c>
      <c r="C301" s="8" t="str">
        <f>VLOOKUP(A301,'Sets data'!$A$3:$C$9990,2,FALSE)</f>
        <v>Fluch von Doylemish</v>
      </c>
      <c r="G301" s="78" t="str">
        <f t="shared" si="4"/>
        <v/>
      </c>
    </row>
    <row r="302" spans="1:7" hidden="1" x14ac:dyDescent="0.25">
      <c r="A302" s="5">
        <v>349</v>
      </c>
      <c r="B302" s="8" t="str">
        <f>VLOOKUP(A302,'Sets data'!$A$3:$C$9990,3,FALSE)</f>
        <v>Thurvokun</v>
      </c>
      <c r="C302" s="8" t="str">
        <f>VLOOKUP(A302,'Sets data'!$A$3:$C$9990,2,FALSE)</f>
        <v>Thurvokun</v>
      </c>
      <c r="G302" s="78" t="str">
        <f t="shared" si="4"/>
        <v/>
      </c>
    </row>
    <row r="303" spans="1:7" hidden="1" x14ac:dyDescent="0.25">
      <c r="A303" s="5">
        <v>350</v>
      </c>
      <c r="B303" s="8" t="str">
        <f>VLOOKUP(A303,'Sets data'!$A$3:$C$9990,3,FALSE)</f>
        <v>Zaan</v>
      </c>
      <c r="C303" s="8" t="str">
        <f>VLOOKUP(A303,'Sets data'!$A$3:$C$9990,2,FALSE)</f>
        <v>Zaan</v>
      </c>
      <c r="G303" s="78" t="str">
        <f t="shared" si="4"/>
        <v/>
      </c>
    </row>
    <row r="304" spans="1:7" hidden="1" x14ac:dyDescent="0.25">
      <c r="A304" s="5">
        <v>351</v>
      </c>
      <c r="B304" s="8" t="str">
        <f>VLOOKUP(A304,'Sets data'!$A$3:$C$9990,3,FALSE)</f>
        <v>Innate Axiom</v>
      </c>
      <c r="C304" s="8" t="str">
        <f>VLOOKUP(A304,'Sets data'!$A$3:$C$9990,2,FALSE)</f>
        <v>Kernaxiom</v>
      </c>
      <c r="G304" s="78" t="str">
        <f t="shared" si="4"/>
        <v/>
      </c>
    </row>
    <row r="305" spans="1:7" hidden="1" x14ac:dyDescent="0.25">
      <c r="A305" s="5">
        <v>352</v>
      </c>
      <c r="B305" s="8" t="str">
        <f>VLOOKUP(A305,'Sets data'!$A$3:$C$9990,3,FALSE)</f>
        <v>Fortified Brass</v>
      </c>
      <c r="C305" s="8" t="str">
        <f>VLOOKUP(A305,'Sets data'!$A$3:$C$9990,2,FALSE)</f>
        <v>Messingpanzer</v>
      </c>
      <c r="G305" s="78" t="str">
        <f t="shared" si="4"/>
        <v/>
      </c>
    </row>
    <row r="306" spans="1:7" ht="105" x14ac:dyDescent="0.25">
      <c r="A306" s="5">
        <v>353</v>
      </c>
      <c r="B306" s="8" t="str">
        <f>VLOOKUP(A306,'Sets data'!$A$3:$C$9990,3,FALSE)</f>
        <v>Mechanical Acuity</v>
      </c>
      <c r="C306" s="8" t="str">
        <f>VLOOKUP(A306,'Sets data'!$A$3:$C$9990,2,FALSE)</f>
        <v>Mechanikblick</v>
      </c>
      <c r="D306" s="23" t="s">
        <v>2452</v>
      </c>
      <c r="G306" s="78" t="str">
        <f t="shared" si="4"/>
        <v xml:space="preserve">[353] = {[LIBSETS_SETPROC_CHECKTYPE_ABILITY_EVENT_COMBAT_EVENT] = {
    [1] = {
      ["abilityIds"] = {99204},
      ["cooldown"] = {18000},
      ["source"] = COMBAT_UNIT_TYPE_PLAYER,
    },
  },},     --Mechanical Acuity -&gt;  / </v>
      </c>
    </row>
    <row r="307" spans="1:7" hidden="1" x14ac:dyDescent="0.25">
      <c r="A307" s="12">
        <v>354</v>
      </c>
      <c r="B307" s="8" t="str">
        <f>VLOOKUP(A307,'Sets data'!$A$3:$C$9990,3,FALSE)</f>
        <v>Mad Tinkerer</v>
      </c>
      <c r="C307" s="8" t="str">
        <f>VLOOKUP(A307,'Sets data'!$A$3:$C$9990,2,FALSE)</f>
        <v>Wahntüftler</v>
      </c>
      <c r="G307" s="78" t="str">
        <f t="shared" si="4"/>
        <v/>
      </c>
    </row>
    <row r="308" spans="1:7" hidden="1" x14ac:dyDescent="0.25">
      <c r="A308" s="12">
        <v>355</v>
      </c>
      <c r="B308" s="8" t="str">
        <f>VLOOKUP(A308,'Sets data'!$A$3:$C$9990,3,FALSE)</f>
        <v>Unfathomable Darkness</v>
      </c>
      <c r="C308" s="8" t="str">
        <f>VLOOKUP(A308,'Sets data'!$A$3:$C$9990,2,FALSE)</f>
        <v>Unermessliche Dunkelheit</v>
      </c>
      <c r="G308" s="78" t="str">
        <f t="shared" si="4"/>
        <v/>
      </c>
    </row>
    <row r="309" spans="1:7" hidden="1" x14ac:dyDescent="0.25">
      <c r="A309" s="12">
        <v>356</v>
      </c>
      <c r="B309" s="8" t="str">
        <f>VLOOKUP(A309,'Sets data'!$A$3:$C$9990,3,FALSE)</f>
        <v>Livewire</v>
      </c>
      <c r="C309" s="8" t="str">
        <f>VLOOKUP(A309,'Sets data'!$A$3:$C$9990,2,FALSE)</f>
        <v>Stromschlag</v>
      </c>
      <c r="G309" s="78" t="str">
        <f t="shared" si="4"/>
        <v/>
      </c>
    </row>
    <row r="310" spans="1:7" hidden="1" x14ac:dyDescent="0.25">
      <c r="A310" s="12">
        <v>357</v>
      </c>
      <c r="B310" s="8" t="str">
        <f>VLOOKUP(A310,'Sets data'!$A$3:$C$9990,3,FALSE)</f>
        <v>Disciplined Slash (Perfected)</v>
      </c>
      <c r="C310" s="8" t="str">
        <f>VLOOKUP(A310,'Sets data'!$A$3:$C$9990,2,FALSE)</f>
        <v>Disziplinierter Schnitt (vollendet)</v>
      </c>
      <c r="G310" s="78" t="str">
        <f t="shared" si="4"/>
        <v/>
      </c>
    </row>
    <row r="311" spans="1:7" hidden="1" x14ac:dyDescent="0.25">
      <c r="A311" s="12">
        <v>358</v>
      </c>
      <c r="B311" s="8" t="str">
        <f>VLOOKUP(A311,'Sets data'!$A$3:$C$9990,3,FALSE)</f>
        <v>Defensive Position (Perfected)</v>
      </c>
      <c r="C311" s="8" t="str">
        <f>VLOOKUP(A311,'Sets data'!$A$3:$C$9990,2,FALSE)</f>
        <v>Defensive Position (vollendet)</v>
      </c>
      <c r="G311" s="78" t="str">
        <f t="shared" si="4"/>
        <v/>
      </c>
    </row>
    <row r="312" spans="1:7" hidden="1" x14ac:dyDescent="0.25">
      <c r="A312" s="12">
        <v>359</v>
      </c>
      <c r="B312" s="8" t="str">
        <f>VLOOKUP(A312,'Sets data'!$A$3:$C$9990,3,FALSE)</f>
        <v>Chaotic Whirlwind (Perfected)</v>
      </c>
      <c r="C312" s="8" t="str">
        <f>VLOOKUP(A312,'Sets data'!$A$3:$C$9990,2,FALSE)</f>
        <v>Chaotischer Wirbelwind (vollendet)</v>
      </c>
      <c r="G312" s="78" t="str">
        <f t="shared" si="4"/>
        <v/>
      </c>
    </row>
    <row r="313" spans="1:7" hidden="1" x14ac:dyDescent="0.25">
      <c r="A313" s="12">
        <v>360</v>
      </c>
      <c r="B313" s="8" t="str">
        <f>VLOOKUP(A313,'Sets data'!$A$3:$C$9990,3,FALSE)</f>
        <v>Piercing Spray (Perfected)</v>
      </c>
      <c r="C313" s="8" t="str">
        <f>VLOOKUP(A313,'Sets data'!$A$3:$C$9990,2,FALSE)</f>
        <v>Durchdringende Salve (vollendet)</v>
      </c>
      <c r="G313" s="78" t="str">
        <f t="shared" si="4"/>
        <v/>
      </c>
    </row>
    <row r="314" spans="1:7" hidden="1" x14ac:dyDescent="0.25">
      <c r="A314" s="12">
        <v>361</v>
      </c>
      <c r="B314" s="8" t="str">
        <f>VLOOKUP(A314,'Sets data'!$A$3:$C$9990,3,FALSE)</f>
        <v>Concentrated Force (Perfected)</v>
      </c>
      <c r="C314" s="8" t="str">
        <f>VLOOKUP(A314,'Sets data'!$A$3:$C$9990,2,FALSE)</f>
        <v>Konzentrierte Kraft (vollendet)</v>
      </c>
      <c r="G314" s="78" t="str">
        <f t="shared" si="4"/>
        <v/>
      </c>
    </row>
    <row r="315" spans="1:7" hidden="1" x14ac:dyDescent="0.25">
      <c r="A315" s="12">
        <v>362</v>
      </c>
      <c r="B315" s="8" t="str">
        <f>VLOOKUP(A315,'Sets data'!$A$3:$C$9990,3,FALSE)</f>
        <v>Timeless Blessing (Perfected)</v>
      </c>
      <c r="C315" s="8" t="str">
        <f>VLOOKUP(A315,'Sets data'!$A$3:$C$9990,2,FALSE)</f>
        <v>Zeitloser Segen (vollendet)</v>
      </c>
      <c r="G315" s="78" t="str">
        <f t="shared" si="4"/>
        <v/>
      </c>
    </row>
    <row r="316" spans="1:7" hidden="1" x14ac:dyDescent="0.25">
      <c r="A316" s="12">
        <v>363</v>
      </c>
      <c r="B316" s="8" t="str">
        <f>VLOOKUP(A316,'Sets data'!$A$3:$C$9990,3,FALSE)</f>
        <v>Disciplined Slash</v>
      </c>
      <c r="C316" s="8" t="str">
        <f>VLOOKUP(A316,'Sets data'!$A$3:$C$9990,2,FALSE)</f>
        <v>Disziplinierter Schnitt</v>
      </c>
      <c r="G316" s="78" t="str">
        <f t="shared" si="4"/>
        <v/>
      </c>
    </row>
    <row r="317" spans="1:7" hidden="1" x14ac:dyDescent="0.25">
      <c r="A317" s="12">
        <v>364</v>
      </c>
      <c r="B317" s="8" t="str">
        <f>VLOOKUP(A317,'Sets data'!$A$3:$C$9990,3,FALSE)</f>
        <v>Defensive Position</v>
      </c>
      <c r="C317" s="8" t="str">
        <f>VLOOKUP(A317,'Sets data'!$A$3:$C$9990,2,FALSE)</f>
        <v>Defensive Position</v>
      </c>
      <c r="G317" s="78" t="str">
        <f t="shared" si="4"/>
        <v/>
      </c>
    </row>
    <row r="318" spans="1:7" hidden="1" x14ac:dyDescent="0.25">
      <c r="A318" s="12">
        <v>365</v>
      </c>
      <c r="B318" s="8" t="str">
        <f>VLOOKUP(A318,'Sets data'!$A$3:$C$9990,3,FALSE)</f>
        <v>Chaotic Whirlwind</v>
      </c>
      <c r="C318" s="8" t="str">
        <f>VLOOKUP(A318,'Sets data'!$A$3:$C$9990,2,FALSE)</f>
        <v>Chaotischer Wirbelwind</v>
      </c>
      <c r="G318" s="78" t="str">
        <f t="shared" si="4"/>
        <v/>
      </c>
    </row>
    <row r="319" spans="1:7" hidden="1" x14ac:dyDescent="0.25">
      <c r="A319" s="12">
        <v>366</v>
      </c>
      <c r="B319" s="8" t="str">
        <f>VLOOKUP(A319,'Sets data'!$A$3:$C$9990,3,FALSE)</f>
        <v>Piercing Spray</v>
      </c>
      <c r="C319" s="8" t="str">
        <f>VLOOKUP(A319,'Sets data'!$A$3:$C$9990,2,FALSE)</f>
        <v>Durchdringende Salve</v>
      </c>
      <c r="G319" s="78" t="str">
        <f t="shared" si="4"/>
        <v/>
      </c>
    </row>
    <row r="320" spans="1:7" hidden="1" x14ac:dyDescent="0.25">
      <c r="A320" s="12">
        <v>367</v>
      </c>
      <c r="B320" s="8" t="str">
        <f>VLOOKUP(A320,'Sets data'!$A$3:$C$9990,3,FALSE)</f>
        <v>Concentrated Force</v>
      </c>
      <c r="C320" s="8" t="str">
        <f>VLOOKUP(A320,'Sets data'!$A$3:$C$9990,2,FALSE)</f>
        <v>Konzentrierte Kraft</v>
      </c>
      <c r="G320" s="78" t="str">
        <f t="shared" si="4"/>
        <v/>
      </c>
    </row>
    <row r="321" spans="1:7" hidden="1" x14ac:dyDescent="0.25">
      <c r="A321" s="12">
        <v>368</v>
      </c>
      <c r="B321" s="8" t="str">
        <f>VLOOKUP(A321,'Sets data'!$A$3:$C$9990,3,FALSE)</f>
        <v>Timeless Blessing</v>
      </c>
      <c r="C321" s="8" t="str">
        <f>VLOOKUP(A321,'Sets data'!$A$3:$C$9990,2,FALSE)</f>
        <v>Zeitloser Segen</v>
      </c>
      <c r="G321" s="78" t="str">
        <f t="shared" si="4"/>
        <v/>
      </c>
    </row>
    <row r="322" spans="1:7" hidden="1" x14ac:dyDescent="0.25">
      <c r="A322" s="12">
        <v>369</v>
      </c>
      <c r="B322" s="8" t="str">
        <f>VLOOKUP(A322,'Sets data'!$A$3:$C$9990,3,FALSE)</f>
        <v>Merciless Charge</v>
      </c>
      <c r="C322" s="8" t="str">
        <f>VLOOKUP(A322,'Sets data'!$A$3:$C$9990,2,FALSE)</f>
        <v>Gnadenloser Ansturm</v>
      </c>
      <c r="G322" s="78" t="str">
        <f t="shared" si="4"/>
        <v/>
      </c>
    </row>
    <row r="323" spans="1:7" hidden="1" x14ac:dyDescent="0.25">
      <c r="A323" s="12">
        <v>370</v>
      </c>
      <c r="B323" s="8" t="str">
        <f>VLOOKUP(A323,'Sets data'!$A$3:$C$9990,3,FALSE)</f>
        <v>Rampaging Slash</v>
      </c>
      <c r="C323" s="8" t="str">
        <f>VLOOKUP(A323,'Sets data'!$A$3:$C$9990,2,FALSE)</f>
        <v>Tobender Schnitt</v>
      </c>
      <c r="G323" s="78" t="str">
        <f t="shared" ref="G323:G338" si="5">IF(AND(A323&lt;&gt;"",NOT(ISERROR(A323)),ISNUMBER(A323),D323&lt;&gt;""),CONCATENATE("[",A323,"] = {",D323,"},","     --",B323," -&gt; ",E323," / ",F323),"")</f>
        <v/>
      </c>
    </row>
    <row r="324" spans="1:7" hidden="1" x14ac:dyDescent="0.25">
      <c r="A324" s="12">
        <v>371</v>
      </c>
      <c r="B324" s="8" t="str">
        <f>VLOOKUP(A324,'Sets data'!$A$3:$C$9990,3,FALSE)</f>
        <v>Cruel Flurry</v>
      </c>
      <c r="C324" s="8" t="str">
        <f>VLOOKUP(A324,'Sets data'!$A$3:$C$9990,2,FALSE)</f>
        <v>Grausamer Schlaghagel</v>
      </c>
      <c r="G324" s="78" t="str">
        <f t="shared" si="5"/>
        <v/>
      </c>
    </row>
    <row r="325" spans="1:7" hidden="1" x14ac:dyDescent="0.25">
      <c r="A325" s="12">
        <v>372</v>
      </c>
      <c r="B325" s="8" t="str">
        <f>VLOOKUP(A325,'Sets data'!$A$3:$C$9990,3,FALSE)</f>
        <v>Thunderous Volley</v>
      </c>
      <c r="C325" s="8" t="str">
        <f>VLOOKUP(A325,'Sets data'!$A$3:$C$9990,2,FALSE)</f>
        <v>Donnernde Salve</v>
      </c>
      <c r="G325" s="78" t="str">
        <f t="shared" si="5"/>
        <v/>
      </c>
    </row>
    <row r="326" spans="1:7" hidden="1" x14ac:dyDescent="0.25">
      <c r="A326" s="12">
        <v>373</v>
      </c>
      <c r="B326" s="8" t="str">
        <f>VLOOKUP(A326,'Sets data'!$A$3:$C$9990,3,FALSE)</f>
        <v>Crushing Wall</v>
      </c>
      <c r="C326" s="8" t="str">
        <f>VLOOKUP(A326,'Sets data'!$A$3:$C$9990,2,FALSE)</f>
        <v>Zermalmende Mauer</v>
      </c>
      <c r="G326" s="78" t="str">
        <f t="shared" si="5"/>
        <v/>
      </c>
    </row>
    <row r="327" spans="1:7" hidden="1" x14ac:dyDescent="0.25">
      <c r="A327" s="12">
        <v>374</v>
      </c>
      <c r="B327" s="8" t="str">
        <f>VLOOKUP(A327,'Sets data'!$A$3:$C$9990,3,FALSE)</f>
        <v>Precise Regeneration</v>
      </c>
      <c r="C327" s="8" t="str">
        <f>VLOOKUP(A327,'Sets data'!$A$3:$C$9990,2,FALSE)</f>
        <v>Präzise Regeneration</v>
      </c>
      <c r="G327" s="78" t="str">
        <f t="shared" si="5"/>
        <v/>
      </c>
    </row>
    <row r="328" spans="1:7" hidden="1" x14ac:dyDescent="0.25">
      <c r="A328" s="12">
        <v>380</v>
      </c>
      <c r="B328" s="8" t="str">
        <f>VLOOKUP(A328,'Sets data'!$A$3:$C$9990,3,FALSE)</f>
        <v>Prophet's</v>
      </c>
      <c r="C328" s="8" t="str">
        <f>VLOOKUP(A328,'Sets data'!$A$3:$C$9990,2,FALSE)</f>
        <v>Prophet</v>
      </c>
      <c r="G328" s="78" t="str">
        <f t="shared" si="5"/>
        <v/>
      </c>
    </row>
    <row r="329" spans="1:7" hidden="1" x14ac:dyDescent="0.25">
      <c r="A329" s="12">
        <v>381</v>
      </c>
      <c r="B329" s="8" t="str">
        <f>VLOOKUP(A329,'Sets data'!$A$3:$C$9990,3,FALSE)</f>
        <v>Broken Soul</v>
      </c>
      <c r="C329" s="8" t="str">
        <f>VLOOKUP(A329,'Sets data'!$A$3:$C$9990,2,FALSE)</f>
        <v>Zerbrochene Seele</v>
      </c>
      <c r="G329" s="78" t="str">
        <f t="shared" si="5"/>
        <v/>
      </c>
    </row>
    <row r="330" spans="1:7" hidden="1" x14ac:dyDescent="0.25">
      <c r="A330" s="12">
        <v>382</v>
      </c>
      <c r="B330" s="8" t="str">
        <f>VLOOKUP(A330,'Sets data'!$A$3:$C$9990,3,FALSE)</f>
        <v>Grace of Gloom</v>
      </c>
      <c r="C330" s="8" t="str">
        <f>VLOOKUP(A330,'Sets data'!$A$3:$C$9990,2,FALSE)</f>
        <v>Anmut der Gräue</v>
      </c>
      <c r="G330" s="78" t="str">
        <f t="shared" si="5"/>
        <v/>
      </c>
    </row>
    <row r="331" spans="1:7" hidden="1" x14ac:dyDescent="0.25">
      <c r="A331" s="12">
        <v>383</v>
      </c>
      <c r="B331" s="8" t="str">
        <f>VLOOKUP(A331,'Sets data'!$A$3:$C$9990,3,FALSE)</f>
        <v>Gryphon's Ferocity</v>
      </c>
      <c r="C331" s="8" t="str">
        <f>VLOOKUP(A331,'Sets data'!$A$3:$C$9990,2,FALSE)</f>
        <v>Wildheit des Greifen</v>
      </c>
      <c r="G331" s="78" t="str">
        <f t="shared" si="5"/>
        <v/>
      </c>
    </row>
    <row r="332" spans="1:7" hidden="1" x14ac:dyDescent="0.25">
      <c r="A332" s="12">
        <v>384</v>
      </c>
      <c r="B332" s="8" t="str">
        <f>VLOOKUP(A332,'Sets data'!$A$3:$C$9990,3,FALSE)</f>
        <v>Wisdom of Vanus</v>
      </c>
      <c r="C332" s="8" t="str">
        <f>VLOOKUP(A332,'Sets data'!$A$3:$C$9990,2,FALSE)</f>
        <v>Weisheit von Vanus</v>
      </c>
      <c r="G332" s="78" t="str">
        <f t="shared" si="5"/>
        <v/>
      </c>
    </row>
    <row r="333" spans="1:7" hidden="1" x14ac:dyDescent="0.25">
      <c r="A333" s="5">
        <v>385</v>
      </c>
      <c r="B333" s="8" t="str">
        <f>VLOOKUP(A333,'Sets data'!$A$3:$C$9990,3,FALSE)</f>
        <v>Adept Rider</v>
      </c>
      <c r="C333" s="8" t="str">
        <f>VLOOKUP(A333,'Sets data'!$A$3:$C$9990,2,FALSE)</f>
        <v>Versierter Reiter</v>
      </c>
      <c r="G333" s="78" t="str">
        <f t="shared" si="5"/>
        <v/>
      </c>
    </row>
    <row r="334" spans="1:7" hidden="1" x14ac:dyDescent="0.25">
      <c r="A334" s="5">
        <v>386</v>
      </c>
      <c r="B334" s="8" t="str">
        <f>VLOOKUP(A334,'Sets data'!$A$3:$C$9990,3,FALSE)</f>
        <v>Sload's Semblance</v>
      </c>
      <c r="C334" s="8" t="str">
        <f>VLOOKUP(A334,'Sets data'!$A$3:$C$9990,2,FALSE)</f>
        <v>Kreckenantlitz</v>
      </c>
      <c r="G334" s="78" t="str">
        <f t="shared" si="5"/>
        <v/>
      </c>
    </row>
    <row r="335" spans="1:7" hidden="1" x14ac:dyDescent="0.25">
      <c r="A335" s="5">
        <v>387</v>
      </c>
      <c r="B335" s="8" t="str">
        <f>VLOOKUP(A335,'Sets data'!$A$3:$C$9990,3,FALSE)</f>
        <v>Nocturnal's Favor</v>
      </c>
      <c r="C335" s="8" t="str">
        <f>VLOOKUP(A335,'Sets data'!$A$3:$C$9990,2,FALSE)</f>
        <v>Nocturnals Gunst</v>
      </c>
      <c r="G335" s="78" t="str">
        <f t="shared" si="5"/>
        <v/>
      </c>
    </row>
    <row r="336" spans="1:7" hidden="1" x14ac:dyDescent="0.25">
      <c r="A336" s="12">
        <v>388</v>
      </c>
      <c r="B336" s="8" t="str">
        <f>VLOOKUP(A336,'Sets data'!$A$3:$C$9990,3,FALSE)</f>
        <v>Aegis of Galenwe</v>
      </c>
      <c r="C336" s="8" t="str">
        <f>VLOOKUP(A336,'Sets data'!$A$3:$C$9990,2,FALSE)</f>
        <v>Ägis von Galenwe</v>
      </c>
      <c r="G336" s="78" t="str">
        <f t="shared" si="5"/>
        <v/>
      </c>
    </row>
    <row r="337" spans="1:7" hidden="1" x14ac:dyDescent="0.25">
      <c r="A337" s="12">
        <v>389</v>
      </c>
      <c r="B337" s="8" t="str">
        <f>VLOOKUP(A337,'Sets data'!$A$3:$C$9990,3,FALSE)</f>
        <v>Arms of Relequen</v>
      </c>
      <c r="C337" s="8" t="str">
        <f>VLOOKUP(A337,'Sets data'!$A$3:$C$9990,2,FALSE)</f>
        <v>Waffen von Relequen</v>
      </c>
      <c r="G337" s="78" t="str">
        <f t="shared" si="5"/>
        <v/>
      </c>
    </row>
    <row r="338" spans="1:7" hidden="1" x14ac:dyDescent="0.25">
      <c r="A338" s="12">
        <v>390</v>
      </c>
      <c r="B338" s="8" t="str">
        <f>VLOOKUP(A338,'Sets data'!$A$3:$C$9990,3,FALSE)</f>
        <v>Mantle of Siroria</v>
      </c>
      <c r="C338" s="8" t="str">
        <f>VLOOKUP(A338,'Sets data'!$A$3:$C$9990,2,FALSE)</f>
        <v>Mantel von Siroria</v>
      </c>
      <c r="G338" s="78" t="str">
        <f t="shared" si="5"/>
        <v/>
      </c>
    </row>
    <row r="339" spans="1:7" ht="105" x14ac:dyDescent="0.25">
      <c r="A339" s="12">
        <v>391</v>
      </c>
      <c r="B339" s="8" t="str">
        <f>VLOOKUP(A339,'Sets data'!$A$3:$C$9990,3,FALSE)</f>
        <v>Vestment of Olorime</v>
      </c>
      <c r="C339" s="8" t="str">
        <f>VLOOKUP(A339,'Sets data'!$A$3:$C$9990,2,FALSE)</f>
        <v>Gewandung von Olorime</v>
      </c>
      <c r="D339" s="23" t="s">
        <v>2453</v>
      </c>
      <c r="G339" s="78" t="str">
        <f>IF(AND(A339&lt;&gt;"",NOT(ISERROR(A339)),ISNUMBER(A339),D339&lt;&gt;""),CONCATENATE("[",A339,"] = {",D339,"},","     --",B339," -&gt; ",E339," / ",F339),"")</f>
        <v xml:space="preserve">[391] = {[LIBSETS_SETPROC_CHECKTYPE_ABILITY_EVENT_COMBAT_EVENT] = {
    [1] = {
      ["abilityIds"] = {107141},
      ["cooldown"] = {10000},
      ["source"] = COMBAT_UNIT_TYPE_PLAYER,
    },
  },},     --Vestment of Olorime -&gt;  / </v>
      </c>
    </row>
    <row r="340" spans="1:7" hidden="1" x14ac:dyDescent="0.25">
      <c r="A340" s="12">
        <v>392</v>
      </c>
      <c r="B340" s="8" t="str">
        <f>VLOOKUP(A340,'Sets data'!$A$3:$C$9990,3,FALSE)</f>
        <v>Perfect Aegis of Galenwe</v>
      </c>
      <c r="C340" s="8" t="str">
        <f>VLOOKUP(A340,'Sets data'!$A$3:$C$9990,2,FALSE)</f>
        <v>Perfekte Ägis von Galenwe</v>
      </c>
      <c r="G340" s="78" t="str">
        <f t="shared" ref="G340:G403" si="6">IF(AND(A340&lt;&gt;"",NOT(ISERROR(A340)),ISNUMBER(A340),D340&lt;&gt;""),CONCATENATE("[",A340,"] = {",D340,"},","     --",B340," -&gt; ",E340," / ",F340),"")</f>
        <v/>
      </c>
    </row>
    <row r="341" spans="1:7" hidden="1" x14ac:dyDescent="0.25">
      <c r="A341" s="48">
        <v>393</v>
      </c>
      <c r="B341" s="8" t="str">
        <f>VLOOKUP(A341,'Sets data'!$A$3:$C$9990,3,FALSE)</f>
        <v>Perfect Arms of Relequen</v>
      </c>
      <c r="C341" s="8" t="str">
        <f>VLOOKUP(A341,'Sets data'!$A$3:$C$9990,2,FALSE)</f>
        <v>Perfekte Waffen von Relequen</v>
      </c>
      <c r="G341" s="78" t="str">
        <f t="shared" si="6"/>
        <v/>
      </c>
    </row>
    <row r="342" spans="1:7" hidden="1" x14ac:dyDescent="0.25">
      <c r="A342" s="12">
        <v>394</v>
      </c>
      <c r="B342" s="8" t="str">
        <f>VLOOKUP(A342,'Sets data'!$A$3:$C$9990,3,FALSE)</f>
        <v>Perfect Mantle of Siroria</v>
      </c>
      <c r="C342" s="8" t="str">
        <f>VLOOKUP(A342,'Sets data'!$A$3:$C$9990,2,FALSE)</f>
        <v>Perfekter Mantel von Siroria</v>
      </c>
      <c r="G342" s="78" t="str">
        <f t="shared" si="6"/>
        <v/>
      </c>
    </row>
    <row r="343" spans="1:7" ht="105" x14ac:dyDescent="0.25">
      <c r="A343" s="12">
        <v>395</v>
      </c>
      <c r="B343" s="8" t="str">
        <f>VLOOKUP(A343,'Sets data'!$A$3:$C$9990,3,FALSE)</f>
        <v>Perfect Vestment of Olorime</v>
      </c>
      <c r="C343" s="8" t="str">
        <f>VLOOKUP(A343,'Sets data'!$A$3:$C$9990,2,FALSE)</f>
        <v>Perfekte Gewandung von Olorime</v>
      </c>
      <c r="D343" s="23" t="s">
        <v>2454</v>
      </c>
      <c r="G343" s="78" t="str">
        <f t="shared" si="6"/>
        <v xml:space="preserve">[395] = {[LIBSETS_SETPROC_CHECKTYPE_ABILITY_EVENT_COMBAT_EVENT] = {
    [1] = {
      ["abilityIds"] = {109084},
      ["cooldown"] = {10000},
      ["source"] = COMBAT_UNIT_TYPE_PLAYER,
    },
  },},     --Perfect Vestment of Olorime -&gt;  / </v>
      </c>
    </row>
    <row r="344" spans="1:7" hidden="1" x14ac:dyDescent="0.25">
      <c r="A344" s="5">
        <v>397</v>
      </c>
      <c r="B344" s="8" t="str">
        <f>VLOOKUP(A344,'Sets data'!$A$3:$C$9990,3,FALSE)</f>
        <v>Balorgh</v>
      </c>
      <c r="C344" s="8" t="str">
        <f>VLOOKUP(A344,'Sets data'!$A$3:$C$9990,2,FALSE)</f>
        <v>Balorgh</v>
      </c>
      <c r="G344" s="78" t="str">
        <f t="shared" si="6"/>
        <v/>
      </c>
    </row>
    <row r="345" spans="1:7" hidden="1" x14ac:dyDescent="0.25">
      <c r="A345" s="5">
        <v>398</v>
      </c>
      <c r="B345" s="8" t="str">
        <f>VLOOKUP(A345,'Sets data'!$A$3:$C$9990,3,FALSE)</f>
        <v>Vykosa</v>
      </c>
      <c r="C345" s="8" t="str">
        <f>VLOOKUP(A345,'Sets data'!$A$3:$C$9990,2,FALSE)</f>
        <v>Vykosa</v>
      </c>
      <c r="G345" s="78" t="str">
        <f t="shared" si="6"/>
        <v/>
      </c>
    </row>
    <row r="346" spans="1:7" hidden="1" x14ac:dyDescent="0.25">
      <c r="A346" s="12">
        <v>399</v>
      </c>
      <c r="B346" s="8" t="str">
        <f>VLOOKUP(A346,'Sets data'!$A$3:$C$9990,3,FALSE)</f>
        <v>Hanu's Compassion</v>
      </c>
      <c r="C346" s="8" t="str">
        <f>VLOOKUP(A346,'Sets data'!$A$3:$C$9990,2,FALSE)</f>
        <v>Hanus Mitgefühl</v>
      </c>
      <c r="G346" s="78" t="str">
        <f t="shared" si="6"/>
        <v/>
      </c>
    </row>
    <row r="347" spans="1:7" hidden="1" x14ac:dyDescent="0.25">
      <c r="A347" s="12">
        <v>400</v>
      </c>
      <c r="B347" s="8" t="str">
        <f>VLOOKUP(A347,'Sets data'!$A$3:$C$9990,3,FALSE)</f>
        <v>Blood Moon</v>
      </c>
      <c r="C347" s="8" t="str">
        <f>VLOOKUP(A347,'Sets data'!$A$3:$C$9990,2,FALSE)</f>
        <v>Blutmond</v>
      </c>
      <c r="G347" s="78" t="str">
        <f t="shared" si="6"/>
        <v/>
      </c>
    </row>
    <row r="348" spans="1:7" hidden="1" x14ac:dyDescent="0.25">
      <c r="A348" s="12">
        <v>401</v>
      </c>
      <c r="B348" s="8" t="str">
        <f>VLOOKUP(A348,'Sets data'!$A$3:$C$9990,3,FALSE)</f>
        <v>Haven of Ursus</v>
      </c>
      <c r="C348" s="8" t="str">
        <f>VLOOKUP(A348,'Sets data'!$A$3:$C$9990,2,FALSE)</f>
        <v>Zuflucht von Ursus</v>
      </c>
      <c r="G348" s="78" t="str">
        <f t="shared" si="6"/>
        <v/>
      </c>
    </row>
    <row r="349" spans="1:7" hidden="1" x14ac:dyDescent="0.25">
      <c r="A349" s="12">
        <v>402</v>
      </c>
      <c r="B349" s="8" t="str">
        <f>VLOOKUP(A349,'Sets data'!$A$3:$C$9990,3,FALSE)</f>
        <v>Moon Hunter</v>
      </c>
      <c r="C349" s="8" t="str">
        <f>VLOOKUP(A349,'Sets data'!$A$3:$C$9990,2,FALSE)</f>
        <v>Mondjäger</v>
      </c>
      <c r="G349" s="78" t="str">
        <f t="shared" si="6"/>
        <v/>
      </c>
    </row>
    <row r="350" spans="1:7" hidden="1" x14ac:dyDescent="0.25">
      <c r="A350" s="12">
        <v>403</v>
      </c>
      <c r="B350" s="8" t="str">
        <f>VLOOKUP(A350,'Sets data'!$A$3:$C$9990,3,FALSE)</f>
        <v>Savage Werewolf</v>
      </c>
      <c r="C350" s="8" t="str">
        <f>VLOOKUP(A350,'Sets data'!$A$3:$C$9990,2,FALSE)</f>
        <v>Wilder Werwolf</v>
      </c>
      <c r="G350" s="78" t="str">
        <f t="shared" si="6"/>
        <v/>
      </c>
    </row>
    <row r="351" spans="1:7" hidden="1" x14ac:dyDescent="0.25">
      <c r="A351" s="12">
        <v>404</v>
      </c>
      <c r="B351" s="8" t="str">
        <f>VLOOKUP(A351,'Sets data'!$A$3:$C$9990,3,FALSE)</f>
        <v>Jailer's Tenacity</v>
      </c>
      <c r="C351" s="8" t="str">
        <f>VLOOKUP(A351,'Sets data'!$A$3:$C$9990,2,FALSE)</f>
        <v>Tenazität des Kerkermeisters</v>
      </c>
      <c r="G351" s="78" t="str">
        <f t="shared" si="6"/>
        <v/>
      </c>
    </row>
    <row r="352" spans="1:7" hidden="1" x14ac:dyDescent="0.25">
      <c r="A352" s="12">
        <v>405</v>
      </c>
      <c r="B352" s="8" t="str">
        <f>VLOOKUP(A352,'Sets data'!$A$3:$C$9990,3,FALSE)</f>
        <v>Bright-Throat's Boast</v>
      </c>
      <c r="C352" s="8" t="str">
        <f>VLOOKUP(A352,'Sets data'!$A$3:$C$9990,2,FALSE)</f>
        <v>Hellhalsstolz</v>
      </c>
      <c r="G352" s="78" t="str">
        <f t="shared" si="6"/>
        <v/>
      </c>
    </row>
    <row r="353" spans="1:7" hidden="1" x14ac:dyDescent="0.25">
      <c r="A353" s="12">
        <v>406</v>
      </c>
      <c r="B353" s="8" t="str">
        <f>VLOOKUP(A353,'Sets data'!$A$3:$C$9990,3,FALSE)</f>
        <v>Dead-Water's Guile</v>
      </c>
      <c r="C353" s="8" t="str">
        <f>VLOOKUP(A353,'Sets data'!$A$3:$C$9990,2,FALSE)</f>
        <v>Totwassertücke</v>
      </c>
      <c r="G353" s="78" t="str">
        <f t="shared" si="6"/>
        <v/>
      </c>
    </row>
    <row r="354" spans="1:7" hidden="1" x14ac:dyDescent="0.25">
      <c r="A354" s="12">
        <v>407</v>
      </c>
      <c r="B354" s="8" t="str">
        <f>VLOOKUP(A354,'Sets data'!$A$3:$C$9990,3,FALSE)</f>
        <v>Champion of the Hist</v>
      </c>
      <c r="C354" s="8" t="str">
        <f>VLOOKUP(A354,'Sets data'!$A$3:$C$9990,2,FALSE)</f>
        <v>Histchampion</v>
      </c>
      <c r="G354" s="78" t="str">
        <f t="shared" si="6"/>
        <v/>
      </c>
    </row>
    <row r="355" spans="1:7" hidden="1" x14ac:dyDescent="0.25">
      <c r="A355" s="5">
        <v>408</v>
      </c>
      <c r="B355" s="8" t="str">
        <f>VLOOKUP(A355,'Sets data'!$A$3:$C$9990,3,FALSE)</f>
        <v>Grave-Stake Collector</v>
      </c>
      <c r="C355" s="8" t="str">
        <f>VLOOKUP(A355,'Sets data'!$A$3:$C$9990,2,FALSE)</f>
        <v>Grabpflocksammler</v>
      </c>
      <c r="G355" s="78" t="str">
        <f t="shared" si="6"/>
        <v/>
      </c>
    </row>
    <row r="356" spans="1:7" hidden="1" x14ac:dyDescent="0.25">
      <c r="A356" s="5">
        <v>409</v>
      </c>
      <c r="B356" s="8" t="str">
        <f>VLOOKUP(A356,'Sets data'!$A$3:$C$9990,3,FALSE)</f>
        <v>Naga Shaman</v>
      </c>
      <c r="C356" s="8" t="str">
        <f>VLOOKUP(A356,'Sets data'!$A$3:$C$9990,2,FALSE)</f>
        <v>Nagaschamane</v>
      </c>
      <c r="G356" s="78" t="str">
        <f t="shared" si="6"/>
        <v/>
      </c>
    </row>
    <row r="357" spans="1:7" hidden="1" x14ac:dyDescent="0.25">
      <c r="A357" s="5">
        <v>410</v>
      </c>
      <c r="B357" s="8" t="str">
        <f>VLOOKUP(A357,'Sets data'!$A$3:$C$9990,3,FALSE)</f>
        <v>Might of the Lost Legion</v>
      </c>
      <c r="C357" s="8" t="str">
        <f>VLOOKUP(A357,'Sets data'!$A$3:$C$9990,2,FALSE)</f>
        <v>Macht der Verlorenen Legion</v>
      </c>
      <c r="G357" s="78" t="str">
        <f t="shared" si="6"/>
        <v/>
      </c>
    </row>
    <row r="358" spans="1:7" hidden="1" x14ac:dyDescent="0.25">
      <c r="A358" s="12">
        <v>411</v>
      </c>
      <c r="B358" s="8" t="str">
        <f>VLOOKUP(A358,'Sets data'!$A$3:$C$9990,3,FALSE)</f>
        <v>Gallant Charge</v>
      </c>
      <c r="C358" s="8" t="str">
        <f>VLOOKUP(A358,'Sets data'!$A$3:$C$9990,2,FALSE)</f>
        <v>Galanter Ansturm</v>
      </c>
      <c r="G358" s="78" t="str">
        <f t="shared" si="6"/>
        <v/>
      </c>
    </row>
    <row r="359" spans="1:7" hidden="1" x14ac:dyDescent="0.25">
      <c r="A359" s="12">
        <v>412</v>
      </c>
      <c r="B359" s="8" t="str">
        <f>VLOOKUP(A359,'Sets data'!$A$3:$C$9990,3,FALSE)</f>
        <v>Radial Uppercut</v>
      </c>
      <c r="C359" s="8" t="str">
        <f>VLOOKUP(A359,'Sets data'!$A$3:$C$9990,2,FALSE)</f>
        <v>Rundum-Aufwärtsschnitt</v>
      </c>
      <c r="G359" s="78" t="str">
        <f t="shared" si="6"/>
        <v/>
      </c>
    </row>
    <row r="360" spans="1:7" hidden="1" x14ac:dyDescent="0.25">
      <c r="A360" s="12">
        <v>413</v>
      </c>
      <c r="B360" s="8" t="str">
        <f>VLOOKUP(A360,'Sets data'!$A$3:$C$9990,3,FALSE)</f>
        <v>Spectral Cloak</v>
      </c>
      <c r="C360" s="8" t="str">
        <f>VLOOKUP(A360,'Sets data'!$A$3:$C$9990,2,FALSE)</f>
        <v>Spektraler Mantel</v>
      </c>
      <c r="G360" s="78" t="str">
        <f t="shared" si="6"/>
        <v/>
      </c>
    </row>
    <row r="361" spans="1:7" hidden="1" x14ac:dyDescent="0.25">
      <c r="A361" s="12">
        <v>414</v>
      </c>
      <c r="B361" s="8" t="str">
        <f>VLOOKUP(A361,'Sets data'!$A$3:$C$9990,3,FALSE)</f>
        <v>Virulent Shot</v>
      </c>
      <c r="C361" s="8" t="str">
        <f>VLOOKUP(A361,'Sets data'!$A$3:$C$9990,2,FALSE)</f>
        <v>Virulenter Schuss</v>
      </c>
      <c r="G361" s="78" t="str">
        <f t="shared" si="6"/>
        <v/>
      </c>
    </row>
    <row r="362" spans="1:7" hidden="1" x14ac:dyDescent="0.25">
      <c r="A362" s="12">
        <v>415</v>
      </c>
      <c r="B362" s="8" t="str">
        <f>VLOOKUP(A362,'Sets data'!$A$3:$C$9990,3,FALSE)</f>
        <v>Wild Impulse</v>
      </c>
      <c r="C362" s="8" t="str">
        <f>VLOOKUP(A362,'Sets data'!$A$3:$C$9990,2,FALSE)</f>
        <v>Wilder Impuls</v>
      </c>
      <c r="G362" s="78" t="str">
        <f t="shared" si="6"/>
        <v/>
      </c>
    </row>
    <row r="363" spans="1:7" hidden="1" x14ac:dyDescent="0.25">
      <c r="A363" s="12">
        <v>416</v>
      </c>
      <c r="B363" s="8" t="str">
        <f>VLOOKUP(A363,'Sets data'!$A$3:$C$9990,3,FALSE)</f>
        <v>Mender's Ward</v>
      </c>
      <c r="C363" s="8" t="str">
        <f>VLOOKUP(A363,'Sets data'!$A$3:$C$9990,2,FALSE)</f>
        <v>Schutz des Pflegers</v>
      </c>
      <c r="G363" s="78" t="str">
        <f t="shared" si="6"/>
        <v/>
      </c>
    </row>
    <row r="364" spans="1:7" hidden="1" x14ac:dyDescent="0.25">
      <c r="A364" s="12">
        <v>417</v>
      </c>
      <c r="B364" s="8" t="str">
        <f>VLOOKUP(A364,'Sets data'!$A$3:$C$9990,3,FALSE)</f>
        <v>Indomitable Fury</v>
      </c>
      <c r="C364" s="8" t="str">
        <f>VLOOKUP(A364,'Sets data'!$A$3:$C$9990,2,FALSE)</f>
        <v>Unbeugsamer Zorn</v>
      </c>
      <c r="G364" s="78" t="str">
        <f t="shared" si="6"/>
        <v/>
      </c>
    </row>
    <row r="365" spans="1:7" hidden="1" x14ac:dyDescent="0.25">
      <c r="A365" s="12">
        <v>418</v>
      </c>
      <c r="B365" s="8" t="str">
        <f>VLOOKUP(A365,'Sets data'!$A$3:$C$9990,3,FALSE)</f>
        <v>Spell Strategist</v>
      </c>
      <c r="C365" s="8" t="str">
        <f>VLOOKUP(A365,'Sets data'!$A$3:$C$9990,2,FALSE)</f>
        <v>Zauberstratege</v>
      </c>
      <c r="G365" s="78" t="str">
        <f t="shared" si="6"/>
        <v/>
      </c>
    </row>
    <row r="366" spans="1:7" hidden="1" x14ac:dyDescent="0.25">
      <c r="A366" s="12">
        <v>419</v>
      </c>
      <c r="B366" s="8" t="str">
        <f>VLOOKUP(A366,'Sets data'!$A$3:$C$9990,3,FALSE)</f>
        <v>Battlefield Acrobat</v>
      </c>
      <c r="C366" s="8" t="str">
        <f>VLOOKUP(A366,'Sets data'!$A$3:$C$9990,2,FALSE)</f>
        <v>Schlachtfeldakrobat</v>
      </c>
      <c r="G366" s="78" t="str">
        <f t="shared" si="6"/>
        <v/>
      </c>
    </row>
    <row r="367" spans="1:7" hidden="1" x14ac:dyDescent="0.25">
      <c r="A367" s="12">
        <v>420</v>
      </c>
      <c r="B367" s="8" t="str">
        <f>VLOOKUP(A367,'Sets data'!$A$3:$C$9990,3,FALSE)</f>
        <v>Soldier of Anguish</v>
      </c>
      <c r="C367" s="8" t="str">
        <f>VLOOKUP(A367,'Sets data'!$A$3:$C$9990,2,FALSE)</f>
        <v>Soldat der Pein</v>
      </c>
      <c r="G367" s="78" t="str">
        <f t="shared" si="6"/>
        <v/>
      </c>
    </row>
    <row r="368" spans="1:7" hidden="1" x14ac:dyDescent="0.25">
      <c r="A368" s="12">
        <v>421</v>
      </c>
      <c r="B368" s="8" t="str">
        <f>VLOOKUP(A368,'Sets data'!$A$3:$C$9990,3,FALSE)</f>
        <v>Steadfast Hero</v>
      </c>
      <c r="C368" s="8" t="str">
        <f>VLOOKUP(A368,'Sets data'!$A$3:$C$9990,2,FALSE)</f>
        <v>Standhafter Held</v>
      </c>
      <c r="G368" s="78" t="str">
        <f t="shared" si="6"/>
        <v/>
      </c>
    </row>
    <row r="369" spans="1:7" hidden="1" x14ac:dyDescent="0.25">
      <c r="A369" s="12">
        <v>422</v>
      </c>
      <c r="B369" s="8" t="str">
        <f>VLOOKUP(A369,'Sets data'!$A$3:$C$9990,3,FALSE)</f>
        <v>Battalion Defender</v>
      </c>
      <c r="C369" s="8" t="str">
        <f>VLOOKUP(A369,'Sets data'!$A$3:$C$9990,2,FALSE)</f>
        <v>Bataillonsverteidiger</v>
      </c>
      <c r="G369" s="78" t="str">
        <f t="shared" si="6"/>
        <v/>
      </c>
    </row>
    <row r="370" spans="1:7" hidden="1" x14ac:dyDescent="0.25">
      <c r="A370" s="12">
        <v>423</v>
      </c>
      <c r="B370" s="8" t="str">
        <f>VLOOKUP(A370,'Sets data'!$A$3:$C$9990,3,FALSE)</f>
        <v>Perfect Gallant Charge</v>
      </c>
      <c r="C370" s="8" t="str">
        <f>VLOOKUP(A370,'Sets data'!$A$3:$C$9990,2,FALSE)</f>
        <v>Perfekter galanter Ansturm</v>
      </c>
      <c r="G370" s="78" t="str">
        <f t="shared" si="6"/>
        <v/>
      </c>
    </row>
    <row r="371" spans="1:7" hidden="1" x14ac:dyDescent="0.25">
      <c r="A371" s="12">
        <v>424</v>
      </c>
      <c r="B371" s="8" t="str">
        <f>VLOOKUP(A371,'Sets data'!$A$3:$C$9990,3,FALSE)</f>
        <v>Perfect Radial Uppercut</v>
      </c>
      <c r="C371" s="8" t="str">
        <f>VLOOKUP(A371,'Sets data'!$A$3:$C$9990,2,FALSE)</f>
        <v>Perfekter Rundum-Aufwärtsschnitt</v>
      </c>
      <c r="G371" s="78" t="str">
        <f t="shared" si="6"/>
        <v/>
      </c>
    </row>
    <row r="372" spans="1:7" hidden="1" x14ac:dyDescent="0.25">
      <c r="A372" s="12">
        <v>425</v>
      </c>
      <c r="B372" s="8" t="str">
        <f>VLOOKUP(A372,'Sets data'!$A$3:$C$9990,3,FALSE)</f>
        <v>Perfect Spectral Cloak</v>
      </c>
      <c r="C372" s="8" t="str">
        <f>VLOOKUP(A372,'Sets data'!$A$3:$C$9990,2,FALSE)</f>
        <v>Perfekter spektraler Mantel</v>
      </c>
      <c r="G372" s="78" t="str">
        <f t="shared" si="6"/>
        <v/>
      </c>
    </row>
    <row r="373" spans="1:7" hidden="1" x14ac:dyDescent="0.25">
      <c r="A373" s="12">
        <v>426</v>
      </c>
      <c r="B373" s="8" t="str">
        <f>VLOOKUP(A373,'Sets data'!$A$3:$C$9990,3,FALSE)</f>
        <v>Perfect Virulent Shot</v>
      </c>
      <c r="C373" s="8" t="str">
        <f>VLOOKUP(A373,'Sets data'!$A$3:$C$9990,2,FALSE)</f>
        <v>Perfekter virulenter Schuss</v>
      </c>
      <c r="G373" s="78" t="str">
        <f t="shared" si="6"/>
        <v/>
      </c>
    </row>
    <row r="374" spans="1:7" hidden="1" x14ac:dyDescent="0.25">
      <c r="A374" s="12">
        <v>427</v>
      </c>
      <c r="B374" s="8" t="str">
        <f>VLOOKUP(A374,'Sets data'!$A$3:$C$9990,3,FALSE)</f>
        <v>Perfect Wild Impulse</v>
      </c>
      <c r="C374" s="8" t="str">
        <f>VLOOKUP(A374,'Sets data'!$A$3:$C$9990,2,FALSE)</f>
        <v>Perfekter wilder Impuls</v>
      </c>
      <c r="G374" s="78" t="str">
        <f t="shared" si="6"/>
        <v/>
      </c>
    </row>
    <row r="375" spans="1:7" hidden="1" x14ac:dyDescent="0.25">
      <c r="A375" s="12">
        <v>428</v>
      </c>
      <c r="B375" s="8" t="str">
        <f>VLOOKUP(A375,'Sets data'!$A$3:$C$9990,3,FALSE)</f>
        <v>Perfect Mender's Ward</v>
      </c>
      <c r="C375" s="8" t="str">
        <f>VLOOKUP(A375,'Sets data'!$A$3:$C$9990,2,FALSE)</f>
        <v>Perfekter Schutz des Pflegers</v>
      </c>
      <c r="G375" s="78" t="str">
        <f t="shared" si="6"/>
        <v/>
      </c>
    </row>
    <row r="376" spans="1:7" hidden="1" x14ac:dyDescent="0.25">
      <c r="A376" s="12">
        <v>429</v>
      </c>
      <c r="B376" s="8" t="str">
        <f>VLOOKUP(A376,'Sets data'!$A$3:$C$9990,3,FALSE)</f>
        <v>Mighty Glacier</v>
      </c>
      <c r="C376" s="8" t="str">
        <f>VLOOKUP(A376,'Sets data'!$A$3:$C$9990,2,FALSE)</f>
        <v>Mächtiger Gletscher</v>
      </c>
      <c r="G376" s="78" t="str">
        <f t="shared" si="6"/>
        <v/>
      </c>
    </row>
    <row r="377" spans="1:7" hidden="1" x14ac:dyDescent="0.25">
      <c r="A377" s="12">
        <v>430</v>
      </c>
      <c r="B377" s="8" t="str">
        <f>VLOOKUP(A377,'Sets data'!$A$3:$C$9990,3,FALSE)</f>
        <v>Tzogvin's Warband</v>
      </c>
      <c r="C377" s="8" t="str">
        <f>VLOOKUP(A377,'Sets data'!$A$3:$C$9990,2,FALSE)</f>
        <v>Tzogvins Kriegstrupp</v>
      </c>
      <c r="G377" s="78" t="str">
        <f t="shared" si="6"/>
        <v/>
      </c>
    </row>
    <row r="378" spans="1:7" hidden="1" x14ac:dyDescent="0.25">
      <c r="A378" s="12">
        <v>431</v>
      </c>
      <c r="B378" s="8" t="str">
        <f>VLOOKUP(A378,'Sets data'!$A$3:$C$9990,3,FALSE)</f>
        <v>Icy Conjuror</v>
      </c>
      <c r="C378" s="8" t="str">
        <f>VLOOKUP(A378,'Sets data'!$A$3:$C$9990,2,FALSE)</f>
        <v>Eisiger Anrufer</v>
      </c>
      <c r="G378" s="78" t="str">
        <f t="shared" si="6"/>
        <v/>
      </c>
    </row>
    <row r="379" spans="1:7" hidden="1" x14ac:dyDescent="0.25">
      <c r="A379" s="5">
        <v>432</v>
      </c>
      <c r="B379" s="8" t="str">
        <f>VLOOKUP(A379,'Sets data'!$A$3:$C$9990,3,FALSE)</f>
        <v>Stonekeeper</v>
      </c>
      <c r="C379" s="8" t="str">
        <f>VLOOKUP(A379,'Sets data'!$A$3:$C$9990,2,FALSE)</f>
        <v>Steinwahrer</v>
      </c>
      <c r="G379" s="78" t="str">
        <f t="shared" si="6"/>
        <v/>
      </c>
    </row>
    <row r="380" spans="1:7" hidden="1" x14ac:dyDescent="0.25">
      <c r="A380" s="12">
        <v>433</v>
      </c>
      <c r="B380" s="8" t="str">
        <f>VLOOKUP(A380,'Sets data'!$A$3:$C$9990,3,FALSE)</f>
        <v>Frozen Watcher</v>
      </c>
      <c r="C380" s="8" t="str">
        <f>VLOOKUP(A380,'Sets data'!$A$3:$C$9990,2,FALSE)</f>
        <v>Gefrorener Beobachter</v>
      </c>
      <c r="G380" s="78" t="str">
        <f t="shared" si="6"/>
        <v/>
      </c>
    </row>
    <row r="381" spans="1:7" hidden="1" x14ac:dyDescent="0.25">
      <c r="A381" s="12">
        <v>434</v>
      </c>
      <c r="B381" s="8" t="str">
        <f>VLOOKUP(A381,'Sets data'!$A$3:$C$9990,3,FALSE)</f>
        <v>Scavenging Demise</v>
      </c>
      <c r="C381" s="8" t="str">
        <f>VLOOKUP(A381,'Sets data'!$A$3:$C$9990,2,FALSE)</f>
        <v>Ausbeutender Niedergang</v>
      </c>
      <c r="G381" s="78" t="str">
        <f t="shared" si="6"/>
        <v/>
      </c>
    </row>
    <row r="382" spans="1:7" hidden="1" x14ac:dyDescent="0.25">
      <c r="A382" s="12">
        <v>435</v>
      </c>
      <c r="B382" s="8" t="str">
        <f>VLOOKUP(A382,'Sets data'!$A$3:$C$9990,3,FALSE)</f>
        <v>Auroran's Thunder</v>
      </c>
      <c r="C382" s="8" t="str">
        <f>VLOOKUP(A382,'Sets data'!$A$3:$C$9990,2,FALSE)</f>
        <v>Donner des Auroraners</v>
      </c>
      <c r="G382" s="78" t="str">
        <f t="shared" si="6"/>
        <v/>
      </c>
    </row>
    <row r="383" spans="1:7" hidden="1" x14ac:dyDescent="0.25">
      <c r="A383" s="5">
        <v>436</v>
      </c>
      <c r="B383" s="8" t="str">
        <f>VLOOKUP(A383,'Sets data'!$A$3:$C$9990,3,FALSE)</f>
        <v>Symphony of Blades</v>
      </c>
      <c r="C383" s="8" t="str">
        <f>VLOOKUP(A383,'Sets data'!$A$3:$C$9990,2,FALSE)</f>
        <v>Sinfonie der Klingen</v>
      </c>
      <c r="G383" s="78" t="str">
        <f t="shared" si="6"/>
        <v/>
      </c>
    </row>
    <row r="384" spans="1:7" hidden="1" x14ac:dyDescent="0.25">
      <c r="A384" s="12">
        <v>437</v>
      </c>
      <c r="B384" s="8" t="str">
        <f>VLOOKUP(A384,'Sets data'!$A$3:$C$9990,3,FALSE)</f>
        <v>Coldharbour's Favorite</v>
      </c>
      <c r="C384" s="8" t="str">
        <f>VLOOKUP(A384,'Sets data'!$A$3:$C$9990,2,FALSE)</f>
        <v>Kalthafens Günstling</v>
      </c>
      <c r="G384" s="78" t="str">
        <f t="shared" si="6"/>
        <v/>
      </c>
    </row>
    <row r="385" spans="1:7" hidden="1" x14ac:dyDescent="0.25">
      <c r="A385" s="12">
        <v>438</v>
      </c>
      <c r="B385" s="8" t="str">
        <f>VLOOKUP(A385,'Sets data'!$A$3:$C$9990,3,FALSE)</f>
        <v>Senche-raht's Grit</v>
      </c>
      <c r="C385" s="8" t="str">
        <f>VLOOKUP(A385,'Sets data'!$A$3:$C$9990,2,FALSE)</f>
        <v>Mut des Senche-raht</v>
      </c>
      <c r="G385" s="78" t="str">
        <f t="shared" si="6"/>
        <v/>
      </c>
    </row>
    <row r="386" spans="1:7" hidden="1" x14ac:dyDescent="0.25">
      <c r="A386" s="5">
        <v>439</v>
      </c>
      <c r="B386" s="8" t="str">
        <f>VLOOKUP(A386,'Sets data'!$A$3:$C$9990,3,FALSE)</f>
        <v>Vastarie's Tutelage</v>
      </c>
      <c r="C386" s="8" t="str">
        <f>VLOOKUP(A386,'Sets data'!$A$3:$C$9990,2,FALSE)</f>
        <v>Vastaries Vormundschaft</v>
      </c>
      <c r="G386" s="78" t="str">
        <f t="shared" si="6"/>
        <v/>
      </c>
    </row>
    <row r="387" spans="1:7" hidden="1" x14ac:dyDescent="0.25">
      <c r="A387" s="5">
        <v>440</v>
      </c>
      <c r="B387" s="8" t="str">
        <f>VLOOKUP(A387,'Sets data'!$A$3:$C$9990,3,FALSE)</f>
        <v>Crafty Alfiq</v>
      </c>
      <c r="C387" s="8" t="str">
        <f>VLOOKUP(A387,'Sets data'!$A$3:$C$9990,2,FALSE)</f>
        <v>Listiger Alfiq</v>
      </c>
      <c r="G387" s="78" t="str">
        <f t="shared" si="6"/>
        <v/>
      </c>
    </row>
    <row r="388" spans="1:7" hidden="1" x14ac:dyDescent="0.25">
      <c r="A388" s="5">
        <v>441</v>
      </c>
      <c r="B388" s="8" t="str">
        <f>VLOOKUP(A388,'Sets data'!$A$3:$C$9990,3,FALSE)</f>
        <v>Vesture of Darloc Brae</v>
      </c>
      <c r="C388" s="8" t="str">
        <f>VLOOKUP(A388,'Sets data'!$A$3:$C$9990,2,FALSE)</f>
        <v>Gewandung von Darloc Brae</v>
      </c>
      <c r="G388" s="78" t="str">
        <f t="shared" si="6"/>
        <v/>
      </c>
    </row>
    <row r="389" spans="1:7" hidden="1" x14ac:dyDescent="0.25">
      <c r="A389" s="5">
        <v>442</v>
      </c>
      <c r="B389" s="8" t="str">
        <f>VLOOKUP(A389,'Sets data'!$A$3:$C$9990,3,FALSE)</f>
        <v>Call of the Undertaker</v>
      </c>
      <c r="C389" s="8" t="str">
        <f>VLOOKUP(A389,'Sets data'!$A$3:$C$9990,2,FALSE)</f>
        <v>Ruf des Totengräbers</v>
      </c>
      <c r="G389" s="78" t="str">
        <f t="shared" si="6"/>
        <v/>
      </c>
    </row>
    <row r="390" spans="1:7" hidden="1" x14ac:dyDescent="0.25">
      <c r="A390" s="5">
        <v>443</v>
      </c>
      <c r="B390" s="8" t="str">
        <f>VLOOKUP(A390,'Sets data'!$A$3:$C$9990,3,FALSE)</f>
        <v>Eye of Nahviintaas</v>
      </c>
      <c r="C390" s="8" t="str">
        <f>VLOOKUP(A390,'Sets data'!$A$3:$C$9990,2,FALSE)</f>
        <v>Auge von Nahviintaas</v>
      </c>
      <c r="G390" s="78" t="str">
        <f t="shared" si="6"/>
        <v/>
      </c>
    </row>
    <row r="391" spans="1:7" hidden="1" x14ac:dyDescent="0.25">
      <c r="A391" s="5">
        <v>444</v>
      </c>
      <c r="B391" s="8" t="str">
        <f>VLOOKUP(A391,'Sets data'!$A$3:$C$9990,3,FALSE)</f>
        <v>False God's Devotion</v>
      </c>
      <c r="C391" s="8" t="str">
        <f>VLOOKUP(A391,'Sets data'!$A$3:$C$9990,2,FALSE)</f>
        <v>Ergebenheit des falschen Gottes</v>
      </c>
      <c r="G391" s="78" t="str">
        <f t="shared" si="6"/>
        <v/>
      </c>
    </row>
    <row r="392" spans="1:7" hidden="1" x14ac:dyDescent="0.25">
      <c r="A392" s="5">
        <v>445</v>
      </c>
      <c r="B392" s="8" t="str">
        <f>VLOOKUP(A392,'Sets data'!$A$3:$C$9990,3,FALSE)</f>
        <v>Tooth of Lokkestiiz</v>
      </c>
      <c r="C392" s="8" t="str">
        <f>VLOOKUP(A392,'Sets data'!$A$3:$C$9990,2,FALSE)</f>
        <v>Zahn von Lokkestiiz</v>
      </c>
      <c r="G392" s="78" t="str">
        <f t="shared" si="6"/>
        <v/>
      </c>
    </row>
    <row r="393" spans="1:7" hidden="1" x14ac:dyDescent="0.25">
      <c r="A393" s="12">
        <v>446</v>
      </c>
      <c r="B393" s="8" t="str">
        <f>VLOOKUP(A393,'Sets data'!$A$3:$C$9990,3,FALSE)</f>
        <v>Claw of Yolnakhriin</v>
      </c>
      <c r="C393" s="8" t="str">
        <f>VLOOKUP(A393,'Sets data'!$A$3:$C$9990,2,FALSE)</f>
        <v>Kralle von Yolnahkriin</v>
      </c>
      <c r="G393" s="78" t="str">
        <f t="shared" si="6"/>
        <v/>
      </c>
    </row>
    <row r="394" spans="1:7" hidden="1" x14ac:dyDescent="0.25">
      <c r="A394" s="5">
        <v>448</v>
      </c>
      <c r="B394" s="8" t="str">
        <f>VLOOKUP(A394,'Sets data'!$A$3:$C$9990,3,FALSE)</f>
        <v>Eye of Nahviintaas</v>
      </c>
      <c r="C394" s="8" t="str">
        <f>VLOOKUP(A394,'Sets data'!$A$3:$C$9990,2,FALSE)</f>
        <v>Perfektioniertes Auge von Nahviintaas</v>
      </c>
      <c r="G394" s="78" t="str">
        <f t="shared" si="6"/>
        <v/>
      </c>
    </row>
    <row r="395" spans="1:7" hidden="1" x14ac:dyDescent="0.25">
      <c r="A395" s="5">
        <v>449</v>
      </c>
      <c r="B395" s="8" t="str">
        <f>VLOOKUP(A395,'Sets data'!$A$3:$C$9990,3,FALSE)</f>
        <v>Perfected False God's Devotion</v>
      </c>
      <c r="C395" s="8" t="str">
        <f>VLOOKUP(A395,'Sets data'!$A$3:$C$9990,2,FALSE)</f>
        <v>Perfektionierte Ergebenheit zum falschen Gott</v>
      </c>
      <c r="G395" s="78" t="str">
        <f t="shared" si="6"/>
        <v/>
      </c>
    </row>
    <row r="396" spans="1:7" hidden="1" x14ac:dyDescent="0.25">
      <c r="A396" s="5">
        <v>450</v>
      </c>
      <c r="B396" s="8" t="str">
        <f>VLOOKUP(A396,'Sets data'!$A$3:$C$9990,3,FALSE)</f>
        <v>Perfected Tooth of Lokkestiiz</v>
      </c>
      <c r="C396" s="8" t="str">
        <f>VLOOKUP(A396,'Sets data'!$A$3:$C$9990,2,FALSE)</f>
        <v>Perfektionierter Zahn von Lokkestiiz</v>
      </c>
      <c r="G396" s="78" t="str">
        <f t="shared" si="6"/>
        <v/>
      </c>
    </row>
    <row r="397" spans="1:7" hidden="1" x14ac:dyDescent="0.25">
      <c r="A397" s="5">
        <v>451</v>
      </c>
      <c r="B397" s="8" t="str">
        <f>VLOOKUP(A397,'Sets data'!$A$3:$C$9990,3,FALSE)</f>
        <v>Perfected Claw of Yolnakhriin</v>
      </c>
      <c r="C397" s="8" t="str">
        <f>VLOOKUP(A397,'Sets data'!$A$3:$C$9990,2,FALSE)</f>
        <v>Perfektionierte Kralle von Yolnahkriin</v>
      </c>
      <c r="G397" s="78" t="str">
        <f t="shared" si="6"/>
        <v/>
      </c>
    </row>
    <row r="398" spans="1:7" ht="135" x14ac:dyDescent="0.25">
      <c r="A398" s="5">
        <v>452</v>
      </c>
      <c r="B398" s="8" t="str">
        <f>VLOOKUP(A398,'Sets data'!$A$3:$C$9990,3,FALSE)</f>
        <v>Hollowfang Thirst</v>
      </c>
      <c r="C398" s="8" t="str">
        <f>VLOOKUP(A398,'Sets data'!$A$3:$C$9990,2,FALSE)</f>
        <v>Hohlzahndurst</v>
      </c>
      <c r="D398" s="23" t="s">
        <v>2462</v>
      </c>
      <c r="G398" s="78" t="str">
        <f t="shared" si="6"/>
        <v xml:space="preserve">[452] = {[LIBSETS_SETPROC_CHECKTYPE_ABILITY_EVENT_COMBAT_EVENT] = {
    [1] = {
      ["abilityIds"] = {126924},
      ["cooldown"] = {9000}
          },
  },
[LIBSETS_SETPROC_CHECKTYPE_SPECIAL] = {
     [1] = true,
},},     --Hollowfang Thirst -&gt;  / </v>
      </c>
    </row>
    <row r="399" spans="1:7" hidden="1" x14ac:dyDescent="0.25">
      <c r="A399" s="5">
        <v>453</v>
      </c>
      <c r="B399" s="8" t="str">
        <f>VLOOKUP(A399,'Sets data'!$A$3:$C$9990,3,FALSE)</f>
        <v>Dro'Zakar's Claws</v>
      </c>
      <c r="C399" s="8" t="str">
        <f>VLOOKUP(A399,'Sets data'!$A$3:$C$9990,2,FALSE)</f>
        <v>Dro'Zakars Krallen</v>
      </c>
      <c r="G399" s="78" t="str">
        <f t="shared" si="6"/>
        <v/>
      </c>
    </row>
    <row r="400" spans="1:7" hidden="1" x14ac:dyDescent="0.25">
      <c r="A400" s="5">
        <v>454</v>
      </c>
      <c r="B400" s="8" t="str">
        <f>VLOOKUP(A400,'Sets data'!$A$3:$C$9990,3,FALSE)</f>
        <v>Renald's Resolve</v>
      </c>
      <c r="C400" s="8" t="str">
        <f>VLOOKUP(A400,'Sets data'!$A$3:$C$9990,2,FALSE)</f>
        <v>Renalds Entschlossenheit</v>
      </c>
      <c r="G400" s="78" t="str">
        <f t="shared" si="6"/>
        <v/>
      </c>
    </row>
    <row r="401" spans="1:7" ht="135" x14ac:dyDescent="0.25">
      <c r="A401" s="5">
        <v>455</v>
      </c>
      <c r="B401" s="8" t="str">
        <f>VLOOKUP(A401,'Sets data'!$A$3:$C$9990,3,FALSE)</f>
        <v>Z'en's Redress</v>
      </c>
      <c r="C401" s="8" t="str">
        <f>VLOOKUP(A401,'Sets data'!$A$3:$C$9990,2,FALSE)</f>
        <v>Z'ens Wiedergutmachung</v>
      </c>
      <c r="D401" s="23" t="s">
        <v>2463</v>
      </c>
      <c r="G401" s="78" t="str">
        <f t="shared" si="6"/>
        <v xml:space="preserve">[455] = {[LIBSETS_SETPROC_CHECKTYPE_EVENT_BOSSES_CHANGED] = {
    [1] = {
      ["abilityIds"] = {126597},
      ["cooldown"] = {22000}
          },
  },
[LIBSETS_SETPROC_CHECKTYPE_SPECIAL] = {
    [1] = true,
},},     --Z'en's Redress -&gt;  / </v>
      </c>
    </row>
    <row r="402" spans="1:7" hidden="1" x14ac:dyDescent="0.25">
      <c r="A402" s="5">
        <v>456</v>
      </c>
      <c r="B402" s="8" t="str">
        <f>VLOOKUP(A402,'Sets data'!$A$3:$C$9990,3,FALSE)</f>
        <v>Azureblight Reaper</v>
      </c>
      <c r="C402" s="8" t="str">
        <f>VLOOKUP(A402,'Sets data'!$A$3:$C$9990,2,FALSE)</f>
        <v>Azurfäuleschnitter</v>
      </c>
      <c r="G402" s="78" t="str">
        <f t="shared" si="6"/>
        <v/>
      </c>
    </row>
    <row r="403" spans="1:7" hidden="1" x14ac:dyDescent="0.25">
      <c r="A403" s="5">
        <v>457</v>
      </c>
      <c r="B403" s="8" t="str">
        <f>VLOOKUP(A403,'Sets data'!$A$3:$C$9990,3,FALSE)</f>
        <v>Dragon's Defilement</v>
      </c>
      <c r="C403" s="8" t="str">
        <f>VLOOKUP(A403,'Sets data'!$A$3:$C$9990,2,FALSE)</f>
        <v>Drachenschändung</v>
      </c>
      <c r="G403" s="78" t="str">
        <f t="shared" si="6"/>
        <v/>
      </c>
    </row>
    <row r="404" spans="1:7" hidden="1" x14ac:dyDescent="0.25">
      <c r="A404" s="5">
        <v>458</v>
      </c>
      <c r="B404" s="8" t="str">
        <f>VLOOKUP(A404,'Sets data'!$A$3:$C$9990,3,FALSE)</f>
        <v>Grundwulf</v>
      </c>
      <c r="C404" s="8" t="str">
        <f>VLOOKUP(A404,'Sets data'!$A$3:$C$9990,2,FALSE)</f>
        <v>Grundwulf</v>
      </c>
      <c r="G404" s="78" t="str">
        <f t="shared" ref="G404:G467" si="7">IF(AND(A404&lt;&gt;"",NOT(ISERROR(A404)),ISNUMBER(A404),D404&lt;&gt;""),CONCATENATE("[",A404,"] = {",D404,"},","     --",B404," -&gt; ",E404," / ",F404),"")</f>
        <v/>
      </c>
    </row>
    <row r="405" spans="1:7" hidden="1" x14ac:dyDescent="0.25">
      <c r="A405" s="5">
        <v>459</v>
      </c>
      <c r="B405" s="8" t="str">
        <f>VLOOKUP(A405,'Sets data'!$A$3:$C$9990,3,FALSE)</f>
        <v>Maarselok</v>
      </c>
      <c r="C405" s="8" t="str">
        <f>VLOOKUP(A405,'Sets data'!$A$3:$C$9990,2,FALSE)</f>
        <v>Maarselok</v>
      </c>
      <c r="G405" s="78" t="str">
        <f t="shared" si="7"/>
        <v/>
      </c>
    </row>
    <row r="406" spans="1:7" hidden="1" x14ac:dyDescent="0.25">
      <c r="A406" s="5">
        <v>465</v>
      </c>
      <c r="B406" s="8" t="str">
        <f>VLOOKUP(A406,'Sets data'!$A$3:$C$9990,3,FALSE)</f>
        <v>Senchal Defender</v>
      </c>
      <c r="C406" s="8" t="str">
        <f>VLOOKUP(A406,'Sets data'!$A$3:$C$9990,2,FALSE)</f>
        <v>Verteidiger von Senchal</v>
      </c>
      <c r="G406" s="78" t="str">
        <f t="shared" si="7"/>
        <v/>
      </c>
    </row>
    <row r="407" spans="1:7" hidden="1" x14ac:dyDescent="0.25">
      <c r="A407" s="5">
        <v>466</v>
      </c>
      <c r="B407" s="8" t="str">
        <f>VLOOKUP(A407,'Sets data'!$A$3:$C$9990,3,FALSE)</f>
        <v>Marauder's Haste</v>
      </c>
      <c r="C407" s="8" t="str">
        <f>VLOOKUP(A407,'Sets data'!$A$3:$C$9990,2,FALSE)</f>
        <v>Marodeurshast</v>
      </c>
      <c r="G407" s="78" t="str">
        <f t="shared" si="7"/>
        <v/>
      </c>
    </row>
    <row r="408" spans="1:7" hidden="1" x14ac:dyDescent="0.25">
      <c r="A408" s="5">
        <v>467</v>
      </c>
      <c r="B408" s="8" t="str">
        <f>VLOOKUP(A408,'Sets data'!$A$3:$C$9990,3,FALSE)</f>
        <v>Dragonguard Elite</v>
      </c>
      <c r="C408" s="8" t="str">
        <f>VLOOKUP(A408,'Sets data'!$A$3:$C$9990,2,FALSE)</f>
        <v>Drachengardeelite</v>
      </c>
      <c r="G408" s="78" t="str">
        <f t="shared" si="7"/>
        <v/>
      </c>
    </row>
    <row r="409" spans="1:7" hidden="1" x14ac:dyDescent="0.25">
      <c r="A409" s="5">
        <v>468</v>
      </c>
      <c r="B409" s="8" t="str">
        <f>VLOOKUP(A409,'Sets data'!$A$3:$C$9990,3,FALSE)</f>
        <v>Daring Corsair</v>
      </c>
      <c r="C409" s="8" t="str">
        <f>VLOOKUP(A409,'Sets data'!$A$3:$C$9990,2,FALSE)</f>
        <v>Kühner Korsar</v>
      </c>
      <c r="G409" s="78" t="str">
        <f t="shared" si="7"/>
        <v/>
      </c>
    </row>
    <row r="410" spans="1:7" hidden="1" x14ac:dyDescent="0.25">
      <c r="A410" s="5">
        <v>469</v>
      </c>
      <c r="B410" s="8" t="str">
        <f>VLOOKUP(A410,'Sets data'!$A$3:$C$9990,3,FALSE)</f>
        <v>Ancient Dragonguard</v>
      </c>
      <c r="C410" s="8" t="str">
        <f>VLOOKUP(A410,'Sets data'!$A$3:$C$9990,2,FALSE)</f>
        <v>Alte Drachengarde</v>
      </c>
      <c r="G410" s="78" t="str">
        <f t="shared" si="7"/>
        <v/>
      </c>
    </row>
    <row r="411" spans="1:7" hidden="1" x14ac:dyDescent="0.25">
      <c r="A411" s="5">
        <v>470</v>
      </c>
      <c r="B411" s="8" t="str">
        <f>VLOOKUP(A411,'Sets data'!$A$3:$C$9990,3,FALSE)</f>
        <v>New Moon Acolyte</v>
      </c>
      <c r="C411" s="8" t="str">
        <f>VLOOKUP(A411,'Sets data'!$A$3:$C$9990,2,FALSE)</f>
        <v>Akolythin des Neuen Mondes</v>
      </c>
      <c r="G411" s="78" t="str">
        <f t="shared" si="7"/>
        <v/>
      </c>
    </row>
    <row r="412" spans="1:7" ht="105" x14ac:dyDescent="0.25">
      <c r="A412" s="5">
        <v>471</v>
      </c>
      <c r="B412" s="8" t="str">
        <f>VLOOKUP(A412,'Sets data'!$A$3:$C$9990,3,FALSE)</f>
        <v>Hiti\'s Hearth</v>
      </c>
      <c r="C412" s="8" t="str">
        <f>VLOOKUP(A412,'Sets data'!$A$3:$C$9990,2,FALSE)</f>
        <v>Hitis Feuerstelle</v>
      </c>
      <c r="D412" s="23" t="s">
        <v>2455</v>
      </c>
      <c r="G412" s="78" t="str">
        <f t="shared" si="7"/>
        <v xml:space="preserve">[471] = {[LIBSETS_SETPROC_CHECKTYPE_ABILITY_EVENT_COMBAT_EVENT] = {
    [1] = {
      ["abilityIds"] = {133210},
      ["source"] = COMBAT_UNIT_TYPE_PLAYER,
      ["cooldown"] = {12000}
          },
  },},     --Hiti\'s Hearth -&gt;  / </v>
      </c>
    </row>
    <row r="413" spans="1:7" hidden="1" x14ac:dyDescent="0.25">
      <c r="A413" s="5">
        <v>472</v>
      </c>
      <c r="B413" s="8" t="str">
        <f>VLOOKUP(A413,'Sets data'!$A$3:$C$9990,3,FALSE)</f>
        <v>Titanborn Strength</v>
      </c>
      <c r="C413" s="8" t="str">
        <f>VLOOKUP(A413,'Sets data'!$A$3:$C$9990,2,FALSE)</f>
        <v>Titanenkinds Stärke</v>
      </c>
      <c r="G413" s="78" t="str">
        <f t="shared" si="7"/>
        <v/>
      </c>
    </row>
    <row r="414" spans="1:7" hidden="1" x14ac:dyDescent="0.25">
      <c r="A414" s="5">
        <v>473</v>
      </c>
      <c r="B414" s="8" t="str">
        <f>VLOOKUP(A414,'Sets data'!$A$3:$C$9990,3,FALSE)</f>
        <v>Bani’s Torment</v>
      </c>
      <c r="C414" s="8" t="str">
        <f>VLOOKUP(A414,'Sets data'!$A$3:$C$9990,2,FALSE)</f>
        <v>Banis Qual</v>
      </c>
      <c r="G414" s="78" t="str">
        <f t="shared" si="7"/>
        <v/>
      </c>
    </row>
    <row r="415" spans="1:7" hidden="1" x14ac:dyDescent="0.25">
      <c r="A415" s="5">
        <v>474</v>
      </c>
      <c r="B415" s="8" t="str">
        <f>VLOOKUP(A415,'Sets data'!$A$3:$C$9990,3,FALSE)</f>
        <v>Draugrkin’s Grip</v>
      </c>
      <c r="C415" s="8" t="str">
        <f>VLOOKUP(A415,'Sets data'!$A$3:$C$9990,2,FALSE)</f>
        <v>Griff der Draugrbrut</v>
      </c>
      <c r="G415" s="78" t="str">
        <f t="shared" si="7"/>
        <v/>
      </c>
    </row>
    <row r="416" spans="1:7" hidden="1" x14ac:dyDescent="0.25">
      <c r="A416" s="5">
        <v>475</v>
      </c>
      <c r="B416" s="8" t="str">
        <f>VLOOKUP(A416,'Sets data'!$A$3:$C$9990,3,FALSE)</f>
        <v>Aegis Caller</v>
      </c>
      <c r="C416" s="8" t="str">
        <f>VLOOKUP(A416,'Sets data'!$A$3:$C$9990,2,FALSE)</f>
        <v>Ägisrufer</v>
      </c>
      <c r="G416" s="78" t="str">
        <f t="shared" si="7"/>
        <v/>
      </c>
    </row>
    <row r="417" spans="1:7" hidden="1" x14ac:dyDescent="0.25">
      <c r="A417" s="5">
        <v>476</v>
      </c>
      <c r="B417" s="8" t="str">
        <f>VLOOKUP(A417,'Sets data'!$A$3:$C$9990,3,FALSE)</f>
        <v>Grave Guardian </v>
      </c>
      <c r="C417" s="8" t="str">
        <f>VLOOKUP(A417,'Sets data'!$A$3:$C$9990,2,FALSE)</f>
        <v>Grabwächter</v>
      </c>
      <c r="G417" s="78" t="str">
        <f t="shared" si="7"/>
        <v/>
      </c>
    </row>
    <row r="418" spans="1:7" hidden="1" x14ac:dyDescent="0.25">
      <c r="A418" s="5">
        <v>478</v>
      </c>
      <c r="B418" s="8" t="str">
        <f>VLOOKUP(A418,'Sets data'!$A$3:$C$9990,3,FALSE)</f>
        <v>Mother Ciannait</v>
      </c>
      <c r="C418" s="8" t="str">
        <f>VLOOKUP(A418,'Sets data'!$A$3:$C$9990,2,FALSE)</f>
        <v>Mutter Ciannait</v>
      </c>
      <c r="G418" s="78" t="str">
        <f t="shared" si="7"/>
        <v/>
      </c>
    </row>
    <row r="419" spans="1:7" hidden="1" x14ac:dyDescent="0.25">
      <c r="A419" s="5">
        <v>479</v>
      </c>
      <c r="B419" s="8" t="str">
        <f>VLOOKUP(A419,'Sets data'!$A$3:$C$9990,3,FALSE)</f>
        <v>Kjalnar\’s Nightmare</v>
      </c>
      <c r="C419" s="8" t="str">
        <f>VLOOKUP(A419,'Sets data'!$A$3:$C$9990,2,FALSE)</f>
        <v>Kjalnar\’s Albtraum</v>
      </c>
      <c r="G419" s="78" t="str">
        <f t="shared" si="7"/>
        <v/>
      </c>
    </row>
    <row r="420" spans="1:7" hidden="1" x14ac:dyDescent="0.25">
      <c r="A420" s="5">
        <v>480</v>
      </c>
      <c r="B420" s="8" t="str">
        <f>VLOOKUP(A420,'Sets data'!$A$3:$C$9990,3,FALSE)</f>
        <v>Critical Riposte</v>
      </c>
      <c r="C420" s="8" t="str">
        <f>VLOOKUP(A420,'Sets data'!$A$3:$C$9990,2,FALSE)</f>
        <v>Kritischer Konter</v>
      </c>
      <c r="G420" s="78" t="str">
        <f t="shared" si="7"/>
        <v/>
      </c>
    </row>
    <row r="421" spans="1:7" hidden="1" x14ac:dyDescent="0.25">
      <c r="A421" s="5">
        <v>481</v>
      </c>
      <c r="B421" s="8" t="str">
        <f>VLOOKUP(A421,'Sets data'!$A$3:$C$9990,3,FALSE)</f>
        <v>Unchained Aggressor</v>
      </c>
      <c r="C421" s="8" t="str">
        <f>VLOOKUP(A421,'Sets data'!$A$3:$C$9990,2,FALSE)</f>
        <v>Entfesselter Aggressor</v>
      </c>
      <c r="G421" s="78" t="str">
        <f t="shared" si="7"/>
        <v/>
      </c>
    </row>
    <row r="422" spans="1:7" hidden="1" x14ac:dyDescent="0.25">
      <c r="A422" s="5">
        <v>482</v>
      </c>
      <c r="B422" s="8" t="str">
        <f>VLOOKUP(A422,'Sets data'!$A$3:$C$9990,3,FALSE)</f>
        <v>Dauntless Combatant</v>
      </c>
      <c r="C422" s="8" t="str">
        <f>VLOOKUP(A422,'Sets data'!$A$3:$C$9990,2,FALSE)</f>
        <v>Furchtloser Kombattant</v>
      </c>
      <c r="G422" s="78" t="str">
        <f t="shared" si="7"/>
        <v/>
      </c>
    </row>
    <row r="423" spans="1:7" hidden="1" x14ac:dyDescent="0.25">
      <c r="A423" s="5">
        <v>483</v>
      </c>
      <c r="B423" s="8" t="str">
        <f>VLOOKUP(A423,'Sets data'!$A$3:$C$9990,3,FALSE)</f>
        <v>Template_Drop_Magi</v>
      </c>
      <c r="C423" s="8" t="str">
        <f>VLOOKUP(A423,'Sets data'!$A$3:$C$9990,2,FALSE)</f>
        <v>Template_Drop_Magi</v>
      </c>
      <c r="G423" s="78" t="str">
        <f t="shared" si="7"/>
        <v/>
      </c>
    </row>
    <row r="424" spans="1:7" hidden="1" x14ac:dyDescent="0.25">
      <c r="A424" s="5">
        <v>484</v>
      </c>
      <c r="B424" s="8" t="str">
        <f>VLOOKUP(A424,'Sets data'!$A$3:$C$9990,3,FALSE)</f>
        <v>Template_Drop_Stamina</v>
      </c>
      <c r="C424" s="8" t="str">
        <f>VLOOKUP(A424,'Sets data'!$A$3:$C$9990,2,FALSE)</f>
        <v>Template_Drop_Stamina</v>
      </c>
      <c r="G424" s="78" t="str">
        <f t="shared" si="7"/>
        <v/>
      </c>
    </row>
    <row r="425" spans="1:7" hidden="1" x14ac:dyDescent="0.25">
      <c r="A425" s="5">
        <v>485</v>
      </c>
      <c r="B425" s="8" t="str">
        <f>VLOOKUP(A425,'Sets data'!$A$3:$C$9990,3,FALSE)</f>
        <v>Template_Drop_Tank</v>
      </c>
      <c r="C425" s="8" t="str">
        <f>VLOOKUP(A425,'Sets data'!$A$3:$C$9990,2,FALSE)</f>
        <v>Template_Drop_Tank</v>
      </c>
      <c r="G425" s="78" t="str">
        <f t="shared" si="7"/>
        <v/>
      </c>
    </row>
    <row r="426" spans="1:7" hidden="1" x14ac:dyDescent="0.25">
      <c r="A426" s="5">
        <v>486</v>
      </c>
      <c r="B426" s="8" t="str">
        <f>VLOOKUP(A426,'Sets data'!$A$3:$C$9990,3,FALSE)</f>
        <v>Template_Drop_Healer</v>
      </c>
      <c r="C426" s="8" t="str">
        <f>VLOOKUP(A426,'Sets data'!$A$3:$C$9990,2,FALSE)</f>
        <v>Template_Drop_Healer</v>
      </c>
      <c r="G426" s="78" t="str">
        <f t="shared" si="7"/>
        <v/>
      </c>
    </row>
    <row r="427" spans="1:7" ht="90" x14ac:dyDescent="0.25">
      <c r="A427" s="5">
        <v>487</v>
      </c>
      <c r="B427" s="8" t="str">
        <f>VLOOKUP(A427,'Sets data'!$A$3:$C$9990,3,FALSE)</f>
        <v>Winter's Respite</v>
      </c>
      <c r="C427" s="8" t="str">
        <f>VLOOKUP(A427,'Sets data'!$A$3:$C$9990,2,FALSE)</f>
        <v>Winterruhe</v>
      </c>
      <c r="D427" s="23" t="s">
        <v>2456</v>
      </c>
      <c r="G427" s="78" t="str">
        <f t="shared" si="7"/>
        <v xml:space="preserve">[487] = {[LIBSETS_SETPROC_CHECKTYPE_ABILITY_EVENT_COMBAT_EVENT] = {
    [1] = {
      ["abilityIds"] = {135659},
      ["cooldown"] = {10000},
    },
  },},     --Winter's Respite -&gt;  / </v>
      </c>
    </row>
    <row r="428" spans="1:7" hidden="1" x14ac:dyDescent="0.25">
      <c r="A428" s="5">
        <v>488</v>
      </c>
      <c r="B428" s="8" t="str">
        <f>VLOOKUP(A428,'Sets data'!$A$3:$C$9990,3,FALSE)</f>
        <v>Venomous Smite</v>
      </c>
      <c r="C428" s="8" t="str">
        <f>VLOOKUP(A428,'Sets data'!$A$3:$C$9990,2,FALSE)</f>
        <v>Giftschlag</v>
      </c>
      <c r="G428" s="78" t="str">
        <f t="shared" si="7"/>
        <v/>
      </c>
    </row>
    <row r="429" spans="1:7" hidden="1" x14ac:dyDescent="0.25">
      <c r="A429" s="5">
        <v>489</v>
      </c>
      <c r="B429" s="8" t="str">
        <f>VLOOKUP(A429,'Sets data'!$A$3:$C$9990,3,FALSE)</f>
        <v>Eternal Vigor</v>
      </c>
      <c r="C429" s="8" t="str">
        <f>VLOOKUP(A429,'Sets data'!$A$3:$C$9990,2,FALSE)</f>
        <v>Ewiger Elan</v>
      </c>
      <c r="G429" s="78" t="str">
        <f t="shared" si="7"/>
        <v/>
      </c>
    </row>
    <row r="430" spans="1:7" hidden="1" x14ac:dyDescent="0.25">
      <c r="A430" s="5">
        <v>490</v>
      </c>
      <c r="B430" s="8" t="str">
        <f>VLOOKUP(A430,'Sets data'!$A$3:$C$9990,3,FALSE)</f>
        <v>Stuhn's Favor</v>
      </c>
      <c r="C430" s="8" t="str">
        <f>VLOOKUP(A430,'Sets data'!$A$3:$C$9990,2,FALSE)</f>
        <v>Stuhns Gunst</v>
      </c>
      <c r="G430" s="78" t="str">
        <f t="shared" si="7"/>
        <v/>
      </c>
    </row>
    <row r="431" spans="1:7" hidden="1" x14ac:dyDescent="0.25">
      <c r="A431" s="5">
        <v>491</v>
      </c>
      <c r="B431" s="8" t="str">
        <f>VLOOKUP(A431,'Sets data'!$A$3:$C$9990,3,FALSE)</f>
        <v>Dragon's Appetite</v>
      </c>
      <c r="C431" s="8" t="str">
        <f>VLOOKUP(A431,'Sets data'!$A$3:$C$9990,2,FALSE)</f>
        <v>Appetit des Drachen</v>
      </c>
      <c r="G431" s="78" t="str">
        <f t="shared" si="7"/>
        <v/>
      </c>
    </row>
    <row r="432" spans="1:7" ht="105" x14ac:dyDescent="0.25">
      <c r="A432" s="5">
        <v>492</v>
      </c>
      <c r="B432" s="8" t="str">
        <f>VLOOKUP(A432,'Sets data'!$A$3:$C$9990,3,FALSE)</f>
        <v>Kyne's Wind</v>
      </c>
      <c r="C432" s="8" t="str">
        <f>VLOOKUP(A432,'Sets data'!$A$3:$C$9990,2,FALSE)</f>
        <v>Kynes Wind</v>
      </c>
      <c r="D432" s="23" t="s">
        <v>2457</v>
      </c>
      <c r="G432" s="78" t="str">
        <f t="shared" si="7"/>
        <v xml:space="preserve">[492] = {[LIBSETS_SETPROC_CHECKTYPE_ABILITY_EVENT_COMBAT_EVENT] = {
    [1] = {
      ["abilityIds"] = {136098},
      ["cooldown"] = {10000},
      ["source"] = COMBAT_UNIT_TYPE_PLAYER,
    },
  },},     --Kyne's Wind -&gt;  / </v>
      </c>
    </row>
    <row r="433" spans="1:7" ht="105" x14ac:dyDescent="0.25">
      <c r="A433" s="5">
        <v>493</v>
      </c>
      <c r="B433" s="8" t="str">
        <f>VLOOKUP(A433,'Sets data'!$A$3:$C$9990,3,FALSE)</f>
        <v>Perfected Kyne's Wind</v>
      </c>
      <c r="C433" s="8" t="str">
        <f>VLOOKUP(A433,'Sets data'!$A$3:$C$9990,2,FALSE)</f>
        <v>Kynes perfektionierter Wind</v>
      </c>
      <c r="D433" s="23" t="s">
        <v>2458</v>
      </c>
      <c r="G433" s="78" t="str">
        <f t="shared" si="7"/>
        <v xml:space="preserve">[493] = {[LIBSETS_SETPROC_CHECKTYPE_ABILITY_EVENT_COMBAT_EVENT] = {
    [1] = {
      ["abilityIds"] = {137995},
      ["cooldown"] = {10000},
      ["source"] = COMBAT_UNIT_TYPE_PLAYER,
    },
  },},     --Perfected Kyne's Wind -&gt;  / </v>
      </c>
    </row>
    <row r="434" spans="1:7" hidden="1" x14ac:dyDescent="0.25">
      <c r="A434" s="5">
        <v>494</v>
      </c>
      <c r="B434" s="8" t="str">
        <f>VLOOKUP(A434,'Sets data'!$A$3:$C$9990,3,FALSE)</f>
        <v>Vrol's Command</v>
      </c>
      <c r="C434" s="8" t="str">
        <f>VLOOKUP(A434,'Sets data'!$A$3:$C$9990,2,FALSE)</f>
        <v>Vrols Befehl</v>
      </c>
      <c r="G434" s="78" t="str">
        <f t="shared" si="7"/>
        <v/>
      </c>
    </row>
    <row r="435" spans="1:7" hidden="1" x14ac:dyDescent="0.25">
      <c r="A435" s="5">
        <v>495</v>
      </c>
      <c r="B435" s="8" t="str">
        <f>VLOOKUP(A435,'Sets data'!$A$3:$C$9990,3,FALSE)</f>
        <v>Perfected Vrol's Command</v>
      </c>
      <c r="C435" s="8" t="str">
        <f>VLOOKUP(A435,'Sets data'!$A$3:$C$9990,2,FALSE)</f>
        <v>Vrols perfektionierter Befehl</v>
      </c>
      <c r="G435" s="78" t="str">
        <f t="shared" si="7"/>
        <v/>
      </c>
    </row>
    <row r="436" spans="1:7" ht="300" x14ac:dyDescent="0.25">
      <c r="A436" s="5">
        <v>496</v>
      </c>
      <c r="B436" s="8" t="str">
        <f>VLOOKUP(A436,'Sets data'!$A$3:$C$9990,3,FALSE)</f>
        <v>Roaring Opportunist</v>
      </c>
      <c r="C436" s="8" t="str">
        <f>VLOOKUP(A436,'Sets data'!$A$3:$C$9990,2,FALSE)</f>
        <v>Brüllender Opportunist</v>
      </c>
      <c r="D436" s="23" t="s">
        <v>2464</v>
      </c>
      <c r="G436" s="78" t="str">
        <f t="shared" si="7"/>
        <v xml:space="preserve">[496] = {[LIBSETS_SETPROC_CHECKTYPE_ABILITY_EVENT_COMBAT_EVENT] = {
    [1] = {
      ["abilityIds"] = {135923},
      ["source"] = COMBAT_UNIT_TYPE_PLAYER,
      ["cooldown"] = {22000},
          },
    [2] = {
      ["abilityIds"] = {135924},
      ["gained"] = true,
          },
    [3] = {
      ["abilityIds"] = {135924},
      ["faded"] = true,
          },  
},
[LIBSETS_SETPROC_CHECKTYPE_SPECIAL] = {
    [1] = true,
    [2] = false,
    [3] = false,
},},     --Roaring Opportunist -&gt;  / </v>
      </c>
    </row>
    <row r="437" spans="1:7" ht="300" x14ac:dyDescent="0.25">
      <c r="A437" s="5">
        <v>497</v>
      </c>
      <c r="B437" s="8" t="str">
        <f>VLOOKUP(A437,'Sets data'!$A$3:$C$9990,3,FALSE)</f>
        <v>Perfected Roaring Opportunist</v>
      </c>
      <c r="C437" s="8" t="str">
        <f>VLOOKUP(A437,'Sets data'!$A$3:$C$9990,2,FALSE)</f>
        <v>Perfektionierter brüllender Opportunist</v>
      </c>
      <c r="D437" s="23" t="s">
        <v>2469</v>
      </c>
      <c r="G437" s="78" t="str">
        <f t="shared" si="7"/>
        <v xml:space="preserve">[497] = {[LIBSETS_SETPROC_CHECKTYPE_ABILITY_EVENT_COMBAT_EVENT] = {
    [1] = {
      ["abilityIds"] = {137986},
      ["source"] = COMBAT_UNIT_TYPE_PLAYER,
      ["cooldown"] = 22000
          },
    [2] = {
      ["abilityIds"] = {135985},
      ["gained"] = true,
          },
    [3] = {
      ["abilityIds"] = {135985},
      ["faded"] = true,
          },  
},
[LIBSETS_SETPROC_CHECKTYPE_SPECIAL] = {
    [1] = true,
    [2] = false,
    [3] = false,
},},     --Perfected Roaring Opportunist -&gt;  / </v>
      </c>
    </row>
    <row r="438" spans="1:7" hidden="1" x14ac:dyDescent="0.25">
      <c r="A438" s="5">
        <v>498</v>
      </c>
      <c r="B438" s="8" t="str">
        <f>VLOOKUP(A438,'Sets data'!$A$3:$C$9990,3,FALSE)</f>
        <v>Yandir's Might</v>
      </c>
      <c r="C438" s="8" t="str">
        <f>VLOOKUP(A438,'Sets data'!$A$3:$C$9990,2,FALSE)</f>
        <v>Yandirs Macht</v>
      </c>
      <c r="G438" s="78" t="str">
        <f t="shared" si="7"/>
        <v/>
      </c>
    </row>
    <row r="439" spans="1:7" hidden="1" x14ac:dyDescent="0.25">
      <c r="A439" s="5">
        <v>499</v>
      </c>
      <c r="B439" s="8" t="str">
        <f>VLOOKUP(A439,'Sets data'!$A$3:$C$9990,3,FALSE)</f>
        <v>Perfected Yandir's Might</v>
      </c>
      <c r="C439" s="8" t="str">
        <f>VLOOKUP(A439,'Sets data'!$A$3:$C$9990,2,FALSE)</f>
        <v>Yandirs perfektionierte Macht</v>
      </c>
      <c r="G439" s="78" t="str">
        <f t="shared" si="7"/>
        <v/>
      </c>
    </row>
    <row r="440" spans="1:7" hidden="1" x14ac:dyDescent="0.25">
      <c r="A440" s="5">
        <v>500</v>
      </c>
      <c r="B440" s="8" t="str">
        <f>VLOOKUP(A440,'Sets data'!$A$3:$C$9990,3,FALSE)</f>
        <v>Bloodlord's Embrace (OLD)</v>
      </c>
      <c r="C440" s="8" t="str">
        <f>VLOOKUP(A440,'Sets data'!$A$3:$C$9990,2,FALSE)</f>
        <v>Bloodlord's Embrace (OLD)</v>
      </c>
      <c r="G440" s="78" t="str">
        <f t="shared" si="7"/>
        <v/>
      </c>
    </row>
    <row r="441" spans="1:7" hidden="1" x14ac:dyDescent="0.25">
      <c r="A441" s="5">
        <v>501</v>
      </c>
      <c r="B441" s="8" t="str">
        <f>VLOOKUP(A441,'Sets data'!$A$3:$C$9990,3,FALSE)</f>
        <v>Thrassian Stranglers</v>
      </c>
      <c r="C441" s="8" t="str">
        <f>VLOOKUP(A441,'Sets data'!$A$3:$C$9990,2,FALSE)</f>
        <v>Thrassische Würger</v>
      </c>
      <c r="G441" s="78" t="str">
        <f t="shared" si="7"/>
        <v/>
      </c>
    </row>
    <row r="442" spans="1:7" hidden="1" x14ac:dyDescent="0.25">
      <c r="A442" s="5">
        <v>502</v>
      </c>
      <c r="B442" s="8" t="str">
        <f>VLOOKUP(A442,'Sets data'!$A$3:$C$9990,3,FALSE)</f>
        <v>Snow Treaders (OLD)</v>
      </c>
      <c r="C442" s="8" t="str">
        <f>VLOOKUP(A442,'Sets data'!$A$3:$C$9990,2,FALSE)</f>
        <v>Snow Treaders (OLD)</v>
      </c>
      <c r="G442" s="78" t="str">
        <f t="shared" si="7"/>
        <v/>
      </c>
    </row>
    <row r="443" spans="1:7" hidden="1" x14ac:dyDescent="0.25">
      <c r="A443" s="5">
        <v>503</v>
      </c>
      <c r="B443" s="8" t="str">
        <f>VLOOKUP(A443,'Sets data'!$A$3:$C$9990,3,FALSE)</f>
        <v>Ring of the Wild Hunt</v>
      </c>
      <c r="C443" s="8" t="str">
        <f>VLOOKUP(A443,'Sets data'!$A$3:$C$9990,2,FALSE)</f>
        <v>Ring der Wilden Jagd</v>
      </c>
      <c r="G443" s="78" t="str">
        <f t="shared" si="7"/>
        <v/>
      </c>
    </row>
    <row r="444" spans="1:7" hidden="1" x14ac:dyDescent="0.25">
      <c r="A444" s="5">
        <v>504</v>
      </c>
      <c r="B444" s="8" t="str">
        <f>VLOOKUP(A444,'Sets data'!$A$3:$C$9990,3,FALSE)</f>
        <v>Malacath's Band of Brutality X</v>
      </c>
      <c r="C444" s="8" t="str">
        <f>VLOOKUP(A444,'Sets data'!$A$3:$C$9990,2,FALSE)</f>
        <v>Malacath's Band der Brutalität X</v>
      </c>
      <c r="G444" s="78" t="str">
        <f t="shared" si="7"/>
        <v/>
      </c>
    </row>
    <row r="445" spans="1:7" hidden="1" x14ac:dyDescent="0.25">
      <c r="A445" s="5">
        <v>505</v>
      </c>
      <c r="B445" s="8" t="str">
        <f>VLOOKUP(A445,'Sets data'!$A$3:$C$9990,3,FALSE)</f>
        <v>Torc of Tonal Constancy</v>
      </c>
      <c r="C445" s="8" t="str">
        <f>VLOOKUP(A445,'Sets data'!$A$3:$C$9990,2,FALSE)</f>
        <v>Torques der Klangkonstanz</v>
      </c>
      <c r="G445" s="78" t="str">
        <f t="shared" si="7"/>
        <v/>
      </c>
    </row>
    <row r="446" spans="1:7" hidden="1" x14ac:dyDescent="0.25">
      <c r="A446" s="5">
        <v>506</v>
      </c>
      <c r="B446" s="8" t="str">
        <f>VLOOKUP(A446,'Sets data'!$A$3:$C$9990,3,FALSE)</f>
        <v>Spell Parasite</v>
      </c>
      <c r="C446" s="8" t="str">
        <f>VLOOKUP(A446,'Sets data'!$A$3:$C$9990,2,FALSE)</f>
        <v>Magieparasit</v>
      </c>
      <c r="G446" s="78" t="str">
        <f t="shared" si="7"/>
        <v/>
      </c>
    </row>
    <row r="447" spans="1:7" hidden="1" x14ac:dyDescent="0.25">
      <c r="A447" s="5">
        <v>507</v>
      </c>
      <c r="B447" s="8" t="e">
        <f>VLOOKUP(A447,'Sets data'!$A$3:$C$9990,3,FALSE)</f>
        <v>#N/A</v>
      </c>
      <c r="C447" s="8" t="e">
        <f>VLOOKUP(A447,'Sets data'!$A$3:$C$9990,2,FALSE)</f>
        <v>#N/A</v>
      </c>
      <c r="G447" s="78" t="str">
        <f t="shared" si="7"/>
        <v/>
      </c>
    </row>
    <row r="448" spans="1:7" hidden="1" x14ac:dyDescent="0.25">
      <c r="A448" s="5">
        <v>508</v>
      </c>
      <c r="B448" s="8" t="e">
        <f>VLOOKUP(A448,'Sets data'!$A$3:$C$9990,3,FALSE)</f>
        <v>#N/A</v>
      </c>
      <c r="C448" s="8" t="e">
        <f>VLOOKUP(A448,'Sets data'!$A$3:$C$9990,2,FALSE)</f>
        <v>#N/A</v>
      </c>
      <c r="G448" s="78" t="str">
        <f t="shared" si="7"/>
        <v/>
      </c>
    </row>
    <row r="449" spans="1:7" hidden="1" x14ac:dyDescent="0.25">
      <c r="A449" s="5">
        <v>509</v>
      </c>
      <c r="B449" s="8" t="str">
        <f>VLOOKUP(A449,'Sets data'!$A$3:$C$9990,3,FALSE)</f>
        <v>Template_Drop_Healer P</v>
      </c>
      <c r="C449" s="8" t="str">
        <f>VLOOKUP(A449,'Sets data'!$A$3:$C$9990,2,FALSE)</f>
        <v>Template_Drop_Healer P</v>
      </c>
      <c r="G449" s="78" t="str">
        <f t="shared" si="7"/>
        <v/>
      </c>
    </row>
    <row r="450" spans="1:7" hidden="1" x14ac:dyDescent="0.25">
      <c r="A450" s="5">
        <v>510</v>
      </c>
      <c r="B450" s="8" t="str">
        <f>VLOOKUP(A450,'Sets data'!$A$3:$C$9990,3,FALSE)</f>
        <v>Template_Drop_Tank P</v>
      </c>
      <c r="C450" s="8" t="str">
        <f>VLOOKUP(A450,'Sets data'!$A$3:$C$9990,2,FALSE)</f>
        <v>Template_Drop_Tank P</v>
      </c>
      <c r="G450" s="78" t="str">
        <f t="shared" si="7"/>
        <v/>
      </c>
    </row>
    <row r="451" spans="1:7" hidden="1" x14ac:dyDescent="0.25">
      <c r="A451" s="5">
        <v>511</v>
      </c>
      <c r="B451" s="8" t="str">
        <f>VLOOKUP(A451,'Sets data'!$A$3:$C$9990,3,FALSE)</f>
        <v>Template_Drop_Stamina P</v>
      </c>
      <c r="C451" s="8" t="str">
        <f>VLOOKUP(A451,'Sets data'!$A$3:$C$9990,2,FALSE)</f>
        <v>Template_Drop_Stamina P</v>
      </c>
      <c r="G451" s="78" t="str">
        <f t="shared" si="7"/>
        <v/>
      </c>
    </row>
    <row r="452" spans="1:7" hidden="1" x14ac:dyDescent="0.25">
      <c r="A452" s="5">
        <v>512</v>
      </c>
      <c r="B452" s="8" t="str">
        <f>VLOOKUP(A452,'Sets data'!$A$3:$C$9990,3,FALSE)</f>
        <v>Template_Drop_Magi P</v>
      </c>
      <c r="C452" s="8" t="str">
        <f>VLOOKUP(A452,'Sets data'!$A$3:$C$9990,2,FALSE)</f>
        <v>Template_Drop_Magi P</v>
      </c>
      <c r="G452" s="78" t="str">
        <f t="shared" si="7"/>
        <v/>
      </c>
    </row>
    <row r="453" spans="1:7" hidden="1" x14ac:dyDescent="0.25">
      <c r="A453" s="5">
        <v>513</v>
      </c>
      <c r="B453" s="8" t="str">
        <f>VLOOKUP(A453,'Sets data'!$A$3:$C$9990,3,FALSE)</f>
        <v>Talfyg’s Treachery</v>
      </c>
      <c r="C453" s="8" t="str">
        <f>VLOOKUP(A453,'Sets data'!$A$3:$C$9990,2,FALSE)</f>
        <v>Talfygs Verrat</v>
      </c>
      <c r="G453" s="78" t="str">
        <f t="shared" si="7"/>
        <v/>
      </c>
    </row>
    <row r="454" spans="1:7" hidden="1" x14ac:dyDescent="0.25">
      <c r="A454" s="5">
        <v>513</v>
      </c>
      <c r="B454" s="8" t="str">
        <f>VLOOKUP(A454,'Sets data'!$A$3:$C$9990,3,FALSE)</f>
        <v>Talfyg’s Treachery</v>
      </c>
      <c r="C454" s="8" t="str">
        <f>VLOOKUP(A454,'Sets data'!$A$3:$C$9990,2,FALSE)</f>
        <v>Talfygs Verrat</v>
      </c>
      <c r="G454" s="78" t="str">
        <f t="shared" si="7"/>
        <v/>
      </c>
    </row>
    <row r="455" spans="1:7" hidden="1" x14ac:dyDescent="0.25">
      <c r="A455" s="5">
        <v>514</v>
      </c>
      <c r="B455" s="8" t="str">
        <f>VLOOKUP(A455,'Sets data'!$A$3:$C$9990,3,FALSE)</f>
        <v>Unleashed Terror</v>
      </c>
      <c r="C455" s="8" t="str">
        <f>VLOOKUP(A455,'Sets data'!$A$3:$C$9990,2,FALSE)</f>
        <v>Entfesselter Schrecken</v>
      </c>
      <c r="G455" s="78" t="str">
        <f t="shared" si="7"/>
        <v/>
      </c>
    </row>
    <row r="456" spans="1:7" hidden="1" x14ac:dyDescent="0.25">
      <c r="A456" s="5">
        <v>514</v>
      </c>
      <c r="B456" s="8" t="str">
        <f>VLOOKUP(A456,'Sets data'!$A$3:$C$9990,3,FALSE)</f>
        <v>Unleashed Terror</v>
      </c>
      <c r="C456" s="8" t="str">
        <f>VLOOKUP(A456,'Sets data'!$A$3:$C$9990,2,FALSE)</f>
        <v>Entfesselter Schrecken</v>
      </c>
      <c r="G456" s="78" t="str">
        <f t="shared" si="7"/>
        <v/>
      </c>
    </row>
    <row r="457" spans="1:7" hidden="1" x14ac:dyDescent="0.25">
      <c r="A457" s="5">
        <v>515</v>
      </c>
      <c r="B457" s="8" t="str">
        <f>VLOOKUP(A457,'Sets data'!$A$3:$C$9990,3,FALSE)</f>
        <v>Crimson Twilight</v>
      </c>
      <c r="C457" s="8" t="str">
        <f>VLOOKUP(A457,'Sets data'!$A$3:$C$9990,2,FALSE)</f>
        <v>Scharlachrotes Zwielicht</v>
      </c>
      <c r="G457" s="78" t="str">
        <f t="shared" si="7"/>
        <v/>
      </c>
    </row>
    <row r="458" spans="1:7" hidden="1" x14ac:dyDescent="0.25">
      <c r="A458" s="5">
        <v>515</v>
      </c>
      <c r="B458" s="8" t="str">
        <f>VLOOKUP(A458,'Sets data'!$A$3:$C$9990,3,FALSE)</f>
        <v>Crimson Twilight</v>
      </c>
      <c r="C458" s="8" t="str">
        <f>VLOOKUP(A458,'Sets data'!$A$3:$C$9990,2,FALSE)</f>
        <v>Scharlachrotes Zwielicht</v>
      </c>
      <c r="G458" s="78" t="str">
        <f t="shared" si="7"/>
        <v/>
      </c>
    </row>
    <row r="459" spans="1:7" hidden="1" x14ac:dyDescent="0.25">
      <c r="A459" s="5">
        <v>516</v>
      </c>
      <c r="B459" s="8" t="str">
        <f>VLOOKUP(A459,'Sets data'!$A$3:$C$9990,3,FALSE)</f>
        <v>Elemental Catalyst</v>
      </c>
      <c r="C459" s="8" t="str">
        <f>VLOOKUP(A459,'Sets data'!$A$3:$C$9990,2,FALSE)</f>
        <v>Elementarer Katalysator</v>
      </c>
      <c r="G459" s="78" t="str">
        <f t="shared" si="7"/>
        <v/>
      </c>
    </row>
    <row r="460" spans="1:7" hidden="1" x14ac:dyDescent="0.25">
      <c r="A460" s="5">
        <v>516</v>
      </c>
      <c r="B460" s="8" t="str">
        <f>VLOOKUP(A460,'Sets data'!$A$3:$C$9990,3,FALSE)</f>
        <v>Elemental Catalyst</v>
      </c>
      <c r="C460" s="8" t="str">
        <f>VLOOKUP(A460,'Sets data'!$A$3:$C$9990,2,FALSE)</f>
        <v>Elementarer Katalysator</v>
      </c>
      <c r="G460" s="78" t="str">
        <f t="shared" si="7"/>
        <v/>
      </c>
    </row>
    <row r="461" spans="1:7" hidden="1" x14ac:dyDescent="0.25">
      <c r="A461" s="5">
        <v>517</v>
      </c>
      <c r="B461" s="8" t="str">
        <f>VLOOKUP(A461,'Sets data'!$A$3:$C$9990,3,FALSE)</f>
        <v>Kraglen’s Howl</v>
      </c>
      <c r="C461" s="8" t="str">
        <f>VLOOKUP(A461,'Sets data'!$A$3:$C$9990,2,FALSE)</f>
        <v>Kraglens Heulen</v>
      </c>
      <c r="G461" s="78" t="str">
        <f t="shared" si="7"/>
        <v/>
      </c>
    </row>
    <row r="462" spans="1:7" hidden="1" x14ac:dyDescent="0.25">
      <c r="A462" s="5">
        <v>517</v>
      </c>
      <c r="B462" s="8" t="str">
        <f>VLOOKUP(A462,'Sets data'!$A$3:$C$9990,3,FALSE)</f>
        <v>Kraglen’s Howl</v>
      </c>
      <c r="C462" s="8" t="str">
        <f>VLOOKUP(A462,'Sets data'!$A$3:$C$9990,2,FALSE)</f>
        <v>Kraglens Heulen</v>
      </c>
      <c r="G462" s="78" t="str">
        <f t="shared" si="7"/>
        <v/>
      </c>
    </row>
    <row r="463" spans="1:7" hidden="1" x14ac:dyDescent="0.25">
      <c r="A463" s="5">
        <v>518</v>
      </c>
      <c r="B463" s="8" t="str">
        <f>VLOOKUP(A463,'Sets data'!$A$3:$C$9990,3,FALSE)</f>
        <v>Arkasis’s Genius</v>
      </c>
      <c r="C463" s="8" t="str">
        <f>VLOOKUP(A463,'Sets data'!$A$3:$C$9990,2,FALSE)</f>
        <v>Arkasis' Genie</v>
      </c>
      <c r="G463" s="78" t="str">
        <f t="shared" si="7"/>
        <v/>
      </c>
    </row>
    <row r="464" spans="1:7" hidden="1" x14ac:dyDescent="0.25">
      <c r="A464" s="5">
        <v>518</v>
      </c>
      <c r="B464" s="8" t="str">
        <f>VLOOKUP(A464,'Sets data'!$A$3:$C$9990,3,FALSE)</f>
        <v>Arkasis’s Genius</v>
      </c>
      <c r="C464" s="8" t="str">
        <f>VLOOKUP(A464,'Sets data'!$A$3:$C$9990,2,FALSE)</f>
        <v>Arkasis' Genie</v>
      </c>
      <c r="G464" s="78" t="str">
        <f t="shared" si="7"/>
        <v/>
      </c>
    </row>
    <row r="465" spans="1:7" hidden="1" x14ac:dyDescent="0.25">
      <c r="A465" s="5">
        <v>519</v>
      </c>
      <c r="B465" s="8" t="str">
        <f>VLOOKUP(A465,'Sets data'!$A$3:$C$9990,3,FALSE)</f>
        <v>Snow Treaders</v>
      </c>
      <c r="C465" s="8" t="str">
        <f>VLOOKUP(A465,'Sets data'!$A$3:$C$9990,2,FALSE)</f>
        <v>Schneetreter</v>
      </c>
      <c r="G465" s="78" t="str">
        <f t="shared" si="7"/>
        <v/>
      </c>
    </row>
    <row r="466" spans="1:7" hidden="1" x14ac:dyDescent="0.25">
      <c r="A466" s="5">
        <v>520</v>
      </c>
      <c r="B466" s="8" t="str">
        <f>VLOOKUP(A466,'Sets data'!$A$3:$C$9990,3,FALSE)</f>
        <v>Malacath's Band of Brutality</v>
      </c>
      <c r="C466" s="8" t="str">
        <f>VLOOKUP(A466,'Sets data'!$A$3:$C$9990,2,FALSE)</f>
        <v>Malacaths Band der Brutalität</v>
      </c>
      <c r="G466" s="78" t="str">
        <f t="shared" si="7"/>
        <v/>
      </c>
    </row>
    <row r="467" spans="1:7" hidden="1" x14ac:dyDescent="0.25">
      <c r="A467" s="5">
        <v>521</v>
      </c>
      <c r="B467" s="8" t="str">
        <f>VLOOKUP(A467,'Sets data'!$A$3:$C$9990,3,FALSE)</f>
        <v>Bloodlord's Embrace</v>
      </c>
      <c r="C467" s="8" t="str">
        <f>VLOOKUP(A467,'Sets data'!$A$3:$C$9990,2,FALSE)</f>
        <v>Umarmung des Blutfürsten</v>
      </c>
      <c r="G467" s="78" t="str">
        <f t="shared" si="7"/>
        <v/>
      </c>
    </row>
    <row r="468" spans="1:7" hidden="1" x14ac:dyDescent="0.25">
      <c r="A468" s="5">
        <v>522</v>
      </c>
      <c r="B468" s="8" t="str">
        <f>VLOOKUP(A468,'Sets data'!$A$3:$C$9990,3,FALSE)</f>
        <v>Perfected Merciless Charge</v>
      </c>
      <c r="C468" s="8" t="str">
        <f>VLOOKUP(A468,'Sets data'!$A$3:$C$9990,2,FALSE)</f>
        <v>Perfektionierter gnadenloser Ansturm</v>
      </c>
      <c r="G468" s="78" t="str">
        <f t="shared" ref="G468:G480" si="8">IF(AND(A468&lt;&gt;"",NOT(ISERROR(A468)),ISNUMBER(A468),D468&lt;&gt;""),CONCATENATE("[",A468,"] = {",D468,"},","     --",B468," -&gt; ",E468," / ",F468),"")</f>
        <v/>
      </c>
    </row>
    <row r="469" spans="1:7" hidden="1" x14ac:dyDescent="0.25">
      <c r="A469" s="5">
        <v>523</v>
      </c>
      <c r="B469" s="8" t="str">
        <f>VLOOKUP(A469,'Sets data'!$A$3:$C$9990,3,FALSE)</f>
        <v>Perfected Rampaging Slash</v>
      </c>
      <c r="C469" s="8" t="str">
        <f>VLOOKUP(A469,'Sets data'!$A$3:$C$9990,2,FALSE)</f>
        <v>Perfektionierter tobender Schnitt</v>
      </c>
      <c r="G469" s="78" t="str">
        <f t="shared" si="8"/>
        <v/>
      </c>
    </row>
    <row r="470" spans="1:7" hidden="1" x14ac:dyDescent="0.25">
      <c r="A470" s="5">
        <v>524</v>
      </c>
      <c r="B470" s="8" t="str">
        <f>VLOOKUP(A470,'Sets data'!$A$3:$C$9990,3,FALSE)</f>
        <v>Perfected Cruel Flurry</v>
      </c>
      <c r="C470" s="8" t="str">
        <f>VLOOKUP(A470,'Sets data'!$A$3:$C$9990,2,FALSE)</f>
        <v>Perfektionierter grausamer Schlaghagel</v>
      </c>
      <c r="G470" s="78" t="str">
        <f t="shared" si="8"/>
        <v/>
      </c>
    </row>
    <row r="471" spans="1:7" hidden="1" x14ac:dyDescent="0.25">
      <c r="A471" s="5">
        <v>525</v>
      </c>
      <c r="B471" s="8" t="str">
        <f>VLOOKUP(A471,'Sets data'!$A$3:$C$9990,3,FALSE)</f>
        <v>Perfected Thunderous Volley</v>
      </c>
      <c r="C471" s="8" t="str">
        <f>VLOOKUP(A471,'Sets data'!$A$3:$C$9990,2,FALSE)</f>
        <v>Perfektionierte donnernde Salve</v>
      </c>
      <c r="G471" s="78" t="str">
        <f t="shared" si="8"/>
        <v/>
      </c>
    </row>
    <row r="472" spans="1:7" hidden="1" x14ac:dyDescent="0.25">
      <c r="A472" s="5">
        <v>526</v>
      </c>
      <c r="B472" s="8" t="str">
        <f>VLOOKUP(A472,'Sets data'!$A$3:$C$9990,3,FALSE)</f>
        <v>Perfected Crushing Wall</v>
      </c>
      <c r="C472" s="8" t="str">
        <f>VLOOKUP(A472,'Sets data'!$A$3:$C$9990,2,FALSE)</f>
        <v>Perfektionierte zermalmende Mauer</v>
      </c>
      <c r="G472" s="78" t="str">
        <f t="shared" si="8"/>
        <v/>
      </c>
    </row>
    <row r="473" spans="1:7" hidden="1" x14ac:dyDescent="0.25">
      <c r="A473" s="5">
        <v>527</v>
      </c>
      <c r="B473" s="8" t="str">
        <f>VLOOKUP(A473,'Sets data'!$A$3:$C$9990,3,FALSE)</f>
        <v>Perfected Precise Regeneration</v>
      </c>
      <c r="C473" s="8" t="str">
        <f>VLOOKUP(A473,'Sets data'!$A$3:$C$9990,2,FALSE)</f>
        <v>Perfektionierte präzise Regeneration</v>
      </c>
      <c r="G473" s="78" t="str">
        <f t="shared" si="8"/>
        <v/>
      </c>
    </row>
    <row r="474" spans="1:7" hidden="1" x14ac:dyDescent="0.25">
      <c r="A474" s="5">
        <v>528</v>
      </c>
      <c r="B474" s="8" t="str">
        <f>VLOOKUP(A474,'Sets data'!$A$3:$C$9990,3,FALSE)</f>
        <v>Perfected Titanic Cleave</v>
      </c>
      <c r="C474" s="8" t="str">
        <f>VLOOKUP(A474,'Sets data'!$A$3:$C$9990,2,FALSE)</f>
        <v>Perfektioniertes titanisches Trennen</v>
      </c>
      <c r="G474" s="78" t="str">
        <f t="shared" si="8"/>
        <v/>
      </c>
    </row>
    <row r="475" spans="1:7" hidden="1" x14ac:dyDescent="0.25">
      <c r="A475" s="5">
        <v>529</v>
      </c>
      <c r="B475" s="8" t="str">
        <f>VLOOKUP(A475,'Sets data'!$A$3:$C$9990,3,FALSE)</f>
        <v>Perfected Puncturing Remedy</v>
      </c>
      <c r="C475" s="8" t="str">
        <f>VLOOKUP(A475,'Sets data'!$A$3:$C$9990,2,FALSE)</f>
        <v>Perfektionierte durchschlagende Genesung</v>
      </c>
      <c r="G475" s="78" t="str">
        <f t="shared" si="8"/>
        <v/>
      </c>
    </row>
    <row r="476" spans="1:7" hidden="1" x14ac:dyDescent="0.25">
      <c r="A476" s="5">
        <v>530</v>
      </c>
      <c r="B476" s="8" t="str">
        <f>VLOOKUP(A476,'Sets data'!$A$3:$C$9990,3,FALSE)</f>
        <v>Perfected Stinging Slashes</v>
      </c>
      <c r="C476" s="8" t="str">
        <f>VLOOKUP(A476,'Sets data'!$A$3:$C$9990,2,FALSE)</f>
        <v>Perfektionierte stechende Schnitte</v>
      </c>
      <c r="G476" s="78" t="str">
        <f t="shared" si="8"/>
        <v/>
      </c>
    </row>
    <row r="477" spans="1:7" hidden="1" x14ac:dyDescent="0.25">
      <c r="A477" s="5">
        <v>531</v>
      </c>
      <c r="B477" s="8" t="str">
        <f>VLOOKUP(A477,'Sets data'!$A$3:$C$9990,3,FALSE)</f>
        <v>Perfected Caustic Arrow</v>
      </c>
      <c r="C477" s="8" t="str">
        <f>VLOOKUP(A477,'Sets data'!$A$3:$C$9990,2,FALSE)</f>
        <v>Perfektionierter beißender Pfeil</v>
      </c>
      <c r="G477" s="78" t="str">
        <f t="shared" si="8"/>
        <v/>
      </c>
    </row>
    <row r="478" spans="1:7" hidden="1" x14ac:dyDescent="0.25">
      <c r="A478" s="5">
        <v>532</v>
      </c>
      <c r="B478" s="8" t="str">
        <f>VLOOKUP(A478,'Sets data'!$A$3:$C$9990,3,FALSE)</f>
        <v>Perfected Destructive Impact</v>
      </c>
      <c r="C478" s="8" t="str">
        <f>VLOOKUP(A478,'Sets data'!$A$3:$C$9990,2,FALSE)</f>
        <v>Perfektionierter zerstörerischer Einschlag</v>
      </c>
      <c r="G478" s="78" t="str">
        <f t="shared" si="8"/>
        <v/>
      </c>
    </row>
    <row r="479" spans="1:7" hidden="1" x14ac:dyDescent="0.25">
      <c r="A479" s="5">
        <v>534</v>
      </c>
      <c r="B479" s="8" t="str">
        <f>VLOOKUP(A479,'Sets data'!$A$3:$C$9990,3,FALSE)</f>
        <v>Stone Husk</v>
      </c>
      <c r="C479" s="8" t="str">
        <f>VLOOKUP(A479,'Sets data'!$A$3:$C$9990,2,FALSE)</f>
        <v>Steinhülle</v>
      </c>
      <c r="G479" s="78" t="str">
        <f t="shared" si="8"/>
        <v/>
      </c>
    </row>
    <row r="480" spans="1:7" hidden="1" x14ac:dyDescent="0.25">
      <c r="A480" s="5">
        <v>535</v>
      </c>
      <c r="B480" s="8" t="str">
        <f>VLOOKUP(A480,'Sets data'!$A$3:$C$9990,3,FALSE)</f>
        <v>Lady Thorn</v>
      </c>
      <c r="C480" s="8" t="str">
        <f>VLOOKUP(A480,'Sets data'!$A$3:$C$9990,2,FALSE)</f>
        <v>Fürstin Dorn</v>
      </c>
      <c r="G480" s="78" t="str">
        <f t="shared" si="8"/>
        <v/>
      </c>
    </row>
  </sheetData>
  <autoFilter ref="A2:G480" xr:uid="{00000000-0009-0000-0000-000001000000}">
    <filterColumn colId="3">
      <customFilters>
        <customFilter operator="notEqual" val=" "/>
      </customFilters>
    </filterColumn>
    <sortState xmlns:xlrd2="http://schemas.microsoft.com/office/spreadsheetml/2017/richdata2" ref="A3:G480">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80"/>
  <sheetViews>
    <sheetView workbookViewId="0">
      <pane xSplit="3" ySplit="2" topLeftCell="D3" activePane="bottomRight" state="frozen"/>
      <selection pane="topRight" activeCell="D1" sqref="D1"/>
      <selection pane="bottomLeft" activeCell="A3" sqref="A3"/>
      <selection pane="bottomRight" activeCell="B3" sqref="B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0" t="s">
        <v>1871</v>
      </c>
      <c r="B1" s="80"/>
      <c r="C1" s="80"/>
      <c r="D1" s="49" t="s">
        <v>1872</v>
      </c>
    </row>
    <row r="2" spans="1:4" x14ac:dyDescent="0.25">
      <c r="A2" s="6" t="s">
        <v>89</v>
      </c>
      <c r="B2" s="7" t="s">
        <v>1869</v>
      </c>
      <c r="C2" s="7" t="s">
        <v>1870</v>
      </c>
      <c r="D2" s="1" t="s">
        <v>1868</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t="str">
        <f>VLOOKUP(A453,'Sets data'!$A$3:$C$9990,2,FALSE)</f>
        <v>Talfygs Verrat</v>
      </c>
    </row>
    <row r="454" spans="1:3" x14ac:dyDescent="0.25">
      <c r="A454" s="5">
        <v>513</v>
      </c>
      <c r="B454" s="8" t="str">
        <f>VLOOKUP(A454,'Sets data'!$A$3:$C$9990,3,FALSE)</f>
        <v>Talfyg’s Treachery</v>
      </c>
      <c r="C454" s="8" t="str">
        <f>VLOOKUP(A454,'Sets data'!$A$3:$C$9990,2,FALSE)</f>
        <v>Talfygs Verrat</v>
      </c>
    </row>
    <row r="455" spans="1:3" x14ac:dyDescent="0.25">
      <c r="A455" s="5">
        <v>514</v>
      </c>
      <c r="B455" s="8" t="str">
        <f>VLOOKUP(A455,'Sets data'!$A$3:$C$9990,3,FALSE)</f>
        <v>Unleashed Terror</v>
      </c>
      <c r="C455" s="8" t="str">
        <f>VLOOKUP(A455,'Sets data'!$A$3:$C$9990,2,FALSE)</f>
        <v>Entfesselter Schrecken</v>
      </c>
    </row>
    <row r="456" spans="1:3" x14ac:dyDescent="0.25">
      <c r="A456" s="5">
        <v>514</v>
      </c>
      <c r="B456" s="8" t="str">
        <f>VLOOKUP(A456,'Sets data'!$A$3:$C$9990,3,FALSE)</f>
        <v>Unleashed Terror</v>
      </c>
      <c r="C456" s="8" t="str">
        <f>VLOOKUP(A456,'Sets data'!$A$3:$C$9990,2,FALSE)</f>
        <v>Entfesselter Schrecken</v>
      </c>
    </row>
    <row r="457" spans="1:3" x14ac:dyDescent="0.25">
      <c r="A457" s="5">
        <v>515</v>
      </c>
      <c r="B457" s="8" t="str">
        <f>VLOOKUP(A457,'Sets data'!$A$3:$C$9990,3,FALSE)</f>
        <v>Crimson Twilight</v>
      </c>
      <c r="C457" s="8" t="str">
        <f>VLOOKUP(A457,'Sets data'!$A$3:$C$9990,2,FALSE)</f>
        <v>Scharlachrotes Zwielicht</v>
      </c>
    </row>
    <row r="458" spans="1:3" x14ac:dyDescent="0.25">
      <c r="A458" s="5">
        <v>515</v>
      </c>
      <c r="B458" s="8" t="str">
        <f>VLOOKUP(A458,'Sets data'!$A$3:$C$9990,3,FALSE)</f>
        <v>Crimson Twilight</v>
      </c>
      <c r="C458" s="8" t="str">
        <f>VLOOKUP(A458,'Sets data'!$A$3:$C$9990,2,FALSE)</f>
        <v>Scharlachrotes Zwielicht</v>
      </c>
    </row>
    <row r="459" spans="1:3" x14ac:dyDescent="0.25">
      <c r="A459" s="5">
        <v>516</v>
      </c>
      <c r="B459" s="8" t="str">
        <f>VLOOKUP(A459,'Sets data'!$A$3:$C$9990,3,FALSE)</f>
        <v>Elemental Catalyst</v>
      </c>
      <c r="C459" s="8" t="str">
        <f>VLOOKUP(A459,'Sets data'!$A$3:$C$9990,2,FALSE)</f>
        <v>Elementarer Katalysator</v>
      </c>
    </row>
    <row r="460" spans="1:3" x14ac:dyDescent="0.25">
      <c r="A460" s="5">
        <v>516</v>
      </c>
      <c r="B460" s="8" t="str">
        <f>VLOOKUP(A460,'Sets data'!$A$3:$C$9990,3,FALSE)</f>
        <v>Elemental Catalyst</v>
      </c>
      <c r="C460" s="8" t="str">
        <f>VLOOKUP(A460,'Sets data'!$A$3:$C$9990,2,FALSE)</f>
        <v>Elementarer Katalysator</v>
      </c>
    </row>
    <row r="461" spans="1:3" x14ac:dyDescent="0.25">
      <c r="A461" s="5">
        <v>517</v>
      </c>
      <c r="B461" s="8" t="str">
        <f>VLOOKUP(A461,'Sets data'!$A$3:$C$9990,3,FALSE)</f>
        <v>Kraglen’s Howl</v>
      </c>
      <c r="C461" s="8" t="str">
        <f>VLOOKUP(A461,'Sets data'!$A$3:$C$9990,2,FALSE)</f>
        <v>Kraglens Heulen</v>
      </c>
    </row>
    <row r="462" spans="1:3" x14ac:dyDescent="0.25">
      <c r="A462" s="5">
        <v>517</v>
      </c>
      <c r="B462" s="8" t="str">
        <f>VLOOKUP(A462,'Sets data'!$A$3:$C$9990,3,FALSE)</f>
        <v>Kraglen’s Howl</v>
      </c>
      <c r="C462" s="8" t="str">
        <f>VLOOKUP(A462,'Sets data'!$A$3:$C$9990,2,FALSE)</f>
        <v>Kraglens Heulen</v>
      </c>
    </row>
    <row r="463" spans="1:3" x14ac:dyDescent="0.25">
      <c r="A463" s="5">
        <v>518</v>
      </c>
      <c r="B463" s="8" t="str">
        <f>VLOOKUP(A463,'Sets data'!$A$3:$C$9990,3,FALSE)</f>
        <v>Arkasis’s Genius</v>
      </c>
      <c r="C463" s="8" t="str">
        <f>VLOOKUP(A463,'Sets data'!$A$3:$C$9990,2,FALSE)</f>
        <v>Arkasis' Genie</v>
      </c>
    </row>
    <row r="464" spans="1:3" x14ac:dyDescent="0.25">
      <c r="A464" s="5">
        <v>518</v>
      </c>
      <c r="B464" s="8" t="str">
        <f>VLOOKUP(A464,'Sets data'!$A$3:$C$9990,3,FALSE)</f>
        <v>Arkasis’s Genius</v>
      </c>
      <c r="C464" s="8" t="str">
        <f>VLOOKUP(A464,'Sets data'!$A$3:$C$9990,2,FALSE)</f>
        <v>Arkasis' Genie</v>
      </c>
    </row>
    <row r="465" spans="1:3" x14ac:dyDescent="0.25">
      <c r="A465" s="5">
        <v>519</v>
      </c>
      <c r="B465" s="8" t="str">
        <f>VLOOKUP(A465,'Sets data'!$A$3:$C$9990,3,FALSE)</f>
        <v>Snow Treaders</v>
      </c>
      <c r="C465" s="8" t="str">
        <f>VLOOKUP(A465,'Sets data'!$A$3:$C$9990,2,FALSE)</f>
        <v>Schneetreter</v>
      </c>
    </row>
    <row r="466" spans="1:3" x14ac:dyDescent="0.25">
      <c r="A466" s="5">
        <v>520</v>
      </c>
      <c r="B466" s="8" t="str">
        <f>VLOOKUP(A466,'Sets data'!$A$3:$C$9990,3,FALSE)</f>
        <v>Malacath's Band of Brutality</v>
      </c>
      <c r="C466" s="8" t="str">
        <f>VLOOKUP(A466,'Sets data'!$A$3:$C$9990,2,FALSE)</f>
        <v>Malacaths Band der Brutalität</v>
      </c>
    </row>
    <row r="467" spans="1:3" x14ac:dyDescent="0.25">
      <c r="A467" s="5">
        <v>521</v>
      </c>
      <c r="B467" s="8" t="str">
        <f>VLOOKUP(A467,'Sets data'!$A$3:$C$9990,3,FALSE)</f>
        <v>Bloodlord's Embrace</v>
      </c>
      <c r="C467" s="8" t="str">
        <f>VLOOKUP(A467,'Sets data'!$A$3:$C$9990,2,FALSE)</f>
        <v>Umarmung des Blutfürsten</v>
      </c>
    </row>
    <row r="468" spans="1:3" x14ac:dyDescent="0.25">
      <c r="A468" s="5">
        <v>522</v>
      </c>
      <c r="B468" s="8" t="str">
        <f>VLOOKUP(A468,'Sets data'!$A$3:$C$9990,3,FALSE)</f>
        <v>Perfected Merciless Charge</v>
      </c>
      <c r="C468" s="8" t="str">
        <f>VLOOKUP(A468,'Sets data'!$A$3:$C$9990,2,FALSE)</f>
        <v>Perfektionierter gnadenloser Ansturm</v>
      </c>
    </row>
    <row r="469" spans="1:3" x14ac:dyDescent="0.25">
      <c r="A469" s="5">
        <v>523</v>
      </c>
      <c r="B469" s="8" t="str">
        <f>VLOOKUP(A469,'Sets data'!$A$3:$C$9990,3,FALSE)</f>
        <v>Perfected Rampaging Slash</v>
      </c>
      <c r="C469" s="8" t="str">
        <f>VLOOKUP(A469,'Sets data'!$A$3:$C$9990,2,FALSE)</f>
        <v>Perfektionierter tobender Schnitt</v>
      </c>
    </row>
    <row r="470" spans="1:3" x14ac:dyDescent="0.25">
      <c r="A470" s="5">
        <v>524</v>
      </c>
      <c r="B470" s="8" t="str">
        <f>VLOOKUP(A470,'Sets data'!$A$3:$C$9990,3,FALSE)</f>
        <v>Perfected Cruel Flurry</v>
      </c>
      <c r="C470" s="8" t="str">
        <f>VLOOKUP(A470,'Sets data'!$A$3:$C$9990,2,FALSE)</f>
        <v>Perfektionierter grausamer Schlaghagel</v>
      </c>
    </row>
    <row r="471" spans="1:3" x14ac:dyDescent="0.25">
      <c r="A471" s="5">
        <v>525</v>
      </c>
      <c r="B471" s="8" t="str">
        <f>VLOOKUP(A471,'Sets data'!$A$3:$C$9990,3,FALSE)</f>
        <v>Perfected Thunderous Volley</v>
      </c>
      <c r="C471" s="8" t="str">
        <f>VLOOKUP(A471,'Sets data'!$A$3:$C$9990,2,FALSE)</f>
        <v>Perfektionierte donnernde Salve</v>
      </c>
    </row>
    <row r="472" spans="1:3" x14ac:dyDescent="0.25">
      <c r="A472" s="5">
        <v>526</v>
      </c>
      <c r="B472" s="8" t="str">
        <f>VLOOKUP(A472,'Sets data'!$A$3:$C$9990,3,FALSE)</f>
        <v>Perfected Crushing Wall</v>
      </c>
      <c r="C472" s="8" t="str">
        <f>VLOOKUP(A472,'Sets data'!$A$3:$C$9990,2,FALSE)</f>
        <v>Perfektionierte zermalmende Mauer</v>
      </c>
    </row>
    <row r="473" spans="1:3" x14ac:dyDescent="0.25">
      <c r="A473" s="5">
        <v>527</v>
      </c>
      <c r="B473" s="8" t="str">
        <f>VLOOKUP(A473,'Sets data'!$A$3:$C$9990,3,FALSE)</f>
        <v>Perfected Precise Regeneration</v>
      </c>
      <c r="C473" s="8" t="str">
        <f>VLOOKUP(A473,'Sets data'!$A$3:$C$9990,2,FALSE)</f>
        <v>Perfektionierte präzise Regeneration</v>
      </c>
    </row>
    <row r="474" spans="1:3" x14ac:dyDescent="0.25">
      <c r="A474" s="5">
        <v>528</v>
      </c>
      <c r="B474" s="8" t="str">
        <f>VLOOKUP(A474,'Sets data'!$A$3:$C$9990,3,FALSE)</f>
        <v>Perfected Titanic Cleave</v>
      </c>
      <c r="C474" s="8" t="str">
        <f>VLOOKUP(A474,'Sets data'!$A$3:$C$9990,2,FALSE)</f>
        <v>Perfektioniertes titanisches Trennen</v>
      </c>
    </row>
    <row r="475" spans="1:3" x14ac:dyDescent="0.25">
      <c r="A475" s="5">
        <v>529</v>
      </c>
      <c r="B475" s="8" t="str">
        <f>VLOOKUP(A475,'Sets data'!$A$3:$C$9990,3,FALSE)</f>
        <v>Perfected Puncturing Remedy</v>
      </c>
      <c r="C475" s="8" t="str">
        <f>VLOOKUP(A475,'Sets data'!$A$3:$C$9990,2,FALSE)</f>
        <v>Perfektionierte durchschlagende Genesung</v>
      </c>
    </row>
    <row r="476" spans="1:3" x14ac:dyDescent="0.25">
      <c r="A476" s="5">
        <v>530</v>
      </c>
      <c r="B476" s="8" t="str">
        <f>VLOOKUP(A476,'Sets data'!$A$3:$C$9990,3,FALSE)</f>
        <v>Perfected Stinging Slashes</v>
      </c>
      <c r="C476" s="8" t="str">
        <f>VLOOKUP(A476,'Sets data'!$A$3:$C$9990,2,FALSE)</f>
        <v>Perfektionierte stechende Schnitte</v>
      </c>
    </row>
    <row r="477" spans="1:3" x14ac:dyDescent="0.25">
      <c r="A477" s="5">
        <v>531</v>
      </c>
      <c r="B477" s="8" t="str">
        <f>VLOOKUP(A477,'Sets data'!$A$3:$C$9990,3,FALSE)</f>
        <v>Perfected Caustic Arrow</v>
      </c>
      <c r="C477" s="8" t="str">
        <f>VLOOKUP(A477,'Sets data'!$A$3:$C$9990,2,FALSE)</f>
        <v>Perfektionierter beißender Pfeil</v>
      </c>
    </row>
    <row r="478" spans="1:3" x14ac:dyDescent="0.25">
      <c r="A478" s="5">
        <v>532</v>
      </c>
      <c r="B478" s="8" t="str">
        <f>VLOOKUP(A478,'Sets data'!$A$3:$C$9990,3,FALSE)</f>
        <v>Perfected Destructive Impact</v>
      </c>
      <c r="C478" s="8" t="str">
        <f>VLOOKUP(A478,'Sets data'!$A$3:$C$9990,2,FALSE)</f>
        <v>Perfektionierter zerstörerischer Einschlag</v>
      </c>
    </row>
    <row r="479" spans="1:3" x14ac:dyDescent="0.25">
      <c r="A479" s="5">
        <v>534</v>
      </c>
      <c r="B479" s="8" t="str">
        <f>VLOOKUP(A479,'Sets data'!$A$3:$C$9990,3,FALSE)</f>
        <v>Stone Husk</v>
      </c>
      <c r="C479" s="8" t="str">
        <f>VLOOKUP(A479,'Sets data'!$A$3:$C$9990,2,FALSE)</f>
        <v>Steinhülle</v>
      </c>
    </row>
    <row r="480" spans="1:3" x14ac:dyDescent="0.25">
      <c r="A480" s="5">
        <v>535</v>
      </c>
      <c r="B480" s="8" t="str">
        <f>VLOOKUP(A480,'Sets data'!$A$3:$C$9990,3,FALSE)</f>
        <v>Lady Thorn</v>
      </c>
      <c r="C480" s="8" t="str">
        <f>VLOOKUP(A480,'Sets data'!$A$3:$C$9990,2,FALSE)</f>
        <v>Fürstin Dorn</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81" t="s">
        <v>1964</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2"/>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1903</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1903</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row r="101" spans="1:10" x14ac:dyDescent="0.25">
      <c r="A101" s="2" t="s">
        <v>2058</v>
      </c>
      <c r="B101" s="9" t="s">
        <v>97</v>
      </c>
      <c r="C101" s="29" t="s">
        <v>97</v>
      </c>
      <c r="D101" s="3">
        <f>IF(ISERROR(VLOOKUP(A101,'ESO zone constants'!$D$2:$I$9949,5,FALSE)),"",VLOOKUP(A101,'ESO zone constants'!$D$2:$I$9949,5,FALSE))</f>
        <v>1201</v>
      </c>
      <c r="E101" s="3" t="str">
        <f>VLOOKUP(D101,'ESO zone constants'!$A$2:$D$9984,4,FALSE)</f>
        <v>Castle Thorn</v>
      </c>
      <c r="F101" s="3">
        <f>VLOOKUP(D101,'ESO zone constants'!$A$2:$C$9949,3,FALSE)</f>
        <v>1160</v>
      </c>
      <c r="G101" s="3" t="str">
        <f>VLOOKUP(F101,'ESO zone constants'!$A$2:$D$9984,4,FALSE)</f>
        <v>Western Skyrim</v>
      </c>
      <c r="H101" s="4">
        <v>19</v>
      </c>
      <c r="I101" s="17" t="str">
        <f>VLOOKUP(H101,'LibSets constants'!$A$4:$B$1000,2,FALSE)</f>
        <v>DLC_STONETHORN</v>
      </c>
      <c r="J101" s="17" t="str">
        <f>VLOOKUP(H101,'LibSets constants'!$A$4:$C$1000,3,FALSE)</f>
        <v>Stonethorn</v>
      </c>
    </row>
    <row r="102" spans="1:10" x14ac:dyDescent="0.25">
      <c r="A102" s="2" t="s">
        <v>2058</v>
      </c>
      <c r="B102" s="9" t="s">
        <v>97</v>
      </c>
      <c r="C102" s="29" t="s">
        <v>97</v>
      </c>
      <c r="D102" s="3">
        <f>IF(ISERROR(VLOOKUP(A102,'ESO zone constants'!$D$2:$I$9949,5,FALSE)),"",VLOOKUP(A102,'ESO zone constants'!$D$2:$I$9949,5,FALSE))</f>
        <v>1201</v>
      </c>
      <c r="E102" s="3" t="str">
        <f>VLOOKUP(D102,'ESO zone constants'!$A$2:$D$9984,4,FALSE)</f>
        <v>Castle Thorn</v>
      </c>
      <c r="F102" s="3">
        <f>VLOOKUP(D102,'ESO zone constants'!$A$2:$C$9949,3,FALSE)</f>
        <v>1160</v>
      </c>
      <c r="G102" s="3" t="str">
        <f>VLOOKUP(F102,'ESO zone constants'!$A$2:$D$9984,4,FALSE)</f>
        <v>Western Skyrim</v>
      </c>
      <c r="H102" s="4">
        <v>19</v>
      </c>
      <c r="I102" s="17" t="str">
        <f>VLOOKUP(H102,'LibSets constants'!$A$4:$B$1000,2,FALSE)</f>
        <v>DLC_STONETHORN</v>
      </c>
      <c r="J102" s="17" t="str">
        <f>VLOOKUP(H102,'LibSets constants'!$A$4:$C$1000,3,FALSE)</f>
        <v>Stonethorn</v>
      </c>
    </row>
    <row r="103" spans="1:10" x14ac:dyDescent="0.25">
      <c r="A103" s="2" t="s">
        <v>2066</v>
      </c>
      <c r="B103" s="9" t="s">
        <v>98</v>
      </c>
      <c r="C103" s="29" t="s">
        <v>97</v>
      </c>
      <c r="D103" s="3">
        <f>IF(ISERROR(VLOOKUP(A103,'ESO zone constants'!$D$2:$I$9949,5,FALSE)),"",VLOOKUP(A103,'ESO zone constants'!$D$2:$I$9949,5,FALSE))</f>
        <v>1197</v>
      </c>
      <c r="E103" s="3" t="str">
        <f>VLOOKUP(D103,'ESO zone constants'!$A$2:$D$9984,4,FALSE)</f>
        <v>Stone Garden</v>
      </c>
      <c r="F103" s="3">
        <f>VLOOKUP(D103,'ESO zone constants'!$A$2:$C$9949,3,FALSE)</f>
        <v>1161</v>
      </c>
      <c r="G103" s="3" t="str">
        <f>VLOOKUP(F103,'ESO zone constants'!$A$2:$D$9984,4,FALSE)</f>
        <v>Blackreach: Greymoor Caverns</v>
      </c>
      <c r="H103" s="4">
        <v>19</v>
      </c>
      <c r="I103" s="17" t="str">
        <f>VLOOKUP(H103,'LibSets constants'!$A$4:$B$1000,2,FALSE)</f>
        <v>DLC_STONETHORN</v>
      </c>
      <c r="J103" s="17" t="str">
        <f>VLOOKUP(H103,'LibSets constants'!$A$4:$C$1000,3,FALSE)</f>
        <v>Stonethorn</v>
      </c>
    </row>
    <row r="104" spans="1:10" x14ac:dyDescent="0.25">
      <c r="A104" s="2" t="s">
        <v>2066</v>
      </c>
      <c r="B104" s="9" t="s">
        <v>98</v>
      </c>
      <c r="C104" s="29" t="s">
        <v>97</v>
      </c>
      <c r="D104" s="3">
        <f>IF(ISERROR(VLOOKUP(A104,'ESO zone constants'!$D$2:$I$9949,5,FALSE)),"",VLOOKUP(A104,'ESO zone constants'!$D$2:$I$9949,5,FALSE))</f>
        <v>1197</v>
      </c>
      <c r="E104" s="3" t="str">
        <f>VLOOKUP(D104,'ESO zone constants'!$A$2:$D$9984,4,FALSE)</f>
        <v>Stone Garden</v>
      </c>
      <c r="F104" s="3">
        <f>VLOOKUP(D104,'ESO zone constants'!$A$2:$C$9949,3,FALSE)</f>
        <v>1161</v>
      </c>
      <c r="G104" s="3" t="str">
        <f>VLOOKUP(F104,'ESO zone constants'!$A$2:$D$9984,4,FALSE)</f>
        <v>Blackreach: Greymoor Caverns</v>
      </c>
      <c r="H104" s="4">
        <v>19</v>
      </c>
      <c r="I104" s="17" t="str">
        <f>VLOOKUP(H104,'LibSets constants'!$A$4:$B$1000,2,FALSE)</f>
        <v>DLC_STONETHORN</v>
      </c>
      <c r="J104" s="17" t="str">
        <f>VLOOKUP(H104,'LibSets constants'!$A$4:$C$1000,3,FALSE)</f>
        <v>Stonethorn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789"/>
  <sheetViews>
    <sheetView workbookViewId="0">
      <pane ySplit="2" topLeftCell="A3" activePane="bottomLeft" state="frozen"/>
      <selection pane="bottomLeft" activeCell="D4" sqref="D4"/>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3" t="s">
        <v>1965</v>
      </c>
      <c r="B1" s="83"/>
      <c r="C1" s="83"/>
      <c r="D1" s="83"/>
      <c r="E1" s="83"/>
      <c r="F1" s="83"/>
      <c r="G1" s="83"/>
      <c r="H1" s="83"/>
      <c r="I1" s="83"/>
      <c r="J1" s="83"/>
      <c r="K1" s="83"/>
      <c r="L1" s="83"/>
      <c r="M1" s="83"/>
      <c r="N1" s="83"/>
    </row>
    <row r="2" spans="1:14" x14ac:dyDescent="0.25">
      <c r="A2" s="1" t="s">
        <v>1542</v>
      </c>
      <c r="B2" s="1" t="s">
        <v>1554</v>
      </c>
      <c r="C2" s="1" t="s">
        <v>1667</v>
      </c>
      <c r="D2" s="1" t="s">
        <v>1668</v>
      </c>
      <c r="E2" s="1" t="s">
        <v>1785</v>
      </c>
    </row>
    <row r="3" spans="1:14" x14ac:dyDescent="0.25">
      <c r="A3" s="72">
        <v>2</v>
      </c>
      <c r="B3" s="73">
        <v>1</v>
      </c>
      <c r="C3" s="73">
        <v>2</v>
      </c>
      <c r="D3" s="73" t="s">
        <v>108</v>
      </c>
      <c r="E3" t="str">
        <f>IF(ISNA(MATCH(A3,'ESO zone constants'!$A$2:$A$9949,0)),"","X")</f>
        <v>X</v>
      </c>
    </row>
    <row r="4" spans="1:14" x14ac:dyDescent="0.25">
      <c r="A4" s="72">
        <v>3</v>
      </c>
      <c r="B4" s="73">
        <v>2</v>
      </c>
      <c r="C4" s="73">
        <v>3</v>
      </c>
      <c r="D4" s="73" t="s">
        <v>109</v>
      </c>
      <c r="E4" t="str">
        <f>IF(ISNA(MATCH(A4,'ESO zone constants'!$A$2:$A$9949,0)),"","X")</f>
        <v>X</v>
      </c>
    </row>
    <row r="5" spans="1:14" x14ac:dyDescent="0.25">
      <c r="A5" s="72">
        <v>11</v>
      </c>
      <c r="B5" s="73">
        <v>3</v>
      </c>
      <c r="C5" s="73">
        <v>347</v>
      </c>
      <c r="D5" s="73" t="s">
        <v>47</v>
      </c>
      <c r="E5" t="str">
        <f>IF(ISNA(MATCH(A5,'ESO zone constants'!$A$2:$A$9949,0)),"","X")</f>
        <v>X</v>
      </c>
    </row>
    <row r="6" spans="1:14" x14ac:dyDescent="0.25">
      <c r="A6" s="72">
        <v>19</v>
      </c>
      <c r="B6" s="73">
        <v>4</v>
      </c>
      <c r="C6" s="73">
        <v>19</v>
      </c>
      <c r="D6" s="73" t="s">
        <v>110</v>
      </c>
      <c r="E6" t="str">
        <f>IF(ISNA(MATCH(A6,'ESO zone constants'!$A$2:$A$9949,0)),"","X")</f>
        <v>X</v>
      </c>
    </row>
    <row r="7" spans="1:14" x14ac:dyDescent="0.25">
      <c r="A7" s="72">
        <v>20</v>
      </c>
      <c r="B7" s="73">
        <v>5</v>
      </c>
      <c r="C7" s="73">
        <v>20</v>
      </c>
      <c r="D7" s="73" t="s">
        <v>111</v>
      </c>
      <c r="E7" t="str">
        <f>IF(ISNA(MATCH(A7,'ESO zone constants'!$A$2:$A$9949,0)),"","X")</f>
        <v>X</v>
      </c>
    </row>
    <row r="8" spans="1:14" x14ac:dyDescent="0.25">
      <c r="A8" s="72">
        <v>22</v>
      </c>
      <c r="B8" s="73">
        <v>6</v>
      </c>
      <c r="C8" s="73">
        <v>104</v>
      </c>
      <c r="D8" s="73" t="s">
        <v>68</v>
      </c>
      <c r="E8" t="str">
        <f>IF(ISNA(MATCH(A8,'ESO zone constants'!$A$2:$A$9949,0)),"","X")</f>
        <v>X</v>
      </c>
    </row>
    <row r="9" spans="1:14" x14ac:dyDescent="0.25">
      <c r="A9" s="72">
        <v>31</v>
      </c>
      <c r="B9" s="73">
        <v>7</v>
      </c>
      <c r="C9" s="73">
        <v>382</v>
      </c>
      <c r="D9" s="73" t="s">
        <v>59</v>
      </c>
      <c r="E9" t="str">
        <f>IF(ISNA(MATCH(A9,'ESO zone constants'!$A$2:$A$9949,0)),"","X")</f>
        <v>X</v>
      </c>
    </row>
    <row r="10" spans="1:14" x14ac:dyDescent="0.25">
      <c r="A10" s="72">
        <v>38</v>
      </c>
      <c r="B10" s="73">
        <v>8</v>
      </c>
      <c r="C10" s="73">
        <v>92</v>
      </c>
      <c r="D10" s="73" t="s">
        <v>57</v>
      </c>
      <c r="E10" t="str">
        <f>IF(ISNA(MATCH(A10,'ESO zone constants'!$A$2:$A$9949,0)),"","X")</f>
        <v>X</v>
      </c>
    </row>
    <row r="11" spans="1:14" x14ac:dyDescent="0.25">
      <c r="A11" s="72">
        <v>41</v>
      </c>
      <c r="B11" s="73">
        <v>9</v>
      </c>
      <c r="C11" s="73">
        <v>41</v>
      </c>
      <c r="D11" s="73" t="s">
        <v>112</v>
      </c>
      <c r="E11" t="str">
        <f>IF(ISNA(MATCH(A11,'ESO zone constants'!$A$2:$A$9949,0)),"","X")</f>
        <v>X</v>
      </c>
    </row>
    <row r="12" spans="1:14" x14ac:dyDescent="0.25">
      <c r="A12" s="72">
        <v>57</v>
      </c>
      <c r="B12" s="73">
        <v>10</v>
      </c>
      <c r="C12" s="73">
        <v>57</v>
      </c>
      <c r="D12" s="73" t="s">
        <v>113</v>
      </c>
      <c r="E12" t="str">
        <f>IF(ISNA(MATCH(A12,'ESO zone constants'!$A$2:$A$9949,0)),"","X")</f>
        <v>X</v>
      </c>
    </row>
    <row r="13" spans="1:14" x14ac:dyDescent="0.25">
      <c r="A13" s="72">
        <v>58</v>
      </c>
      <c r="B13" s="73">
        <v>11</v>
      </c>
      <c r="C13" s="73">
        <v>58</v>
      </c>
      <c r="D13" s="73" t="s">
        <v>114</v>
      </c>
      <c r="E13" t="str">
        <f>IF(ISNA(MATCH(A13,'ESO zone constants'!$A$2:$A$9949,0)),"","X")</f>
        <v>X</v>
      </c>
    </row>
    <row r="14" spans="1:14" x14ac:dyDescent="0.25">
      <c r="A14" s="72">
        <v>63</v>
      </c>
      <c r="B14" s="73">
        <v>12</v>
      </c>
      <c r="C14" s="73">
        <v>57</v>
      </c>
      <c r="D14" s="73" t="s">
        <v>61</v>
      </c>
      <c r="E14" t="str">
        <f>IF(ISNA(MATCH(A14,'ESO zone constants'!$A$2:$A$9949,0)),"","X")</f>
        <v>X</v>
      </c>
    </row>
    <row r="15" spans="1:14" x14ac:dyDescent="0.25">
      <c r="A15" s="72">
        <v>64</v>
      </c>
      <c r="B15" s="73">
        <v>13</v>
      </c>
      <c r="C15" s="73">
        <v>103</v>
      </c>
      <c r="D15" s="73" t="s">
        <v>70</v>
      </c>
      <c r="E15" t="str">
        <f>IF(ISNA(MATCH(A15,'ESO zone constants'!$A$2:$A$9949,0)),"","X")</f>
        <v>X</v>
      </c>
    </row>
    <row r="16" spans="1:14" x14ac:dyDescent="0.25">
      <c r="A16" s="72">
        <v>92</v>
      </c>
      <c r="B16" s="73">
        <v>14</v>
      </c>
      <c r="C16" s="73">
        <v>92</v>
      </c>
      <c r="D16" s="73" t="s">
        <v>115</v>
      </c>
      <c r="E16" t="str">
        <f>IF(ISNA(MATCH(A16,'ESO zone constants'!$A$2:$A$9949,0)),"","X")</f>
        <v>X</v>
      </c>
    </row>
    <row r="17" spans="1:5" x14ac:dyDescent="0.25">
      <c r="A17" s="72">
        <v>101</v>
      </c>
      <c r="B17" s="73">
        <v>15</v>
      </c>
      <c r="C17" s="73">
        <v>101</v>
      </c>
      <c r="D17" s="73" t="s">
        <v>116</v>
      </c>
      <c r="E17" t="str">
        <f>IF(ISNA(MATCH(A17,'ESO zone constants'!$A$2:$A$9949,0)),"","X")</f>
        <v>X</v>
      </c>
    </row>
    <row r="18" spans="1:5" x14ac:dyDescent="0.25">
      <c r="A18" s="72">
        <v>103</v>
      </c>
      <c r="B18" s="73">
        <v>16</v>
      </c>
      <c r="C18" s="73">
        <v>103</v>
      </c>
      <c r="D18" s="73" t="s">
        <v>117</v>
      </c>
      <c r="E18" t="str">
        <f>IF(ISNA(MATCH(A18,'ESO zone constants'!$A$2:$A$9949,0)),"","X")</f>
        <v>X</v>
      </c>
    </row>
    <row r="19" spans="1:5" x14ac:dyDescent="0.25">
      <c r="A19" s="72">
        <v>104</v>
      </c>
      <c r="B19" s="73">
        <v>17</v>
      </c>
      <c r="C19" s="73">
        <v>104</v>
      </c>
      <c r="D19" s="73" t="s">
        <v>118</v>
      </c>
      <c r="E19" t="str">
        <f>IF(ISNA(MATCH(A19,'ESO zone constants'!$A$2:$A$9949,0)),"","X")</f>
        <v>X</v>
      </c>
    </row>
    <row r="20" spans="1:5" x14ac:dyDescent="0.25">
      <c r="A20" s="72">
        <v>108</v>
      </c>
      <c r="B20" s="73">
        <v>18</v>
      </c>
      <c r="C20" s="73">
        <v>108</v>
      </c>
      <c r="D20" s="73" t="s">
        <v>119</v>
      </c>
      <c r="E20" t="str">
        <f>IF(ISNA(MATCH(A20,'ESO zone constants'!$A$2:$A$9949,0)),"","X")</f>
        <v>X</v>
      </c>
    </row>
    <row r="21" spans="1:5" x14ac:dyDescent="0.25">
      <c r="A21" s="72">
        <v>117</v>
      </c>
      <c r="B21" s="73">
        <v>19</v>
      </c>
      <c r="C21" s="73">
        <v>117</v>
      </c>
      <c r="D21" s="73" t="s">
        <v>120</v>
      </c>
      <c r="E21" t="str">
        <f>IF(ISNA(MATCH(A21,'ESO zone constants'!$A$2:$A$9949,0)),"","X")</f>
        <v>X</v>
      </c>
    </row>
    <row r="22" spans="1:5" x14ac:dyDescent="0.25">
      <c r="A22" s="72">
        <v>124</v>
      </c>
      <c r="B22" s="73">
        <v>20</v>
      </c>
      <c r="C22" s="73">
        <v>383</v>
      </c>
      <c r="D22" s="73" t="s">
        <v>121</v>
      </c>
      <c r="E22" t="str">
        <f>IF(ISNA(MATCH(A22,'ESO zone constants'!$A$2:$A$9949,0)),"","X")</f>
        <v>X</v>
      </c>
    </row>
    <row r="23" spans="1:5" x14ac:dyDescent="0.25">
      <c r="A23" s="72">
        <v>126</v>
      </c>
      <c r="B23" s="73">
        <v>21</v>
      </c>
      <c r="C23" s="73">
        <v>383</v>
      </c>
      <c r="D23" s="73" t="s">
        <v>43</v>
      </c>
      <c r="E23" t="str">
        <f>IF(ISNA(MATCH(A23,'ESO zone constants'!$A$2:$A$9949,0)),"","X")</f>
        <v>X</v>
      </c>
    </row>
    <row r="24" spans="1:5" x14ac:dyDescent="0.25">
      <c r="A24" s="72">
        <v>130</v>
      </c>
      <c r="B24" s="73">
        <v>22</v>
      </c>
      <c r="C24" s="73">
        <v>20</v>
      </c>
      <c r="D24" s="73" t="s">
        <v>49</v>
      </c>
      <c r="E24" t="str">
        <f>IF(ISNA(MATCH(A24,'ESO zone constants'!$A$2:$A$9949,0)),"","X")</f>
        <v>X</v>
      </c>
    </row>
    <row r="25" spans="1:5" x14ac:dyDescent="0.25">
      <c r="A25" s="72">
        <v>131</v>
      </c>
      <c r="B25" s="73">
        <v>23</v>
      </c>
      <c r="C25" s="73">
        <v>58</v>
      </c>
      <c r="D25" s="73" t="s">
        <v>65</v>
      </c>
      <c r="E25" t="str">
        <f>IF(ISNA(MATCH(A25,'ESO zone constants'!$A$2:$A$9949,0)),"","X")</f>
        <v>X</v>
      </c>
    </row>
    <row r="26" spans="1:5" x14ac:dyDescent="0.25">
      <c r="A26" s="72">
        <v>134</v>
      </c>
      <c r="B26" s="73">
        <v>24</v>
      </c>
      <c r="C26" s="73">
        <v>117</v>
      </c>
      <c r="D26" s="73" t="s">
        <v>122</v>
      </c>
      <c r="E26" t="str">
        <f>IF(ISNA(MATCH(A26,'ESO zone constants'!$A$2:$A$9949,0)),"","X")</f>
        <v>X</v>
      </c>
    </row>
    <row r="27" spans="1:5" x14ac:dyDescent="0.25">
      <c r="A27" s="72">
        <v>137</v>
      </c>
      <c r="B27" s="73">
        <v>25</v>
      </c>
      <c r="C27" s="73">
        <v>108</v>
      </c>
      <c r="D27" s="73" t="s">
        <v>123</v>
      </c>
      <c r="E27" t="str">
        <f>IF(ISNA(MATCH(A27,'ESO zone constants'!$A$2:$A$9949,0)),"","X")</f>
        <v>X</v>
      </c>
    </row>
    <row r="28" spans="1:5" x14ac:dyDescent="0.25">
      <c r="A28" s="72">
        <v>138</v>
      </c>
      <c r="B28" s="73">
        <v>26</v>
      </c>
      <c r="C28" s="73">
        <v>58</v>
      </c>
      <c r="D28" s="73" t="s">
        <v>124</v>
      </c>
      <c r="E28" t="str">
        <f>IF(ISNA(MATCH(A28,'ESO zone constants'!$A$2:$A$9949,0)),"","X")</f>
        <v>X</v>
      </c>
    </row>
    <row r="29" spans="1:5" x14ac:dyDescent="0.25">
      <c r="A29" s="72">
        <v>142</v>
      </c>
      <c r="B29" s="73">
        <v>27</v>
      </c>
      <c r="C29" s="73">
        <v>19</v>
      </c>
      <c r="D29" s="73" t="s">
        <v>125</v>
      </c>
      <c r="E29" t="str">
        <f>IF(ISNA(MATCH(A29,'ESO zone constants'!$A$2:$A$9949,0)),"","X")</f>
        <v>X</v>
      </c>
    </row>
    <row r="30" spans="1:5" x14ac:dyDescent="0.25">
      <c r="A30" s="72">
        <v>144</v>
      </c>
      <c r="B30" s="73">
        <v>28</v>
      </c>
      <c r="C30" s="73">
        <v>3</v>
      </c>
      <c r="D30" s="73" t="s">
        <v>66</v>
      </c>
      <c r="E30" t="str">
        <f>IF(ISNA(MATCH(A30,'ESO zone constants'!$A$2:$A$9949,0)),"","X")</f>
        <v>X</v>
      </c>
    </row>
    <row r="31" spans="1:5" x14ac:dyDescent="0.25">
      <c r="A31" s="72">
        <v>146</v>
      </c>
      <c r="B31" s="73">
        <v>29</v>
      </c>
      <c r="C31" s="73">
        <v>19</v>
      </c>
      <c r="D31" s="73" t="s">
        <v>62</v>
      </c>
      <c r="E31" t="str">
        <f>IF(ISNA(MATCH(A31,'ESO zone constants'!$A$2:$A$9949,0)),"","X")</f>
        <v>X</v>
      </c>
    </row>
    <row r="32" spans="1:5" x14ac:dyDescent="0.25">
      <c r="A32" s="72">
        <v>148</v>
      </c>
      <c r="B32" s="73">
        <v>30</v>
      </c>
      <c r="C32" s="73">
        <v>117</v>
      </c>
      <c r="D32" s="73" t="s">
        <v>60</v>
      </c>
      <c r="E32" t="str">
        <f>IF(ISNA(MATCH(A32,'ESO zone constants'!$A$2:$A$9949,0)),"","X")</f>
        <v>X</v>
      </c>
    </row>
    <row r="33" spans="1:5" x14ac:dyDescent="0.25">
      <c r="A33" s="72">
        <v>159</v>
      </c>
      <c r="B33" s="73">
        <v>31</v>
      </c>
      <c r="C33" s="73">
        <v>19</v>
      </c>
      <c r="D33" s="73" t="s">
        <v>126</v>
      </c>
      <c r="E33" t="str">
        <f>IF(ISNA(MATCH(A33,'ESO zone constants'!$A$2:$A$9949,0)),"","X")</f>
        <v>X</v>
      </c>
    </row>
    <row r="34" spans="1:5" x14ac:dyDescent="0.25">
      <c r="A34" s="72">
        <v>162</v>
      </c>
      <c r="B34" s="73">
        <v>32</v>
      </c>
      <c r="C34" s="73">
        <v>20</v>
      </c>
      <c r="D34" s="73" t="s">
        <v>127</v>
      </c>
      <c r="E34" t="str">
        <f>IF(ISNA(MATCH(A34,'ESO zone constants'!$A$2:$A$9949,0)),"","X")</f>
        <v>X</v>
      </c>
    </row>
    <row r="35" spans="1:5" x14ac:dyDescent="0.25">
      <c r="A35" s="72">
        <v>166</v>
      </c>
      <c r="B35" s="73">
        <v>33</v>
      </c>
      <c r="C35" s="73">
        <v>3</v>
      </c>
      <c r="D35" s="73" t="s">
        <v>128</v>
      </c>
      <c r="E35" t="str">
        <f>IF(ISNA(MATCH(A35,'ESO zone constants'!$A$2:$A$9949,0)),"","X")</f>
        <v>X</v>
      </c>
    </row>
    <row r="36" spans="1:5" x14ac:dyDescent="0.25">
      <c r="A36" s="72">
        <v>168</v>
      </c>
      <c r="B36" s="73">
        <v>34</v>
      </c>
      <c r="C36" s="73">
        <v>92</v>
      </c>
      <c r="D36" s="73" t="s">
        <v>129</v>
      </c>
      <c r="E36" t="str">
        <f>IF(ISNA(MATCH(A36,'ESO zone constants'!$A$2:$A$9949,0)),"","X")</f>
        <v>X</v>
      </c>
    </row>
    <row r="37" spans="1:5" x14ac:dyDescent="0.25">
      <c r="A37" s="72">
        <v>169</v>
      </c>
      <c r="B37" s="73">
        <v>35</v>
      </c>
      <c r="C37" s="73">
        <v>92</v>
      </c>
      <c r="D37" s="73" t="s">
        <v>130</v>
      </c>
      <c r="E37" t="str">
        <f>IF(ISNA(MATCH(A37,'ESO zone constants'!$A$2:$A$9949,0)),"","X")</f>
        <v>X</v>
      </c>
    </row>
    <row r="38" spans="1:5" x14ac:dyDescent="0.25">
      <c r="A38" s="72">
        <v>176</v>
      </c>
      <c r="B38" s="73">
        <v>36</v>
      </c>
      <c r="C38" s="73">
        <v>108</v>
      </c>
      <c r="D38" s="73" t="s">
        <v>50</v>
      </c>
      <c r="E38" t="str">
        <f>IF(ISNA(MATCH(A38,'ESO zone constants'!$A$2:$A$9949,0)),"","X")</f>
        <v>X</v>
      </c>
    </row>
    <row r="39" spans="1:5" x14ac:dyDescent="0.25">
      <c r="A39" s="72">
        <v>181</v>
      </c>
      <c r="B39" s="73">
        <v>37</v>
      </c>
      <c r="C39" s="73">
        <v>181</v>
      </c>
      <c r="D39" s="73" t="s">
        <v>131</v>
      </c>
      <c r="E39" t="str">
        <f>IF(ISNA(MATCH(A39,'ESO zone constants'!$A$2:$A$9949,0)),"","X")</f>
        <v>X</v>
      </c>
    </row>
    <row r="40" spans="1:5" x14ac:dyDescent="0.25">
      <c r="A40" s="72">
        <v>187</v>
      </c>
      <c r="B40" s="73">
        <v>38</v>
      </c>
      <c r="C40" s="73">
        <v>117</v>
      </c>
      <c r="D40" s="73" t="s">
        <v>132</v>
      </c>
      <c r="E40" t="str">
        <f>IF(ISNA(MATCH(A40,'ESO zone constants'!$A$2:$A$9949,0)),"","X")</f>
        <v>X</v>
      </c>
    </row>
    <row r="41" spans="1:5" x14ac:dyDescent="0.25">
      <c r="A41" s="72">
        <v>188</v>
      </c>
      <c r="B41" s="73">
        <v>39</v>
      </c>
      <c r="C41" s="73">
        <v>57</v>
      </c>
      <c r="D41" s="73" t="s">
        <v>133</v>
      </c>
      <c r="E41" t="str">
        <f>IF(ISNA(MATCH(A41,'ESO zone constants'!$A$2:$A$9949,0)),"","X")</f>
        <v>X</v>
      </c>
    </row>
    <row r="42" spans="1:5" x14ac:dyDescent="0.25">
      <c r="A42" s="72">
        <v>189</v>
      </c>
      <c r="B42" s="73">
        <v>40</v>
      </c>
      <c r="C42" s="73">
        <v>57</v>
      </c>
      <c r="D42" s="73" t="s">
        <v>134</v>
      </c>
      <c r="E42" t="str">
        <f>IF(ISNA(MATCH(A42,'ESO zone constants'!$A$2:$A$9949,0)),"","X")</f>
        <v>X</v>
      </c>
    </row>
    <row r="43" spans="1:5" x14ac:dyDescent="0.25">
      <c r="A43" s="72">
        <v>190</v>
      </c>
      <c r="B43" s="73">
        <v>41</v>
      </c>
      <c r="C43" s="73">
        <v>57</v>
      </c>
      <c r="D43" s="73" t="s">
        <v>135</v>
      </c>
      <c r="E43" t="str">
        <f>IF(ISNA(MATCH(A43,'ESO zone constants'!$A$2:$A$9949,0)),"","X")</f>
        <v>X</v>
      </c>
    </row>
    <row r="44" spans="1:5" x14ac:dyDescent="0.25">
      <c r="A44" s="72">
        <v>191</v>
      </c>
      <c r="B44" s="73">
        <v>42</v>
      </c>
      <c r="C44" s="73">
        <v>41</v>
      </c>
      <c r="D44" s="73" t="s">
        <v>136</v>
      </c>
      <c r="E44" t="str">
        <f>IF(ISNA(MATCH(A44,'ESO zone constants'!$A$2:$A$9949,0)),"","X")</f>
        <v>X</v>
      </c>
    </row>
    <row r="45" spans="1:5" x14ac:dyDescent="0.25">
      <c r="A45" s="72">
        <v>192</v>
      </c>
      <c r="B45" s="73">
        <v>43</v>
      </c>
      <c r="C45" s="73">
        <v>41</v>
      </c>
      <c r="D45" s="73" t="s">
        <v>137</v>
      </c>
      <c r="E45" t="str">
        <f>IF(ISNA(MATCH(A45,'ESO zone constants'!$A$2:$A$9949,0)),"","X")</f>
        <v>X</v>
      </c>
    </row>
    <row r="46" spans="1:5" x14ac:dyDescent="0.25">
      <c r="A46" s="72">
        <v>193</v>
      </c>
      <c r="B46" s="73">
        <v>44</v>
      </c>
      <c r="C46" s="73">
        <v>41</v>
      </c>
      <c r="D46" s="73" t="s">
        <v>138</v>
      </c>
      <c r="E46" t="str">
        <f>IF(ISNA(MATCH(A46,'ESO zone constants'!$A$2:$A$9949,0)),"","X")</f>
        <v>X</v>
      </c>
    </row>
    <row r="47" spans="1:5" x14ac:dyDescent="0.25">
      <c r="A47" s="72">
        <v>199</v>
      </c>
      <c r="B47" s="73">
        <v>45</v>
      </c>
      <c r="C47" s="73">
        <v>199</v>
      </c>
      <c r="D47" s="73" t="s">
        <v>139</v>
      </c>
      <c r="E47" t="str">
        <f>IF(ISNA(MATCH(A47,'ESO zone constants'!$A$2:$A$9949,0)),"","X")</f>
        <v>X</v>
      </c>
    </row>
    <row r="48" spans="1:5" x14ac:dyDescent="0.25">
      <c r="A48" s="72">
        <v>200</v>
      </c>
      <c r="B48" s="73">
        <v>46</v>
      </c>
      <c r="C48" s="73">
        <v>199</v>
      </c>
      <c r="D48" s="73" t="s">
        <v>140</v>
      </c>
      <c r="E48" t="str">
        <f>IF(ISNA(MATCH(A48,'ESO zone constants'!$A$2:$A$9949,0)),"","X")</f>
        <v>X</v>
      </c>
    </row>
    <row r="49" spans="1:5" x14ac:dyDescent="0.25">
      <c r="A49" s="72">
        <v>201</v>
      </c>
      <c r="B49" s="73">
        <v>47</v>
      </c>
      <c r="C49" s="73">
        <v>199</v>
      </c>
      <c r="D49" s="73" t="s">
        <v>141</v>
      </c>
      <c r="E49" t="str">
        <f>IF(ISNA(MATCH(A49,'ESO zone constants'!$A$2:$A$9949,0)),"","X")</f>
        <v>X</v>
      </c>
    </row>
    <row r="50" spans="1:5" x14ac:dyDescent="0.25">
      <c r="A50" s="72">
        <v>203</v>
      </c>
      <c r="B50" s="73">
        <v>48</v>
      </c>
      <c r="C50" s="73">
        <v>267</v>
      </c>
      <c r="D50" s="73" t="s">
        <v>142</v>
      </c>
      <c r="E50" t="str">
        <f>IF(ISNA(MATCH(A50,'ESO zone constants'!$A$2:$A$9949,0)),"","X")</f>
        <v>X</v>
      </c>
    </row>
    <row r="51" spans="1:5" x14ac:dyDescent="0.25">
      <c r="A51" s="72">
        <v>207</v>
      </c>
      <c r="B51" s="73">
        <v>49</v>
      </c>
      <c r="C51" s="73">
        <v>208</v>
      </c>
      <c r="D51" s="73" t="s">
        <v>143</v>
      </c>
      <c r="E51" t="str">
        <f>IF(ISNA(MATCH(A51,'ESO zone constants'!$A$2:$A$9949,0)),"","X")</f>
        <v>X</v>
      </c>
    </row>
    <row r="52" spans="1:5" x14ac:dyDescent="0.25">
      <c r="A52" s="72">
        <v>208</v>
      </c>
      <c r="B52" s="73">
        <v>50</v>
      </c>
      <c r="C52" s="73">
        <v>208</v>
      </c>
      <c r="D52" s="73" t="s">
        <v>144</v>
      </c>
      <c r="E52" t="str">
        <f>IF(ISNA(MATCH(A52,'ESO zone constants'!$A$2:$A$9949,0)),"","X")</f>
        <v>X</v>
      </c>
    </row>
    <row r="53" spans="1:5" x14ac:dyDescent="0.25">
      <c r="A53" s="72">
        <v>209</v>
      </c>
      <c r="B53" s="73">
        <v>51</v>
      </c>
      <c r="C53" s="73">
        <v>208</v>
      </c>
      <c r="D53" s="73" t="s">
        <v>145</v>
      </c>
      <c r="E53" t="str">
        <f>IF(ISNA(MATCH(A53,'ESO zone constants'!$A$2:$A$9949,0)),"","X")</f>
        <v>X</v>
      </c>
    </row>
    <row r="54" spans="1:5" x14ac:dyDescent="0.25">
      <c r="A54" s="72">
        <v>212</v>
      </c>
      <c r="B54" s="73">
        <v>52</v>
      </c>
      <c r="C54" s="73">
        <v>57</v>
      </c>
      <c r="D54" s="73" t="s">
        <v>146</v>
      </c>
      <c r="E54" t="str">
        <f>IF(ISNA(MATCH(A54,'ESO zone constants'!$A$2:$A$9949,0)),"","X")</f>
        <v>X</v>
      </c>
    </row>
    <row r="55" spans="1:5" x14ac:dyDescent="0.25">
      <c r="A55" s="72">
        <v>213</v>
      </c>
      <c r="B55" s="73">
        <v>53</v>
      </c>
      <c r="C55" s="73">
        <v>117</v>
      </c>
      <c r="D55" s="73" t="s">
        <v>147</v>
      </c>
      <c r="E55" t="str">
        <f>IF(ISNA(MATCH(A55,'ESO zone constants'!$A$2:$A$9949,0)),"","X")</f>
        <v>X</v>
      </c>
    </row>
    <row r="56" spans="1:5" x14ac:dyDescent="0.25">
      <c r="A56" s="72">
        <v>214</v>
      </c>
      <c r="B56" s="73">
        <v>54</v>
      </c>
      <c r="C56" s="73">
        <v>117</v>
      </c>
      <c r="D56" s="73" t="s">
        <v>148</v>
      </c>
      <c r="E56" t="str">
        <f>IF(ISNA(MATCH(A56,'ESO zone constants'!$A$2:$A$9949,0)),"","X")</f>
        <v>X</v>
      </c>
    </row>
    <row r="57" spans="1:5" x14ac:dyDescent="0.25">
      <c r="A57" s="72">
        <v>215</v>
      </c>
      <c r="B57" s="73">
        <v>55</v>
      </c>
      <c r="C57" s="73">
        <v>117</v>
      </c>
      <c r="D57" s="73" t="s">
        <v>149</v>
      </c>
      <c r="E57" t="str">
        <f>IF(ISNA(MATCH(A57,'ESO zone constants'!$A$2:$A$9949,0)),"","X")</f>
        <v>X</v>
      </c>
    </row>
    <row r="58" spans="1:5" x14ac:dyDescent="0.25">
      <c r="A58" s="72">
        <v>216</v>
      </c>
      <c r="B58" s="73">
        <v>56</v>
      </c>
      <c r="C58" s="73">
        <v>41</v>
      </c>
      <c r="D58" s="73" t="s">
        <v>150</v>
      </c>
      <c r="E58" t="str">
        <f>IF(ISNA(MATCH(A58,'ESO zone constants'!$A$2:$A$9949,0)),"","X")</f>
        <v>X</v>
      </c>
    </row>
    <row r="59" spans="1:5" x14ac:dyDescent="0.25">
      <c r="A59" s="72">
        <v>217</v>
      </c>
      <c r="B59" s="73">
        <v>57</v>
      </c>
      <c r="C59" s="73">
        <v>199</v>
      </c>
      <c r="D59" s="73" t="s">
        <v>151</v>
      </c>
      <c r="E59" t="str">
        <f>IF(ISNA(MATCH(A59,'ESO zone constants'!$A$2:$A$9949,0)),"","X")</f>
        <v>X</v>
      </c>
    </row>
    <row r="60" spans="1:5" x14ac:dyDescent="0.25">
      <c r="A60" s="72">
        <v>218</v>
      </c>
      <c r="B60" s="73">
        <v>58</v>
      </c>
      <c r="C60" s="73">
        <v>267</v>
      </c>
      <c r="D60" s="73" t="s">
        <v>152</v>
      </c>
      <c r="E60" t="str">
        <f>IF(ISNA(MATCH(A60,'ESO zone constants'!$A$2:$A$9949,0)),"","X")</f>
        <v>X</v>
      </c>
    </row>
    <row r="61" spans="1:5" x14ac:dyDescent="0.25">
      <c r="A61" s="72">
        <v>219</v>
      </c>
      <c r="B61" s="73">
        <v>59</v>
      </c>
      <c r="C61" s="73">
        <v>267</v>
      </c>
      <c r="D61" s="73" t="s">
        <v>153</v>
      </c>
      <c r="E61" t="str">
        <f>IF(ISNA(MATCH(A61,'ESO zone constants'!$A$2:$A$9949,0)),"","X")</f>
        <v>X</v>
      </c>
    </row>
    <row r="62" spans="1:5" x14ac:dyDescent="0.25">
      <c r="A62" s="72">
        <v>222</v>
      </c>
      <c r="B62" s="73">
        <v>60</v>
      </c>
      <c r="C62" s="73">
        <v>3</v>
      </c>
      <c r="D62" s="73" t="s">
        <v>154</v>
      </c>
      <c r="E62" t="str">
        <f>IF(ISNA(MATCH(A62,'ESO zone constants'!$A$2:$A$9949,0)),"","X")</f>
        <v>X</v>
      </c>
    </row>
    <row r="63" spans="1:5" x14ac:dyDescent="0.25">
      <c r="A63" s="72">
        <v>223</v>
      </c>
      <c r="B63" s="73">
        <v>61</v>
      </c>
      <c r="C63" s="73">
        <v>3</v>
      </c>
      <c r="D63" s="73" t="s">
        <v>155</v>
      </c>
      <c r="E63" t="str">
        <f>IF(ISNA(MATCH(A63,'ESO zone constants'!$A$2:$A$9949,0)),"","X")</f>
        <v>X</v>
      </c>
    </row>
    <row r="64" spans="1:5" x14ac:dyDescent="0.25">
      <c r="A64" s="72">
        <v>224</v>
      </c>
      <c r="B64" s="73">
        <v>62</v>
      </c>
      <c r="C64" s="73">
        <v>20</v>
      </c>
      <c r="D64" s="73" t="s">
        <v>156</v>
      </c>
      <c r="E64" t="str">
        <f>IF(ISNA(MATCH(A64,'ESO zone constants'!$A$2:$A$9949,0)),"","X")</f>
        <v>X</v>
      </c>
    </row>
    <row r="65" spans="1:5" x14ac:dyDescent="0.25">
      <c r="A65" s="72">
        <v>227</v>
      </c>
      <c r="B65" s="73">
        <v>63</v>
      </c>
      <c r="C65" s="73">
        <v>92</v>
      </c>
      <c r="D65" s="73" t="s">
        <v>157</v>
      </c>
      <c r="E65" t="str">
        <f>IF(ISNA(MATCH(A65,'ESO zone constants'!$A$2:$A$9949,0)),"","X")</f>
        <v>X</v>
      </c>
    </row>
    <row r="66" spans="1:5" x14ac:dyDescent="0.25">
      <c r="A66" s="72">
        <v>228</v>
      </c>
      <c r="B66" s="73">
        <v>64</v>
      </c>
      <c r="C66" s="73">
        <v>92</v>
      </c>
      <c r="D66" s="73" t="s">
        <v>158</v>
      </c>
      <c r="E66" t="str">
        <f>IF(ISNA(MATCH(A66,'ESO zone constants'!$A$2:$A$9949,0)),"","X")</f>
        <v>X</v>
      </c>
    </row>
    <row r="67" spans="1:5" x14ac:dyDescent="0.25">
      <c r="A67" s="72">
        <v>229</v>
      </c>
      <c r="B67" s="73">
        <v>65</v>
      </c>
      <c r="C67" s="73">
        <v>92</v>
      </c>
      <c r="D67" s="73" t="s">
        <v>159</v>
      </c>
      <c r="E67" t="str">
        <f>IF(ISNA(MATCH(A67,'ESO zone constants'!$A$2:$A$9949,0)),"","X")</f>
        <v>X</v>
      </c>
    </row>
    <row r="68" spans="1:5" x14ac:dyDescent="0.25">
      <c r="A68" s="72">
        <v>231</v>
      </c>
      <c r="B68" s="73">
        <v>66</v>
      </c>
      <c r="C68" s="73">
        <v>92</v>
      </c>
      <c r="D68" s="73" t="s">
        <v>160</v>
      </c>
      <c r="E68" t="str">
        <f>IF(ISNA(MATCH(A68,'ESO zone constants'!$A$2:$A$9949,0)),"","X")</f>
        <v>X</v>
      </c>
    </row>
    <row r="69" spans="1:5" x14ac:dyDescent="0.25">
      <c r="A69" s="72">
        <v>232</v>
      </c>
      <c r="B69" s="73">
        <v>67</v>
      </c>
      <c r="C69" s="73">
        <v>117</v>
      </c>
      <c r="D69" s="73" t="s">
        <v>161</v>
      </c>
      <c r="E69" t="str">
        <f>IF(ISNA(MATCH(A69,'ESO zone constants'!$A$2:$A$9949,0)),"","X")</f>
        <v>X</v>
      </c>
    </row>
    <row r="70" spans="1:5" x14ac:dyDescent="0.25">
      <c r="A70" s="72">
        <v>233</v>
      </c>
      <c r="B70" s="73">
        <v>68</v>
      </c>
      <c r="C70" s="73">
        <v>117</v>
      </c>
      <c r="D70" s="73" t="s">
        <v>162</v>
      </c>
      <c r="E70" t="str">
        <f>IF(ISNA(MATCH(A70,'ESO zone constants'!$A$2:$A$9949,0)),"","X")</f>
        <v>X</v>
      </c>
    </row>
    <row r="71" spans="1:5" x14ac:dyDescent="0.25">
      <c r="A71" s="72">
        <v>234</v>
      </c>
      <c r="B71" s="73">
        <v>69</v>
      </c>
      <c r="C71" s="73">
        <v>117</v>
      </c>
      <c r="D71" s="73" t="s">
        <v>163</v>
      </c>
      <c r="E71" t="str">
        <f>IF(ISNA(MATCH(A71,'ESO zone constants'!$A$2:$A$9949,0)),"","X")</f>
        <v>X</v>
      </c>
    </row>
    <row r="72" spans="1:5" x14ac:dyDescent="0.25">
      <c r="A72" s="72">
        <v>235</v>
      </c>
      <c r="B72" s="73">
        <v>70</v>
      </c>
      <c r="C72" s="73">
        <v>117</v>
      </c>
      <c r="D72" s="73" t="s">
        <v>164</v>
      </c>
      <c r="E72" t="str">
        <f>IF(ISNA(MATCH(A72,'ESO zone constants'!$A$2:$A$9949,0)),"","X")</f>
        <v>X</v>
      </c>
    </row>
    <row r="73" spans="1:5" x14ac:dyDescent="0.25">
      <c r="A73" s="72">
        <v>236</v>
      </c>
      <c r="B73" s="73">
        <v>71</v>
      </c>
      <c r="C73" s="73">
        <v>117</v>
      </c>
      <c r="D73" s="73" t="s">
        <v>165</v>
      </c>
      <c r="E73" t="str">
        <f>IF(ISNA(MATCH(A73,'ESO zone constants'!$A$2:$A$9949,0)),"","X")</f>
        <v>X</v>
      </c>
    </row>
    <row r="74" spans="1:5" x14ac:dyDescent="0.25">
      <c r="A74" s="72">
        <v>237</v>
      </c>
      <c r="B74" s="73">
        <v>72</v>
      </c>
      <c r="C74" s="73">
        <v>104</v>
      </c>
      <c r="D74" s="73" t="s">
        <v>166</v>
      </c>
      <c r="E74" t="str">
        <f>IF(ISNA(MATCH(A74,'ESO zone constants'!$A$2:$A$9949,0)),"","X")</f>
        <v>X</v>
      </c>
    </row>
    <row r="75" spans="1:5" x14ac:dyDescent="0.25">
      <c r="A75" s="72">
        <v>238</v>
      </c>
      <c r="B75" s="73">
        <v>73</v>
      </c>
      <c r="C75" s="73">
        <v>104</v>
      </c>
      <c r="D75" s="73" t="s">
        <v>167</v>
      </c>
      <c r="E75" t="str">
        <f>IF(ISNA(MATCH(A75,'ESO zone constants'!$A$2:$A$9949,0)),"","X")</f>
        <v>X</v>
      </c>
    </row>
    <row r="76" spans="1:5" x14ac:dyDescent="0.25">
      <c r="A76" s="72">
        <v>239</v>
      </c>
      <c r="B76" s="73">
        <v>74</v>
      </c>
      <c r="C76" s="73">
        <v>104</v>
      </c>
      <c r="D76" s="73" t="s">
        <v>168</v>
      </c>
      <c r="E76" t="str">
        <f>IF(ISNA(MATCH(A76,'ESO zone constants'!$A$2:$A$9949,0)),"","X")</f>
        <v>X</v>
      </c>
    </row>
    <row r="77" spans="1:5" x14ac:dyDescent="0.25">
      <c r="A77" s="72">
        <v>241</v>
      </c>
      <c r="B77" s="73">
        <v>75</v>
      </c>
      <c r="C77" s="73">
        <v>41</v>
      </c>
      <c r="D77" s="73" t="s">
        <v>169</v>
      </c>
      <c r="E77" t="str">
        <f>IF(ISNA(MATCH(A77,'ESO zone constants'!$A$2:$A$9949,0)),"","X")</f>
        <v>X</v>
      </c>
    </row>
    <row r="78" spans="1:5" x14ac:dyDescent="0.25">
      <c r="A78" s="72">
        <v>242</v>
      </c>
      <c r="B78" s="73">
        <v>76</v>
      </c>
      <c r="C78" s="73">
        <v>41</v>
      </c>
      <c r="D78" s="73" t="s">
        <v>170</v>
      </c>
      <c r="E78" t="str">
        <f>IF(ISNA(MATCH(A78,'ESO zone constants'!$A$2:$A$9949,0)),"","X")</f>
        <v>X</v>
      </c>
    </row>
    <row r="79" spans="1:5" x14ac:dyDescent="0.25">
      <c r="A79" s="72">
        <v>243</v>
      </c>
      <c r="B79" s="73">
        <v>77</v>
      </c>
      <c r="C79" s="73">
        <v>41</v>
      </c>
      <c r="D79" s="73" t="s">
        <v>171</v>
      </c>
      <c r="E79" t="str">
        <f>IF(ISNA(MATCH(A79,'ESO zone constants'!$A$2:$A$9949,0)),"","X")</f>
        <v>X</v>
      </c>
    </row>
    <row r="80" spans="1:5" x14ac:dyDescent="0.25">
      <c r="A80" s="72">
        <v>245</v>
      </c>
      <c r="B80" s="73">
        <v>78</v>
      </c>
      <c r="C80" s="73">
        <v>41</v>
      </c>
      <c r="D80" s="73" t="s">
        <v>172</v>
      </c>
      <c r="E80" t="str">
        <f>IF(ISNA(MATCH(A80,'ESO zone constants'!$A$2:$A$9949,0)),"","X")</f>
        <v>X</v>
      </c>
    </row>
    <row r="81" spans="1:5" x14ac:dyDescent="0.25">
      <c r="A81" s="72">
        <v>246</v>
      </c>
      <c r="B81" s="73">
        <v>79</v>
      </c>
      <c r="C81" s="73">
        <v>41</v>
      </c>
      <c r="D81" s="73" t="s">
        <v>173</v>
      </c>
      <c r="E81" t="str">
        <f>IF(ISNA(MATCH(A81,'ESO zone constants'!$A$2:$A$9949,0)),"","X")</f>
        <v>X</v>
      </c>
    </row>
    <row r="82" spans="1:5" x14ac:dyDescent="0.25">
      <c r="A82" s="72">
        <v>247</v>
      </c>
      <c r="B82" s="73">
        <v>80</v>
      </c>
      <c r="C82" s="73">
        <v>41</v>
      </c>
      <c r="D82" s="73" t="s">
        <v>174</v>
      </c>
      <c r="E82" t="str">
        <f>IF(ISNA(MATCH(A82,'ESO zone constants'!$A$2:$A$9949,0)),"","X")</f>
        <v>X</v>
      </c>
    </row>
    <row r="83" spans="1:5" x14ac:dyDescent="0.25">
      <c r="A83" s="72">
        <v>248</v>
      </c>
      <c r="B83" s="73">
        <v>81</v>
      </c>
      <c r="C83" s="73">
        <v>57</v>
      </c>
      <c r="D83" s="73" t="s">
        <v>175</v>
      </c>
      <c r="E83" t="str">
        <f>IF(ISNA(MATCH(A83,'ESO zone constants'!$A$2:$A$9949,0)),"","X")</f>
        <v>X</v>
      </c>
    </row>
    <row r="84" spans="1:5" x14ac:dyDescent="0.25">
      <c r="A84" s="72">
        <v>249</v>
      </c>
      <c r="B84" s="73">
        <v>82</v>
      </c>
      <c r="C84" s="73">
        <v>57</v>
      </c>
      <c r="D84" s="73" t="s">
        <v>176</v>
      </c>
      <c r="E84" t="str">
        <f>IF(ISNA(MATCH(A84,'ESO zone constants'!$A$2:$A$9949,0)),"","X")</f>
        <v>X</v>
      </c>
    </row>
    <row r="85" spans="1:5" x14ac:dyDescent="0.25">
      <c r="A85" s="72">
        <v>250</v>
      </c>
      <c r="B85" s="73">
        <v>83</v>
      </c>
      <c r="C85" s="73">
        <v>57</v>
      </c>
      <c r="D85" s="73" t="s">
        <v>177</v>
      </c>
      <c r="E85" t="str">
        <f>IF(ISNA(MATCH(A85,'ESO zone constants'!$A$2:$A$9949,0)),"","X")</f>
        <v>X</v>
      </c>
    </row>
    <row r="86" spans="1:5" x14ac:dyDescent="0.25">
      <c r="A86" s="72">
        <v>252</v>
      </c>
      <c r="B86" s="73">
        <v>84</v>
      </c>
      <c r="C86" s="73">
        <v>57</v>
      </c>
      <c r="D86" s="73" t="s">
        <v>178</v>
      </c>
      <c r="E86" t="str">
        <f>IF(ISNA(MATCH(A86,'ESO zone constants'!$A$2:$A$9949,0)),"","X")</f>
        <v>X</v>
      </c>
    </row>
    <row r="87" spans="1:5" x14ac:dyDescent="0.25">
      <c r="A87" s="72">
        <v>253</v>
      </c>
      <c r="B87" s="73">
        <v>85</v>
      </c>
      <c r="C87" s="73">
        <v>57</v>
      </c>
      <c r="D87" s="73" t="s">
        <v>179</v>
      </c>
      <c r="E87" t="str">
        <f>IF(ISNA(MATCH(A87,'ESO zone constants'!$A$2:$A$9949,0)),"","X")</f>
        <v>X</v>
      </c>
    </row>
    <row r="88" spans="1:5" x14ac:dyDescent="0.25">
      <c r="A88" s="72">
        <v>254</v>
      </c>
      <c r="B88" s="73">
        <v>86</v>
      </c>
      <c r="C88" s="73">
        <v>57</v>
      </c>
      <c r="D88" s="73" t="s">
        <v>180</v>
      </c>
      <c r="E88" t="str">
        <f>IF(ISNA(MATCH(A88,'ESO zone constants'!$A$2:$A$9949,0)),"","X")</f>
        <v>X</v>
      </c>
    </row>
    <row r="89" spans="1:5" x14ac:dyDescent="0.25">
      <c r="A89" s="72">
        <v>255</v>
      </c>
      <c r="B89" s="73">
        <v>87</v>
      </c>
      <c r="C89" s="73">
        <v>57</v>
      </c>
      <c r="D89" s="73" t="s">
        <v>181</v>
      </c>
      <c r="E89" t="str">
        <f>IF(ISNA(MATCH(A89,'ESO zone constants'!$A$2:$A$9949,0)),"","X")</f>
        <v>X</v>
      </c>
    </row>
    <row r="90" spans="1:5" x14ac:dyDescent="0.25">
      <c r="A90" s="72">
        <v>256</v>
      </c>
      <c r="B90" s="73">
        <v>88</v>
      </c>
      <c r="C90" s="73">
        <v>3</v>
      </c>
      <c r="D90" s="73" t="s">
        <v>182</v>
      </c>
      <c r="E90" t="str">
        <f>IF(ISNA(MATCH(A90,'ESO zone constants'!$A$2:$A$9949,0)),"","X")</f>
        <v>X</v>
      </c>
    </row>
    <row r="91" spans="1:5" x14ac:dyDescent="0.25">
      <c r="A91" s="72">
        <v>257</v>
      </c>
      <c r="B91" s="73">
        <v>89</v>
      </c>
      <c r="C91" s="73">
        <v>103</v>
      </c>
      <c r="D91" s="73" t="s">
        <v>183</v>
      </c>
      <c r="E91" t="str">
        <f>IF(ISNA(MATCH(A91,'ESO zone constants'!$A$2:$A$9949,0)),"","X")</f>
        <v>X</v>
      </c>
    </row>
    <row r="92" spans="1:5" x14ac:dyDescent="0.25">
      <c r="A92" s="72">
        <v>258</v>
      </c>
      <c r="B92" s="73">
        <v>90</v>
      </c>
      <c r="C92" s="73">
        <v>103</v>
      </c>
      <c r="D92" s="73" t="s">
        <v>184</v>
      </c>
      <c r="E92" t="str">
        <f>IF(ISNA(MATCH(A92,'ESO zone constants'!$A$2:$A$9949,0)),"","X")</f>
        <v>X</v>
      </c>
    </row>
    <row r="93" spans="1:5" x14ac:dyDescent="0.25">
      <c r="A93" s="72">
        <v>259</v>
      </c>
      <c r="B93" s="73">
        <v>91</v>
      </c>
      <c r="C93" s="73">
        <v>103</v>
      </c>
      <c r="D93" s="73" t="s">
        <v>185</v>
      </c>
      <c r="E93" t="str">
        <f>IF(ISNA(MATCH(A93,'ESO zone constants'!$A$2:$A$9949,0)),"","X")</f>
        <v>X</v>
      </c>
    </row>
    <row r="94" spans="1:5" x14ac:dyDescent="0.25">
      <c r="A94" s="72">
        <v>260</v>
      </c>
      <c r="B94" s="73">
        <v>92</v>
      </c>
      <c r="C94" s="73">
        <v>101</v>
      </c>
      <c r="D94" s="73" t="s">
        <v>186</v>
      </c>
      <c r="E94" t="str">
        <f>IF(ISNA(MATCH(A94,'ESO zone constants'!$A$2:$A$9949,0)),"","X")</f>
        <v>X</v>
      </c>
    </row>
    <row r="95" spans="1:5" x14ac:dyDescent="0.25">
      <c r="A95" s="72">
        <v>261</v>
      </c>
      <c r="B95" s="73">
        <v>93</v>
      </c>
      <c r="C95" s="73">
        <v>101</v>
      </c>
      <c r="D95" s="73" t="s">
        <v>187</v>
      </c>
      <c r="E95" t="str">
        <f>IF(ISNA(MATCH(A95,'ESO zone constants'!$A$2:$A$9949,0)),"","X")</f>
        <v>X</v>
      </c>
    </row>
    <row r="96" spans="1:5" x14ac:dyDescent="0.25">
      <c r="A96" s="72">
        <v>262</v>
      </c>
      <c r="B96" s="73">
        <v>94</v>
      </c>
      <c r="C96" s="73">
        <v>101</v>
      </c>
      <c r="D96" s="73" t="s">
        <v>188</v>
      </c>
      <c r="E96" t="str">
        <f>IF(ISNA(MATCH(A96,'ESO zone constants'!$A$2:$A$9949,0)),"","X")</f>
        <v>X</v>
      </c>
    </row>
    <row r="97" spans="1:5" x14ac:dyDescent="0.25">
      <c r="A97" s="72">
        <v>263</v>
      </c>
      <c r="B97" s="73">
        <v>95</v>
      </c>
      <c r="C97" s="73">
        <v>101</v>
      </c>
      <c r="D97" s="73" t="s">
        <v>189</v>
      </c>
      <c r="E97" t="str">
        <f>IF(ISNA(MATCH(A97,'ESO zone constants'!$A$2:$A$9949,0)),"","X")</f>
        <v>X</v>
      </c>
    </row>
    <row r="98" spans="1:5" x14ac:dyDescent="0.25">
      <c r="A98" s="72">
        <v>264</v>
      </c>
      <c r="B98" s="73">
        <v>96</v>
      </c>
      <c r="C98" s="73">
        <v>101</v>
      </c>
      <c r="D98" s="73" t="s">
        <v>190</v>
      </c>
      <c r="E98" t="str">
        <f>IF(ISNA(MATCH(A98,'ESO zone constants'!$A$2:$A$9949,0)),"","X")</f>
        <v>X</v>
      </c>
    </row>
    <row r="99" spans="1:5" x14ac:dyDescent="0.25">
      <c r="A99" s="72">
        <v>265</v>
      </c>
      <c r="B99" s="73">
        <v>97</v>
      </c>
      <c r="C99" s="73">
        <v>101</v>
      </c>
      <c r="D99" s="73" t="s">
        <v>191</v>
      </c>
      <c r="E99" t="str">
        <f>IF(ISNA(MATCH(A99,'ESO zone constants'!$A$2:$A$9949,0)),"","X")</f>
        <v>X</v>
      </c>
    </row>
    <row r="100" spans="1:5" x14ac:dyDescent="0.25">
      <c r="A100" s="72">
        <v>266</v>
      </c>
      <c r="B100" s="73">
        <v>98</v>
      </c>
      <c r="C100" s="73">
        <v>101</v>
      </c>
      <c r="D100" s="73" t="s">
        <v>192</v>
      </c>
      <c r="E100" t="str">
        <f>IF(ISNA(MATCH(A100,'ESO zone constants'!$A$2:$A$9949,0)),"","X")</f>
        <v>X</v>
      </c>
    </row>
    <row r="101" spans="1:5" x14ac:dyDescent="0.25">
      <c r="A101" s="72">
        <v>267</v>
      </c>
      <c r="B101" s="73">
        <v>99</v>
      </c>
      <c r="C101" s="73">
        <v>267</v>
      </c>
      <c r="D101" s="73" t="s">
        <v>193</v>
      </c>
      <c r="E101" t="str">
        <f>IF(ISNA(MATCH(A101,'ESO zone constants'!$A$2:$A$9949,0)),"","X")</f>
        <v>X</v>
      </c>
    </row>
    <row r="102" spans="1:5" x14ac:dyDescent="0.25">
      <c r="A102" s="72">
        <v>268</v>
      </c>
      <c r="B102" s="73">
        <v>100</v>
      </c>
      <c r="C102" s="73">
        <v>58</v>
      </c>
      <c r="D102" s="73" t="s">
        <v>194</v>
      </c>
      <c r="E102" t="str">
        <f>IF(ISNA(MATCH(A102,'ESO zone constants'!$A$2:$A$9949,0)),"","X")</f>
        <v>X</v>
      </c>
    </row>
    <row r="103" spans="1:5" x14ac:dyDescent="0.25">
      <c r="A103" s="72">
        <v>269</v>
      </c>
      <c r="B103" s="73">
        <v>101</v>
      </c>
      <c r="C103" s="73">
        <v>58</v>
      </c>
      <c r="D103" s="73" t="s">
        <v>195</v>
      </c>
      <c r="E103" t="str">
        <f>IF(ISNA(MATCH(A103,'ESO zone constants'!$A$2:$A$9949,0)),"","X")</f>
        <v>X</v>
      </c>
    </row>
    <row r="104" spans="1:5" x14ac:dyDescent="0.25">
      <c r="A104" s="72">
        <v>270</v>
      </c>
      <c r="B104" s="73">
        <v>102</v>
      </c>
      <c r="C104" s="73">
        <v>117</v>
      </c>
      <c r="D104" s="73" t="s">
        <v>196</v>
      </c>
      <c r="E104" t="str">
        <f>IF(ISNA(MATCH(A104,'ESO zone constants'!$A$2:$A$9949,0)),"","X")</f>
        <v>X</v>
      </c>
    </row>
    <row r="105" spans="1:5" x14ac:dyDescent="0.25">
      <c r="A105" s="72">
        <v>271</v>
      </c>
      <c r="B105" s="73">
        <v>103</v>
      </c>
      <c r="C105" s="73">
        <v>117</v>
      </c>
      <c r="D105" s="73" t="s">
        <v>197</v>
      </c>
      <c r="E105" t="str">
        <f>IF(ISNA(MATCH(A105,'ESO zone constants'!$A$2:$A$9949,0)),"","X")</f>
        <v>X</v>
      </c>
    </row>
    <row r="106" spans="1:5" x14ac:dyDescent="0.25">
      <c r="A106" s="72">
        <v>272</v>
      </c>
      <c r="B106" s="73">
        <v>104</v>
      </c>
      <c r="C106" s="73">
        <v>117</v>
      </c>
      <c r="D106" s="73" t="s">
        <v>198</v>
      </c>
      <c r="E106" t="str">
        <f>IF(ISNA(MATCH(A106,'ESO zone constants'!$A$2:$A$9949,0)),"","X")</f>
        <v>X</v>
      </c>
    </row>
    <row r="107" spans="1:5" x14ac:dyDescent="0.25">
      <c r="A107" s="72">
        <v>273</v>
      </c>
      <c r="B107" s="73">
        <v>105</v>
      </c>
      <c r="C107" s="73">
        <v>117</v>
      </c>
      <c r="D107" s="73" t="s">
        <v>199</v>
      </c>
      <c r="E107" t="str">
        <f>IF(ISNA(MATCH(A107,'ESO zone constants'!$A$2:$A$9949,0)),"","X")</f>
        <v>X</v>
      </c>
    </row>
    <row r="108" spans="1:5" x14ac:dyDescent="0.25">
      <c r="A108" s="72">
        <v>274</v>
      </c>
      <c r="B108" s="73">
        <v>106</v>
      </c>
      <c r="C108" s="73">
        <v>117</v>
      </c>
      <c r="D108" s="73" t="s">
        <v>200</v>
      </c>
      <c r="E108" t="str">
        <f>IF(ISNA(MATCH(A108,'ESO zone constants'!$A$2:$A$9949,0)),"","X")</f>
        <v>X</v>
      </c>
    </row>
    <row r="109" spans="1:5" x14ac:dyDescent="0.25">
      <c r="A109" s="72">
        <v>275</v>
      </c>
      <c r="B109" s="73">
        <v>107</v>
      </c>
      <c r="C109" s="73">
        <v>117</v>
      </c>
      <c r="D109" s="73" t="s">
        <v>201</v>
      </c>
      <c r="E109" t="str">
        <f>IF(ISNA(MATCH(A109,'ESO zone constants'!$A$2:$A$9949,0)),"","X")</f>
        <v>X</v>
      </c>
    </row>
    <row r="110" spans="1:5" x14ac:dyDescent="0.25">
      <c r="A110" s="72">
        <v>279</v>
      </c>
      <c r="B110" s="73">
        <v>108</v>
      </c>
      <c r="C110" s="73">
        <v>279</v>
      </c>
      <c r="D110" s="73" t="s">
        <v>202</v>
      </c>
      <c r="E110" t="str">
        <f>IF(ISNA(MATCH(A110,'ESO zone constants'!$A$2:$A$9949,0)),"","X")</f>
        <v>X</v>
      </c>
    </row>
    <row r="111" spans="1:5" x14ac:dyDescent="0.25">
      <c r="A111" s="72">
        <v>280</v>
      </c>
      <c r="B111" s="73">
        <v>109</v>
      </c>
      <c r="C111" s="73">
        <v>280</v>
      </c>
      <c r="D111" s="73" t="s">
        <v>203</v>
      </c>
      <c r="E111" t="str">
        <f>IF(ISNA(MATCH(A111,'ESO zone constants'!$A$2:$A$9949,0)),"","X")</f>
        <v>X</v>
      </c>
    </row>
    <row r="112" spans="1:5" x14ac:dyDescent="0.25">
      <c r="A112" s="72">
        <v>281</v>
      </c>
      <c r="B112" s="73">
        <v>110</v>
      </c>
      <c r="C112" s="73">
        <v>281</v>
      </c>
      <c r="D112" s="73" t="s">
        <v>204</v>
      </c>
      <c r="E112" t="str">
        <f>IF(ISNA(MATCH(A112,'ESO zone constants'!$A$2:$A$9949,0)),"","X")</f>
        <v>X</v>
      </c>
    </row>
    <row r="113" spans="1:5" x14ac:dyDescent="0.25">
      <c r="A113" s="72">
        <v>283</v>
      </c>
      <c r="B113" s="73">
        <v>111</v>
      </c>
      <c r="C113" s="73">
        <v>41</v>
      </c>
      <c r="D113" s="73" t="s">
        <v>51</v>
      </c>
      <c r="E113" t="str">
        <f>IF(ISNA(MATCH(A113,'ESO zone constants'!$A$2:$A$9949,0)),"","X")</f>
        <v>X</v>
      </c>
    </row>
    <row r="114" spans="1:5" x14ac:dyDescent="0.25">
      <c r="A114" s="72">
        <v>284</v>
      </c>
      <c r="B114" s="73">
        <v>112</v>
      </c>
      <c r="C114" s="73">
        <v>3</v>
      </c>
      <c r="D114" s="73" t="s">
        <v>205</v>
      </c>
      <c r="E114" t="str">
        <f>IF(ISNA(MATCH(A114,'ESO zone constants'!$A$2:$A$9949,0)),"","X")</f>
        <v>X</v>
      </c>
    </row>
    <row r="115" spans="1:5" x14ac:dyDescent="0.25">
      <c r="A115" s="72">
        <v>287</v>
      </c>
      <c r="B115" s="73">
        <v>113</v>
      </c>
      <c r="C115" s="73">
        <v>41</v>
      </c>
      <c r="D115" s="73" t="s">
        <v>206</v>
      </c>
      <c r="E115" t="str">
        <f>IF(ISNA(MATCH(A115,'ESO zone constants'!$A$2:$A$9949,0)),"","X")</f>
        <v>X</v>
      </c>
    </row>
    <row r="116" spans="1:5" x14ac:dyDescent="0.25">
      <c r="A116" s="72">
        <v>288</v>
      </c>
      <c r="B116" s="73">
        <v>114</v>
      </c>
      <c r="C116" s="73">
        <v>41</v>
      </c>
      <c r="D116" s="73" t="s">
        <v>207</v>
      </c>
      <c r="E116" t="str">
        <f>IF(ISNA(MATCH(A116,'ESO zone constants'!$A$2:$A$9949,0)),"","X")</f>
        <v>X</v>
      </c>
    </row>
    <row r="117" spans="1:5" x14ac:dyDescent="0.25">
      <c r="A117" s="72">
        <v>289</v>
      </c>
      <c r="B117" s="73">
        <v>115</v>
      </c>
      <c r="C117" s="73">
        <v>41</v>
      </c>
      <c r="D117" s="73" t="s">
        <v>208</v>
      </c>
      <c r="E117" t="str">
        <f>IF(ISNA(MATCH(A117,'ESO zone constants'!$A$2:$A$9949,0)),"","X")</f>
        <v>X</v>
      </c>
    </row>
    <row r="118" spans="1:5" x14ac:dyDescent="0.25">
      <c r="A118" s="72">
        <v>290</v>
      </c>
      <c r="B118" s="73">
        <v>116</v>
      </c>
      <c r="C118" s="73">
        <v>41</v>
      </c>
      <c r="D118" s="73" t="s">
        <v>209</v>
      </c>
      <c r="E118" t="str">
        <f>IF(ISNA(MATCH(A118,'ESO zone constants'!$A$2:$A$9949,0)),"","X")</f>
        <v>X</v>
      </c>
    </row>
    <row r="119" spans="1:5" x14ac:dyDescent="0.25">
      <c r="A119" s="72">
        <v>291</v>
      </c>
      <c r="B119" s="73">
        <v>117</v>
      </c>
      <c r="C119" s="73">
        <v>41</v>
      </c>
      <c r="D119" s="73" t="s">
        <v>210</v>
      </c>
      <c r="E119" t="str">
        <f>IF(ISNA(MATCH(A119,'ESO zone constants'!$A$2:$A$9949,0)),"","X")</f>
        <v>X</v>
      </c>
    </row>
    <row r="120" spans="1:5" x14ac:dyDescent="0.25">
      <c r="A120" s="72">
        <v>296</v>
      </c>
      <c r="B120" s="73">
        <v>118</v>
      </c>
      <c r="C120" s="73">
        <v>41</v>
      </c>
      <c r="D120" s="73" t="s">
        <v>211</v>
      </c>
      <c r="E120" t="str">
        <f>IF(ISNA(MATCH(A120,'ESO zone constants'!$A$2:$A$9949,0)),"","X")</f>
        <v>X</v>
      </c>
    </row>
    <row r="121" spans="1:5" x14ac:dyDescent="0.25">
      <c r="A121" s="72">
        <v>306</v>
      </c>
      <c r="B121" s="73">
        <v>119</v>
      </c>
      <c r="C121" s="73">
        <v>57</v>
      </c>
      <c r="D121" s="73" t="s">
        <v>212</v>
      </c>
      <c r="E121" t="str">
        <f>IF(ISNA(MATCH(A121,'ESO zone constants'!$A$2:$A$9949,0)),"","X")</f>
        <v>X</v>
      </c>
    </row>
    <row r="122" spans="1:5" x14ac:dyDescent="0.25">
      <c r="A122" s="72">
        <v>308</v>
      </c>
      <c r="B122" s="73">
        <v>120</v>
      </c>
      <c r="C122" s="73">
        <v>104</v>
      </c>
      <c r="D122" s="73" t="s">
        <v>213</v>
      </c>
      <c r="E122" t="str">
        <f>IF(ISNA(MATCH(A122,'ESO zone constants'!$A$2:$A$9949,0)),"","X")</f>
        <v>X</v>
      </c>
    </row>
    <row r="123" spans="1:5" x14ac:dyDescent="0.25">
      <c r="A123" s="72">
        <v>309</v>
      </c>
      <c r="B123" s="73">
        <v>121</v>
      </c>
      <c r="C123" s="73">
        <v>3</v>
      </c>
      <c r="D123" s="73" t="s">
        <v>214</v>
      </c>
      <c r="E123" t="str">
        <f>IF(ISNA(MATCH(A123,'ESO zone constants'!$A$2:$A$9949,0)),"","X")</f>
        <v>X</v>
      </c>
    </row>
    <row r="124" spans="1:5" x14ac:dyDescent="0.25">
      <c r="A124" s="72">
        <v>310</v>
      </c>
      <c r="B124" s="73">
        <v>122</v>
      </c>
      <c r="C124" s="73">
        <v>3</v>
      </c>
      <c r="D124" s="73" t="s">
        <v>215</v>
      </c>
      <c r="E124" t="str">
        <f>IF(ISNA(MATCH(A124,'ESO zone constants'!$A$2:$A$9949,0)),"","X")</f>
        <v>X</v>
      </c>
    </row>
    <row r="125" spans="1:5" x14ac:dyDescent="0.25">
      <c r="A125" s="72">
        <v>311</v>
      </c>
      <c r="B125" s="73">
        <v>123</v>
      </c>
      <c r="C125" s="73">
        <v>3</v>
      </c>
      <c r="D125" s="73" t="s">
        <v>216</v>
      </c>
      <c r="E125" t="str">
        <f>IF(ISNA(MATCH(A125,'ESO zone constants'!$A$2:$A$9949,0)),"","X")</f>
        <v>X</v>
      </c>
    </row>
    <row r="126" spans="1:5" x14ac:dyDescent="0.25">
      <c r="A126" s="72">
        <v>312</v>
      </c>
      <c r="B126" s="73">
        <v>124</v>
      </c>
      <c r="C126" s="73">
        <v>3</v>
      </c>
      <c r="D126" s="73" t="s">
        <v>217</v>
      </c>
      <c r="E126" t="str">
        <f>IF(ISNA(MATCH(A126,'ESO zone constants'!$A$2:$A$9949,0)),"","X")</f>
        <v>X</v>
      </c>
    </row>
    <row r="127" spans="1:5" x14ac:dyDescent="0.25">
      <c r="A127" s="72">
        <v>313</v>
      </c>
      <c r="B127" s="73">
        <v>125</v>
      </c>
      <c r="C127" s="73">
        <v>3</v>
      </c>
      <c r="D127" s="73" t="s">
        <v>218</v>
      </c>
      <c r="E127" t="str">
        <f>IF(ISNA(MATCH(A127,'ESO zone constants'!$A$2:$A$9949,0)),"","X")</f>
        <v>X</v>
      </c>
    </row>
    <row r="128" spans="1:5" x14ac:dyDescent="0.25">
      <c r="A128" s="72">
        <v>314</v>
      </c>
      <c r="B128" s="73">
        <v>126</v>
      </c>
      <c r="C128" s="73">
        <v>3</v>
      </c>
      <c r="D128" s="73" t="s">
        <v>219</v>
      </c>
      <c r="E128" t="str">
        <f>IF(ISNA(MATCH(A128,'ESO zone constants'!$A$2:$A$9949,0)),"","X")</f>
        <v>X</v>
      </c>
    </row>
    <row r="129" spans="1:5" x14ac:dyDescent="0.25">
      <c r="A129" s="72">
        <v>315</v>
      </c>
      <c r="B129" s="73">
        <v>127</v>
      </c>
      <c r="C129" s="73">
        <v>19</v>
      </c>
      <c r="D129" s="73" t="s">
        <v>220</v>
      </c>
      <c r="E129" t="str">
        <f>IF(ISNA(MATCH(A129,'ESO zone constants'!$A$2:$A$9949,0)),"","X")</f>
        <v>X</v>
      </c>
    </row>
    <row r="130" spans="1:5" x14ac:dyDescent="0.25">
      <c r="A130" s="72">
        <v>316</v>
      </c>
      <c r="B130" s="73">
        <v>128</v>
      </c>
      <c r="C130" s="73">
        <v>19</v>
      </c>
      <c r="D130" s="73" t="s">
        <v>221</v>
      </c>
      <c r="E130" t="str">
        <f>IF(ISNA(MATCH(A130,'ESO zone constants'!$A$2:$A$9949,0)),"","X")</f>
        <v>X</v>
      </c>
    </row>
    <row r="131" spans="1:5" x14ac:dyDescent="0.25">
      <c r="A131" s="72">
        <v>317</v>
      </c>
      <c r="B131" s="73">
        <v>129</v>
      </c>
      <c r="C131" s="73">
        <v>19</v>
      </c>
      <c r="D131" s="73" t="s">
        <v>222</v>
      </c>
      <c r="E131" t="str">
        <f>IF(ISNA(MATCH(A131,'ESO zone constants'!$A$2:$A$9949,0)),"","X")</f>
        <v>X</v>
      </c>
    </row>
    <row r="132" spans="1:5" x14ac:dyDescent="0.25">
      <c r="A132" s="72">
        <v>318</v>
      </c>
      <c r="B132" s="73">
        <v>130</v>
      </c>
      <c r="C132" s="73">
        <v>19</v>
      </c>
      <c r="D132" s="73" t="s">
        <v>223</v>
      </c>
      <c r="E132" t="str">
        <f>IF(ISNA(MATCH(A132,'ESO zone constants'!$A$2:$A$9949,0)),"","X")</f>
        <v>X</v>
      </c>
    </row>
    <row r="133" spans="1:5" x14ac:dyDescent="0.25">
      <c r="A133" s="72">
        <v>319</v>
      </c>
      <c r="B133" s="73">
        <v>131</v>
      </c>
      <c r="C133" s="73">
        <v>19</v>
      </c>
      <c r="D133" s="73" t="s">
        <v>224</v>
      </c>
      <c r="E133" t="str">
        <f>IF(ISNA(MATCH(A133,'ESO zone constants'!$A$2:$A$9949,0)),"","X")</f>
        <v>X</v>
      </c>
    </row>
    <row r="134" spans="1:5" x14ac:dyDescent="0.25">
      <c r="A134" s="72">
        <v>320</v>
      </c>
      <c r="B134" s="73">
        <v>132</v>
      </c>
      <c r="C134" s="73">
        <v>19</v>
      </c>
      <c r="D134" s="73" t="s">
        <v>225</v>
      </c>
      <c r="E134" t="str">
        <f>IF(ISNA(MATCH(A134,'ESO zone constants'!$A$2:$A$9949,0)),"","X")</f>
        <v>X</v>
      </c>
    </row>
    <row r="135" spans="1:5" x14ac:dyDescent="0.25">
      <c r="A135" s="72">
        <v>321</v>
      </c>
      <c r="B135" s="73">
        <v>133</v>
      </c>
      <c r="C135" s="73">
        <v>20</v>
      </c>
      <c r="D135" s="73" t="s">
        <v>226</v>
      </c>
      <c r="E135" t="str">
        <f>IF(ISNA(MATCH(A135,'ESO zone constants'!$A$2:$A$9949,0)),"","X")</f>
        <v>X</v>
      </c>
    </row>
    <row r="136" spans="1:5" x14ac:dyDescent="0.25">
      <c r="A136" s="72">
        <v>322</v>
      </c>
      <c r="B136" s="73">
        <v>134</v>
      </c>
      <c r="C136" s="73">
        <v>20</v>
      </c>
      <c r="D136" s="73" t="s">
        <v>227</v>
      </c>
      <c r="E136" t="str">
        <f>IF(ISNA(MATCH(A136,'ESO zone constants'!$A$2:$A$9949,0)),"","X")</f>
        <v>X</v>
      </c>
    </row>
    <row r="137" spans="1:5" x14ac:dyDescent="0.25">
      <c r="A137" s="72">
        <v>323</v>
      </c>
      <c r="B137" s="73">
        <v>135</v>
      </c>
      <c r="C137" s="73">
        <v>20</v>
      </c>
      <c r="D137" s="73" t="s">
        <v>228</v>
      </c>
      <c r="E137" t="str">
        <f>IF(ISNA(MATCH(A137,'ESO zone constants'!$A$2:$A$9949,0)),"","X")</f>
        <v>X</v>
      </c>
    </row>
    <row r="138" spans="1:5" x14ac:dyDescent="0.25">
      <c r="A138" s="72">
        <v>324</v>
      </c>
      <c r="B138" s="73">
        <v>136</v>
      </c>
      <c r="C138" s="73">
        <v>20</v>
      </c>
      <c r="D138" s="73" t="s">
        <v>229</v>
      </c>
      <c r="E138" t="str">
        <f>IF(ISNA(MATCH(A138,'ESO zone constants'!$A$2:$A$9949,0)),"","X")</f>
        <v>X</v>
      </c>
    </row>
    <row r="139" spans="1:5" x14ac:dyDescent="0.25">
      <c r="A139" s="72">
        <v>325</v>
      </c>
      <c r="B139" s="73">
        <v>137</v>
      </c>
      <c r="C139" s="73">
        <v>20</v>
      </c>
      <c r="D139" s="73" t="s">
        <v>230</v>
      </c>
      <c r="E139" t="str">
        <f>IF(ISNA(MATCH(A139,'ESO zone constants'!$A$2:$A$9949,0)),"","X")</f>
        <v>X</v>
      </c>
    </row>
    <row r="140" spans="1:5" x14ac:dyDescent="0.25">
      <c r="A140" s="72">
        <v>326</v>
      </c>
      <c r="B140" s="73">
        <v>138</v>
      </c>
      <c r="C140" s="73">
        <v>20</v>
      </c>
      <c r="D140" s="73" t="s">
        <v>231</v>
      </c>
      <c r="E140" t="str">
        <f>IF(ISNA(MATCH(A140,'ESO zone constants'!$A$2:$A$9949,0)),"","X")</f>
        <v>X</v>
      </c>
    </row>
    <row r="141" spans="1:5" x14ac:dyDescent="0.25">
      <c r="A141" s="72">
        <v>327</v>
      </c>
      <c r="B141" s="73">
        <v>139</v>
      </c>
      <c r="C141" s="73">
        <v>104</v>
      </c>
      <c r="D141" s="73" t="s">
        <v>232</v>
      </c>
      <c r="E141" t="str">
        <f>IF(ISNA(MATCH(A141,'ESO zone constants'!$A$2:$A$9949,0)),"","X")</f>
        <v>X</v>
      </c>
    </row>
    <row r="142" spans="1:5" x14ac:dyDescent="0.25">
      <c r="A142" s="72">
        <v>328</v>
      </c>
      <c r="B142" s="73">
        <v>140</v>
      </c>
      <c r="C142" s="73">
        <v>104</v>
      </c>
      <c r="D142" s="73" t="s">
        <v>233</v>
      </c>
      <c r="E142" t="str">
        <f>IF(ISNA(MATCH(A142,'ESO zone constants'!$A$2:$A$9949,0)),"","X")</f>
        <v>X</v>
      </c>
    </row>
    <row r="143" spans="1:5" x14ac:dyDescent="0.25">
      <c r="A143" s="72">
        <v>329</v>
      </c>
      <c r="B143" s="73">
        <v>141</v>
      </c>
      <c r="C143" s="73">
        <v>104</v>
      </c>
      <c r="D143" s="73" t="s">
        <v>234</v>
      </c>
      <c r="E143" t="str">
        <f>IF(ISNA(MATCH(A143,'ESO zone constants'!$A$2:$A$9949,0)),"","X")</f>
        <v>X</v>
      </c>
    </row>
    <row r="144" spans="1:5" x14ac:dyDescent="0.25">
      <c r="A144" s="72">
        <v>330</v>
      </c>
      <c r="B144" s="73">
        <v>142</v>
      </c>
      <c r="C144" s="73">
        <v>104</v>
      </c>
      <c r="D144" s="73" t="s">
        <v>235</v>
      </c>
      <c r="E144" t="str">
        <f>IF(ISNA(MATCH(A144,'ESO zone constants'!$A$2:$A$9949,0)),"","X")</f>
        <v>X</v>
      </c>
    </row>
    <row r="145" spans="1:5" x14ac:dyDescent="0.25">
      <c r="A145" s="72">
        <v>331</v>
      </c>
      <c r="B145" s="73">
        <v>143</v>
      </c>
      <c r="C145" s="73">
        <v>104</v>
      </c>
      <c r="D145" s="73" t="s">
        <v>236</v>
      </c>
      <c r="E145" t="str">
        <f>IF(ISNA(MATCH(A145,'ESO zone constants'!$A$2:$A$9949,0)),"","X")</f>
        <v>X</v>
      </c>
    </row>
    <row r="146" spans="1:5" x14ac:dyDescent="0.25">
      <c r="A146" s="72">
        <v>332</v>
      </c>
      <c r="B146" s="73">
        <v>144</v>
      </c>
      <c r="C146" s="73">
        <v>104</v>
      </c>
      <c r="D146" s="73" t="s">
        <v>237</v>
      </c>
      <c r="E146" t="str">
        <f>IF(ISNA(MATCH(A146,'ESO zone constants'!$A$2:$A$9949,0)),"","X")</f>
        <v>X</v>
      </c>
    </row>
    <row r="147" spans="1:5" x14ac:dyDescent="0.25">
      <c r="A147" s="72">
        <v>333</v>
      </c>
      <c r="B147" s="73">
        <v>145</v>
      </c>
      <c r="C147" s="73">
        <v>92</v>
      </c>
      <c r="D147" s="73" t="s">
        <v>238</v>
      </c>
      <c r="E147" t="str">
        <f>IF(ISNA(MATCH(A147,'ESO zone constants'!$A$2:$A$9949,0)),"","X")</f>
        <v>X</v>
      </c>
    </row>
    <row r="148" spans="1:5" x14ac:dyDescent="0.25">
      <c r="A148" s="72">
        <v>334</v>
      </c>
      <c r="B148" s="73">
        <v>146</v>
      </c>
      <c r="C148" s="73">
        <v>92</v>
      </c>
      <c r="D148" s="73" t="s">
        <v>239</v>
      </c>
      <c r="E148" t="str">
        <f>IF(ISNA(MATCH(A148,'ESO zone constants'!$A$2:$A$9949,0)),"","X")</f>
        <v>X</v>
      </c>
    </row>
    <row r="149" spans="1:5" x14ac:dyDescent="0.25">
      <c r="A149" s="72">
        <v>335</v>
      </c>
      <c r="B149" s="73">
        <v>147</v>
      </c>
      <c r="C149" s="73">
        <v>92</v>
      </c>
      <c r="D149" s="73" t="s">
        <v>240</v>
      </c>
      <c r="E149" t="str">
        <f>IF(ISNA(MATCH(A149,'ESO zone constants'!$A$2:$A$9949,0)),"","X")</f>
        <v>X</v>
      </c>
    </row>
    <row r="150" spans="1:5" x14ac:dyDescent="0.25">
      <c r="A150" s="72">
        <v>336</v>
      </c>
      <c r="B150" s="73">
        <v>148</v>
      </c>
      <c r="C150" s="73">
        <v>92</v>
      </c>
      <c r="D150" s="73" t="s">
        <v>241</v>
      </c>
      <c r="E150" t="str">
        <f>IF(ISNA(MATCH(A150,'ESO zone constants'!$A$2:$A$9949,0)),"","X")</f>
        <v>X</v>
      </c>
    </row>
    <row r="151" spans="1:5" x14ac:dyDescent="0.25">
      <c r="A151" s="72">
        <v>337</v>
      </c>
      <c r="B151" s="73">
        <v>149</v>
      </c>
      <c r="C151" s="73">
        <v>92</v>
      </c>
      <c r="D151" s="73" t="s">
        <v>242</v>
      </c>
      <c r="E151" t="str">
        <f>IF(ISNA(MATCH(A151,'ESO zone constants'!$A$2:$A$9949,0)),"","X")</f>
        <v>X</v>
      </c>
    </row>
    <row r="152" spans="1:5" x14ac:dyDescent="0.25">
      <c r="A152" s="72">
        <v>338</v>
      </c>
      <c r="B152" s="73">
        <v>150</v>
      </c>
      <c r="C152" s="73">
        <v>92</v>
      </c>
      <c r="D152" s="73" t="s">
        <v>243</v>
      </c>
      <c r="E152" t="str">
        <f>IF(ISNA(MATCH(A152,'ESO zone constants'!$A$2:$A$9949,0)),"","X")</f>
        <v>X</v>
      </c>
    </row>
    <row r="153" spans="1:5" x14ac:dyDescent="0.25">
      <c r="A153" s="72">
        <v>339</v>
      </c>
      <c r="B153" s="73">
        <v>151</v>
      </c>
      <c r="C153" s="73">
        <v>101</v>
      </c>
      <c r="D153" s="73" t="s">
        <v>244</v>
      </c>
      <c r="E153" t="str">
        <f>IF(ISNA(MATCH(A153,'ESO zone constants'!$A$2:$A$9949,0)),"","X")</f>
        <v>X</v>
      </c>
    </row>
    <row r="154" spans="1:5" x14ac:dyDescent="0.25">
      <c r="A154" s="72">
        <v>341</v>
      </c>
      <c r="B154" s="73">
        <v>152</v>
      </c>
      <c r="C154" s="73">
        <v>103</v>
      </c>
      <c r="D154" s="73" t="s">
        <v>245</v>
      </c>
      <c r="E154" t="str">
        <f>IF(ISNA(MATCH(A154,'ESO zone constants'!$A$2:$A$9949,0)),"","X")</f>
        <v>X</v>
      </c>
    </row>
    <row r="155" spans="1:5" x14ac:dyDescent="0.25">
      <c r="A155" s="72">
        <v>346</v>
      </c>
      <c r="B155" s="73">
        <v>153</v>
      </c>
      <c r="C155" s="73">
        <v>101</v>
      </c>
      <c r="D155" s="73" t="s">
        <v>246</v>
      </c>
      <c r="E155" t="str">
        <f>IF(ISNA(MATCH(A155,'ESO zone constants'!$A$2:$A$9949,0)),"","X")</f>
        <v>X</v>
      </c>
    </row>
    <row r="156" spans="1:5" x14ac:dyDescent="0.25">
      <c r="A156" s="72">
        <v>347</v>
      </c>
      <c r="B156" s="73">
        <v>154</v>
      </c>
      <c r="C156" s="73">
        <v>347</v>
      </c>
      <c r="D156" s="73" t="s">
        <v>247</v>
      </c>
      <c r="E156" t="str">
        <f>IF(ISNA(MATCH(A156,'ESO zone constants'!$A$2:$A$9949,0)),"","X")</f>
        <v>X</v>
      </c>
    </row>
    <row r="157" spans="1:5" x14ac:dyDescent="0.25">
      <c r="A157" s="72">
        <v>353</v>
      </c>
      <c r="B157" s="73">
        <v>155</v>
      </c>
      <c r="C157" s="73">
        <v>101</v>
      </c>
      <c r="D157" s="73" t="s">
        <v>248</v>
      </c>
      <c r="E157" t="str">
        <f>IF(ISNA(MATCH(A157,'ESO zone constants'!$A$2:$A$9949,0)),"","X")</f>
        <v>X</v>
      </c>
    </row>
    <row r="158" spans="1:5" x14ac:dyDescent="0.25">
      <c r="A158" s="72">
        <v>354</v>
      </c>
      <c r="B158" s="73">
        <v>156</v>
      </c>
      <c r="C158" s="73">
        <v>101</v>
      </c>
      <c r="D158" s="73" t="s">
        <v>249</v>
      </c>
      <c r="E158" t="str">
        <f>IF(ISNA(MATCH(A158,'ESO zone constants'!$A$2:$A$9949,0)),"","X")</f>
        <v>X</v>
      </c>
    </row>
    <row r="159" spans="1:5" x14ac:dyDescent="0.25">
      <c r="A159" s="72">
        <v>359</v>
      </c>
      <c r="B159" s="73">
        <v>157</v>
      </c>
      <c r="C159" s="73">
        <v>101</v>
      </c>
      <c r="D159" s="73" t="s">
        <v>250</v>
      </c>
      <c r="E159" t="str">
        <f>IF(ISNA(MATCH(A159,'ESO zone constants'!$A$2:$A$9949,0)),"","X")</f>
        <v>X</v>
      </c>
    </row>
    <row r="160" spans="1:5" x14ac:dyDescent="0.25">
      <c r="A160" s="72">
        <v>360</v>
      </c>
      <c r="B160" s="73">
        <v>158</v>
      </c>
      <c r="C160" s="73">
        <v>101</v>
      </c>
      <c r="D160" s="73" t="s">
        <v>251</v>
      </c>
      <c r="E160" t="str">
        <f>IF(ISNA(MATCH(A160,'ESO zone constants'!$A$2:$A$9949,0)),"","X")</f>
        <v>X</v>
      </c>
    </row>
    <row r="161" spans="1:5" x14ac:dyDescent="0.25">
      <c r="A161" s="72">
        <v>361</v>
      </c>
      <c r="B161" s="73">
        <v>159</v>
      </c>
      <c r="C161" s="73">
        <v>101</v>
      </c>
      <c r="D161" s="73" t="s">
        <v>252</v>
      </c>
      <c r="E161" t="str">
        <f>IF(ISNA(MATCH(A161,'ESO zone constants'!$A$2:$A$9949,0)),"","X")</f>
        <v>X</v>
      </c>
    </row>
    <row r="162" spans="1:5" x14ac:dyDescent="0.25">
      <c r="A162" s="72">
        <v>362</v>
      </c>
      <c r="B162" s="73">
        <v>160</v>
      </c>
      <c r="C162" s="73">
        <v>101</v>
      </c>
      <c r="D162" s="73" t="s">
        <v>253</v>
      </c>
      <c r="E162" t="str">
        <f>IF(ISNA(MATCH(A162,'ESO zone constants'!$A$2:$A$9949,0)),"","X")</f>
        <v>X</v>
      </c>
    </row>
    <row r="163" spans="1:5" x14ac:dyDescent="0.25">
      <c r="A163" s="72">
        <v>363</v>
      </c>
      <c r="B163" s="73">
        <v>161</v>
      </c>
      <c r="C163" s="73">
        <v>101</v>
      </c>
      <c r="D163" s="73" t="s">
        <v>254</v>
      </c>
      <c r="E163" t="str">
        <f>IF(ISNA(MATCH(A163,'ESO zone constants'!$A$2:$A$9949,0)),"","X")</f>
        <v>X</v>
      </c>
    </row>
    <row r="164" spans="1:5" x14ac:dyDescent="0.25">
      <c r="A164" s="72">
        <v>364</v>
      </c>
      <c r="B164" s="73">
        <v>162</v>
      </c>
      <c r="C164" s="73">
        <v>101</v>
      </c>
      <c r="D164" s="73" t="s">
        <v>255</v>
      </c>
      <c r="E164" t="str">
        <f>IF(ISNA(MATCH(A164,'ESO zone constants'!$A$2:$A$9949,0)),"","X")</f>
        <v>X</v>
      </c>
    </row>
    <row r="165" spans="1:5" x14ac:dyDescent="0.25">
      <c r="A165" s="72">
        <v>365</v>
      </c>
      <c r="B165" s="73">
        <v>163</v>
      </c>
      <c r="C165" s="73">
        <v>347</v>
      </c>
      <c r="D165" s="73" t="s">
        <v>256</v>
      </c>
      <c r="E165" t="str">
        <f>IF(ISNA(MATCH(A165,'ESO zone constants'!$A$2:$A$9949,0)),"","X")</f>
        <v>X</v>
      </c>
    </row>
    <row r="166" spans="1:5" x14ac:dyDescent="0.25">
      <c r="A166" s="72">
        <v>366</v>
      </c>
      <c r="B166" s="73">
        <v>164</v>
      </c>
      <c r="C166" s="73">
        <v>347</v>
      </c>
      <c r="D166" s="73" t="s">
        <v>257</v>
      </c>
      <c r="E166" t="str">
        <f>IF(ISNA(MATCH(A166,'ESO zone constants'!$A$2:$A$9949,0)),"","X")</f>
        <v>X</v>
      </c>
    </row>
    <row r="167" spans="1:5" x14ac:dyDescent="0.25">
      <c r="A167" s="72">
        <v>367</v>
      </c>
      <c r="B167" s="73">
        <v>165</v>
      </c>
      <c r="C167" s="73">
        <v>347</v>
      </c>
      <c r="D167" s="73" t="s">
        <v>258</v>
      </c>
      <c r="E167" t="str">
        <f>IF(ISNA(MATCH(A167,'ESO zone constants'!$A$2:$A$9949,0)),"","X")</f>
        <v>X</v>
      </c>
    </row>
    <row r="168" spans="1:5" x14ac:dyDescent="0.25">
      <c r="A168" s="72">
        <v>368</v>
      </c>
      <c r="B168" s="73">
        <v>166</v>
      </c>
      <c r="C168" s="73">
        <v>347</v>
      </c>
      <c r="D168" s="73" t="s">
        <v>259</v>
      </c>
      <c r="E168" t="str">
        <f>IF(ISNA(MATCH(A168,'ESO zone constants'!$A$2:$A$9949,0)),"","X")</f>
        <v>X</v>
      </c>
    </row>
    <row r="169" spans="1:5" x14ac:dyDescent="0.25">
      <c r="A169" s="72">
        <v>369</v>
      </c>
      <c r="B169" s="73">
        <v>167</v>
      </c>
      <c r="C169" s="73">
        <v>347</v>
      </c>
      <c r="D169" s="73" t="s">
        <v>260</v>
      </c>
      <c r="E169" t="str">
        <f>IF(ISNA(MATCH(A169,'ESO zone constants'!$A$2:$A$9949,0)),"","X")</f>
        <v>X</v>
      </c>
    </row>
    <row r="170" spans="1:5" x14ac:dyDescent="0.25">
      <c r="A170" s="72">
        <v>370</v>
      </c>
      <c r="B170" s="73">
        <v>168</v>
      </c>
      <c r="C170" s="73">
        <v>347</v>
      </c>
      <c r="D170" s="73" t="s">
        <v>261</v>
      </c>
      <c r="E170" t="str">
        <f>IF(ISNA(MATCH(A170,'ESO zone constants'!$A$2:$A$9949,0)),"","X")</f>
        <v>X</v>
      </c>
    </row>
    <row r="171" spans="1:5" x14ac:dyDescent="0.25">
      <c r="A171" s="72">
        <v>371</v>
      </c>
      <c r="B171" s="73">
        <v>169</v>
      </c>
      <c r="C171" s="73">
        <v>347</v>
      </c>
      <c r="D171" s="73" t="s">
        <v>262</v>
      </c>
      <c r="E171" t="str">
        <f>IF(ISNA(MATCH(A171,'ESO zone constants'!$A$2:$A$9949,0)),"","X")</f>
        <v>X</v>
      </c>
    </row>
    <row r="172" spans="1:5" x14ac:dyDescent="0.25">
      <c r="A172" s="72">
        <v>372</v>
      </c>
      <c r="B172" s="73">
        <v>170</v>
      </c>
      <c r="C172" s="73">
        <v>347</v>
      </c>
      <c r="D172" s="73" t="s">
        <v>263</v>
      </c>
      <c r="E172" t="str">
        <f>IF(ISNA(MATCH(A172,'ESO zone constants'!$A$2:$A$9949,0)),"","X")</f>
        <v>X</v>
      </c>
    </row>
    <row r="173" spans="1:5" x14ac:dyDescent="0.25">
      <c r="A173" s="72">
        <v>374</v>
      </c>
      <c r="B173" s="73">
        <v>171</v>
      </c>
      <c r="C173" s="73">
        <v>347</v>
      </c>
      <c r="D173" s="73" t="s">
        <v>264</v>
      </c>
      <c r="E173" t="str">
        <f>IF(ISNA(MATCH(A173,'ESO zone constants'!$A$2:$A$9949,0)),"","X")</f>
        <v>X</v>
      </c>
    </row>
    <row r="174" spans="1:5" x14ac:dyDescent="0.25">
      <c r="A174" s="72">
        <v>375</v>
      </c>
      <c r="B174" s="73">
        <v>172</v>
      </c>
      <c r="C174" s="73">
        <v>347</v>
      </c>
      <c r="D174" s="73" t="s">
        <v>265</v>
      </c>
      <c r="E174" t="str">
        <f>IF(ISNA(MATCH(A174,'ESO zone constants'!$A$2:$A$9949,0)),"","X")</f>
        <v>X</v>
      </c>
    </row>
    <row r="175" spans="1:5" x14ac:dyDescent="0.25">
      <c r="A175" s="72">
        <v>376</v>
      </c>
      <c r="B175" s="73">
        <v>173</v>
      </c>
      <c r="C175" s="73">
        <v>347</v>
      </c>
      <c r="D175" s="73" t="s">
        <v>266</v>
      </c>
      <c r="E175" t="str">
        <f>IF(ISNA(MATCH(A175,'ESO zone constants'!$A$2:$A$9949,0)),"","X")</f>
        <v>X</v>
      </c>
    </row>
    <row r="176" spans="1:5" x14ac:dyDescent="0.25">
      <c r="A176" s="72">
        <v>377</v>
      </c>
      <c r="B176" s="73">
        <v>174</v>
      </c>
      <c r="C176" s="73">
        <v>58</v>
      </c>
      <c r="D176" s="73" t="s">
        <v>267</v>
      </c>
      <c r="E176" t="str">
        <f>IF(ISNA(MATCH(A176,'ESO zone constants'!$A$2:$A$9949,0)),"","X")</f>
        <v>X</v>
      </c>
    </row>
    <row r="177" spans="1:5" x14ac:dyDescent="0.25">
      <c r="A177" s="72">
        <v>378</v>
      </c>
      <c r="B177" s="73">
        <v>175</v>
      </c>
      <c r="C177" s="73">
        <v>58</v>
      </c>
      <c r="D177" s="73" t="s">
        <v>268</v>
      </c>
      <c r="E177" t="str">
        <f>IF(ISNA(MATCH(A177,'ESO zone constants'!$A$2:$A$9949,0)),"","X")</f>
        <v>X</v>
      </c>
    </row>
    <row r="178" spans="1:5" x14ac:dyDescent="0.25">
      <c r="A178" s="72">
        <v>379</v>
      </c>
      <c r="B178" s="73">
        <v>176</v>
      </c>
      <c r="C178" s="73">
        <v>58</v>
      </c>
      <c r="D178" s="73" t="s">
        <v>269</v>
      </c>
      <c r="E178" t="str">
        <f>IF(ISNA(MATCH(A178,'ESO zone constants'!$A$2:$A$9949,0)),"","X")</f>
        <v>X</v>
      </c>
    </row>
    <row r="179" spans="1:5" x14ac:dyDescent="0.25">
      <c r="A179" s="72">
        <v>380</v>
      </c>
      <c r="B179" s="73">
        <v>177</v>
      </c>
      <c r="C179" s="73">
        <v>381</v>
      </c>
      <c r="D179" s="73" t="s">
        <v>102</v>
      </c>
      <c r="E179" t="str">
        <f>IF(ISNA(MATCH(A179,'ESO zone constants'!$A$2:$A$9949,0)),"","X")</f>
        <v>X</v>
      </c>
    </row>
    <row r="180" spans="1:5" x14ac:dyDescent="0.25">
      <c r="A180" s="72">
        <v>381</v>
      </c>
      <c r="B180" s="73">
        <v>178</v>
      </c>
      <c r="C180" s="73">
        <v>381</v>
      </c>
      <c r="D180" s="73" t="s">
        <v>270</v>
      </c>
      <c r="E180" t="str">
        <f>IF(ISNA(MATCH(A180,'ESO zone constants'!$A$2:$A$9949,0)),"","X")</f>
        <v>X</v>
      </c>
    </row>
    <row r="181" spans="1:5" x14ac:dyDescent="0.25">
      <c r="A181" s="72">
        <v>382</v>
      </c>
      <c r="B181" s="73">
        <v>179</v>
      </c>
      <c r="C181" s="73">
        <v>382</v>
      </c>
      <c r="D181" s="73" t="s">
        <v>271</v>
      </c>
      <c r="E181" t="str">
        <f>IF(ISNA(MATCH(A181,'ESO zone constants'!$A$2:$A$9949,0)),"","X")</f>
        <v>X</v>
      </c>
    </row>
    <row r="182" spans="1:5" x14ac:dyDescent="0.25">
      <c r="A182" s="72">
        <v>383</v>
      </c>
      <c r="B182" s="73">
        <v>180</v>
      </c>
      <c r="C182" s="73">
        <v>383</v>
      </c>
      <c r="D182" s="73" t="s">
        <v>272</v>
      </c>
      <c r="E182" t="str">
        <f>IF(ISNA(MATCH(A182,'ESO zone constants'!$A$2:$A$9949,0)),"","X")</f>
        <v>X</v>
      </c>
    </row>
    <row r="183" spans="1:5" x14ac:dyDescent="0.25">
      <c r="A183" s="72">
        <v>385</v>
      </c>
      <c r="B183" s="73">
        <v>181</v>
      </c>
      <c r="C183" s="73">
        <v>208</v>
      </c>
      <c r="D183" s="73" t="s">
        <v>273</v>
      </c>
      <c r="E183" t="str">
        <f>IF(ISNA(MATCH(A183,'ESO zone constants'!$A$2:$A$9949,0)),"","X")</f>
        <v>X</v>
      </c>
    </row>
    <row r="184" spans="1:5" x14ac:dyDescent="0.25">
      <c r="A184" s="72">
        <v>386</v>
      </c>
      <c r="B184" s="73">
        <v>182</v>
      </c>
      <c r="C184" s="73">
        <v>41</v>
      </c>
      <c r="D184" s="73" t="s">
        <v>274</v>
      </c>
      <c r="E184" t="str">
        <f>IF(ISNA(MATCH(A184,'ESO zone constants'!$A$2:$A$9949,0)),"","X")</f>
        <v>X</v>
      </c>
    </row>
    <row r="185" spans="1:5" x14ac:dyDescent="0.25">
      <c r="A185" s="72">
        <v>387</v>
      </c>
      <c r="B185" s="73">
        <v>183</v>
      </c>
      <c r="C185" s="73">
        <v>381</v>
      </c>
      <c r="D185" s="73" t="s">
        <v>275</v>
      </c>
      <c r="E185" t="str">
        <f>IF(ISNA(MATCH(A185,'ESO zone constants'!$A$2:$A$9949,0)),"","X")</f>
        <v>X</v>
      </c>
    </row>
    <row r="186" spans="1:5" x14ac:dyDescent="0.25">
      <c r="A186" s="72">
        <v>388</v>
      </c>
      <c r="B186" s="73">
        <v>184</v>
      </c>
      <c r="C186" s="73">
        <v>381</v>
      </c>
      <c r="D186" s="73" t="s">
        <v>276</v>
      </c>
      <c r="E186" t="str">
        <f>IF(ISNA(MATCH(A186,'ESO zone constants'!$A$2:$A$9949,0)),"","X")</f>
        <v>X</v>
      </c>
    </row>
    <row r="187" spans="1:5" x14ac:dyDescent="0.25">
      <c r="A187" s="72">
        <v>389</v>
      </c>
      <c r="B187" s="73">
        <v>185</v>
      </c>
      <c r="C187" s="73">
        <v>383</v>
      </c>
      <c r="D187" s="73" t="s">
        <v>277</v>
      </c>
      <c r="E187" t="str">
        <f>IF(ISNA(MATCH(A187,'ESO zone constants'!$A$2:$A$9949,0)),"","X")</f>
        <v>X</v>
      </c>
    </row>
    <row r="188" spans="1:5" x14ac:dyDescent="0.25">
      <c r="A188" s="72">
        <v>390</v>
      </c>
      <c r="B188" s="73">
        <v>186</v>
      </c>
      <c r="C188" s="73">
        <v>381</v>
      </c>
      <c r="D188" s="73" t="s">
        <v>278</v>
      </c>
      <c r="E188" t="str">
        <f>IF(ISNA(MATCH(A188,'ESO zone constants'!$A$2:$A$9949,0)),"","X")</f>
        <v>X</v>
      </c>
    </row>
    <row r="189" spans="1:5" x14ac:dyDescent="0.25">
      <c r="A189" s="72">
        <v>392</v>
      </c>
      <c r="B189" s="73">
        <v>187</v>
      </c>
      <c r="C189" s="73">
        <v>381</v>
      </c>
      <c r="D189" s="73" t="s">
        <v>279</v>
      </c>
      <c r="E189" t="str">
        <f>IF(ISNA(MATCH(A189,'ESO zone constants'!$A$2:$A$9949,0)),"","X")</f>
        <v>X</v>
      </c>
    </row>
    <row r="190" spans="1:5" x14ac:dyDescent="0.25">
      <c r="A190" s="72">
        <v>393</v>
      </c>
      <c r="B190" s="73">
        <v>188</v>
      </c>
      <c r="C190" s="73">
        <v>381</v>
      </c>
      <c r="D190" s="73" t="s">
        <v>280</v>
      </c>
      <c r="E190" t="str">
        <f>IF(ISNA(MATCH(A190,'ESO zone constants'!$A$2:$A$9949,0)),"","X")</f>
        <v>X</v>
      </c>
    </row>
    <row r="191" spans="1:5" x14ac:dyDescent="0.25">
      <c r="A191" s="72">
        <v>394</v>
      </c>
      <c r="B191" s="73">
        <v>189</v>
      </c>
      <c r="C191" s="73">
        <v>381</v>
      </c>
      <c r="D191" s="73" t="s">
        <v>281</v>
      </c>
      <c r="E191" t="str">
        <f>IF(ISNA(MATCH(A191,'ESO zone constants'!$A$2:$A$9949,0)),"","X")</f>
        <v>X</v>
      </c>
    </row>
    <row r="192" spans="1:5" x14ac:dyDescent="0.25">
      <c r="A192" s="72">
        <v>395</v>
      </c>
      <c r="B192" s="73">
        <v>190</v>
      </c>
      <c r="C192" s="73">
        <v>381</v>
      </c>
      <c r="D192" s="73" t="s">
        <v>282</v>
      </c>
      <c r="E192" t="str">
        <f>IF(ISNA(MATCH(A192,'ESO zone constants'!$A$2:$A$9949,0)),"","X")</f>
        <v>X</v>
      </c>
    </row>
    <row r="193" spans="1:5" x14ac:dyDescent="0.25">
      <c r="A193" s="72">
        <v>396</v>
      </c>
      <c r="B193" s="73">
        <v>191</v>
      </c>
      <c r="C193" s="73">
        <v>381</v>
      </c>
      <c r="D193" s="73" t="s">
        <v>283</v>
      </c>
      <c r="E193" t="str">
        <f>IF(ISNA(MATCH(A193,'ESO zone constants'!$A$2:$A$9949,0)),"","X")</f>
        <v>X</v>
      </c>
    </row>
    <row r="194" spans="1:5" x14ac:dyDescent="0.25">
      <c r="A194" s="72">
        <v>397</v>
      </c>
      <c r="B194" s="73">
        <v>192</v>
      </c>
      <c r="C194" s="73">
        <v>381</v>
      </c>
      <c r="D194" s="73" t="s">
        <v>284</v>
      </c>
      <c r="E194" t="str">
        <f>IF(ISNA(MATCH(A194,'ESO zone constants'!$A$2:$A$9949,0)),"","X")</f>
        <v>X</v>
      </c>
    </row>
    <row r="195" spans="1:5" x14ac:dyDescent="0.25">
      <c r="A195" s="72">
        <v>398</v>
      </c>
      <c r="B195" s="73">
        <v>193</v>
      </c>
      <c r="C195" s="73">
        <v>381</v>
      </c>
      <c r="D195" s="73" t="s">
        <v>285</v>
      </c>
      <c r="E195" t="str">
        <f>IF(ISNA(MATCH(A195,'ESO zone constants'!$A$2:$A$9949,0)),"","X")</f>
        <v>X</v>
      </c>
    </row>
    <row r="196" spans="1:5" x14ac:dyDescent="0.25">
      <c r="A196" s="72">
        <v>399</v>
      </c>
      <c r="B196" s="73">
        <v>194</v>
      </c>
      <c r="C196" s="73">
        <v>381</v>
      </c>
      <c r="D196" s="73" t="s">
        <v>286</v>
      </c>
      <c r="E196" t="str">
        <f>IF(ISNA(MATCH(A196,'ESO zone constants'!$A$2:$A$9949,0)),"","X")</f>
        <v>X</v>
      </c>
    </row>
    <row r="197" spans="1:5" x14ac:dyDescent="0.25">
      <c r="A197" s="72">
        <v>400</v>
      </c>
      <c r="B197" s="73">
        <v>195</v>
      </c>
      <c r="C197" s="73">
        <v>381</v>
      </c>
      <c r="D197" s="73" t="s">
        <v>287</v>
      </c>
      <c r="E197" t="str">
        <f>IF(ISNA(MATCH(A197,'ESO zone constants'!$A$2:$A$9949,0)),"","X")</f>
        <v>X</v>
      </c>
    </row>
    <row r="198" spans="1:5" x14ac:dyDescent="0.25">
      <c r="A198" s="72">
        <v>401</v>
      </c>
      <c r="B198" s="73">
        <v>196</v>
      </c>
      <c r="C198" s="73">
        <v>381</v>
      </c>
      <c r="D198" s="73" t="s">
        <v>288</v>
      </c>
      <c r="E198" t="str">
        <f>IF(ISNA(MATCH(A198,'ESO zone constants'!$A$2:$A$9949,0)),"","X")</f>
        <v>X</v>
      </c>
    </row>
    <row r="199" spans="1:5" x14ac:dyDescent="0.25">
      <c r="A199" s="72">
        <v>402</v>
      </c>
      <c r="B199" s="73">
        <v>197</v>
      </c>
      <c r="C199" s="73">
        <v>103</v>
      </c>
      <c r="D199" s="73" t="s">
        <v>289</v>
      </c>
      <c r="E199" t="str">
        <f>IF(ISNA(MATCH(A199,'ESO zone constants'!$A$2:$A$9949,0)),"","X")</f>
        <v>X</v>
      </c>
    </row>
    <row r="200" spans="1:5" x14ac:dyDescent="0.25">
      <c r="A200" s="72">
        <v>403</v>
      </c>
      <c r="B200" s="73">
        <v>198</v>
      </c>
      <c r="C200" s="73">
        <v>103</v>
      </c>
      <c r="D200" s="73" t="s">
        <v>290</v>
      </c>
      <c r="E200" t="str">
        <f>IF(ISNA(MATCH(A200,'ESO zone constants'!$A$2:$A$9949,0)),"","X")</f>
        <v>X</v>
      </c>
    </row>
    <row r="201" spans="1:5" x14ac:dyDescent="0.25">
      <c r="A201" s="72">
        <v>404</v>
      </c>
      <c r="B201" s="73">
        <v>199</v>
      </c>
      <c r="C201" s="73">
        <v>103</v>
      </c>
      <c r="D201" s="73" t="s">
        <v>291</v>
      </c>
      <c r="E201" t="str">
        <f>IF(ISNA(MATCH(A201,'ESO zone constants'!$A$2:$A$9949,0)),"","X")</f>
        <v>X</v>
      </c>
    </row>
    <row r="202" spans="1:5" x14ac:dyDescent="0.25">
      <c r="A202" s="72">
        <v>405</v>
      </c>
      <c r="B202" s="73">
        <v>200</v>
      </c>
      <c r="C202" s="73">
        <v>57</v>
      </c>
      <c r="D202" s="73" t="s">
        <v>292</v>
      </c>
      <c r="E202" t="str">
        <f>IF(ISNA(MATCH(A202,'ESO zone constants'!$A$2:$A$9949,0)),"","X")</f>
        <v>X</v>
      </c>
    </row>
    <row r="203" spans="1:5" x14ac:dyDescent="0.25">
      <c r="A203" s="72">
        <v>406</v>
      </c>
      <c r="B203" s="73">
        <v>201</v>
      </c>
      <c r="C203" s="73">
        <v>57</v>
      </c>
      <c r="D203" s="73" t="s">
        <v>293</v>
      </c>
      <c r="E203" t="str">
        <f>IF(ISNA(MATCH(A203,'ESO zone constants'!$A$2:$A$9949,0)),"","X")</f>
        <v>X</v>
      </c>
    </row>
    <row r="204" spans="1:5" x14ac:dyDescent="0.25">
      <c r="A204" s="72">
        <v>407</v>
      </c>
      <c r="B204" s="73">
        <v>202</v>
      </c>
      <c r="C204" s="73">
        <v>57</v>
      </c>
      <c r="D204" s="73" t="s">
        <v>294</v>
      </c>
      <c r="E204" t="str">
        <f>IF(ISNA(MATCH(A204,'ESO zone constants'!$A$2:$A$9949,0)),"","X")</f>
        <v>X</v>
      </c>
    </row>
    <row r="205" spans="1:5" x14ac:dyDescent="0.25">
      <c r="A205" s="72">
        <v>408</v>
      </c>
      <c r="B205" s="73">
        <v>203</v>
      </c>
      <c r="C205" s="73">
        <v>57</v>
      </c>
      <c r="D205" s="73" t="s">
        <v>295</v>
      </c>
      <c r="E205" t="str">
        <f>IF(ISNA(MATCH(A205,'ESO zone constants'!$A$2:$A$9949,0)),"","X")</f>
        <v>X</v>
      </c>
    </row>
    <row r="206" spans="1:5" x14ac:dyDescent="0.25">
      <c r="A206" s="72">
        <v>409</v>
      </c>
      <c r="B206" s="73">
        <v>204</v>
      </c>
      <c r="C206" s="73">
        <v>57</v>
      </c>
      <c r="D206" s="73" t="s">
        <v>296</v>
      </c>
      <c r="E206" t="str">
        <f>IF(ISNA(MATCH(A206,'ESO zone constants'!$A$2:$A$9949,0)),"","X")</f>
        <v>X</v>
      </c>
    </row>
    <row r="207" spans="1:5" x14ac:dyDescent="0.25">
      <c r="A207" s="72">
        <v>410</v>
      </c>
      <c r="B207" s="73">
        <v>205</v>
      </c>
      <c r="C207" s="73">
        <v>57</v>
      </c>
      <c r="D207" s="73" t="s">
        <v>297</v>
      </c>
      <c r="E207" t="str">
        <f>IF(ISNA(MATCH(A207,'ESO zone constants'!$A$2:$A$9949,0)),"","X")</f>
        <v>X</v>
      </c>
    </row>
    <row r="208" spans="1:5" x14ac:dyDescent="0.25">
      <c r="A208" s="72">
        <v>411</v>
      </c>
      <c r="B208" s="73">
        <v>206</v>
      </c>
      <c r="C208" s="73">
        <v>58</v>
      </c>
      <c r="D208" s="73" t="s">
        <v>298</v>
      </c>
      <c r="E208" t="str">
        <f>IF(ISNA(MATCH(A208,'ESO zone constants'!$A$2:$A$9949,0)),"","X")</f>
        <v>X</v>
      </c>
    </row>
    <row r="209" spans="1:5" x14ac:dyDescent="0.25">
      <c r="A209" s="72">
        <v>412</v>
      </c>
      <c r="B209" s="73">
        <v>207</v>
      </c>
      <c r="C209" s="73">
        <v>103</v>
      </c>
      <c r="D209" s="73" t="s">
        <v>299</v>
      </c>
      <c r="E209" t="str">
        <f>IF(ISNA(MATCH(A209,'ESO zone constants'!$A$2:$A$9949,0)),"","X")</f>
        <v>X</v>
      </c>
    </row>
    <row r="210" spans="1:5" x14ac:dyDescent="0.25">
      <c r="A210" s="72">
        <v>413</v>
      </c>
      <c r="B210" s="73">
        <v>208</v>
      </c>
      <c r="C210" s="73">
        <v>103</v>
      </c>
      <c r="D210" s="73" t="s">
        <v>300</v>
      </c>
      <c r="E210" t="str">
        <f>IF(ISNA(MATCH(A210,'ESO zone constants'!$A$2:$A$9949,0)),"","X")</f>
        <v>X</v>
      </c>
    </row>
    <row r="211" spans="1:5" x14ac:dyDescent="0.25">
      <c r="A211" s="72">
        <v>414</v>
      </c>
      <c r="B211" s="73">
        <v>209</v>
      </c>
      <c r="C211" s="73">
        <v>103</v>
      </c>
      <c r="D211" s="73" t="s">
        <v>301</v>
      </c>
      <c r="E211" t="str">
        <f>IF(ISNA(MATCH(A211,'ESO zone constants'!$A$2:$A$9949,0)),"","X")</f>
        <v>X</v>
      </c>
    </row>
    <row r="212" spans="1:5" x14ac:dyDescent="0.25">
      <c r="A212" s="72">
        <v>415</v>
      </c>
      <c r="B212" s="73">
        <v>210</v>
      </c>
      <c r="C212" s="73">
        <v>103</v>
      </c>
      <c r="D212" s="73" t="s">
        <v>302</v>
      </c>
      <c r="E212" t="str">
        <f>IF(ISNA(MATCH(A212,'ESO zone constants'!$A$2:$A$9949,0)),"","X")</f>
        <v>X</v>
      </c>
    </row>
    <row r="213" spans="1:5" x14ac:dyDescent="0.25">
      <c r="A213" s="72">
        <v>416</v>
      </c>
      <c r="B213" s="73">
        <v>211</v>
      </c>
      <c r="C213" s="73">
        <v>381</v>
      </c>
      <c r="D213" s="73" t="s">
        <v>303</v>
      </c>
      <c r="E213" t="str">
        <f>IF(ISNA(MATCH(A213,'ESO zone constants'!$A$2:$A$9949,0)),"","X")</f>
        <v>X</v>
      </c>
    </row>
    <row r="214" spans="1:5" x14ac:dyDescent="0.25">
      <c r="A214" s="72">
        <v>417</v>
      </c>
      <c r="B214" s="73">
        <v>212</v>
      </c>
      <c r="C214" s="73">
        <v>347</v>
      </c>
      <c r="D214" s="73" t="s">
        <v>304</v>
      </c>
      <c r="E214" t="str">
        <f>IF(ISNA(MATCH(A214,'ESO zone constants'!$A$2:$A$9949,0)),"","X")</f>
        <v>X</v>
      </c>
    </row>
    <row r="215" spans="1:5" x14ac:dyDescent="0.25">
      <c r="A215" s="72">
        <v>418</v>
      </c>
      <c r="B215" s="73">
        <v>213</v>
      </c>
      <c r="C215" s="73">
        <v>347</v>
      </c>
      <c r="D215" s="73" t="s">
        <v>305</v>
      </c>
      <c r="E215" t="str">
        <f>IF(ISNA(MATCH(A215,'ESO zone constants'!$A$2:$A$9949,0)),"","X")</f>
        <v>X</v>
      </c>
    </row>
    <row r="216" spans="1:5" x14ac:dyDescent="0.25">
      <c r="A216" s="72">
        <v>419</v>
      </c>
      <c r="B216" s="73">
        <v>214</v>
      </c>
      <c r="C216" s="73">
        <v>347</v>
      </c>
      <c r="D216" s="73" t="s">
        <v>306</v>
      </c>
      <c r="E216" t="str">
        <f>IF(ISNA(MATCH(A216,'ESO zone constants'!$A$2:$A$9949,0)),"","X")</f>
        <v>X</v>
      </c>
    </row>
    <row r="217" spans="1:5" x14ac:dyDescent="0.25">
      <c r="A217" s="72">
        <v>420</v>
      </c>
      <c r="B217" s="73">
        <v>215</v>
      </c>
      <c r="C217" s="73">
        <v>347</v>
      </c>
      <c r="D217" s="73" t="s">
        <v>307</v>
      </c>
      <c r="E217" t="str">
        <f>IF(ISNA(MATCH(A217,'ESO zone constants'!$A$2:$A$9949,0)),"","X")</f>
        <v>X</v>
      </c>
    </row>
    <row r="218" spans="1:5" x14ac:dyDescent="0.25">
      <c r="A218" s="72">
        <v>421</v>
      </c>
      <c r="B218" s="73">
        <v>216</v>
      </c>
      <c r="C218" s="73">
        <v>347</v>
      </c>
      <c r="D218" s="73" t="s">
        <v>308</v>
      </c>
      <c r="E218" t="str">
        <f>IF(ISNA(MATCH(A218,'ESO zone constants'!$A$2:$A$9949,0)),"","X")</f>
        <v>X</v>
      </c>
    </row>
    <row r="219" spans="1:5" x14ac:dyDescent="0.25">
      <c r="A219" s="72">
        <v>422</v>
      </c>
      <c r="B219" s="73">
        <v>217</v>
      </c>
      <c r="C219" s="73">
        <v>347</v>
      </c>
      <c r="D219" s="73" t="s">
        <v>309</v>
      </c>
      <c r="E219" t="str">
        <f>IF(ISNA(MATCH(A219,'ESO zone constants'!$A$2:$A$9949,0)),"","X")</f>
        <v>X</v>
      </c>
    </row>
    <row r="220" spans="1:5" x14ac:dyDescent="0.25">
      <c r="A220" s="72">
        <v>424</v>
      </c>
      <c r="B220" s="73">
        <v>218</v>
      </c>
      <c r="C220" s="73">
        <v>3</v>
      </c>
      <c r="D220" s="73" t="s">
        <v>310</v>
      </c>
      <c r="E220" t="str">
        <f>IF(ISNA(MATCH(A220,'ESO zone constants'!$A$2:$A$9949,0)),"","X")</f>
        <v>X</v>
      </c>
    </row>
    <row r="221" spans="1:5" x14ac:dyDescent="0.25">
      <c r="A221" s="72">
        <v>425</v>
      </c>
      <c r="B221" s="73">
        <v>219</v>
      </c>
      <c r="C221" s="73">
        <v>3</v>
      </c>
      <c r="D221" s="73" t="s">
        <v>311</v>
      </c>
      <c r="E221" t="str">
        <f>IF(ISNA(MATCH(A221,'ESO zone constants'!$A$2:$A$9949,0)),"","X")</f>
        <v>X</v>
      </c>
    </row>
    <row r="222" spans="1:5" x14ac:dyDescent="0.25">
      <c r="A222" s="72">
        <v>426</v>
      </c>
      <c r="B222" s="73">
        <v>220</v>
      </c>
      <c r="C222" s="73">
        <v>3</v>
      </c>
      <c r="D222" s="73" t="s">
        <v>312</v>
      </c>
      <c r="E222" t="str">
        <f>IF(ISNA(MATCH(A222,'ESO zone constants'!$A$2:$A$9949,0)),"","X")</f>
        <v>X</v>
      </c>
    </row>
    <row r="223" spans="1:5" x14ac:dyDescent="0.25">
      <c r="A223" s="72">
        <v>429</v>
      </c>
      <c r="B223" s="73">
        <v>221</v>
      </c>
      <c r="C223" s="73">
        <v>3</v>
      </c>
      <c r="D223" s="73" t="s">
        <v>313</v>
      </c>
      <c r="E223" t="str">
        <f>IF(ISNA(MATCH(A223,'ESO zone constants'!$A$2:$A$9949,0)),"","X")</f>
        <v>X</v>
      </c>
    </row>
    <row r="224" spans="1:5" x14ac:dyDescent="0.25">
      <c r="A224" s="72">
        <v>430</v>
      </c>
      <c r="B224" s="73">
        <v>222</v>
      </c>
      <c r="C224" s="73">
        <v>19</v>
      </c>
      <c r="D224" s="73" t="s">
        <v>314</v>
      </c>
      <c r="E224" t="str">
        <f>IF(ISNA(MATCH(A224,'ESO zone constants'!$A$2:$A$9949,0)),"","X")</f>
        <v>X</v>
      </c>
    </row>
    <row r="225" spans="1:5" x14ac:dyDescent="0.25">
      <c r="A225" s="72">
        <v>431</v>
      </c>
      <c r="B225" s="73">
        <v>223</v>
      </c>
      <c r="C225" s="73">
        <v>103</v>
      </c>
      <c r="D225" s="73" t="s">
        <v>315</v>
      </c>
      <c r="E225" t="str">
        <f>IF(ISNA(MATCH(A225,'ESO zone constants'!$A$2:$A$9949,0)),"","X")</f>
        <v>X</v>
      </c>
    </row>
    <row r="226" spans="1:5" x14ac:dyDescent="0.25">
      <c r="A226" s="72">
        <v>433</v>
      </c>
      <c r="B226" s="73">
        <v>224</v>
      </c>
      <c r="C226" s="73">
        <v>383</v>
      </c>
      <c r="D226" s="73" t="s">
        <v>316</v>
      </c>
      <c r="E226" t="str">
        <f>IF(ISNA(MATCH(A226,'ESO zone constants'!$A$2:$A$9949,0)),"","X")</f>
        <v>X</v>
      </c>
    </row>
    <row r="227" spans="1:5" x14ac:dyDescent="0.25">
      <c r="A227" s="72">
        <v>434</v>
      </c>
      <c r="B227" s="73">
        <v>225</v>
      </c>
      <c r="C227" s="73">
        <v>383</v>
      </c>
      <c r="D227" s="73" t="s">
        <v>317</v>
      </c>
      <c r="E227" t="str">
        <f>IF(ISNA(MATCH(A227,'ESO zone constants'!$A$2:$A$9949,0)),"","X")</f>
        <v>X</v>
      </c>
    </row>
    <row r="228" spans="1:5" x14ac:dyDescent="0.25">
      <c r="A228" s="72">
        <v>435</v>
      </c>
      <c r="B228" s="73">
        <v>226</v>
      </c>
      <c r="C228" s="73">
        <v>383</v>
      </c>
      <c r="D228" s="73" t="s">
        <v>318</v>
      </c>
      <c r="E228" t="str">
        <f>IF(ISNA(MATCH(A228,'ESO zone constants'!$A$2:$A$9949,0)),"","X")</f>
        <v>X</v>
      </c>
    </row>
    <row r="229" spans="1:5" x14ac:dyDescent="0.25">
      <c r="A229" s="72">
        <v>436</v>
      </c>
      <c r="B229" s="73">
        <v>227</v>
      </c>
      <c r="C229" s="73">
        <v>383</v>
      </c>
      <c r="D229" s="73" t="s">
        <v>319</v>
      </c>
      <c r="E229" t="str">
        <f>IF(ISNA(MATCH(A229,'ESO zone constants'!$A$2:$A$9949,0)),"","X")</f>
        <v>X</v>
      </c>
    </row>
    <row r="230" spans="1:5" x14ac:dyDescent="0.25">
      <c r="A230" s="72">
        <v>437</v>
      </c>
      <c r="B230" s="73">
        <v>228</v>
      </c>
      <c r="C230" s="73">
        <v>383</v>
      </c>
      <c r="D230" s="73" t="s">
        <v>320</v>
      </c>
      <c r="E230" t="str">
        <f>IF(ISNA(MATCH(A230,'ESO zone constants'!$A$2:$A$9949,0)),"","X")</f>
        <v>X</v>
      </c>
    </row>
    <row r="231" spans="1:5" x14ac:dyDescent="0.25">
      <c r="A231" s="72">
        <v>438</v>
      </c>
      <c r="B231" s="73">
        <v>229</v>
      </c>
      <c r="C231" s="73">
        <v>383</v>
      </c>
      <c r="D231" s="73" t="s">
        <v>321</v>
      </c>
      <c r="E231" t="str">
        <f>IF(ISNA(MATCH(A231,'ESO zone constants'!$A$2:$A$9949,0)),"","X")</f>
        <v>X</v>
      </c>
    </row>
    <row r="232" spans="1:5" x14ac:dyDescent="0.25">
      <c r="A232" s="72">
        <v>439</v>
      </c>
      <c r="B232" s="73">
        <v>230</v>
      </c>
      <c r="C232" s="73">
        <v>383</v>
      </c>
      <c r="D232" s="73" t="s">
        <v>322</v>
      </c>
      <c r="E232" t="str">
        <f>IF(ISNA(MATCH(A232,'ESO zone constants'!$A$2:$A$9949,0)),"","X")</f>
        <v>X</v>
      </c>
    </row>
    <row r="233" spans="1:5" x14ac:dyDescent="0.25">
      <c r="A233" s="72">
        <v>440</v>
      </c>
      <c r="B233" s="73">
        <v>231</v>
      </c>
      <c r="C233" s="73">
        <v>383</v>
      </c>
      <c r="D233" s="73" t="s">
        <v>323</v>
      </c>
      <c r="E233" t="str">
        <f>IF(ISNA(MATCH(A233,'ESO zone constants'!$A$2:$A$9949,0)),"","X")</f>
        <v>X</v>
      </c>
    </row>
    <row r="234" spans="1:5" x14ac:dyDescent="0.25">
      <c r="A234" s="72">
        <v>442</v>
      </c>
      <c r="B234" s="73">
        <v>232</v>
      </c>
      <c r="C234" s="73">
        <v>383</v>
      </c>
      <c r="D234" s="73" t="s">
        <v>324</v>
      </c>
      <c r="E234" t="str">
        <f>IF(ISNA(MATCH(A234,'ESO zone constants'!$A$2:$A$9949,0)),"","X")</f>
        <v>X</v>
      </c>
    </row>
    <row r="235" spans="1:5" x14ac:dyDescent="0.25">
      <c r="A235" s="72">
        <v>444</v>
      </c>
      <c r="B235" s="73">
        <v>233</v>
      </c>
      <c r="C235" s="73">
        <v>383</v>
      </c>
      <c r="D235" s="73" t="s">
        <v>325</v>
      </c>
      <c r="E235" t="str">
        <f>IF(ISNA(MATCH(A235,'ESO zone constants'!$A$2:$A$9949,0)),"","X")</f>
        <v>X</v>
      </c>
    </row>
    <row r="236" spans="1:5" x14ac:dyDescent="0.25">
      <c r="A236" s="72">
        <v>447</v>
      </c>
      <c r="B236" s="73">
        <v>234</v>
      </c>
      <c r="C236" s="73">
        <v>383</v>
      </c>
      <c r="D236" s="73" t="s">
        <v>326</v>
      </c>
      <c r="E236" t="str">
        <f>IF(ISNA(MATCH(A236,'ESO zone constants'!$A$2:$A$9949,0)),"","X")</f>
        <v>X</v>
      </c>
    </row>
    <row r="237" spans="1:5" x14ac:dyDescent="0.25">
      <c r="A237" s="72">
        <v>449</v>
      </c>
      <c r="B237" s="73">
        <v>235</v>
      </c>
      <c r="C237" s="73">
        <v>101</v>
      </c>
      <c r="D237" s="73" t="s">
        <v>48</v>
      </c>
      <c r="E237" t="str">
        <f>IF(ISNA(MATCH(A237,'ESO zone constants'!$A$2:$A$9949,0)),"","X")</f>
        <v>X</v>
      </c>
    </row>
    <row r="238" spans="1:5" x14ac:dyDescent="0.25">
      <c r="A238" s="72">
        <v>451</v>
      </c>
      <c r="B238" s="73">
        <v>236</v>
      </c>
      <c r="C238" s="73">
        <v>382</v>
      </c>
      <c r="D238" s="73" t="s">
        <v>327</v>
      </c>
      <c r="E238" t="str">
        <f>IF(ISNA(MATCH(A238,'ESO zone constants'!$A$2:$A$9949,0)),"","X")</f>
        <v>X</v>
      </c>
    </row>
    <row r="239" spans="1:5" x14ac:dyDescent="0.25">
      <c r="A239" s="72">
        <v>452</v>
      </c>
      <c r="B239" s="73">
        <v>237</v>
      </c>
      <c r="C239" s="73">
        <v>382</v>
      </c>
      <c r="D239" s="73" t="s">
        <v>328</v>
      </c>
      <c r="E239" t="str">
        <f>IF(ISNA(MATCH(A239,'ESO zone constants'!$A$2:$A$9949,0)),"","X")</f>
        <v>X</v>
      </c>
    </row>
    <row r="240" spans="1:5" x14ac:dyDescent="0.25">
      <c r="A240" s="72">
        <v>453</v>
      </c>
      <c r="B240" s="73">
        <v>238</v>
      </c>
      <c r="C240" s="73">
        <v>382</v>
      </c>
      <c r="D240" s="73" t="s">
        <v>329</v>
      </c>
      <c r="E240" t="str">
        <f>IF(ISNA(MATCH(A240,'ESO zone constants'!$A$2:$A$9949,0)),"","X")</f>
        <v>X</v>
      </c>
    </row>
    <row r="241" spans="1:5" x14ac:dyDescent="0.25">
      <c r="A241" s="72">
        <v>454</v>
      </c>
      <c r="B241" s="73">
        <v>239</v>
      </c>
      <c r="C241" s="73">
        <v>382</v>
      </c>
      <c r="D241" s="73" t="s">
        <v>330</v>
      </c>
      <c r="E241" t="str">
        <f>IF(ISNA(MATCH(A241,'ESO zone constants'!$A$2:$A$9949,0)),"","X")</f>
        <v>X</v>
      </c>
    </row>
    <row r="242" spans="1:5" x14ac:dyDescent="0.25">
      <c r="A242" s="72">
        <v>455</v>
      </c>
      <c r="B242" s="73">
        <v>240</v>
      </c>
      <c r="C242" s="73">
        <v>382</v>
      </c>
      <c r="D242" s="73" t="s">
        <v>331</v>
      </c>
      <c r="E242" t="str">
        <f>IF(ISNA(MATCH(A242,'ESO zone constants'!$A$2:$A$9949,0)),"","X")</f>
        <v>X</v>
      </c>
    </row>
    <row r="243" spans="1:5" x14ac:dyDescent="0.25">
      <c r="A243" s="72">
        <v>456</v>
      </c>
      <c r="B243" s="73">
        <v>241</v>
      </c>
      <c r="C243" s="73">
        <v>382</v>
      </c>
      <c r="D243" s="73" t="s">
        <v>332</v>
      </c>
      <c r="E243" t="str">
        <f>IF(ISNA(MATCH(A243,'ESO zone constants'!$A$2:$A$9949,0)),"","X")</f>
        <v>X</v>
      </c>
    </row>
    <row r="244" spans="1:5" x14ac:dyDescent="0.25">
      <c r="A244" s="72">
        <v>457</v>
      </c>
      <c r="B244" s="73">
        <v>242</v>
      </c>
      <c r="C244" s="73">
        <v>382</v>
      </c>
      <c r="D244" s="73" t="s">
        <v>333</v>
      </c>
      <c r="E244" t="str">
        <f>IF(ISNA(MATCH(A244,'ESO zone constants'!$A$2:$A$9949,0)),"","X")</f>
        <v>X</v>
      </c>
    </row>
    <row r="245" spans="1:5" x14ac:dyDescent="0.25">
      <c r="A245" s="72">
        <v>458</v>
      </c>
      <c r="B245" s="73">
        <v>243</v>
      </c>
      <c r="C245" s="73">
        <v>382</v>
      </c>
      <c r="D245" s="73" t="s">
        <v>334</v>
      </c>
      <c r="E245" t="str">
        <f>IF(ISNA(MATCH(A245,'ESO zone constants'!$A$2:$A$9949,0)),"","X")</f>
        <v>X</v>
      </c>
    </row>
    <row r="246" spans="1:5" x14ac:dyDescent="0.25">
      <c r="A246" s="72">
        <v>459</v>
      </c>
      <c r="B246" s="73">
        <v>244</v>
      </c>
      <c r="C246" s="73">
        <v>382</v>
      </c>
      <c r="D246" s="73" t="s">
        <v>335</v>
      </c>
      <c r="E246" t="str">
        <f>IF(ISNA(MATCH(A246,'ESO zone constants'!$A$2:$A$9949,0)),"","X")</f>
        <v>X</v>
      </c>
    </row>
    <row r="247" spans="1:5" x14ac:dyDescent="0.25">
      <c r="A247" s="72">
        <v>460</v>
      </c>
      <c r="B247" s="73">
        <v>245</v>
      </c>
      <c r="C247" s="73">
        <v>382</v>
      </c>
      <c r="D247" s="73" t="s">
        <v>336</v>
      </c>
      <c r="E247" t="str">
        <f>IF(ISNA(MATCH(A247,'ESO zone constants'!$A$2:$A$9949,0)),"","X")</f>
        <v>X</v>
      </c>
    </row>
    <row r="248" spans="1:5" x14ac:dyDescent="0.25">
      <c r="A248" s="72">
        <v>461</v>
      </c>
      <c r="B248" s="73">
        <v>246</v>
      </c>
      <c r="C248" s="73">
        <v>382</v>
      </c>
      <c r="D248" s="73" t="s">
        <v>337</v>
      </c>
      <c r="E248" t="str">
        <f>IF(ISNA(MATCH(A248,'ESO zone constants'!$A$2:$A$9949,0)),"","X")</f>
        <v>X</v>
      </c>
    </row>
    <row r="249" spans="1:5" x14ac:dyDescent="0.25">
      <c r="A249" s="72">
        <v>462</v>
      </c>
      <c r="B249" s="73">
        <v>247</v>
      </c>
      <c r="C249" s="73">
        <v>382</v>
      </c>
      <c r="D249" s="73" t="s">
        <v>338</v>
      </c>
      <c r="E249" t="str">
        <f>IF(ISNA(MATCH(A249,'ESO zone constants'!$A$2:$A$9949,0)),"","X")</f>
        <v>X</v>
      </c>
    </row>
    <row r="250" spans="1:5" x14ac:dyDescent="0.25">
      <c r="A250" s="72">
        <v>463</v>
      </c>
      <c r="B250" s="73">
        <v>248</v>
      </c>
      <c r="C250" s="73">
        <v>382</v>
      </c>
      <c r="D250" s="73" t="s">
        <v>339</v>
      </c>
      <c r="E250" t="str">
        <f>IF(ISNA(MATCH(A250,'ESO zone constants'!$A$2:$A$9949,0)),"","X")</f>
        <v>X</v>
      </c>
    </row>
    <row r="251" spans="1:5" x14ac:dyDescent="0.25">
      <c r="A251" s="72">
        <v>464</v>
      </c>
      <c r="B251" s="73">
        <v>249</v>
      </c>
      <c r="C251" s="73">
        <v>382</v>
      </c>
      <c r="D251" s="73" t="s">
        <v>340</v>
      </c>
      <c r="E251" t="str">
        <f>IF(ISNA(MATCH(A251,'ESO zone constants'!$A$2:$A$9949,0)),"","X")</f>
        <v>X</v>
      </c>
    </row>
    <row r="252" spans="1:5" x14ac:dyDescent="0.25">
      <c r="A252" s="72">
        <v>465</v>
      </c>
      <c r="B252" s="73">
        <v>250</v>
      </c>
      <c r="C252" s="73">
        <v>382</v>
      </c>
      <c r="D252" s="73" t="s">
        <v>341</v>
      </c>
      <c r="E252" t="str">
        <f>IF(ISNA(MATCH(A252,'ESO zone constants'!$A$2:$A$9949,0)),"","X")</f>
        <v>X</v>
      </c>
    </row>
    <row r="253" spans="1:5" x14ac:dyDescent="0.25">
      <c r="A253" s="72">
        <v>466</v>
      </c>
      <c r="B253" s="73">
        <v>251</v>
      </c>
      <c r="C253" s="73">
        <v>382</v>
      </c>
      <c r="D253" s="73" t="s">
        <v>342</v>
      </c>
      <c r="E253" t="str">
        <f>IF(ISNA(MATCH(A253,'ESO zone constants'!$A$2:$A$9949,0)),"","X")</f>
        <v>X</v>
      </c>
    </row>
    <row r="254" spans="1:5" x14ac:dyDescent="0.25">
      <c r="A254" s="72">
        <v>467</v>
      </c>
      <c r="B254" s="73">
        <v>252</v>
      </c>
      <c r="C254" s="73">
        <v>382</v>
      </c>
      <c r="D254" s="73" t="s">
        <v>343</v>
      </c>
      <c r="E254" t="str">
        <f>IF(ISNA(MATCH(A254,'ESO zone constants'!$A$2:$A$9949,0)),"","X")</f>
        <v>X</v>
      </c>
    </row>
    <row r="255" spans="1:5" x14ac:dyDescent="0.25">
      <c r="A255" s="72">
        <v>468</v>
      </c>
      <c r="B255" s="73">
        <v>253</v>
      </c>
      <c r="C255" s="73">
        <v>58</v>
      </c>
      <c r="D255" s="73" t="s">
        <v>344</v>
      </c>
      <c r="E255" t="str">
        <f>IF(ISNA(MATCH(A255,'ESO zone constants'!$A$2:$A$9949,0)),"","X")</f>
        <v>X</v>
      </c>
    </row>
    <row r="256" spans="1:5" x14ac:dyDescent="0.25">
      <c r="A256" s="72">
        <v>469</v>
      </c>
      <c r="B256" s="73">
        <v>254</v>
      </c>
      <c r="C256" s="73">
        <v>58</v>
      </c>
      <c r="D256" s="73" t="s">
        <v>345</v>
      </c>
      <c r="E256" t="str">
        <f>IF(ISNA(MATCH(A256,'ESO zone constants'!$A$2:$A$9949,0)),"","X")</f>
        <v>X</v>
      </c>
    </row>
    <row r="257" spans="1:5" x14ac:dyDescent="0.25">
      <c r="A257" s="72">
        <v>470</v>
      </c>
      <c r="B257" s="73">
        <v>255</v>
      </c>
      <c r="C257" s="73">
        <v>58</v>
      </c>
      <c r="D257" s="73" t="s">
        <v>346</v>
      </c>
      <c r="E257" t="str">
        <f>IF(ISNA(MATCH(A257,'ESO zone constants'!$A$2:$A$9949,0)),"","X")</f>
        <v>X</v>
      </c>
    </row>
    <row r="258" spans="1:5" x14ac:dyDescent="0.25">
      <c r="A258" s="72">
        <v>471</v>
      </c>
      <c r="B258" s="73">
        <v>256</v>
      </c>
      <c r="C258" s="73">
        <v>58</v>
      </c>
      <c r="D258" s="73" t="s">
        <v>347</v>
      </c>
      <c r="E258" t="str">
        <f>IF(ISNA(MATCH(A258,'ESO zone constants'!$A$2:$A$9949,0)),"","X")</f>
        <v>X</v>
      </c>
    </row>
    <row r="259" spans="1:5" x14ac:dyDescent="0.25">
      <c r="A259" s="72">
        <v>472</v>
      </c>
      <c r="B259" s="73">
        <v>257</v>
      </c>
      <c r="C259" s="73">
        <v>58</v>
      </c>
      <c r="D259" s="73" t="s">
        <v>348</v>
      </c>
      <c r="E259" t="str">
        <f>IF(ISNA(MATCH(A259,'ESO zone constants'!$A$2:$A$9949,0)),"","X")</f>
        <v>X</v>
      </c>
    </row>
    <row r="260" spans="1:5" x14ac:dyDescent="0.25">
      <c r="A260" s="72">
        <v>473</v>
      </c>
      <c r="B260" s="73">
        <v>258</v>
      </c>
      <c r="C260" s="73">
        <v>58</v>
      </c>
      <c r="D260" s="73" t="s">
        <v>349</v>
      </c>
      <c r="E260" t="str">
        <f>IF(ISNA(MATCH(A260,'ESO zone constants'!$A$2:$A$9949,0)),"","X")</f>
        <v>X</v>
      </c>
    </row>
    <row r="261" spans="1:5" x14ac:dyDescent="0.25">
      <c r="A261" s="72">
        <v>475</v>
      </c>
      <c r="B261" s="73">
        <v>259</v>
      </c>
      <c r="C261" s="73">
        <v>383</v>
      </c>
      <c r="D261" s="73" t="s">
        <v>350</v>
      </c>
      <c r="E261" t="str">
        <f>IF(ISNA(MATCH(A261,'ESO zone constants'!$A$2:$A$9949,0)),"","X")</f>
        <v>X</v>
      </c>
    </row>
    <row r="262" spans="1:5" x14ac:dyDescent="0.25">
      <c r="A262" s="72">
        <v>477</v>
      </c>
      <c r="B262" s="73">
        <v>260</v>
      </c>
      <c r="C262" s="73">
        <v>383</v>
      </c>
      <c r="D262" s="73" t="s">
        <v>351</v>
      </c>
      <c r="E262" t="str">
        <f>IF(ISNA(MATCH(A262,'ESO zone constants'!$A$2:$A$9949,0)),"","X")</f>
        <v>X</v>
      </c>
    </row>
    <row r="263" spans="1:5" x14ac:dyDescent="0.25">
      <c r="A263" s="72">
        <v>478</v>
      </c>
      <c r="B263" s="73">
        <v>261</v>
      </c>
      <c r="C263" s="73">
        <v>383</v>
      </c>
      <c r="D263" s="73" t="s">
        <v>352</v>
      </c>
      <c r="E263" t="str">
        <f>IF(ISNA(MATCH(A263,'ESO zone constants'!$A$2:$A$9949,0)),"","X")</f>
        <v>X</v>
      </c>
    </row>
    <row r="264" spans="1:5" x14ac:dyDescent="0.25">
      <c r="A264" s="72">
        <v>480</v>
      </c>
      <c r="B264" s="73">
        <v>262</v>
      </c>
      <c r="C264" s="73">
        <v>103</v>
      </c>
      <c r="D264" s="73" t="s">
        <v>353</v>
      </c>
      <c r="E264" t="str">
        <f>IF(ISNA(MATCH(A264,'ESO zone constants'!$A$2:$A$9949,0)),"","X")</f>
        <v>X</v>
      </c>
    </row>
    <row r="265" spans="1:5" x14ac:dyDescent="0.25">
      <c r="A265" s="72">
        <v>481</v>
      </c>
      <c r="B265" s="73">
        <v>263</v>
      </c>
      <c r="C265" s="73">
        <v>103</v>
      </c>
      <c r="D265" s="73" t="s">
        <v>354</v>
      </c>
      <c r="E265" t="str">
        <f>IF(ISNA(MATCH(A265,'ESO zone constants'!$A$2:$A$9949,0)),"","X")</f>
        <v>X</v>
      </c>
    </row>
    <row r="266" spans="1:5" x14ac:dyDescent="0.25">
      <c r="A266" s="72">
        <v>482</v>
      </c>
      <c r="B266" s="73">
        <v>264</v>
      </c>
      <c r="C266" s="73">
        <v>103</v>
      </c>
      <c r="D266" s="73" t="s">
        <v>355</v>
      </c>
      <c r="E266" t="str">
        <f>IF(ISNA(MATCH(A266,'ESO zone constants'!$A$2:$A$9949,0)),"","X")</f>
        <v>X</v>
      </c>
    </row>
    <row r="267" spans="1:5" x14ac:dyDescent="0.25">
      <c r="A267" s="72">
        <v>484</v>
      </c>
      <c r="B267" s="73">
        <v>265</v>
      </c>
      <c r="C267" s="73">
        <v>103</v>
      </c>
      <c r="D267" s="73" t="s">
        <v>356</v>
      </c>
      <c r="E267" t="str">
        <f>IF(ISNA(MATCH(A267,'ESO zone constants'!$A$2:$A$9949,0)),"","X")</f>
        <v>X</v>
      </c>
    </row>
    <row r="268" spans="1:5" x14ac:dyDescent="0.25">
      <c r="A268" s="72">
        <v>485</v>
      </c>
      <c r="B268" s="73">
        <v>266</v>
      </c>
      <c r="C268" s="73">
        <v>103</v>
      </c>
      <c r="D268" s="73" t="s">
        <v>357</v>
      </c>
      <c r="E268" t="str">
        <f>IF(ISNA(MATCH(A268,'ESO zone constants'!$A$2:$A$9949,0)),"","X")</f>
        <v>X</v>
      </c>
    </row>
    <row r="269" spans="1:5" x14ac:dyDescent="0.25">
      <c r="A269" s="72">
        <v>486</v>
      </c>
      <c r="B269" s="73">
        <v>267</v>
      </c>
      <c r="C269" s="73">
        <v>381</v>
      </c>
      <c r="D269" s="73" t="s">
        <v>358</v>
      </c>
      <c r="E269" t="str">
        <f>IF(ISNA(MATCH(A269,'ESO zone constants'!$A$2:$A$9949,0)),"","X")</f>
        <v>X</v>
      </c>
    </row>
    <row r="270" spans="1:5" x14ac:dyDescent="0.25">
      <c r="A270" s="72">
        <v>487</v>
      </c>
      <c r="B270" s="73">
        <v>268</v>
      </c>
      <c r="C270" s="73">
        <v>382</v>
      </c>
      <c r="D270" s="73" t="s">
        <v>359</v>
      </c>
      <c r="E270" t="str">
        <f>IF(ISNA(MATCH(A270,'ESO zone constants'!$A$2:$A$9949,0)),"","X")</f>
        <v>X</v>
      </c>
    </row>
    <row r="271" spans="1:5" x14ac:dyDescent="0.25">
      <c r="A271" s="72">
        <v>492</v>
      </c>
      <c r="B271" s="73">
        <v>269</v>
      </c>
      <c r="C271" s="73">
        <v>41</v>
      </c>
      <c r="D271" s="73" t="s">
        <v>360</v>
      </c>
      <c r="E271" t="str">
        <f>IF(ISNA(MATCH(A271,'ESO zone constants'!$A$2:$A$9949,0)),"","X")</f>
        <v>X</v>
      </c>
    </row>
    <row r="272" spans="1:5" x14ac:dyDescent="0.25">
      <c r="A272" s="72">
        <v>493</v>
      </c>
      <c r="B272" s="73">
        <v>270</v>
      </c>
      <c r="C272" s="73">
        <v>181</v>
      </c>
      <c r="D272" s="73" t="s">
        <v>361</v>
      </c>
      <c r="E272" t="str">
        <f>IF(ISNA(MATCH(A272,'ESO zone constants'!$A$2:$A$9949,0)),"","X")</f>
        <v>X</v>
      </c>
    </row>
    <row r="273" spans="1:5" x14ac:dyDescent="0.25">
      <c r="A273" s="72">
        <v>494</v>
      </c>
      <c r="B273" s="73">
        <v>271</v>
      </c>
      <c r="C273" s="73">
        <v>181</v>
      </c>
      <c r="D273" s="73" t="s">
        <v>362</v>
      </c>
      <c r="E273" t="str">
        <f>IF(ISNA(MATCH(A273,'ESO zone constants'!$A$2:$A$9949,0)),"","X")</f>
        <v>X</v>
      </c>
    </row>
    <row r="274" spans="1:5" x14ac:dyDescent="0.25">
      <c r="A274" s="72">
        <v>495</v>
      </c>
      <c r="B274" s="73">
        <v>272</v>
      </c>
      <c r="C274" s="73">
        <v>181</v>
      </c>
      <c r="D274" s="73" t="s">
        <v>363</v>
      </c>
      <c r="E274" t="str">
        <f>IF(ISNA(MATCH(A274,'ESO zone constants'!$A$2:$A$9949,0)),"","X")</f>
        <v>X</v>
      </c>
    </row>
    <row r="275" spans="1:5" x14ac:dyDescent="0.25">
      <c r="A275" s="72">
        <v>496</v>
      </c>
      <c r="B275" s="73">
        <v>273</v>
      </c>
      <c r="C275" s="73">
        <v>181</v>
      </c>
      <c r="D275" s="73" t="s">
        <v>364</v>
      </c>
      <c r="E275" t="str">
        <f>IF(ISNA(MATCH(A275,'ESO zone constants'!$A$2:$A$9949,0)),"","X")</f>
        <v>X</v>
      </c>
    </row>
    <row r="276" spans="1:5" x14ac:dyDescent="0.25">
      <c r="A276" s="72">
        <v>497</v>
      </c>
      <c r="B276" s="73">
        <v>274</v>
      </c>
      <c r="C276" s="73">
        <v>181</v>
      </c>
      <c r="D276" s="73" t="s">
        <v>365</v>
      </c>
      <c r="E276" t="str">
        <f>IF(ISNA(MATCH(A276,'ESO zone constants'!$A$2:$A$9949,0)),"","X")</f>
        <v>X</v>
      </c>
    </row>
    <row r="277" spans="1:5" x14ac:dyDescent="0.25">
      <c r="A277" s="72">
        <v>498</v>
      </c>
      <c r="B277" s="73">
        <v>275</v>
      </c>
      <c r="C277" s="73">
        <v>181</v>
      </c>
      <c r="D277" s="73" t="s">
        <v>366</v>
      </c>
      <c r="E277" t="str">
        <f>IF(ISNA(MATCH(A277,'ESO zone constants'!$A$2:$A$9949,0)),"","X")</f>
        <v>X</v>
      </c>
    </row>
    <row r="278" spans="1:5" x14ac:dyDescent="0.25">
      <c r="A278" s="72">
        <v>499</v>
      </c>
      <c r="B278" s="73">
        <v>276</v>
      </c>
      <c r="C278" s="73">
        <v>181</v>
      </c>
      <c r="D278" s="73" t="s">
        <v>367</v>
      </c>
      <c r="E278" t="str">
        <f>IF(ISNA(MATCH(A278,'ESO zone constants'!$A$2:$A$9949,0)),"","X")</f>
        <v>X</v>
      </c>
    </row>
    <row r="279" spans="1:5" x14ac:dyDescent="0.25">
      <c r="A279" s="72">
        <v>500</v>
      </c>
      <c r="B279" s="73">
        <v>277</v>
      </c>
      <c r="C279" s="73">
        <v>181</v>
      </c>
      <c r="D279" s="73" t="s">
        <v>368</v>
      </c>
      <c r="E279" t="str">
        <f>IF(ISNA(MATCH(A279,'ESO zone constants'!$A$2:$A$9949,0)),"","X")</f>
        <v>X</v>
      </c>
    </row>
    <row r="280" spans="1:5" x14ac:dyDescent="0.25">
      <c r="A280" s="72">
        <v>501</v>
      </c>
      <c r="B280" s="73">
        <v>278</v>
      </c>
      <c r="C280" s="73">
        <v>181</v>
      </c>
      <c r="D280" s="73" t="s">
        <v>369</v>
      </c>
      <c r="E280" t="str">
        <f>IF(ISNA(MATCH(A280,'ESO zone constants'!$A$2:$A$9949,0)),"","X")</f>
        <v>X</v>
      </c>
    </row>
    <row r="281" spans="1:5" x14ac:dyDescent="0.25">
      <c r="A281" s="72">
        <v>502</v>
      </c>
      <c r="B281" s="73">
        <v>279</v>
      </c>
      <c r="C281" s="73">
        <v>181</v>
      </c>
      <c r="D281" s="73" t="s">
        <v>370</v>
      </c>
      <c r="E281" t="str">
        <f>IF(ISNA(MATCH(A281,'ESO zone constants'!$A$2:$A$9949,0)),"","X")</f>
        <v>X</v>
      </c>
    </row>
    <row r="282" spans="1:5" x14ac:dyDescent="0.25">
      <c r="A282" s="72">
        <v>503</v>
      </c>
      <c r="B282" s="73">
        <v>280</v>
      </c>
      <c r="C282" s="73">
        <v>181</v>
      </c>
      <c r="D282" s="73" t="s">
        <v>371</v>
      </c>
      <c r="E282" t="str">
        <f>IF(ISNA(MATCH(A282,'ESO zone constants'!$A$2:$A$9949,0)),"","X")</f>
        <v>X</v>
      </c>
    </row>
    <row r="283" spans="1:5" x14ac:dyDescent="0.25">
      <c r="A283" s="72">
        <v>504</v>
      </c>
      <c r="B283" s="73">
        <v>281</v>
      </c>
      <c r="C283" s="73">
        <v>181</v>
      </c>
      <c r="D283" s="73" t="s">
        <v>372</v>
      </c>
      <c r="E283" t="str">
        <f>IF(ISNA(MATCH(A283,'ESO zone constants'!$A$2:$A$9949,0)),"","X")</f>
        <v>X</v>
      </c>
    </row>
    <row r="284" spans="1:5" x14ac:dyDescent="0.25">
      <c r="A284" s="72">
        <v>505</v>
      </c>
      <c r="B284" s="73">
        <v>282</v>
      </c>
      <c r="C284" s="73">
        <v>181</v>
      </c>
      <c r="D284" s="73" t="s">
        <v>373</v>
      </c>
      <c r="E284" t="str">
        <f>IF(ISNA(MATCH(A284,'ESO zone constants'!$A$2:$A$9949,0)),"","X")</f>
        <v>X</v>
      </c>
    </row>
    <row r="285" spans="1:5" x14ac:dyDescent="0.25">
      <c r="A285" s="72">
        <v>506</v>
      </c>
      <c r="B285" s="73">
        <v>283</v>
      </c>
      <c r="C285" s="73">
        <v>181</v>
      </c>
      <c r="D285" s="73" t="s">
        <v>374</v>
      </c>
      <c r="E285" t="str">
        <f>IF(ISNA(MATCH(A285,'ESO zone constants'!$A$2:$A$9949,0)),"","X")</f>
        <v>X</v>
      </c>
    </row>
    <row r="286" spans="1:5" x14ac:dyDescent="0.25">
      <c r="A286" s="72">
        <v>507</v>
      </c>
      <c r="B286" s="73">
        <v>284</v>
      </c>
      <c r="C286" s="73">
        <v>181</v>
      </c>
      <c r="D286" s="73" t="s">
        <v>375</v>
      </c>
      <c r="E286" t="str">
        <f>IF(ISNA(MATCH(A286,'ESO zone constants'!$A$2:$A$9949,0)),"","X")</f>
        <v>X</v>
      </c>
    </row>
    <row r="287" spans="1:5" x14ac:dyDescent="0.25">
      <c r="A287" s="72">
        <v>508</v>
      </c>
      <c r="B287" s="73">
        <v>285</v>
      </c>
      <c r="C287" s="73">
        <v>849</v>
      </c>
      <c r="D287" s="73" t="s">
        <v>376</v>
      </c>
      <c r="E287" t="str">
        <f>IF(ISNA(MATCH(A287,'ESO zone constants'!$A$2:$A$9949,0)),"","X")</f>
        <v>X</v>
      </c>
    </row>
    <row r="288" spans="1:5" x14ac:dyDescent="0.25">
      <c r="A288" s="72">
        <v>509</v>
      </c>
      <c r="B288" s="73">
        <v>286</v>
      </c>
      <c r="C288" s="73">
        <v>849</v>
      </c>
      <c r="D288" s="73" t="s">
        <v>377</v>
      </c>
      <c r="E288" t="str">
        <f>IF(ISNA(MATCH(A288,'ESO zone constants'!$A$2:$A$9949,0)),"","X")</f>
        <v>X</v>
      </c>
    </row>
    <row r="289" spans="1:5" x14ac:dyDescent="0.25">
      <c r="A289" s="72">
        <v>510</v>
      </c>
      <c r="B289" s="73">
        <v>287</v>
      </c>
      <c r="C289" s="73">
        <v>849</v>
      </c>
      <c r="D289" s="73" t="s">
        <v>378</v>
      </c>
      <c r="E289" t="str">
        <f>IF(ISNA(MATCH(A289,'ESO zone constants'!$A$2:$A$9949,0)),"","X")</f>
        <v>X</v>
      </c>
    </row>
    <row r="290" spans="1:5" x14ac:dyDescent="0.25">
      <c r="A290" s="72">
        <v>511</v>
      </c>
      <c r="B290" s="73">
        <v>288</v>
      </c>
      <c r="C290" s="73">
        <v>511</v>
      </c>
      <c r="D290" s="73" t="s">
        <v>379</v>
      </c>
      <c r="E290" t="str">
        <f>IF(ISNA(MATCH(A290,'ESO zone constants'!$A$2:$A$9949,0)),"","X")</f>
        <v>X</v>
      </c>
    </row>
    <row r="291" spans="1:5" x14ac:dyDescent="0.25">
      <c r="A291" s="72">
        <v>512</v>
      </c>
      <c r="B291" s="73">
        <v>289</v>
      </c>
      <c r="C291" s="73">
        <v>512</v>
      </c>
      <c r="D291" s="73" t="s">
        <v>380</v>
      </c>
      <c r="E291" t="str">
        <f>IF(ISNA(MATCH(A291,'ESO zone constants'!$A$2:$A$9949,0)),"","X")</f>
        <v>X</v>
      </c>
    </row>
    <row r="292" spans="1:5" x14ac:dyDescent="0.25">
      <c r="A292" s="72">
        <v>513</v>
      </c>
      <c r="B292" s="73">
        <v>290</v>
      </c>
      <c r="C292" s="73">
        <v>513</v>
      </c>
      <c r="D292" s="73" t="s">
        <v>381</v>
      </c>
      <c r="E292" t="str">
        <f>IF(ISNA(MATCH(A292,'ESO zone constants'!$A$2:$A$9949,0)),"","X")</f>
        <v>X</v>
      </c>
    </row>
    <row r="293" spans="1:5" x14ac:dyDescent="0.25">
      <c r="A293" s="72">
        <v>514</v>
      </c>
      <c r="B293" s="73">
        <v>291</v>
      </c>
      <c r="C293" s="73">
        <v>514</v>
      </c>
      <c r="D293" s="73" t="s">
        <v>382</v>
      </c>
      <c r="E293" t="str">
        <f>IF(ISNA(MATCH(A293,'ESO zone constants'!$A$2:$A$9949,0)),"","X")</f>
        <v>X</v>
      </c>
    </row>
    <row r="294" spans="1:5" x14ac:dyDescent="0.25">
      <c r="A294" s="72">
        <v>515</v>
      </c>
      <c r="B294" s="73">
        <v>292</v>
      </c>
      <c r="C294" s="73">
        <v>515</v>
      </c>
      <c r="D294" s="73" t="s">
        <v>1672</v>
      </c>
      <c r="E294" t="str">
        <f>IF(ISNA(MATCH(A294,'ESO zone constants'!$A$2:$A$9949,0)),"","X")</f>
        <v>X</v>
      </c>
    </row>
    <row r="295" spans="1:5" x14ac:dyDescent="0.25">
      <c r="A295" s="72">
        <v>516</v>
      </c>
      <c r="B295" s="73">
        <v>293</v>
      </c>
      <c r="C295" s="73">
        <v>516</v>
      </c>
      <c r="D295" s="73" t="s">
        <v>377</v>
      </c>
      <c r="E295" t="str">
        <f>IF(ISNA(MATCH(A295,'ESO zone constants'!$A$2:$A$9949,0)),"","X")</f>
        <v>X</v>
      </c>
    </row>
    <row r="296" spans="1:5" x14ac:dyDescent="0.25">
      <c r="A296" s="72">
        <v>517</v>
      </c>
      <c r="B296" s="73">
        <v>294</v>
      </c>
      <c r="C296" s="73">
        <v>517</v>
      </c>
      <c r="D296" s="73" t="s">
        <v>383</v>
      </c>
      <c r="E296" t="str">
        <f>IF(ISNA(MATCH(A296,'ESO zone constants'!$A$2:$A$9949,0)),"","X")</f>
        <v>X</v>
      </c>
    </row>
    <row r="297" spans="1:5" x14ac:dyDescent="0.25">
      <c r="A297" s="72">
        <v>518</v>
      </c>
      <c r="B297" s="73">
        <v>295</v>
      </c>
      <c r="C297" s="73">
        <v>518</v>
      </c>
      <c r="D297" s="73" t="s">
        <v>383</v>
      </c>
      <c r="E297" t="str">
        <f>IF(ISNA(MATCH(A297,'ESO zone constants'!$A$2:$A$9949,0)),"","X")</f>
        <v>X</v>
      </c>
    </row>
    <row r="298" spans="1:5" x14ac:dyDescent="0.25">
      <c r="A298" s="72">
        <v>525</v>
      </c>
      <c r="B298" s="73">
        <v>296</v>
      </c>
      <c r="C298" s="73">
        <v>181</v>
      </c>
      <c r="D298" s="73" t="s">
        <v>1585</v>
      </c>
      <c r="E298" t="str">
        <f>IF(ISNA(MATCH(A298,'ESO zone constants'!$A$2:$A$9949,0)),"","X")</f>
        <v>X</v>
      </c>
    </row>
    <row r="299" spans="1:5" x14ac:dyDescent="0.25">
      <c r="A299" s="72">
        <v>526</v>
      </c>
      <c r="B299" s="73">
        <v>297</v>
      </c>
      <c r="C299" s="73">
        <v>382</v>
      </c>
      <c r="D299" s="73" t="s">
        <v>384</v>
      </c>
      <c r="E299" t="str">
        <f>IF(ISNA(MATCH(A299,'ESO zone constants'!$A$2:$A$9949,0)),"","X")</f>
        <v>X</v>
      </c>
    </row>
    <row r="300" spans="1:5" x14ac:dyDescent="0.25">
      <c r="A300" s="72">
        <v>527</v>
      </c>
      <c r="B300" s="73">
        <v>298</v>
      </c>
      <c r="C300" s="73">
        <v>199</v>
      </c>
      <c r="D300" s="73" t="s">
        <v>385</v>
      </c>
      <c r="E300" t="str">
        <f>IF(ISNA(MATCH(A300,'ESO zone constants'!$A$2:$A$9949,0)),"","X")</f>
        <v>X</v>
      </c>
    </row>
    <row r="301" spans="1:5" x14ac:dyDescent="0.25">
      <c r="A301" s="72">
        <v>529</v>
      </c>
      <c r="B301" s="73">
        <v>299</v>
      </c>
      <c r="C301" s="73">
        <v>267</v>
      </c>
      <c r="D301" s="73" t="s">
        <v>386</v>
      </c>
      <c r="E301" t="str">
        <f>IF(ISNA(MATCH(A301,'ESO zone constants'!$A$2:$A$9949,0)),"","X")</f>
        <v>X</v>
      </c>
    </row>
    <row r="302" spans="1:5" x14ac:dyDescent="0.25">
      <c r="A302" s="72">
        <v>530</v>
      </c>
      <c r="B302" s="73">
        <v>300</v>
      </c>
      <c r="C302" s="73">
        <v>347</v>
      </c>
      <c r="D302" s="73" t="s">
        <v>387</v>
      </c>
      <c r="E302" t="str">
        <f>IF(ISNA(MATCH(A302,'ESO zone constants'!$A$2:$A$9949,0)),"","X")</f>
        <v>X</v>
      </c>
    </row>
    <row r="303" spans="1:5" x14ac:dyDescent="0.25">
      <c r="A303" s="72">
        <v>531</v>
      </c>
      <c r="B303" s="73">
        <v>301</v>
      </c>
      <c r="C303" s="73">
        <v>181</v>
      </c>
      <c r="D303" s="73" t="s">
        <v>388</v>
      </c>
      <c r="E303" t="str">
        <f>IF(ISNA(MATCH(A303,'ESO zone constants'!$A$2:$A$9949,0)),"","X")</f>
        <v>X</v>
      </c>
    </row>
    <row r="304" spans="1:5" x14ac:dyDescent="0.25">
      <c r="A304" s="72">
        <v>532</v>
      </c>
      <c r="B304" s="73">
        <v>302</v>
      </c>
      <c r="C304" s="73">
        <v>181</v>
      </c>
      <c r="D304" s="73" t="s">
        <v>389</v>
      </c>
      <c r="E304" t="str">
        <f>IF(ISNA(MATCH(A304,'ESO zone constants'!$A$2:$A$9949,0)),"","X")</f>
        <v>X</v>
      </c>
    </row>
    <row r="305" spans="1:5" x14ac:dyDescent="0.25">
      <c r="A305" s="72">
        <v>533</v>
      </c>
      <c r="B305" s="73">
        <v>303</v>
      </c>
      <c r="C305" s="73">
        <v>181</v>
      </c>
      <c r="D305" s="73" t="s">
        <v>390</v>
      </c>
      <c r="E305" t="str">
        <f>IF(ISNA(MATCH(A305,'ESO zone constants'!$A$2:$A$9949,0)),"","X")</f>
        <v>X</v>
      </c>
    </row>
    <row r="306" spans="1:5" x14ac:dyDescent="0.25">
      <c r="A306" s="72">
        <v>534</v>
      </c>
      <c r="B306" s="73">
        <v>304</v>
      </c>
      <c r="C306" s="73">
        <v>534</v>
      </c>
      <c r="D306" s="73" t="s">
        <v>391</v>
      </c>
      <c r="E306" t="str">
        <f>IF(ISNA(MATCH(A306,'ESO zone constants'!$A$2:$A$9949,0)),"","X")</f>
        <v>X</v>
      </c>
    </row>
    <row r="307" spans="1:5" x14ac:dyDescent="0.25">
      <c r="A307" s="72">
        <v>535</v>
      </c>
      <c r="B307" s="73">
        <v>305</v>
      </c>
      <c r="C307" s="73">
        <v>535</v>
      </c>
      <c r="D307" s="73" t="s">
        <v>392</v>
      </c>
      <c r="E307" t="str">
        <f>IF(ISNA(MATCH(A307,'ESO zone constants'!$A$2:$A$9949,0)),"","X")</f>
        <v>X</v>
      </c>
    </row>
    <row r="308" spans="1:5" x14ac:dyDescent="0.25">
      <c r="A308" s="72">
        <v>537</v>
      </c>
      <c r="B308" s="73">
        <v>306</v>
      </c>
      <c r="C308" s="73">
        <v>537</v>
      </c>
      <c r="D308" s="73" t="s">
        <v>393</v>
      </c>
      <c r="E308" t="str">
        <f>IF(ISNA(MATCH(A308,'ESO zone constants'!$A$2:$A$9949,0)),"","X")</f>
        <v>X</v>
      </c>
    </row>
    <row r="309" spans="1:5" x14ac:dyDescent="0.25">
      <c r="A309" s="72">
        <v>539</v>
      </c>
      <c r="B309" s="73">
        <v>307</v>
      </c>
      <c r="C309" s="73">
        <v>535</v>
      </c>
      <c r="D309" s="73" t="s">
        <v>394</v>
      </c>
      <c r="E309" t="str">
        <f>IF(ISNA(MATCH(A309,'ESO zone constants'!$A$2:$A$9949,0)),"","X")</f>
        <v>X</v>
      </c>
    </row>
    <row r="310" spans="1:5" x14ac:dyDescent="0.25">
      <c r="A310" s="72">
        <v>541</v>
      </c>
      <c r="B310" s="73">
        <v>308</v>
      </c>
      <c r="C310" s="73">
        <v>267</v>
      </c>
      <c r="D310" s="73" t="s">
        <v>395</v>
      </c>
      <c r="E310" t="str">
        <f>IF(ISNA(MATCH(A310,'ESO zone constants'!$A$2:$A$9949,0)),"","X")</f>
        <v>X</v>
      </c>
    </row>
    <row r="311" spans="1:5" x14ac:dyDescent="0.25">
      <c r="A311" s="72">
        <v>542</v>
      </c>
      <c r="B311" s="73">
        <v>309</v>
      </c>
      <c r="C311" s="73">
        <v>208</v>
      </c>
      <c r="D311" s="73" t="s">
        <v>396</v>
      </c>
      <c r="E311" t="str">
        <f>IF(ISNA(MATCH(A311,'ESO zone constants'!$A$2:$A$9949,0)),"","X")</f>
        <v>X</v>
      </c>
    </row>
    <row r="312" spans="1:5" x14ac:dyDescent="0.25">
      <c r="A312" s="72">
        <v>543</v>
      </c>
      <c r="B312" s="73">
        <v>310</v>
      </c>
      <c r="C312" s="73">
        <v>208</v>
      </c>
      <c r="D312" s="73" t="s">
        <v>397</v>
      </c>
      <c r="E312" t="str">
        <f>IF(ISNA(MATCH(A312,'ESO zone constants'!$A$2:$A$9949,0)),"","X")</f>
        <v>X</v>
      </c>
    </row>
    <row r="313" spans="1:5" x14ac:dyDescent="0.25">
      <c r="A313" s="72">
        <v>544</v>
      </c>
      <c r="B313" s="73">
        <v>311</v>
      </c>
      <c r="C313" s="73">
        <v>208</v>
      </c>
      <c r="D313" s="73" t="s">
        <v>398</v>
      </c>
      <c r="E313" t="str">
        <f>IF(ISNA(MATCH(A313,'ESO zone constants'!$A$2:$A$9949,0)),"","X")</f>
        <v>X</v>
      </c>
    </row>
    <row r="314" spans="1:5" x14ac:dyDescent="0.25">
      <c r="A314" s="72">
        <v>545</v>
      </c>
      <c r="B314" s="73">
        <v>312</v>
      </c>
      <c r="C314" s="73">
        <v>19</v>
      </c>
      <c r="D314" s="73" t="s">
        <v>399</v>
      </c>
      <c r="E314" t="str">
        <f>IF(ISNA(MATCH(A314,'ESO zone constants'!$A$2:$A$9949,0)),"","X")</f>
        <v>X</v>
      </c>
    </row>
    <row r="315" spans="1:5" x14ac:dyDescent="0.25">
      <c r="A315" s="72">
        <v>546</v>
      </c>
      <c r="B315" s="73">
        <v>313</v>
      </c>
      <c r="C315" s="73">
        <v>19</v>
      </c>
      <c r="D315" s="73" t="s">
        <v>400</v>
      </c>
      <c r="E315" t="str">
        <f>IF(ISNA(MATCH(A315,'ESO zone constants'!$A$2:$A$9949,0)),"","X")</f>
        <v>X</v>
      </c>
    </row>
    <row r="316" spans="1:5" x14ac:dyDescent="0.25">
      <c r="A316" s="72">
        <v>547</v>
      </c>
      <c r="B316" s="73">
        <v>314</v>
      </c>
      <c r="C316" s="73">
        <v>108</v>
      </c>
      <c r="D316" s="73" t="s">
        <v>401</v>
      </c>
      <c r="E316" t="str">
        <f>IF(ISNA(MATCH(A316,'ESO zone constants'!$A$2:$A$9949,0)),"","X")</f>
        <v>X</v>
      </c>
    </row>
    <row r="317" spans="1:5" x14ac:dyDescent="0.25">
      <c r="A317" s="72">
        <v>548</v>
      </c>
      <c r="B317" s="73">
        <v>315</v>
      </c>
      <c r="C317" s="73">
        <v>108</v>
      </c>
      <c r="D317" s="73" t="s">
        <v>402</v>
      </c>
      <c r="E317" t="str">
        <f>IF(ISNA(MATCH(A317,'ESO zone constants'!$A$2:$A$9949,0)),"","X")</f>
        <v>X</v>
      </c>
    </row>
    <row r="318" spans="1:5" x14ac:dyDescent="0.25">
      <c r="A318" s="72">
        <v>549</v>
      </c>
      <c r="B318" s="73">
        <v>316</v>
      </c>
      <c r="C318" s="73">
        <v>383</v>
      </c>
      <c r="D318" s="73" t="s">
        <v>403</v>
      </c>
      <c r="E318" t="str">
        <f>IF(ISNA(MATCH(A318,'ESO zone constants'!$A$2:$A$9949,0)),"","X")</f>
        <v>X</v>
      </c>
    </row>
    <row r="319" spans="1:5" x14ac:dyDescent="0.25">
      <c r="A319" s="72">
        <v>551</v>
      </c>
      <c r="B319" s="73">
        <v>317</v>
      </c>
      <c r="C319" s="73">
        <v>108</v>
      </c>
      <c r="D319" s="73" t="s">
        <v>404</v>
      </c>
      <c r="E319" t="str">
        <f>IF(ISNA(MATCH(A319,'ESO zone constants'!$A$2:$A$9949,0)),"","X")</f>
        <v>X</v>
      </c>
    </row>
    <row r="320" spans="1:5" x14ac:dyDescent="0.25">
      <c r="A320" s="72">
        <v>552</v>
      </c>
      <c r="B320" s="73">
        <v>318</v>
      </c>
      <c r="C320" s="73">
        <v>108</v>
      </c>
      <c r="D320" s="73" t="s">
        <v>405</v>
      </c>
      <c r="E320" t="str">
        <f>IF(ISNA(MATCH(A320,'ESO zone constants'!$A$2:$A$9949,0)),"","X")</f>
        <v>X</v>
      </c>
    </row>
    <row r="321" spans="1:5" x14ac:dyDescent="0.25">
      <c r="A321" s="72">
        <v>553</v>
      </c>
      <c r="B321" s="73">
        <v>319</v>
      </c>
      <c r="C321" s="73">
        <v>108</v>
      </c>
      <c r="D321" s="73" t="s">
        <v>406</v>
      </c>
      <c r="E321" t="str">
        <f>IF(ISNA(MATCH(A321,'ESO zone constants'!$A$2:$A$9949,0)),"","X")</f>
        <v>X</v>
      </c>
    </row>
    <row r="322" spans="1:5" x14ac:dyDescent="0.25">
      <c r="A322" s="72">
        <v>554</v>
      </c>
      <c r="B322" s="73">
        <v>320</v>
      </c>
      <c r="C322" s="73">
        <v>108</v>
      </c>
      <c r="D322" s="73" t="s">
        <v>407</v>
      </c>
      <c r="E322" t="str">
        <f>IF(ISNA(MATCH(A322,'ESO zone constants'!$A$2:$A$9949,0)),"","X")</f>
        <v>X</v>
      </c>
    </row>
    <row r="323" spans="1:5" x14ac:dyDescent="0.25">
      <c r="A323" s="72">
        <v>555</v>
      </c>
      <c r="B323" s="73">
        <v>321</v>
      </c>
      <c r="C323" s="73">
        <v>108</v>
      </c>
      <c r="D323" s="73" t="s">
        <v>408</v>
      </c>
      <c r="E323" t="str">
        <f>IF(ISNA(MATCH(A323,'ESO zone constants'!$A$2:$A$9949,0)),"","X")</f>
        <v>X</v>
      </c>
    </row>
    <row r="324" spans="1:5" x14ac:dyDescent="0.25">
      <c r="A324" s="72">
        <v>556</v>
      </c>
      <c r="B324" s="73">
        <v>322</v>
      </c>
      <c r="C324" s="73">
        <v>108</v>
      </c>
      <c r="D324" s="73" t="s">
        <v>409</v>
      </c>
      <c r="E324" t="str">
        <f>IF(ISNA(MATCH(A324,'ESO zone constants'!$A$2:$A$9949,0)),"","X")</f>
        <v>X</v>
      </c>
    </row>
    <row r="325" spans="1:5" x14ac:dyDescent="0.25">
      <c r="A325" s="72">
        <v>557</v>
      </c>
      <c r="B325" s="73">
        <v>323</v>
      </c>
      <c r="C325" s="73">
        <v>347</v>
      </c>
      <c r="D325" s="73" t="s">
        <v>410</v>
      </c>
      <c r="E325" t="str">
        <f>IF(ISNA(MATCH(A325,'ESO zone constants'!$A$2:$A$9949,0)),"","X")</f>
        <v>X</v>
      </c>
    </row>
    <row r="326" spans="1:5" x14ac:dyDescent="0.25">
      <c r="A326" s="72">
        <v>558</v>
      </c>
      <c r="B326" s="73">
        <v>324</v>
      </c>
      <c r="C326" s="73">
        <v>108</v>
      </c>
      <c r="D326" s="73" t="s">
        <v>411</v>
      </c>
      <c r="E326" t="str">
        <f>IF(ISNA(MATCH(A326,'ESO zone constants'!$A$2:$A$9949,0)),"","X")</f>
        <v>X</v>
      </c>
    </row>
    <row r="327" spans="1:5" x14ac:dyDescent="0.25">
      <c r="A327" s="72">
        <v>559</v>
      </c>
      <c r="B327" s="73">
        <v>325</v>
      </c>
      <c r="C327" s="73">
        <v>108</v>
      </c>
      <c r="D327" s="73" t="s">
        <v>412</v>
      </c>
      <c r="E327" t="str">
        <f>IF(ISNA(MATCH(A327,'ESO zone constants'!$A$2:$A$9949,0)),"","X")</f>
        <v>X</v>
      </c>
    </row>
    <row r="328" spans="1:5" x14ac:dyDescent="0.25">
      <c r="A328" s="72">
        <v>560</v>
      </c>
      <c r="B328" s="73">
        <v>326</v>
      </c>
      <c r="C328" s="73">
        <v>103</v>
      </c>
      <c r="D328" s="73" t="s">
        <v>299</v>
      </c>
      <c r="E328" t="str">
        <f>IF(ISNA(MATCH(A328,'ESO zone constants'!$A$2:$A$9949,0)),"","X")</f>
        <v>X</v>
      </c>
    </row>
    <row r="329" spans="1:5" x14ac:dyDescent="0.25">
      <c r="A329" s="72">
        <v>561</v>
      </c>
      <c r="B329" s="73">
        <v>327</v>
      </c>
      <c r="C329" s="73">
        <v>108</v>
      </c>
      <c r="D329" s="73" t="s">
        <v>413</v>
      </c>
      <c r="E329" t="str">
        <f>IF(ISNA(MATCH(A329,'ESO zone constants'!$A$2:$A$9949,0)),"","X")</f>
        <v>X</v>
      </c>
    </row>
    <row r="330" spans="1:5" x14ac:dyDescent="0.25">
      <c r="A330" s="72">
        <v>562</v>
      </c>
      <c r="B330" s="73">
        <v>328</v>
      </c>
      <c r="C330" s="73">
        <v>382</v>
      </c>
      <c r="D330" s="73" t="s">
        <v>414</v>
      </c>
      <c r="E330" t="str">
        <f>IF(ISNA(MATCH(A330,'ESO zone constants'!$A$2:$A$9949,0)),"","X")</f>
        <v>X</v>
      </c>
    </row>
    <row r="331" spans="1:5" x14ac:dyDescent="0.25">
      <c r="A331" s="72">
        <v>565</v>
      </c>
      <c r="B331" s="73">
        <v>329</v>
      </c>
      <c r="C331" s="73">
        <v>382</v>
      </c>
      <c r="D331" s="73" t="s">
        <v>415</v>
      </c>
      <c r="E331" t="str">
        <f>IF(ISNA(MATCH(A331,'ESO zone constants'!$A$2:$A$9949,0)),"","X")</f>
        <v>X</v>
      </c>
    </row>
    <row r="332" spans="1:5" x14ac:dyDescent="0.25">
      <c r="A332" s="72">
        <v>566</v>
      </c>
      <c r="B332" s="73">
        <v>330</v>
      </c>
      <c r="C332" s="73">
        <v>3</v>
      </c>
      <c r="D332" s="73" t="s">
        <v>416</v>
      </c>
      <c r="E332" t="str">
        <f>IF(ISNA(MATCH(A332,'ESO zone constants'!$A$2:$A$9949,0)),"","X")</f>
        <v>X</v>
      </c>
    </row>
    <row r="333" spans="1:5" x14ac:dyDescent="0.25">
      <c r="A333" s="72">
        <v>567</v>
      </c>
      <c r="B333" s="73">
        <v>331</v>
      </c>
      <c r="C333" s="73">
        <v>103</v>
      </c>
      <c r="D333" s="73" t="s">
        <v>298</v>
      </c>
      <c r="E333" t="str">
        <f>IF(ISNA(MATCH(A333,'ESO zone constants'!$A$2:$A$9949,0)),"","X")</f>
        <v>X</v>
      </c>
    </row>
    <row r="334" spans="1:5" x14ac:dyDescent="0.25">
      <c r="A334" s="72">
        <v>569</v>
      </c>
      <c r="B334" s="73">
        <v>332</v>
      </c>
      <c r="C334" s="73">
        <v>104</v>
      </c>
      <c r="D334" s="73" t="s">
        <v>417</v>
      </c>
      <c r="E334" t="str">
        <f>IF(ISNA(MATCH(A334,'ESO zone constants'!$A$2:$A$9949,0)),"","X")</f>
        <v>X</v>
      </c>
    </row>
    <row r="335" spans="1:5" x14ac:dyDescent="0.25">
      <c r="A335" s="72">
        <v>570</v>
      </c>
      <c r="B335" s="73">
        <v>333</v>
      </c>
      <c r="C335" s="73">
        <v>104</v>
      </c>
      <c r="D335" s="73" t="s">
        <v>418</v>
      </c>
      <c r="E335" t="str">
        <f>IF(ISNA(MATCH(A335,'ESO zone constants'!$A$2:$A$9949,0)),"","X")</f>
        <v>X</v>
      </c>
    </row>
    <row r="336" spans="1:5" x14ac:dyDescent="0.25">
      <c r="A336" s="72">
        <v>571</v>
      </c>
      <c r="B336" s="73">
        <v>334</v>
      </c>
      <c r="C336" s="73">
        <v>104</v>
      </c>
      <c r="D336" s="73" t="s">
        <v>419</v>
      </c>
      <c r="E336" t="str">
        <f>IF(ISNA(MATCH(A336,'ESO zone constants'!$A$2:$A$9949,0)),"","X")</f>
        <v>X</v>
      </c>
    </row>
    <row r="337" spans="1:5" x14ac:dyDescent="0.25">
      <c r="A337" s="72">
        <v>572</v>
      </c>
      <c r="B337" s="73">
        <v>335</v>
      </c>
      <c r="C337" s="73">
        <v>572</v>
      </c>
      <c r="D337" s="73" t="s">
        <v>420</v>
      </c>
      <c r="E337" t="str">
        <f>IF(ISNA(MATCH(A337,'ESO zone constants'!$A$2:$A$9949,0)),"","X")</f>
        <v>X</v>
      </c>
    </row>
    <row r="338" spans="1:5" x14ac:dyDescent="0.25">
      <c r="A338" s="72">
        <v>573</v>
      </c>
      <c r="B338" s="73">
        <v>336</v>
      </c>
      <c r="C338" s="73">
        <v>199</v>
      </c>
      <c r="D338" s="73" t="s">
        <v>421</v>
      </c>
      <c r="E338" t="str">
        <f>IF(ISNA(MATCH(A338,'ESO zone constants'!$A$2:$A$9949,0)),"","X")</f>
        <v>X</v>
      </c>
    </row>
    <row r="339" spans="1:5" x14ac:dyDescent="0.25">
      <c r="A339" s="72">
        <v>574</v>
      </c>
      <c r="B339" s="73">
        <v>337</v>
      </c>
      <c r="C339" s="73">
        <v>199</v>
      </c>
      <c r="D339" s="73" t="s">
        <v>422</v>
      </c>
      <c r="E339" t="str">
        <f>IF(ISNA(MATCH(A339,'ESO zone constants'!$A$2:$A$9949,0)),"","X")</f>
        <v>X</v>
      </c>
    </row>
    <row r="340" spans="1:5" x14ac:dyDescent="0.25">
      <c r="A340" s="72">
        <v>575</v>
      </c>
      <c r="B340" s="73">
        <v>338</v>
      </c>
      <c r="C340" s="73">
        <v>108</v>
      </c>
      <c r="D340" s="73" t="s">
        <v>423</v>
      </c>
      <c r="E340" t="str">
        <f>IF(ISNA(MATCH(A340,'ESO zone constants'!$A$2:$A$9949,0)),"","X")</f>
        <v>X</v>
      </c>
    </row>
    <row r="341" spans="1:5" x14ac:dyDescent="0.25">
      <c r="A341" s="72">
        <v>576</v>
      </c>
      <c r="B341" s="73">
        <v>339</v>
      </c>
      <c r="C341" s="73">
        <v>108</v>
      </c>
      <c r="D341" s="73" t="s">
        <v>424</v>
      </c>
      <c r="E341" t="str">
        <f>IF(ISNA(MATCH(A341,'ESO zone constants'!$A$2:$A$9949,0)),"","X")</f>
        <v>X</v>
      </c>
    </row>
    <row r="342" spans="1:5" x14ac:dyDescent="0.25">
      <c r="A342" s="72">
        <v>577</v>
      </c>
      <c r="B342" s="73">
        <v>340</v>
      </c>
      <c r="C342" s="73">
        <v>108</v>
      </c>
      <c r="D342" s="73" t="s">
        <v>425</v>
      </c>
      <c r="E342" t="str">
        <f>IF(ISNA(MATCH(A342,'ESO zone constants'!$A$2:$A$9949,0)),"","X")</f>
        <v>X</v>
      </c>
    </row>
    <row r="343" spans="1:5" x14ac:dyDescent="0.25">
      <c r="A343" s="72">
        <v>578</v>
      </c>
      <c r="B343" s="73">
        <v>341</v>
      </c>
      <c r="C343" s="73">
        <v>108</v>
      </c>
      <c r="D343" s="73" t="s">
        <v>426</v>
      </c>
      <c r="E343" t="str">
        <f>IF(ISNA(MATCH(A343,'ESO zone constants'!$A$2:$A$9949,0)),"","X")</f>
        <v>X</v>
      </c>
    </row>
    <row r="344" spans="1:5" x14ac:dyDescent="0.25">
      <c r="A344" s="72">
        <v>579</v>
      </c>
      <c r="B344" s="73">
        <v>342</v>
      </c>
      <c r="C344" s="73">
        <v>108</v>
      </c>
      <c r="D344" s="73" t="s">
        <v>427</v>
      </c>
      <c r="E344" t="str">
        <f>IF(ISNA(MATCH(A344,'ESO zone constants'!$A$2:$A$9949,0)),"","X")</f>
        <v>X</v>
      </c>
    </row>
    <row r="345" spans="1:5" x14ac:dyDescent="0.25">
      <c r="A345" s="72">
        <v>580</v>
      </c>
      <c r="B345" s="73">
        <v>343</v>
      </c>
      <c r="C345" s="73">
        <v>108</v>
      </c>
      <c r="D345" s="73" t="s">
        <v>428</v>
      </c>
      <c r="E345" t="str">
        <f>IF(ISNA(MATCH(A345,'ESO zone constants'!$A$2:$A$9949,0)),"","X")</f>
        <v>X</v>
      </c>
    </row>
    <row r="346" spans="1:5" x14ac:dyDescent="0.25">
      <c r="A346" s="72">
        <v>581</v>
      </c>
      <c r="B346" s="73">
        <v>344</v>
      </c>
      <c r="C346" s="73">
        <v>199</v>
      </c>
      <c r="D346" s="73" t="s">
        <v>429</v>
      </c>
      <c r="E346" t="str">
        <f>IF(ISNA(MATCH(A346,'ESO zone constants'!$A$2:$A$9949,0)),"","X")</f>
        <v>X</v>
      </c>
    </row>
    <row r="347" spans="1:5" x14ac:dyDescent="0.25">
      <c r="A347" s="72">
        <v>582</v>
      </c>
      <c r="B347" s="73">
        <v>345</v>
      </c>
      <c r="C347" s="73">
        <v>381</v>
      </c>
      <c r="D347" s="73" t="s">
        <v>430</v>
      </c>
      <c r="E347" t="str">
        <f>IF(ISNA(MATCH(A347,'ESO zone constants'!$A$2:$A$9949,0)),"","X")</f>
        <v>X</v>
      </c>
    </row>
    <row r="348" spans="1:5" x14ac:dyDescent="0.25">
      <c r="A348" s="72">
        <v>584</v>
      </c>
      <c r="B348" s="73">
        <v>346</v>
      </c>
      <c r="C348" s="73">
        <v>584</v>
      </c>
      <c r="D348" s="73" t="s">
        <v>39</v>
      </c>
      <c r="E348" t="str">
        <f>IF(ISNA(MATCH(A348,'ESO zone constants'!$A$2:$A$9949,0)),"","X")</f>
        <v>X</v>
      </c>
    </row>
    <row r="349" spans="1:5" x14ac:dyDescent="0.25">
      <c r="A349" s="72">
        <v>585</v>
      </c>
      <c r="B349" s="73">
        <v>347</v>
      </c>
      <c r="C349" s="73">
        <v>92</v>
      </c>
      <c r="D349" s="73" t="s">
        <v>431</v>
      </c>
      <c r="E349" t="str">
        <f>IF(ISNA(MATCH(A349,'ESO zone constants'!$A$2:$A$9949,0)),"","X")</f>
        <v>X</v>
      </c>
    </row>
    <row r="350" spans="1:5" x14ac:dyDescent="0.25">
      <c r="A350" s="72">
        <v>586</v>
      </c>
      <c r="B350" s="73">
        <v>348</v>
      </c>
      <c r="C350" s="73">
        <v>586</v>
      </c>
      <c r="D350" s="73" t="s">
        <v>432</v>
      </c>
      <c r="E350" t="str">
        <f>IF(ISNA(MATCH(A350,'ESO zone constants'!$A$2:$A$9949,0)),"","X")</f>
        <v>X</v>
      </c>
    </row>
    <row r="351" spans="1:5" x14ac:dyDescent="0.25">
      <c r="A351" s="72">
        <v>587</v>
      </c>
      <c r="B351" s="73">
        <v>349</v>
      </c>
      <c r="C351" s="73">
        <v>20</v>
      </c>
      <c r="D351" s="73" t="s">
        <v>433</v>
      </c>
      <c r="E351" t="str">
        <f>IF(ISNA(MATCH(A351,'ESO zone constants'!$A$2:$A$9949,0)),"","X")</f>
        <v>X</v>
      </c>
    </row>
    <row r="352" spans="1:5" x14ac:dyDescent="0.25">
      <c r="A352" s="72">
        <v>588</v>
      </c>
      <c r="B352" s="73">
        <v>350</v>
      </c>
      <c r="C352" s="73">
        <v>20</v>
      </c>
      <c r="D352" s="73" t="s">
        <v>434</v>
      </c>
      <c r="E352" t="str">
        <f>IF(ISNA(MATCH(A352,'ESO zone constants'!$A$2:$A$9949,0)),"","X")</f>
        <v>X</v>
      </c>
    </row>
    <row r="353" spans="1:5" x14ac:dyDescent="0.25">
      <c r="A353" s="72">
        <v>589</v>
      </c>
      <c r="B353" s="73">
        <v>351</v>
      </c>
      <c r="C353" s="73">
        <v>20</v>
      </c>
      <c r="D353" s="73" t="s">
        <v>435</v>
      </c>
      <c r="E353" t="str">
        <f>IF(ISNA(MATCH(A353,'ESO zone constants'!$A$2:$A$9949,0)),"","X")</f>
        <v>X</v>
      </c>
    </row>
    <row r="354" spans="1:5" x14ac:dyDescent="0.25">
      <c r="A354" s="72">
        <v>590</v>
      </c>
      <c r="B354" s="73">
        <v>352</v>
      </c>
      <c r="C354" s="73">
        <v>20</v>
      </c>
      <c r="D354" s="73" t="s">
        <v>436</v>
      </c>
      <c r="E354" t="str">
        <f>IF(ISNA(MATCH(A354,'ESO zone constants'!$A$2:$A$9949,0)),"","X")</f>
        <v>X</v>
      </c>
    </row>
    <row r="355" spans="1:5" x14ac:dyDescent="0.25">
      <c r="A355" s="72">
        <v>591</v>
      </c>
      <c r="B355" s="73">
        <v>353</v>
      </c>
      <c r="C355" s="73">
        <v>20</v>
      </c>
      <c r="D355" s="73" t="s">
        <v>437</v>
      </c>
      <c r="E355" t="str">
        <f>IF(ISNA(MATCH(A355,'ESO zone constants'!$A$2:$A$9949,0)),"","X")</f>
        <v>X</v>
      </c>
    </row>
    <row r="356" spans="1:5" x14ac:dyDescent="0.25">
      <c r="A356" s="72">
        <v>592</v>
      </c>
      <c r="B356" s="73">
        <v>354</v>
      </c>
      <c r="C356" s="73">
        <v>20</v>
      </c>
      <c r="D356" s="73" t="s">
        <v>438</v>
      </c>
      <c r="E356" t="str">
        <f>IF(ISNA(MATCH(A356,'ESO zone constants'!$A$2:$A$9949,0)),"","X")</f>
        <v>X</v>
      </c>
    </row>
    <row r="357" spans="1:5" x14ac:dyDescent="0.25">
      <c r="A357" s="72">
        <v>593</v>
      </c>
      <c r="B357" s="73">
        <v>355</v>
      </c>
      <c r="C357" s="73">
        <v>92</v>
      </c>
      <c r="D357" s="73" t="s">
        <v>158</v>
      </c>
      <c r="E357" t="str">
        <f>IF(ISNA(MATCH(A357,'ESO zone constants'!$A$2:$A$9949,0)),"","X")</f>
        <v>X</v>
      </c>
    </row>
    <row r="358" spans="1:5" x14ac:dyDescent="0.25">
      <c r="A358" s="72">
        <v>594</v>
      </c>
      <c r="B358" s="73">
        <v>356</v>
      </c>
      <c r="C358" s="73">
        <v>92</v>
      </c>
      <c r="D358" s="73" t="s">
        <v>439</v>
      </c>
      <c r="E358" t="str">
        <f>IF(ISNA(MATCH(A358,'ESO zone constants'!$A$2:$A$9949,0)),"","X")</f>
        <v>X</v>
      </c>
    </row>
    <row r="359" spans="1:5" x14ac:dyDescent="0.25">
      <c r="A359" s="72">
        <v>595</v>
      </c>
      <c r="B359" s="73">
        <v>357</v>
      </c>
      <c r="C359" s="73">
        <v>208</v>
      </c>
      <c r="D359" s="73" t="s">
        <v>440</v>
      </c>
      <c r="E359" t="str">
        <f>IF(ISNA(MATCH(A359,'ESO zone constants'!$A$2:$A$9949,0)),"","X")</f>
        <v>X</v>
      </c>
    </row>
    <row r="360" spans="1:5" x14ac:dyDescent="0.25">
      <c r="A360" s="72">
        <v>596</v>
      </c>
      <c r="B360" s="73">
        <v>358</v>
      </c>
      <c r="C360" s="73">
        <v>103</v>
      </c>
      <c r="D360" s="73" t="s">
        <v>441</v>
      </c>
      <c r="E360" t="str">
        <f>IF(ISNA(MATCH(A360,'ESO zone constants'!$A$2:$A$9949,0)),"","X")</f>
        <v>X</v>
      </c>
    </row>
    <row r="361" spans="1:5" x14ac:dyDescent="0.25">
      <c r="A361" s="72">
        <v>598</v>
      </c>
      <c r="B361" s="73">
        <v>359</v>
      </c>
      <c r="C361" s="73">
        <v>199</v>
      </c>
      <c r="D361" s="73" t="s">
        <v>442</v>
      </c>
      <c r="E361" t="str">
        <f>IF(ISNA(MATCH(A361,'ESO zone constants'!$A$2:$A$9949,0)),"","X")</f>
        <v>X</v>
      </c>
    </row>
    <row r="362" spans="1:5" x14ac:dyDescent="0.25">
      <c r="A362" s="72">
        <v>599</v>
      </c>
      <c r="B362" s="73">
        <v>360</v>
      </c>
      <c r="C362" s="73">
        <v>572</v>
      </c>
      <c r="D362" s="73" t="s">
        <v>443</v>
      </c>
      <c r="E362" t="str">
        <f>IF(ISNA(MATCH(A362,'ESO zone constants'!$A$2:$A$9949,0)),"","X")</f>
        <v>X</v>
      </c>
    </row>
    <row r="363" spans="1:5" x14ac:dyDescent="0.25">
      <c r="A363" s="72">
        <v>600</v>
      </c>
      <c r="B363" s="73">
        <v>361</v>
      </c>
      <c r="C363" s="73">
        <v>572</v>
      </c>
      <c r="D363" s="73" t="s">
        <v>444</v>
      </c>
      <c r="E363" t="str">
        <f>IF(ISNA(MATCH(A363,'ESO zone constants'!$A$2:$A$9949,0)),"","X")</f>
        <v>X</v>
      </c>
    </row>
    <row r="364" spans="1:5" x14ac:dyDescent="0.25">
      <c r="A364" s="72">
        <v>601</v>
      </c>
      <c r="B364" s="73">
        <v>362</v>
      </c>
      <c r="C364" s="73">
        <v>572</v>
      </c>
      <c r="D364" s="73" t="s">
        <v>445</v>
      </c>
      <c r="E364" t="str">
        <f>IF(ISNA(MATCH(A364,'ESO zone constants'!$A$2:$A$9949,0)),"","X")</f>
        <v>X</v>
      </c>
    </row>
    <row r="365" spans="1:5" x14ac:dyDescent="0.25">
      <c r="A365" s="72">
        <v>628</v>
      </c>
      <c r="B365" s="73">
        <v>363</v>
      </c>
      <c r="C365" s="73">
        <v>20</v>
      </c>
      <c r="D365" s="73" t="s">
        <v>434</v>
      </c>
      <c r="E365" t="str">
        <f>IF(ISNA(MATCH(A365,'ESO zone constants'!$A$2:$A$9949,0)),"","X")</f>
        <v>X</v>
      </c>
    </row>
    <row r="366" spans="1:5" x14ac:dyDescent="0.25">
      <c r="A366" s="72">
        <v>632</v>
      </c>
      <c r="B366" s="73">
        <v>364</v>
      </c>
      <c r="C366" s="73">
        <v>888</v>
      </c>
      <c r="D366" s="73" t="s">
        <v>446</v>
      </c>
      <c r="E366" t="str">
        <f>IF(ISNA(MATCH(A366,'ESO zone constants'!$A$2:$A$9949,0)),"","X")</f>
        <v>X</v>
      </c>
    </row>
    <row r="367" spans="1:5" x14ac:dyDescent="0.25">
      <c r="A367" s="72">
        <v>635</v>
      </c>
      <c r="B367" s="73">
        <v>365</v>
      </c>
      <c r="C367" s="73">
        <v>888</v>
      </c>
      <c r="D367" s="73" t="s">
        <v>447</v>
      </c>
      <c r="E367" t="str">
        <f>IF(ISNA(MATCH(A367,'ESO zone constants'!$A$2:$A$9949,0)),"","X")</f>
        <v>X</v>
      </c>
    </row>
    <row r="368" spans="1:5" x14ac:dyDescent="0.25">
      <c r="A368" s="72">
        <v>636</v>
      </c>
      <c r="B368" s="73">
        <v>366</v>
      </c>
      <c r="C368" s="73">
        <v>888</v>
      </c>
      <c r="D368" s="73" t="s">
        <v>448</v>
      </c>
      <c r="E368" t="str">
        <f>IF(ISNA(MATCH(A368,'ESO zone constants'!$A$2:$A$9949,0)),"","X")</f>
        <v>X</v>
      </c>
    </row>
    <row r="369" spans="1:5" x14ac:dyDescent="0.25">
      <c r="A369" s="72">
        <v>637</v>
      </c>
      <c r="B369" s="73">
        <v>367</v>
      </c>
      <c r="C369" s="73">
        <v>57</v>
      </c>
      <c r="D369" s="73" t="s">
        <v>449</v>
      </c>
      <c r="E369" t="str">
        <f>IF(ISNA(MATCH(A369,'ESO zone constants'!$A$2:$A$9949,0)),"","X")</f>
        <v>X</v>
      </c>
    </row>
    <row r="370" spans="1:5" x14ac:dyDescent="0.25">
      <c r="A370" s="72">
        <v>638</v>
      </c>
      <c r="B370" s="73">
        <v>368</v>
      </c>
      <c r="C370" s="73">
        <v>888</v>
      </c>
      <c r="D370" s="73" t="s">
        <v>450</v>
      </c>
      <c r="E370" t="str">
        <f>IF(ISNA(MATCH(A370,'ESO zone constants'!$A$2:$A$9949,0)),"","X")</f>
        <v>X</v>
      </c>
    </row>
    <row r="371" spans="1:5" x14ac:dyDescent="0.25">
      <c r="A371" s="72">
        <v>639</v>
      </c>
      <c r="B371" s="73">
        <v>369</v>
      </c>
      <c r="C371" s="73">
        <v>888</v>
      </c>
      <c r="D371" s="73" t="s">
        <v>451</v>
      </c>
      <c r="E371" t="str">
        <f>IF(ISNA(MATCH(A371,'ESO zone constants'!$A$2:$A$9949,0)),"","X")</f>
        <v>X</v>
      </c>
    </row>
    <row r="372" spans="1:5" x14ac:dyDescent="0.25">
      <c r="A372" s="72">
        <v>640</v>
      </c>
      <c r="B372" s="73">
        <v>370</v>
      </c>
      <c r="C372" s="73">
        <v>19</v>
      </c>
      <c r="D372" s="73" t="s">
        <v>452</v>
      </c>
      <c r="E372" t="str">
        <f>IF(ISNA(MATCH(A372,'ESO zone constants'!$A$2:$A$9949,0)),"","X")</f>
        <v>X</v>
      </c>
    </row>
    <row r="373" spans="1:5" x14ac:dyDescent="0.25">
      <c r="A373" s="72">
        <v>641</v>
      </c>
      <c r="B373" s="73">
        <v>371</v>
      </c>
      <c r="C373" s="73">
        <v>3</v>
      </c>
      <c r="D373" s="73" t="s">
        <v>453</v>
      </c>
      <c r="E373" t="str">
        <f>IF(ISNA(MATCH(A373,'ESO zone constants'!$A$2:$A$9949,0)),"","X")</f>
        <v>X</v>
      </c>
    </row>
    <row r="374" spans="1:5" x14ac:dyDescent="0.25">
      <c r="A374" s="72">
        <v>642</v>
      </c>
      <c r="B374" s="73">
        <v>372</v>
      </c>
      <c r="C374" s="73">
        <v>642</v>
      </c>
      <c r="D374" s="73" t="s">
        <v>144</v>
      </c>
      <c r="E374" t="str">
        <f>IF(ISNA(MATCH(A374,'ESO zone constants'!$A$2:$A$9949,0)),"","X")</f>
        <v>X</v>
      </c>
    </row>
    <row r="375" spans="1:5" x14ac:dyDescent="0.25">
      <c r="A375" s="72">
        <v>643</v>
      </c>
      <c r="B375" s="73">
        <v>373</v>
      </c>
      <c r="C375" s="73">
        <v>584</v>
      </c>
      <c r="D375" s="73" t="s">
        <v>454</v>
      </c>
      <c r="E375" t="str">
        <f>IF(ISNA(MATCH(A375,'ESO zone constants'!$A$2:$A$9949,0)),"","X")</f>
        <v>X</v>
      </c>
    </row>
    <row r="376" spans="1:5" x14ac:dyDescent="0.25">
      <c r="A376" s="72">
        <v>649</v>
      </c>
      <c r="B376" s="73">
        <v>374</v>
      </c>
      <c r="C376" s="73">
        <v>584</v>
      </c>
      <c r="D376" s="73" t="s">
        <v>455</v>
      </c>
      <c r="E376" t="str">
        <f>IF(ISNA(MATCH(A376,'ESO zone constants'!$A$2:$A$9949,0)),"","X")</f>
        <v>X</v>
      </c>
    </row>
    <row r="377" spans="1:5" x14ac:dyDescent="0.25">
      <c r="A377" s="72">
        <v>676</v>
      </c>
      <c r="B377" s="73">
        <v>375</v>
      </c>
      <c r="C377" s="73">
        <v>816</v>
      </c>
      <c r="D377" s="73" t="s">
        <v>456</v>
      </c>
      <c r="E377" t="str">
        <f>IF(ISNA(MATCH(A377,'ESO zone constants'!$A$2:$A$9949,0)),"","X")</f>
        <v>X</v>
      </c>
    </row>
    <row r="378" spans="1:5" x14ac:dyDescent="0.25">
      <c r="A378" s="72">
        <v>677</v>
      </c>
      <c r="B378" s="73">
        <v>376</v>
      </c>
      <c r="C378" s="73">
        <v>684</v>
      </c>
      <c r="D378" s="73" t="s">
        <v>457</v>
      </c>
      <c r="E378" t="str">
        <f>IF(ISNA(MATCH(A378,'ESO zone constants'!$A$2:$A$9949,0)),"","X")</f>
        <v>X</v>
      </c>
    </row>
    <row r="379" spans="1:5" x14ac:dyDescent="0.25">
      <c r="A379" s="72">
        <v>678</v>
      </c>
      <c r="B379" s="73">
        <v>377</v>
      </c>
      <c r="C379" s="73">
        <v>584</v>
      </c>
      <c r="D379" s="73" t="s">
        <v>52</v>
      </c>
      <c r="E379" t="str">
        <f>IF(ISNA(MATCH(A379,'ESO zone constants'!$A$2:$A$9949,0)),"","X")</f>
        <v>X</v>
      </c>
    </row>
    <row r="380" spans="1:5" x14ac:dyDescent="0.25">
      <c r="A380" s="72">
        <v>681</v>
      </c>
      <c r="B380" s="73">
        <v>378</v>
      </c>
      <c r="C380" s="73">
        <v>108</v>
      </c>
      <c r="D380" s="73" t="s">
        <v>71</v>
      </c>
      <c r="E380" t="str">
        <f>IF(ISNA(MATCH(A380,'ESO zone constants'!$A$2:$A$9949,0)),"","X")</f>
        <v>X</v>
      </c>
    </row>
    <row r="381" spans="1:5" x14ac:dyDescent="0.25">
      <c r="A381" s="72">
        <v>684</v>
      </c>
      <c r="B381" s="73">
        <v>379</v>
      </c>
      <c r="C381" s="73">
        <v>684</v>
      </c>
      <c r="D381" s="73" t="s">
        <v>458</v>
      </c>
      <c r="E381" t="str">
        <f>IF(ISNA(MATCH(A381,'ESO zone constants'!$A$2:$A$9949,0)),"","X")</f>
        <v>X</v>
      </c>
    </row>
    <row r="382" spans="1:5" x14ac:dyDescent="0.25">
      <c r="A382" s="72">
        <v>688</v>
      </c>
      <c r="B382" s="73">
        <v>380</v>
      </c>
      <c r="C382" s="73">
        <v>584</v>
      </c>
      <c r="D382" s="73" t="s">
        <v>54</v>
      </c>
      <c r="E382" t="str">
        <f>IF(ISNA(MATCH(A382,'ESO zone constants'!$A$2:$A$9949,0)),"","X")</f>
        <v>X</v>
      </c>
    </row>
    <row r="383" spans="1:5" x14ac:dyDescent="0.25">
      <c r="A383" s="72">
        <v>689</v>
      </c>
      <c r="B383" s="73">
        <v>381</v>
      </c>
      <c r="C383" s="73">
        <v>684</v>
      </c>
      <c r="D383" s="73" t="s">
        <v>459</v>
      </c>
      <c r="E383" t="str">
        <f>IF(ISNA(MATCH(A383,'ESO zone constants'!$A$2:$A$9949,0)),"","X")</f>
        <v>X</v>
      </c>
    </row>
    <row r="384" spans="1:5" x14ac:dyDescent="0.25">
      <c r="A384" s="72">
        <v>691</v>
      </c>
      <c r="B384" s="73">
        <v>382</v>
      </c>
      <c r="C384" s="73">
        <v>684</v>
      </c>
      <c r="D384" s="73" t="s">
        <v>460</v>
      </c>
      <c r="E384" t="str">
        <f>IF(ISNA(MATCH(A384,'ESO zone constants'!$A$2:$A$9949,0)),"","X")</f>
        <v>X</v>
      </c>
    </row>
    <row r="385" spans="1:5" x14ac:dyDescent="0.25">
      <c r="A385" s="72">
        <v>692</v>
      </c>
      <c r="B385" s="73">
        <v>383</v>
      </c>
      <c r="C385" s="73">
        <v>684</v>
      </c>
      <c r="D385" s="73" t="s">
        <v>461</v>
      </c>
      <c r="E385" t="str">
        <f>IF(ISNA(MATCH(A385,'ESO zone constants'!$A$2:$A$9949,0)),"","X")</f>
        <v>X</v>
      </c>
    </row>
    <row r="386" spans="1:5" x14ac:dyDescent="0.25">
      <c r="A386" s="72">
        <v>693</v>
      </c>
      <c r="B386" s="73">
        <v>384</v>
      </c>
      <c r="C386" s="73">
        <v>684</v>
      </c>
      <c r="D386" s="73" t="s">
        <v>462</v>
      </c>
      <c r="E386" t="str">
        <f>IF(ISNA(MATCH(A386,'ESO zone constants'!$A$2:$A$9949,0)),"","X")</f>
        <v>X</v>
      </c>
    </row>
    <row r="387" spans="1:5" x14ac:dyDescent="0.25">
      <c r="A387" s="72">
        <v>694</v>
      </c>
      <c r="B387" s="73">
        <v>385</v>
      </c>
      <c r="C387" s="73">
        <v>684</v>
      </c>
      <c r="D387" s="73" t="s">
        <v>463</v>
      </c>
      <c r="E387" t="str">
        <f>IF(ISNA(MATCH(A387,'ESO zone constants'!$A$2:$A$9949,0)),"","X")</f>
        <v>X</v>
      </c>
    </row>
    <row r="388" spans="1:5" x14ac:dyDescent="0.25">
      <c r="A388" s="72">
        <v>695</v>
      </c>
      <c r="B388" s="73">
        <v>386</v>
      </c>
      <c r="C388" s="73">
        <v>684</v>
      </c>
      <c r="D388" s="73" t="s">
        <v>464</v>
      </c>
      <c r="E388" t="str">
        <f>IF(ISNA(MATCH(A388,'ESO zone constants'!$A$2:$A$9949,0)),"","X")</f>
        <v>X</v>
      </c>
    </row>
    <row r="389" spans="1:5" x14ac:dyDescent="0.25">
      <c r="A389" s="72">
        <v>697</v>
      </c>
      <c r="B389" s="73">
        <v>387</v>
      </c>
      <c r="C389" s="73">
        <v>684</v>
      </c>
      <c r="D389" s="73" t="s">
        <v>465</v>
      </c>
      <c r="E389" t="str">
        <f>IF(ISNA(MATCH(A389,'ESO zone constants'!$A$2:$A$9949,0)),"","X")</f>
        <v>X</v>
      </c>
    </row>
    <row r="390" spans="1:5" x14ac:dyDescent="0.25">
      <c r="A390" s="72">
        <v>698</v>
      </c>
      <c r="B390" s="73">
        <v>388</v>
      </c>
      <c r="C390" s="73">
        <v>684</v>
      </c>
      <c r="D390" s="73" t="s">
        <v>466</v>
      </c>
      <c r="E390" t="str">
        <f>IF(ISNA(MATCH(A390,'ESO zone constants'!$A$2:$A$9949,0)),"","X")</f>
        <v>X</v>
      </c>
    </row>
    <row r="391" spans="1:5" x14ac:dyDescent="0.25">
      <c r="A391" s="72">
        <v>699</v>
      </c>
      <c r="B391" s="73">
        <v>389</v>
      </c>
      <c r="C391" s="73">
        <v>684</v>
      </c>
      <c r="D391" s="73" t="s">
        <v>467</v>
      </c>
      <c r="E391" t="str">
        <f>IF(ISNA(MATCH(A391,'ESO zone constants'!$A$2:$A$9949,0)),"","X")</f>
        <v>X</v>
      </c>
    </row>
    <row r="392" spans="1:5" x14ac:dyDescent="0.25">
      <c r="A392" s="72">
        <v>700</v>
      </c>
      <c r="B392" s="73">
        <v>390</v>
      </c>
      <c r="C392" s="73">
        <v>684</v>
      </c>
      <c r="D392" s="73" t="s">
        <v>468</v>
      </c>
      <c r="E392" t="str">
        <f>IF(ISNA(MATCH(A392,'ESO zone constants'!$A$2:$A$9949,0)),"","X")</f>
        <v>X</v>
      </c>
    </row>
    <row r="393" spans="1:5" x14ac:dyDescent="0.25">
      <c r="A393" s="72">
        <v>701</v>
      </c>
      <c r="B393" s="73">
        <v>391</v>
      </c>
      <c r="C393" s="73">
        <v>684</v>
      </c>
      <c r="D393" s="73" t="s">
        <v>469</v>
      </c>
      <c r="E393" t="str">
        <f>IF(ISNA(MATCH(A393,'ESO zone constants'!$A$2:$A$9949,0)),"","X")</f>
        <v>X</v>
      </c>
    </row>
    <row r="394" spans="1:5" x14ac:dyDescent="0.25">
      <c r="A394" s="72">
        <v>702</v>
      </c>
      <c r="B394" s="73">
        <v>392</v>
      </c>
      <c r="C394" s="73">
        <v>684</v>
      </c>
      <c r="D394" s="73" t="s">
        <v>470</v>
      </c>
      <c r="E394" t="str">
        <f>IF(ISNA(MATCH(A394,'ESO zone constants'!$A$2:$A$9949,0)),"","X")</f>
        <v>X</v>
      </c>
    </row>
    <row r="395" spans="1:5" x14ac:dyDescent="0.25">
      <c r="A395" s="72">
        <v>703</v>
      </c>
      <c r="B395" s="73">
        <v>393</v>
      </c>
      <c r="C395" s="73">
        <v>684</v>
      </c>
      <c r="D395" s="73" t="s">
        <v>471</v>
      </c>
      <c r="E395" t="str">
        <f>IF(ISNA(MATCH(A395,'ESO zone constants'!$A$2:$A$9949,0)),"","X")</f>
        <v>X</v>
      </c>
    </row>
    <row r="396" spans="1:5" x14ac:dyDescent="0.25">
      <c r="A396" s="72">
        <v>704</v>
      </c>
      <c r="B396" s="73">
        <v>394</v>
      </c>
      <c r="C396" s="73">
        <v>684</v>
      </c>
      <c r="D396" s="73" t="s">
        <v>472</v>
      </c>
      <c r="E396" t="str">
        <f>IF(ISNA(MATCH(A396,'ESO zone constants'!$A$2:$A$9949,0)),"","X")</f>
        <v>X</v>
      </c>
    </row>
    <row r="397" spans="1:5" x14ac:dyDescent="0.25">
      <c r="A397" s="72">
        <v>705</v>
      </c>
      <c r="B397" s="73">
        <v>395</v>
      </c>
      <c r="C397" s="73">
        <v>684</v>
      </c>
      <c r="D397" s="73" t="s">
        <v>473</v>
      </c>
      <c r="E397" t="str">
        <f>IF(ISNA(MATCH(A397,'ESO zone constants'!$A$2:$A$9949,0)),"","X")</f>
        <v>X</v>
      </c>
    </row>
    <row r="398" spans="1:5" x14ac:dyDescent="0.25">
      <c r="A398" s="72">
        <v>706</v>
      </c>
      <c r="B398" s="73">
        <v>396</v>
      </c>
      <c r="C398" s="73">
        <v>684</v>
      </c>
      <c r="D398" s="73" t="s">
        <v>474</v>
      </c>
      <c r="E398" t="str">
        <f>IF(ISNA(MATCH(A398,'ESO zone constants'!$A$2:$A$9949,0)),"","X")</f>
        <v>X</v>
      </c>
    </row>
    <row r="399" spans="1:5" x14ac:dyDescent="0.25">
      <c r="A399" s="72">
        <v>707</v>
      </c>
      <c r="B399" s="73">
        <v>397</v>
      </c>
      <c r="C399" s="73">
        <v>684</v>
      </c>
      <c r="D399" s="73" t="s">
        <v>475</v>
      </c>
      <c r="E399" t="str">
        <f>IF(ISNA(MATCH(A399,'ESO zone constants'!$A$2:$A$9949,0)),"","X")</f>
        <v>X</v>
      </c>
    </row>
    <row r="400" spans="1:5" x14ac:dyDescent="0.25">
      <c r="A400" s="72">
        <v>708</v>
      </c>
      <c r="B400" s="73">
        <v>398</v>
      </c>
      <c r="C400" s="73">
        <v>684</v>
      </c>
      <c r="D400" s="73" t="s">
        <v>476</v>
      </c>
      <c r="E400" t="str">
        <f>IF(ISNA(MATCH(A400,'ESO zone constants'!$A$2:$A$9949,0)),"","X")</f>
        <v>X</v>
      </c>
    </row>
    <row r="401" spans="1:5" x14ac:dyDescent="0.25">
      <c r="A401" s="72">
        <v>710</v>
      </c>
      <c r="B401" s="73">
        <v>399</v>
      </c>
      <c r="C401" s="73">
        <v>684</v>
      </c>
      <c r="D401" s="73" t="s">
        <v>477</v>
      </c>
      <c r="E401" t="str">
        <f>IF(ISNA(MATCH(A401,'ESO zone constants'!$A$2:$A$9949,0)),"","X")</f>
        <v>X</v>
      </c>
    </row>
    <row r="402" spans="1:5" x14ac:dyDescent="0.25">
      <c r="A402" s="72">
        <v>711</v>
      </c>
      <c r="B402" s="73">
        <v>400</v>
      </c>
      <c r="C402" s="73">
        <v>684</v>
      </c>
      <c r="D402" s="73" t="s">
        <v>478</v>
      </c>
      <c r="E402" t="str">
        <f>IF(ISNA(MATCH(A402,'ESO zone constants'!$A$2:$A$9949,0)),"","X")</f>
        <v>X</v>
      </c>
    </row>
    <row r="403" spans="1:5" x14ac:dyDescent="0.25">
      <c r="A403" s="72">
        <v>712</v>
      </c>
      <c r="B403" s="73">
        <v>401</v>
      </c>
      <c r="C403" s="73">
        <v>684</v>
      </c>
      <c r="D403" s="73" t="s">
        <v>479</v>
      </c>
      <c r="E403" t="str">
        <f>IF(ISNA(MATCH(A403,'ESO zone constants'!$A$2:$A$9949,0)),"","X")</f>
        <v>X</v>
      </c>
    </row>
    <row r="404" spans="1:5" x14ac:dyDescent="0.25">
      <c r="A404" s="72">
        <v>715</v>
      </c>
      <c r="B404" s="73">
        <v>402</v>
      </c>
      <c r="C404" s="73">
        <v>684</v>
      </c>
      <c r="D404" s="73" t="s">
        <v>480</v>
      </c>
      <c r="E404" t="str">
        <f>IF(ISNA(MATCH(A404,'ESO zone constants'!$A$2:$A$9949,0)),"","X")</f>
        <v>X</v>
      </c>
    </row>
    <row r="405" spans="1:5" x14ac:dyDescent="0.25">
      <c r="A405" s="72">
        <v>719</v>
      </c>
      <c r="B405" s="73">
        <v>403</v>
      </c>
      <c r="C405" s="73">
        <v>1011</v>
      </c>
      <c r="D405" s="73" t="s">
        <v>481</v>
      </c>
      <c r="E405" t="str">
        <f>IF(ISNA(MATCH(A405,'ESO zone constants'!$A$2:$A$9949,0)),"","X")</f>
        <v>X</v>
      </c>
    </row>
    <row r="406" spans="1:5" x14ac:dyDescent="0.25">
      <c r="A406" s="72">
        <v>723</v>
      </c>
      <c r="B406" s="73">
        <v>404</v>
      </c>
      <c r="C406" s="73">
        <v>199</v>
      </c>
      <c r="D406" s="73" t="s">
        <v>429</v>
      </c>
      <c r="E406" t="str">
        <f>IF(ISNA(MATCH(A406,'ESO zone constants'!$A$2:$A$9949,0)),"","X")</f>
        <v>X</v>
      </c>
    </row>
    <row r="407" spans="1:5" x14ac:dyDescent="0.25">
      <c r="A407" s="72">
        <v>724</v>
      </c>
      <c r="B407" s="73">
        <v>405</v>
      </c>
      <c r="C407" s="73">
        <v>684</v>
      </c>
      <c r="D407" s="73" t="s">
        <v>482</v>
      </c>
      <c r="E407" t="str">
        <f>IF(ISNA(MATCH(A407,'ESO zone constants'!$A$2:$A$9949,0)),"","X")</f>
        <v>X</v>
      </c>
    </row>
    <row r="408" spans="1:5" x14ac:dyDescent="0.25">
      <c r="A408" s="72">
        <v>725</v>
      </c>
      <c r="B408" s="73">
        <v>406</v>
      </c>
      <c r="C408" s="73">
        <v>816</v>
      </c>
      <c r="D408" s="73" t="s">
        <v>483</v>
      </c>
      <c r="E408" t="str">
        <f>IF(ISNA(MATCH(A408,'ESO zone constants'!$A$2:$A$9949,0)),"","X")</f>
        <v>X</v>
      </c>
    </row>
    <row r="409" spans="1:5" x14ac:dyDescent="0.25">
      <c r="A409" s="72">
        <v>726</v>
      </c>
      <c r="B409" s="73">
        <v>407</v>
      </c>
      <c r="C409" s="73">
        <v>726</v>
      </c>
      <c r="D409" s="73" t="s">
        <v>80</v>
      </c>
      <c r="E409" t="str">
        <f>IF(ISNA(MATCH(A409,'ESO zone constants'!$A$2:$A$9949,0)),"","X")</f>
        <v>X</v>
      </c>
    </row>
    <row r="410" spans="1:5" x14ac:dyDescent="0.25">
      <c r="A410" s="72">
        <v>745</v>
      </c>
      <c r="B410" s="73">
        <v>408</v>
      </c>
      <c r="C410" s="73">
        <v>41</v>
      </c>
      <c r="D410" s="73" t="s">
        <v>484</v>
      </c>
      <c r="E410" t="str">
        <f>IF(ISNA(MATCH(A410,'ESO zone constants'!$A$2:$A$9949,0)),"","X")</f>
        <v>X</v>
      </c>
    </row>
    <row r="411" spans="1:5" x14ac:dyDescent="0.25">
      <c r="A411" s="72">
        <v>746</v>
      </c>
      <c r="B411" s="73">
        <v>409</v>
      </c>
      <c r="C411" s="73">
        <v>381</v>
      </c>
      <c r="D411" s="73" t="s">
        <v>485</v>
      </c>
      <c r="E411" t="str">
        <f>IF(ISNA(MATCH(A411,'ESO zone constants'!$A$2:$A$9949,0)),"","X")</f>
        <v>X</v>
      </c>
    </row>
    <row r="412" spans="1:5" x14ac:dyDescent="0.25">
      <c r="A412" s="72">
        <v>747</v>
      </c>
      <c r="B412" s="73">
        <v>410</v>
      </c>
      <c r="C412" s="73">
        <v>383</v>
      </c>
      <c r="D412" s="73" t="s">
        <v>486</v>
      </c>
      <c r="E412" t="str">
        <f>IF(ISNA(MATCH(A412,'ESO zone constants'!$A$2:$A$9949,0)),"","X")</f>
        <v>X</v>
      </c>
    </row>
    <row r="413" spans="1:5" x14ac:dyDescent="0.25">
      <c r="A413" s="72">
        <v>748</v>
      </c>
      <c r="B413" s="73">
        <v>411</v>
      </c>
      <c r="C413" s="73">
        <v>108</v>
      </c>
      <c r="D413" s="73" t="s">
        <v>487</v>
      </c>
      <c r="E413" t="str">
        <f>IF(ISNA(MATCH(A413,'ESO zone constants'!$A$2:$A$9949,0)),"","X")</f>
        <v>X</v>
      </c>
    </row>
    <row r="414" spans="1:5" x14ac:dyDescent="0.25">
      <c r="A414" s="72">
        <v>749</v>
      </c>
      <c r="B414" s="73">
        <v>412</v>
      </c>
      <c r="C414" s="73">
        <v>58</v>
      </c>
      <c r="D414" s="73" t="s">
        <v>488</v>
      </c>
      <c r="E414" t="str">
        <f>IF(ISNA(MATCH(A414,'ESO zone constants'!$A$2:$A$9949,0)),"","X")</f>
        <v>X</v>
      </c>
    </row>
    <row r="415" spans="1:5" x14ac:dyDescent="0.25">
      <c r="A415" s="72">
        <v>750</v>
      </c>
      <c r="B415" s="73">
        <v>413</v>
      </c>
      <c r="C415" s="73">
        <v>382</v>
      </c>
      <c r="D415" s="73" t="s">
        <v>489</v>
      </c>
      <c r="E415" t="str">
        <f>IF(ISNA(MATCH(A415,'ESO zone constants'!$A$2:$A$9949,0)),"","X")</f>
        <v>X</v>
      </c>
    </row>
    <row r="416" spans="1:5" x14ac:dyDescent="0.25">
      <c r="A416" s="72">
        <v>751</v>
      </c>
      <c r="B416" s="73">
        <v>414</v>
      </c>
      <c r="C416" s="73">
        <v>888</v>
      </c>
      <c r="D416" s="73" t="s">
        <v>490</v>
      </c>
      <c r="E416" t="str">
        <f>IF(ISNA(MATCH(A416,'ESO zone constants'!$A$2:$A$9949,0)),"","X")</f>
        <v>X</v>
      </c>
    </row>
    <row r="417" spans="1:5" x14ac:dyDescent="0.25">
      <c r="A417" s="72">
        <v>752</v>
      </c>
      <c r="B417" s="73">
        <v>415</v>
      </c>
      <c r="C417" s="73">
        <v>19</v>
      </c>
      <c r="D417" s="73" t="s">
        <v>491</v>
      </c>
      <c r="E417" t="str">
        <f>IF(ISNA(MATCH(A417,'ESO zone constants'!$A$2:$A$9949,0)),"","X")</f>
        <v>X</v>
      </c>
    </row>
    <row r="418" spans="1:5" x14ac:dyDescent="0.25">
      <c r="A418" s="72">
        <v>753</v>
      </c>
      <c r="B418" s="73">
        <v>416</v>
      </c>
      <c r="C418" s="73">
        <v>3</v>
      </c>
      <c r="D418" s="73" t="s">
        <v>492</v>
      </c>
      <c r="E418" t="str">
        <f>IF(ISNA(MATCH(A418,'ESO zone constants'!$A$2:$A$9949,0)),"","X")</f>
        <v>X</v>
      </c>
    </row>
    <row r="419" spans="1:5" x14ac:dyDescent="0.25">
      <c r="A419" s="72">
        <v>754</v>
      </c>
      <c r="B419" s="73">
        <v>417</v>
      </c>
      <c r="C419" s="73">
        <v>92</v>
      </c>
      <c r="D419" s="73" t="s">
        <v>493</v>
      </c>
      <c r="E419" t="str">
        <f>IF(ISNA(MATCH(A419,'ESO zone constants'!$A$2:$A$9949,0)),"","X")</f>
        <v>X</v>
      </c>
    </row>
    <row r="420" spans="1:5" x14ac:dyDescent="0.25">
      <c r="A420" s="72">
        <v>755</v>
      </c>
      <c r="B420" s="73">
        <v>418</v>
      </c>
      <c r="C420" s="73">
        <v>20</v>
      </c>
      <c r="D420" s="73" t="s">
        <v>494</v>
      </c>
      <c r="E420" t="str">
        <f>IF(ISNA(MATCH(A420,'ESO zone constants'!$A$2:$A$9949,0)),"","X")</f>
        <v>X</v>
      </c>
    </row>
    <row r="421" spans="1:5" x14ac:dyDescent="0.25">
      <c r="A421" s="72">
        <v>756</v>
      </c>
      <c r="B421" s="73">
        <v>419</v>
      </c>
      <c r="C421" s="73">
        <v>104</v>
      </c>
      <c r="D421" s="73" t="s">
        <v>495</v>
      </c>
      <c r="E421" t="str">
        <f>IF(ISNA(MATCH(A421,'ESO zone constants'!$A$2:$A$9949,0)),"","X")</f>
        <v>X</v>
      </c>
    </row>
    <row r="422" spans="1:5" x14ac:dyDescent="0.25">
      <c r="A422" s="72">
        <v>757</v>
      </c>
      <c r="B422" s="73">
        <v>420</v>
      </c>
      <c r="C422" s="73">
        <v>41</v>
      </c>
      <c r="D422" s="73" t="s">
        <v>496</v>
      </c>
      <c r="E422" t="str">
        <f>IF(ISNA(MATCH(A422,'ESO zone constants'!$A$2:$A$9949,0)),"","X")</f>
        <v>X</v>
      </c>
    </row>
    <row r="423" spans="1:5" x14ac:dyDescent="0.25">
      <c r="A423" s="72">
        <v>758</v>
      </c>
      <c r="B423" s="73">
        <v>421</v>
      </c>
      <c r="C423" s="73">
        <v>101</v>
      </c>
      <c r="D423" s="73" t="s">
        <v>497</v>
      </c>
      <c r="E423" t="str">
        <f>IF(ISNA(MATCH(A423,'ESO zone constants'!$A$2:$A$9949,0)),"","X")</f>
        <v>X</v>
      </c>
    </row>
    <row r="424" spans="1:5" x14ac:dyDescent="0.25">
      <c r="A424" s="72">
        <v>759</v>
      </c>
      <c r="B424" s="73">
        <v>422</v>
      </c>
      <c r="C424" s="73">
        <v>117</v>
      </c>
      <c r="D424" s="73" t="s">
        <v>498</v>
      </c>
      <c r="E424" t="str">
        <f>IF(ISNA(MATCH(A424,'ESO zone constants'!$A$2:$A$9949,0)),"","X")</f>
        <v>X</v>
      </c>
    </row>
    <row r="425" spans="1:5" x14ac:dyDescent="0.25">
      <c r="A425" s="72">
        <v>760</v>
      </c>
      <c r="B425" s="73">
        <v>423</v>
      </c>
      <c r="C425" s="73">
        <v>57</v>
      </c>
      <c r="D425" s="73" t="s">
        <v>499</v>
      </c>
      <c r="E425" t="str">
        <f>IF(ISNA(MATCH(A425,'ESO zone constants'!$A$2:$A$9949,0)),"","X")</f>
        <v>X</v>
      </c>
    </row>
    <row r="426" spans="1:5" x14ac:dyDescent="0.25">
      <c r="A426" s="72">
        <v>761</v>
      </c>
      <c r="B426" s="73">
        <v>424</v>
      </c>
      <c r="C426" s="73">
        <v>103</v>
      </c>
      <c r="D426" s="73" t="s">
        <v>500</v>
      </c>
      <c r="E426" t="str">
        <f>IF(ISNA(MATCH(A426,'ESO zone constants'!$A$2:$A$9949,0)),"","X")</f>
        <v>X</v>
      </c>
    </row>
    <row r="427" spans="1:5" x14ac:dyDescent="0.25">
      <c r="A427" s="72">
        <v>763</v>
      </c>
      <c r="B427" s="73">
        <v>425</v>
      </c>
      <c r="C427" s="73">
        <v>816</v>
      </c>
      <c r="D427" s="73" t="s">
        <v>501</v>
      </c>
      <c r="E427" t="str">
        <f>IF(ISNA(MATCH(A427,'ESO zone constants'!$A$2:$A$9949,0)),"","X")</f>
        <v>X</v>
      </c>
    </row>
    <row r="428" spans="1:5" x14ac:dyDescent="0.25">
      <c r="A428" s="72">
        <v>764</v>
      </c>
      <c r="B428" s="73">
        <v>426</v>
      </c>
      <c r="C428" s="73">
        <v>816</v>
      </c>
      <c r="D428" s="73" t="s">
        <v>502</v>
      </c>
      <c r="E428" t="str">
        <f>IF(ISNA(MATCH(A428,'ESO zone constants'!$A$2:$A$9949,0)),"","X")</f>
        <v>X</v>
      </c>
    </row>
    <row r="429" spans="1:5" x14ac:dyDescent="0.25">
      <c r="A429" s="72">
        <v>765</v>
      </c>
      <c r="B429" s="73">
        <v>427</v>
      </c>
      <c r="C429" s="73">
        <v>823</v>
      </c>
      <c r="D429" s="73" t="s">
        <v>503</v>
      </c>
      <c r="E429" t="str">
        <f>IF(ISNA(MATCH(A429,'ESO zone constants'!$A$2:$A$9949,0)),"","X")</f>
        <v>X</v>
      </c>
    </row>
    <row r="430" spans="1:5" x14ac:dyDescent="0.25">
      <c r="A430" s="72">
        <v>766</v>
      </c>
      <c r="B430" s="73">
        <v>428</v>
      </c>
      <c r="C430" s="73">
        <v>823</v>
      </c>
      <c r="D430" s="73" t="s">
        <v>504</v>
      </c>
      <c r="E430" t="str">
        <f>IF(ISNA(MATCH(A430,'ESO zone constants'!$A$2:$A$9949,0)),"","X")</f>
        <v>X</v>
      </c>
    </row>
    <row r="431" spans="1:5" x14ac:dyDescent="0.25">
      <c r="A431" s="72">
        <v>767</v>
      </c>
      <c r="B431" s="73">
        <v>429</v>
      </c>
      <c r="C431" s="73">
        <v>816</v>
      </c>
      <c r="D431" s="73" t="s">
        <v>505</v>
      </c>
      <c r="E431" t="str">
        <f>IF(ISNA(MATCH(A431,'ESO zone constants'!$A$2:$A$9949,0)),"","X")</f>
        <v>X</v>
      </c>
    </row>
    <row r="432" spans="1:5" x14ac:dyDescent="0.25">
      <c r="A432" s="72">
        <v>769</v>
      </c>
      <c r="B432" s="73">
        <v>430</v>
      </c>
      <c r="C432" s="73">
        <v>823</v>
      </c>
      <c r="D432" s="73" t="s">
        <v>506</v>
      </c>
      <c r="E432" t="str">
        <f>IF(ISNA(MATCH(A432,'ESO zone constants'!$A$2:$A$9949,0)),"","X")</f>
        <v>X</v>
      </c>
    </row>
    <row r="433" spans="1:5" x14ac:dyDescent="0.25">
      <c r="A433" s="72">
        <v>770</v>
      </c>
      <c r="B433" s="73">
        <v>431</v>
      </c>
      <c r="C433" s="73">
        <v>816</v>
      </c>
      <c r="D433" s="73" t="s">
        <v>507</v>
      </c>
      <c r="E433" t="str">
        <f>IF(ISNA(MATCH(A433,'ESO zone constants'!$A$2:$A$9949,0)),"","X")</f>
        <v>X</v>
      </c>
    </row>
    <row r="434" spans="1:5" x14ac:dyDescent="0.25">
      <c r="A434" s="72">
        <v>771</v>
      </c>
      <c r="B434" s="73">
        <v>432</v>
      </c>
      <c r="C434" s="73">
        <v>816</v>
      </c>
      <c r="D434" s="73" t="s">
        <v>508</v>
      </c>
      <c r="E434" t="str">
        <f>IF(ISNA(MATCH(A434,'ESO zone constants'!$A$2:$A$9949,0)),"","X")</f>
        <v>X</v>
      </c>
    </row>
    <row r="435" spans="1:5" x14ac:dyDescent="0.25">
      <c r="A435" s="72">
        <v>773</v>
      </c>
      <c r="B435" s="73">
        <v>433</v>
      </c>
      <c r="C435" s="73">
        <v>117</v>
      </c>
      <c r="D435" s="73" t="s">
        <v>509</v>
      </c>
      <c r="E435" t="str">
        <f>IF(ISNA(MATCH(A435,'ESO zone constants'!$A$2:$A$9949,0)),"","X")</f>
        <v>X</v>
      </c>
    </row>
    <row r="436" spans="1:5" x14ac:dyDescent="0.25">
      <c r="A436" s="72">
        <v>774</v>
      </c>
      <c r="B436" s="73">
        <v>434</v>
      </c>
      <c r="C436" s="73">
        <v>1086</v>
      </c>
      <c r="D436" s="73" t="s">
        <v>1586</v>
      </c>
      <c r="E436" t="str">
        <f>IF(ISNA(MATCH(A436,'ESO zone constants'!$A$2:$A$9949,0)),"","X")</f>
        <v>X</v>
      </c>
    </row>
    <row r="437" spans="1:5" x14ac:dyDescent="0.25">
      <c r="A437" s="72">
        <v>780</v>
      </c>
      <c r="B437" s="73">
        <v>435</v>
      </c>
      <c r="C437" s="73">
        <v>684</v>
      </c>
      <c r="D437" s="73" t="s">
        <v>510</v>
      </c>
      <c r="E437" t="str">
        <f>IF(ISNA(MATCH(A437,'ESO zone constants'!$A$2:$A$9949,0)),"","X")</f>
        <v>X</v>
      </c>
    </row>
    <row r="438" spans="1:5" x14ac:dyDescent="0.25">
      <c r="A438" s="72">
        <v>808</v>
      </c>
      <c r="B438" s="73">
        <v>436</v>
      </c>
      <c r="C438" s="73">
        <v>1160</v>
      </c>
      <c r="D438" s="73" t="s">
        <v>1910</v>
      </c>
      <c r="E438" t="str">
        <f>IF(ISNA(MATCH(A438,'ESO zone constants'!$A$2:$A$9949,0)),"","X")</f>
        <v>X</v>
      </c>
    </row>
    <row r="439" spans="1:5" x14ac:dyDescent="0.25">
      <c r="A439" s="72">
        <v>809</v>
      </c>
      <c r="B439" s="73">
        <v>437</v>
      </c>
      <c r="C439" s="73">
        <v>199</v>
      </c>
      <c r="D439" s="73" t="s">
        <v>432</v>
      </c>
      <c r="E439" t="str">
        <f>IF(ISNA(MATCH(A439,'ESO zone constants'!$A$2:$A$9949,0)),"","X")</f>
        <v>X</v>
      </c>
    </row>
    <row r="440" spans="1:5" x14ac:dyDescent="0.25">
      <c r="A440" s="72">
        <v>810</v>
      </c>
      <c r="B440" s="73">
        <v>438</v>
      </c>
      <c r="C440" s="73">
        <v>381</v>
      </c>
      <c r="D440" s="73" t="s">
        <v>511</v>
      </c>
      <c r="E440" t="str">
        <f>IF(ISNA(MATCH(A440,'ESO zone constants'!$A$2:$A$9949,0)),"","X")</f>
        <v>X</v>
      </c>
    </row>
    <row r="441" spans="1:5" x14ac:dyDescent="0.25">
      <c r="A441" s="72">
        <v>811</v>
      </c>
      <c r="B441" s="73">
        <v>439</v>
      </c>
      <c r="C441" s="73">
        <v>535</v>
      </c>
      <c r="D441" s="73" t="s">
        <v>512</v>
      </c>
      <c r="E441" t="str">
        <f>IF(ISNA(MATCH(A441,'ESO zone constants'!$A$2:$A$9949,0)),"","X")</f>
        <v>X</v>
      </c>
    </row>
    <row r="442" spans="1:5" x14ac:dyDescent="0.25">
      <c r="A442" s="72">
        <v>814</v>
      </c>
      <c r="B442" s="73">
        <v>440</v>
      </c>
      <c r="C442" s="73">
        <v>684</v>
      </c>
      <c r="D442" s="73" t="s">
        <v>513</v>
      </c>
      <c r="E442" t="str">
        <f>IF(ISNA(MATCH(A442,'ESO zone constants'!$A$2:$A$9949,0)),"","X")</f>
        <v>X</v>
      </c>
    </row>
    <row r="443" spans="1:5" x14ac:dyDescent="0.25">
      <c r="A443" s="72">
        <v>815</v>
      </c>
      <c r="B443" s="73">
        <v>441</v>
      </c>
      <c r="C443" s="73">
        <v>684</v>
      </c>
      <c r="D443" s="73" t="s">
        <v>514</v>
      </c>
      <c r="E443" t="str">
        <f>IF(ISNA(MATCH(A443,'ESO zone constants'!$A$2:$A$9949,0)),"","X")</f>
        <v>X</v>
      </c>
    </row>
    <row r="444" spans="1:5" x14ac:dyDescent="0.25">
      <c r="A444" s="72">
        <v>816</v>
      </c>
      <c r="B444" s="73">
        <v>442</v>
      </c>
      <c r="C444" s="73">
        <v>816</v>
      </c>
      <c r="D444" s="73" t="s">
        <v>515</v>
      </c>
      <c r="E444" t="str">
        <f>IF(ISNA(MATCH(A444,'ESO zone constants'!$A$2:$A$9949,0)),"","X")</f>
        <v>X</v>
      </c>
    </row>
    <row r="445" spans="1:5" x14ac:dyDescent="0.25">
      <c r="A445" s="72">
        <v>817</v>
      </c>
      <c r="B445" s="73">
        <v>443</v>
      </c>
      <c r="C445" s="73">
        <v>816</v>
      </c>
      <c r="D445" s="73" t="s">
        <v>516</v>
      </c>
      <c r="E445" t="str">
        <f>IF(ISNA(MATCH(A445,'ESO zone constants'!$A$2:$A$9949,0)),"","X")</f>
        <v>X</v>
      </c>
    </row>
    <row r="446" spans="1:5" x14ac:dyDescent="0.25">
      <c r="A446" s="72">
        <v>818</v>
      </c>
      <c r="B446" s="73">
        <v>444</v>
      </c>
      <c r="C446" s="73">
        <v>816</v>
      </c>
      <c r="D446" s="73" t="s">
        <v>517</v>
      </c>
      <c r="E446" t="str">
        <f>IF(ISNA(MATCH(A446,'ESO zone constants'!$A$2:$A$9949,0)),"","X")</f>
        <v>X</v>
      </c>
    </row>
    <row r="447" spans="1:5" x14ac:dyDescent="0.25">
      <c r="A447" s="72">
        <v>819</v>
      </c>
      <c r="B447" s="73">
        <v>445</v>
      </c>
      <c r="C447" s="73">
        <v>816</v>
      </c>
      <c r="D447" s="73" t="s">
        <v>518</v>
      </c>
      <c r="E447" t="str">
        <f>IF(ISNA(MATCH(A447,'ESO zone constants'!$A$2:$A$9949,0)),"","X")</f>
        <v>X</v>
      </c>
    </row>
    <row r="448" spans="1:5" x14ac:dyDescent="0.25">
      <c r="A448" s="72">
        <v>820</v>
      </c>
      <c r="B448" s="73">
        <v>446</v>
      </c>
      <c r="C448" s="73">
        <v>816</v>
      </c>
      <c r="D448" s="73" t="s">
        <v>519</v>
      </c>
      <c r="E448" t="str">
        <f>IF(ISNA(MATCH(A448,'ESO zone constants'!$A$2:$A$9949,0)),"","X")</f>
        <v>X</v>
      </c>
    </row>
    <row r="449" spans="1:5" x14ac:dyDescent="0.25">
      <c r="A449" s="72">
        <v>821</v>
      </c>
      <c r="B449" s="73">
        <v>447</v>
      </c>
      <c r="C449" s="73">
        <v>816</v>
      </c>
      <c r="D449" s="73" t="s">
        <v>520</v>
      </c>
      <c r="E449" t="str">
        <f>IF(ISNA(MATCH(A449,'ESO zone constants'!$A$2:$A$9949,0)),"","X")</f>
        <v>X</v>
      </c>
    </row>
    <row r="450" spans="1:5" x14ac:dyDescent="0.25">
      <c r="A450" s="72">
        <v>823</v>
      </c>
      <c r="B450" s="73">
        <v>448</v>
      </c>
      <c r="C450" s="73">
        <v>823</v>
      </c>
      <c r="D450" s="73" t="s">
        <v>521</v>
      </c>
      <c r="E450" t="str">
        <f>IF(ISNA(MATCH(A450,'ESO zone constants'!$A$2:$A$9949,0)),"","X")</f>
        <v>X</v>
      </c>
    </row>
    <row r="451" spans="1:5" x14ac:dyDescent="0.25">
      <c r="A451" s="72">
        <v>824</v>
      </c>
      <c r="B451" s="73">
        <v>449</v>
      </c>
      <c r="C451" s="73">
        <v>823</v>
      </c>
      <c r="D451" s="73" t="s">
        <v>522</v>
      </c>
      <c r="E451" t="str">
        <f>IF(ISNA(MATCH(A451,'ESO zone constants'!$A$2:$A$9949,0)),"","X")</f>
        <v>X</v>
      </c>
    </row>
    <row r="452" spans="1:5" x14ac:dyDescent="0.25">
      <c r="A452" s="72">
        <v>825</v>
      </c>
      <c r="B452" s="73">
        <v>450</v>
      </c>
      <c r="C452" s="73">
        <v>823</v>
      </c>
      <c r="D452" s="73" t="s">
        <v>523</v>
      </c>
      <c r="E452" t="str">
        <f>IF(ISNA(MATCH(A452,'ESO zone constants'!$A$2:$A$9949,0)),"","X")</f>
        <v>X</v>
      </c>
    </row>
    <row r="453" spans="1:5" x14ac:dyDescent="0.25">
      <c r="A453" s="72">
        <v>826</v>
      </c>
      <c r="B453" s="73">
        <v>451</v>
      </c>
      <c r="C453" s="73">
        <v>823</v>
      </c>
      <c r="D453" s="73" t="s">
        <v>524</v>
      </c>
      <c r="E453" t="str">
        <f>IF(ISNA(MATCH(A453,'ESO zone constants'!$A$2:$A$9949,0)),"","X")</f>
        <v>X</v>
      </c>
    </row>
    <row r="454" spans="1:5" x14ac:dyDescent="0.25">
      <c r="A454" s="72">
        <v>827</v>
      </c>
      <c r="B454" s="73">
        <v>452</v>
      </c>
      <c r="C454" s="73">
        <v>823</v>
      </c>
      <c r="D454" s="73" t="s">
        <v>525</v>
      </c>
      <c r="E454" t="str">
        <f>IF(ISNA(MATCH(A454,'ESO zone constants'!$A$2:$A$9949,0)),"","X")</f>
        <v>X</v>
      </c>
    </row>
    <row r="455" spans="1:5" x14ac:dyDescent="0.25">
      <c r="A455" s="72">
        <v>828</v>
      </c>
      <c r="B455" s="73">
        <v>453</v>
      </c>
      <c r="C455" s="73">
        <v>823</v>
      </c>
      <c r="D455" s="73" t="s">
        <v>526</v>
      </c>
      <c r="E455" t="str">
        <f>IF(ISNA(MATCH(A455,'ESO zone constants'!$A$2:$A$9949,0)),"","X")</f>
        <v>X</v>
      </c>
    </row>
    <row r="456" spans="1:5" x14ac:dyDescent="0.25">
      <c r="A456" s="72">
        <v>829</v>
      </c>
      <c r="B456" s="73">
        <v>454</v>
      </c>
      <c r="C456" s="73">
        <v>823</v>
      </c>
      <c r="D456" s="73" t="s">
        <v>527</v>
      </c>
      <c r="E456" t="str">
        <f>IF(ISNA(MATCH(A456,'ESO zone constants'!$A$2:$A$9949,0)),"","X")</f>
        <v>X</v>
      </c>
    </row>
    <row r="457" spans="1:5" x14ac:dyDescent="0.25">
      <c r="A457" s="72">
        <v>831</v>
      </c>
      <c r="B457" s="73">
        <v>455</v>
      </c>
      <c r="C457" s="73">
        <v>823</v>
      </c>
      <c r="D457" s="73" t="s">
        <v>528</v>
      </c>
      <c r="E457" t="str">
        <f>IF(ISNA(MATCH(A457,'ESO zone constants'!$A$2:$A$9949,0)),"","X")</f>
        <v>X</v>
      </c>
    </row>
    <row r="458" spans="1:5" x14ac:dyDescent="0.25">
      <c r="A458" s="72">
        <v>832</v>
      </c>
      <c r="B458" s="73">
        <v>456</v>
      </c>
      <c r="C458" s="73">
        <v>823</v>
      </c>
      <c r="D458" s="73" t="s">
        <v>529</v>
      </c>
      <c r="E458" t="str">
        <f>IF(ISNA(MATCH(A458,'ESO zone constants'!$A$2:$A$9949,0)),"","X")</f>
        <v>X</v>
      </c>
    </row>
    <row r="459" spans="1:5" x14ac:dyDescent="0.25">
      <c r="A459" s="72">
        <v>833</v>
      </c>
      <c r="B459" s="73">
        <v>457</v>
      </c>
      <c r="C459" s="73">
        <v>823</v>
      </c>
      <c r="D459" s="73" t="s">
        <v>530</v>
      </c>
      <c r="E459" t="str">
        <f>IF(ISNA(MATCH(A459,'ESO zone constants'!$A$2:$A$9949,0)),"","X")</f>
        <v>X</v>
      </c>
    </row>
    <row r="460" spans="1:5" x14ac:dyDescent="0.25">
      <c r="A460" s="72">
        <v>834</v>
      </c>
      <c r="B460" s="73">
        <v>458</v>
      </c>
      <c r="C460" s="73">
        <v>816</v>
      </c>
      <c r="D460" s="73" t="s">
        <v>531</v>
      </c>
      <c r="E460" t="str">
        <f>IF(ISNA(MATCH(A460,'ESO zone constants'!$A$2:$A$9949,0)),"","X")</f>
        <v>X</v>
      </c>
    </row>
    <row r="461" spans="1:5" x14ac:dyDescent="0.25">
      <c r="A461" s="72">
        <v>836</v>
      </c>
      <c r="B461" s="73">
        <v>459</v>
      </c>
      <c r="C461" s="73">
        <v>823</v>
      </c>
      <c r="D461" s="73" t="s">
        <v>532</v>
      </c>
      <c r="E461" t="str">
        <f>IF(ISNA(MATCH(A461,'ESO zone constants'!$A$2:$A$9949,0)),"","X")</f>
        <v>X</v>
      </c>
    </row>
    <row r="462" spans="1:5" x14ac:dyDescent="0.25">
      <c r="A462" s="72">
        <v>837</v>
      </c>
      <c r="B462" s="73">
        <v>460</v>
      </c>
      <c r="C462" s="73">
        <v>823</v>
      </c>
      <c r="D462" s="73" t="s">
        <v>533</v>
      </c>
      <c r="E462" t="str">
        <f>IF(ISNA(MATCH(A462,'ESO zone constants'!$A$2:$A$9949,0)),"","X")</f>
        <v>X</v>
      </c>
    </row>
    <row r="463" spans="1:5" x14ac:dyDescent="0.25">
      <c r="A463" s="72">
        <v>841</v>
      </c>
      <c r="B463" s="73">
        <v>461</v>
      </c>
      <c r="C463" s="73">
        <v>823</v>
      </c>
      <c r="D463" s="73" t="s">
        <v>534</v>
      </c>
      <c r="E463" t="str">
        <f>IF(ISNA(MATCH(A463,'ESO zone constants'!$A$2:$A$9949,0)),"","X")</f>
        <v>X</v>
      </c>
    </row>
    <row r="464" spans="1:5" x14ac:dyDescent="0.25">
      <c r="A464" s="72">
        <v>842</v>
      </c>
      <c r="B464" s="73">
        <v>462</v>
      </c>
      <c r="C464" s="73">
        <v>823</v>
      </c>
      <c r="D464" s="73" t="s">
        <v>535</v>
      </c>
      <c r="E464" t="str">
        <f>IF(ISNA(MATCH(A464,'ESO zone constants'!$A$2:$A$9949,0)),"","X")</f>
        <v>X</v>
      </c>
    </row>
    <row r="465" spans="1:5" x14ac:dyDescent="0.25">
      <c r="A465" s="72">
        <v>843</v>
      </c>
      <c r="B465" s="73">
        <v>463</v>
      </c>
      <c r="C465" s="73">
        <v>117</v>
      </c>
      <c r="D465" s="73" t="s">
        <v>53</v>
      </c>
      <c r="E465" t="str">
        <f>IF(ISNA(MATCH(A465,'ESO zone constants'!$A$2:$A$9949,0)),"","X")</f>
        <v>X</v>
      </c>
    </row>
    <row r="466" spans="1:5" x14ac:dyDescent="0.25">
      <c r="A466" s="72">
        <v>844</v>
      </c>
      <c r="B466" s="73">
        <v>464</v>
      </c>
      <c r="C466" s="73">
        <v>816</v>
      </c>
      <c r="D466" s="73" t="s">
        <v>536</v>
      </c>
      <c r="E466" t="str">
        <f>IF(ISNA(MATCH(A466,'ESO zone constants'!$A$2:$A$9949,0)),"","X")</f>
        <v>X</v>
      </c>
    </row>
    <row r="467" spans="1:5" x14ac:dyDescent="0.25">
      <c r="A467" s="72">
        <v>845</v>
      </c>
      <c r="B467" s="73">
        <v>465</v>
      </c>
      <c r="C467" s="73">
        <v>816</v>
      </c>
      <c r="D467" s="73" t="s">
        <v>537</v>
      </c>
      <c r="E467" t="str">
        <f>IF(ISNA(MATCH(A467,'ESO zone constants'!$A$2:$A$9949,0)),"","X")</f>
        <v>X</v>
      </c>
    </row>
    <row r="468" spans="1:5" x14ac:dyDescent="0.25">
      <c r="A468" s="72">
        <v>848</v>
      </c>
      <c r="B468" s="73">
        <v>466</v>
      </c>
      <c r="C468" s="73">
        <v>117</v>
      </c>
      <c r="D468" s="73" t="s">
        <v>72</v>
      </c>
      <c r="E468" t="str">
        <f>IF(ISNA(MATCH(A468,'ESO zone constants'!$A$2:$A$9949,0)),"","X")</f>
        <v>X</v>
      </c>
    </row>
    <row r="469" spans="1:5" x14ac:dyDescent="0.25">
      <c r="A469" s="72">
        <v>849</v>
      </c>
      <c r="B469" s="73">
        <v>467</v>
      </c>
      <c r="C469" s="73">
        <v>849</v>
      </c>
      <c r="D469" s="73" t="s">
        <v>538</v>
      </c>
      <c r="E469" t="str">
        <f>IF(ISNA(MATCH(A469,'ESO zone constants'!$A$2:$A$9949,0)),"","X")</f>
        <v>X</v>
      </c>
    </row>
    <row r="470" spans="1:5" x14ac:dyDescent="0.25">
      <c r="A470" s="72">
        <v>852</v>
      </c>
      <c r="B470" s="73">
        <v>468</v>
      </c>
      <c r="C470" s="73">
        <v>3</v>
      </c>
      <c r="D470" s="73" t="s">
        <v>539</v>
      </c>
      <c r="E470" t="str">
        <f>IF(ISNA(MATCH(A470,'ESO zone constants'!$A$2:$A$9949,0)),"","X")</f>
        <v>X</v>
      </c>
    </row>
    <row r="471" spans="1:5" x14ac:dyDescent="0.25">
      <c r="A471" s="72">
        <v>853</v>
      </c>
      <c r="B471" s="73">
        <v>469</v>
      </c>
      <c r="C471" s="73">
        <v>20</v>
      </c>
      <c r="D471" s="73" t="s">
        <v>540</v>
      </c>
      <c r="E471" t="str">
        <f>IF(ISNA(MATCH(A471,'ESO zone constants'!$A$2:$A$9949,0)),"","X")</f>
        <v>X</v>
      </c>
    </row>
    <row r="472" spans="1:5" x14ac:dyDescent="0.25">
      <c r="A472" s="72">
        <v>854</v>
      </c>
      <c r="B472" s="73">
        <v>470</v>
      </c>
      <c r="C472" s="73">
        <v>92</v>
      </c>
      <c r="D472" s="73" t="s">
        <v>541</v>
      </c>
      <c r="E472" t="str">
        <f>IF(ISNA(MATCH(A472,'ESO zone constants'!$A$2:$A$9949,0)),"","X")</f>
        <v>X</v>
      </c>
    </row>
    <row r="473" spans="1:5" x14ac:dyDescent="0.25">
      <c r="A473" s="72">
        <v>855</v>
      </c>
      <c r="B473" s="73">
        <v>471</v>
      </c>
      <c r="C473" s="73">
        <v>19</v>
      </c>
      <c r="D473" s="73" t="s">
        <v>542</v>
      </c>
      <c r="E473" t="str">
        <f>IF(ISNA(MATCH(A473,'ESO zone constants'!$A$2:$A$9949,0)),"","X")</f>
        <v>X</v>
      </c>
    </row>
    <row r="474" spans="1:5" x14ac:dyDescent="0.25">
      <c r="A474" s="72">
        <v>856</v>
      </c>
      <c r="B474" s="73">
        <v>472</v>
      </c>
      <c r="C474" s="73">
        <v>92</v>
      </c>
      <c r="D474" s="73" t="s">
        <v>543</v>
      </c>
      <c r="E474" t="str">
        <f>IF(ISNA(MATCH(A474,'ESO zone constants'!$A$2:$A$9949,0)),"","X")</f>
        <v>X</v>
      </c>
    </row>
    <row r="475" spans="1:5" x14ac:dyDescent="0.25">
      <c r="A475" s="72">
        <v>857</v>
      </c>
      <c r="B475" s="73">
        <v>473</v>
      </c>
      <c r="C475" s="73">
        <v>104</v>
      </c>
      <c r="D475" s="73" t="s">
        <v>544</v>
      </c>
      <c r="E475" t="str">
        <f>IF(ISNA(MATCH(A475,'ESO zone constants'!$A$2:$A$9949,0)),"","X")</f>
        <v>X</v>
      </c>
    </row>
    <row r="476" spans="1:5" x14ac:dyDescent="0.25">
      <c r="A476" s="72">
        <v>858</v>
      </c>
      <c r="B476" s="73">
        <v>474</v>
      </c>
      <c r="C476" s="73">
        <v>108</v>
      </c>
      <c r="D476" s="73" t="s">
        <v>545</v>
      </c>
      <c r="E476" t="str">
        <f>IF(ISNA(MATCH(A476,'ESO zone constants'!$A$2:$A$9949,0)),"","X")</f>
        <v>X</v>
      </c>
    </row>
    <row r="477" spans="1:5" x14ac:dyDescent="0.25">
      <c r="A477" s="72">
        <v>859</v>
      </c>
      <c r="B477" s="73">
        <v>475</v>
      </c>
      <c r="C477" s="73">
        <v>58</v>
      </c>
      <c r="D477" s="73" t="s">
        <v>546</v>
      </c>
      <c r="E477" t="str">
        <f>IF(ISNA(MATCH(A477,'ESO zone constants'!$A$2:$A$9949,0)),"","X")</f>
        <v>X</v>
      </c>
    </row>
    <row r="478" spans="1:5" x14ac:dyDescent="0.25">
      <c r="A478" s="72">
        <v>860</v>
      </c>
      <c r="B478" s="73">
        <v>476</v>
      </c>
      <c r="C478" s="73">
        <v>383</v>
      </c>
      <c r="D478" s="73" t="s">
        <v>547</v>
      </c>
      <c r="E478" t="str">
        <f>IF(ISNA(MATCH(A478,'ESO zone constants'!$A$2:$A$9949,0)),"","X")</f>
        <v>X</v>
      </c>
    </row>
    <row r="479" spans="1:5" x14ac:dyDescent="0.25">
      <c r="A479" s="72">
        <v>861</v>
      </c>
      <c r="B479" s="73">
        <v>477</v>
      </c>
      <c r="C479" s="73">
        <v>108</v>
      </c>
      <c r="D479" s="73" t="s">
        <v>548</v>
      </c>
      <c r="E479" t="str">
        <f>IF(ISNA(MATCH(A479,'ESO zone constants'!$A$2:$A$9949,0)),"","X")</f>
        <v>X</v>
      </c>
    </row>
    <row r="480" spans="1:5" x14ac:dyDescent="0.25">
      <c r="A480" s="72">
        <v>862</v>
      </c>
      <c r="B480" s="73">
        <v>478</v>
      </c>
      <c r="C480" s="73">
        <v>382</v>
      </c>
      <c r="D480" s="73" t="s">
        <v>549</v>
      </c>
      <c r="E480" t="str">
        <f>IF(ISNA(MATCH(A480,'ESO zone constants'!$A$2:$A$9949,0)),"","X")</f>
        <v>X</v>
      </c>
    </row>
    <row r="481" spans="1:5" x14ac:dyDescent="0.25">
      <c r="A481" s="72">
        <v>863</v>
      </c>
      <c r="B481" s="73">
        <v>479</v>
      </c>
      <c r="C481" s="73">
        <v>537</v>
      </c>
      <c r="D481" s="73" t="s">
        <v>550</v>
      </c>
      <c r="E481" t="str">
        <f>IF(ISNA(MATCH(A481,'ESO zone constants'!$A$2:$A$9949,0)),"","X")</f>
        <v>X</v>
      </c>
    </row>
    <row r="482" spans="1:5" x14ac:dyDescent="0.25">
      <c r="A482" s="72">
        <v>864</v>
      </c>
      <c r="B482" s="73">
        <v>480</v>
      </c>
      <c r="C482" s="73">
        <v>103</v>
      </c>
      <c r="D482" s="73" t="s">
        <v>551</v>
      </c>
      <c r="E482" t="str">
        <f>IF(ISNA(MATCH(A482,'ESO zone constants'!$A$2:$A$9949,0)),"","X")</f>
        <v>X</v>
      </c>
    </row>
    <row r="483" spans="1:5" x14ac:dyDescent="0.25">
      <c r="A483" s="72">
        <v>865</v>
      </c>
      <c r="B483" s="73">
        <v>481</v>
      </c>
      <c r="C483" s="73">
        <v>101</v>
      </c>
      <c r="D483" s="73" t="s">
        <v>552</v>
      </c>
      <c r="E483" t="str">
        <f>IF(ISNA(MATCH(A483,'ESO zone constants'!$A$2:$A$9949,0)),"","X")</f>
        <v>X</v>
      </c>
    </row>
    <row r="484" spans="1:5" x14ac:dyDescent="0.25">
      <c r="A484" s="72">
        <v>866</v>
      </c>
      <c r="B484" s="73">
        <v>482</v>
      </c>
      <c r="C484" s="73">
        <v>57</v>
      </c>
      <c r="D484" s="73" t="s">
        <v>553</v>
      </c>
      <c r="E484" t="str">
        <f>IF(ISNA(MATCH(A484,'ESO zone constants'!$A$2:$A$9949,0)),"","X")</f>
        <v>X</v>
      </c>
    </row>
    <row r="485" spans="1:5" x14ac:dyDescent="0.25">
      <c r="A485" s="72">
        <v>867</v>
      </c>
      <c r="B485" s="73">
        <v>483</v>
      </c>
      <c r="C485" s="73">
        <v>41</v>
      </c>
      <c r="D485" s="73" t="s">
        <v>554</v>
      </c>
      <c r="E485" t="str">
        <f>IF(ISNA(MATCH(A485,'ESO zone constants'!$A$2:$A$9949,0)),"","X")</f>
        <v>X</v>
      </c>
    </row>
    <row r="486" spans="1:5" x14ac:dyDescent="0.25">
      <c r="A486" s="72">
        <v>868</v>
      </c>
      <c r="B486" s="73">
        <v>484</v>
      </c>
      <c r="C486" s="73">
        <v>281</v>
      </c>
      <c r="D486" s="73" t="s">
        <v>555</v>
      </c>
      <c r="E486" t="str">
        <f>IF(ISNA(MATCH(A486,'ESO zone constants'!$A$2:$A$9949,0)),"","X")</f>
        <v>X</v>
      </c>
    </row>
    <row r="487" spans="1:5" x14ac:dyDescent="0.25">
      <c r="A487" s="72">
        <v>869</v>
      </c>
      <c r="B487" s="73">
        <v>485</v>
      </c>
      <c r="C487" s="73">
        <v>117</v>
      </c>
      <c r="D487" s="73" t="s">
        <v>556</v>
      </c>
      <c r="E487" t="str">
        <f>IF(ISNA(MATCH(A487,'ESO zone constants'!$A$2:$A$9949,0)),"","X")</f>
        <v>X</v>
      </c>
    </row>
    <row r="488" spans="1:5" x14ac:dyDescent="0.25">
      <c r="A488" s="72">
        <v>870</v>
      </c>
      <c r="B488" s="73">
        <v>486</v>
      </c>
      <c r="C488" s="73">
        <v>888</v>
      </c>
      <c r="D488" s="73" t="s">
        <v>557</v>
      </c>
      <c r="E488" t="str">
        <f>IF(ISNA(MATCH(A488,'ESO zone constants'!$A$2:$A$9949,0)),"","X")</f>
        <v>X</v>
      </c>
    </row>
    <row r="489" spans="1:5" x14ac:dyDescent="0.25">
      <c r="A489" s="72">
        <v>871</v>
      </c>
      <c r="B489" s="73">
        <v>487</v>
      </c>
      <c r="C489" s="73">
        <v>58</v>
      </c>
      <c r="D489" s="73" t="s">
        <v>558</v>
      </c>
      <c r="E489" t="str">
        <f>IF(ISNA(MATCH(A489,'ESO zone constants'!$A$2:$A$9949,0)),"","X")</f>
        <v>X</v>
      </c>
    </row>
    <row r="490" spans="1:5" x14ac:dyDescent="0.25">
      <c r="A490" s="72">
        <v>872</v>
      </c>
      <c r="B490" s="73">
        <v>488</v>
      </c>
      <c r="C490" s="73">
        <v>382</v>
      </c>
      <c r="D490" s="73" t="s">
        <v>559</v>
      </c>
      <c r="E490" t="str">
        <f>IF(ISNA(MATCH(A490,'ESO zone constants'!$A$2:$A$9949,0)),"","X")</f>
        <v>X</v>
      </c>
    </row>
    <row r="491" spans="1:5" x14ac:dyDescent="0.25">
      <c r="A491" s="72">
        <v>873</v>
      </c>
      <c r="B491" s="73">
        <v>489</v>
      </c>
      <c r="C491" s="73">
        <v>117</v>
      </c>
      <c r="D491" s="73" t="s">
        <v>560</v>
      </c>
      <c r="E491" t="str">
        <f>IF(ISNA(MATCH(A491,'ESO zone constants'!$A$2:$A$9949,0)),"","X")</f>
        <v>X</v>
      </c>
    </row>
    <row r="492" spans="1:5" x14ac:dyDescent="0.25">
      <c r="A492" s="72">
        <v>874</v>
      </c>
      <c r="B492" s="73">
        <v>490</v>
      </c>
      <c r="C492" s="73">
        <v>57</v>
      </c>
      <c r="D492" s="73" t="s">
        <v>561</v>
      </c>
      <c r="E492" t="str">
        <f>IF(ISNA(MATCH(A492,'ESO zone constants'!$A$2:$A$9949,0)),"","X")</f>
        <v>X</v>
      </c>
    </row>
    <row r="493" spans="1:5" x14ac:dyDescent="0.25">
      <c r="A493" s="72">
        <v>875</v>
      </c>
      <c r="B493" s="73">
        <v>491</v>
      </c>
      <c r="C493" s="73">
        <v>103</v>
      </c>
      <c r="D493" s="73" t="s">
        <v>562</v>
      </c>
      <c r="E493" t="str">
        <f>IF(ISNA(MATCH(A493,'ESO zone constants'!$A$2:$A$9949,0)),"","X")</f>
        <v>X</v>
      </c>
    </row>
    <row r="494" spans="1:5" x14ac:dyDescent="0.25">
      <c r="A494" s="72">
        <v>876</v>
      </c>
      <c r="B494" s="73">
        <v>492</v>
      </c>
      <c r="C494" s="73">
        <v>382</v>
      </c>
      <c r="D494" s="73" t="s">
        <v>563</v>
      </c>
      <c r="E494" t="str">
        <f>IF(ISNA(MATCH(A494,'ESO zone constants'!$A$2:$A$9949,0)),"","X")</f>
        <v>X</v>
      </c>
    </row>
    <row r="495" spans="1:5" x14ac:dyDescent="0.25">
      <c r="A495" s="72">
        <v>877</v>
      </c>
      <c r="B495" s="73">
        <v>493</v>
      </c>
      <c r="C495" s="73">
        <v>383</v>
      </c>
      <c r="D495" s="73" t="s">
        <v>564</v>
      </c>
      <c r="E495" t="str">
        <f>IF(ISNA(MATCH(A495,'ESO zone constants'!$A$2:$A$9949,0)),"","X")</f>
        <v>X</v>
      </c>
    </row>
    <row r="496" spans="1:5" x14ac:dyDescent="0.25">
      <c r="A496" s="72">
        <v>878</v>
      </c>
      <c r="B496" s="73">
        <v>494</v>
      </c>
      <c r="C496" s="73">
        <v>381</v>
      </c>
      <c r="D496" s="73" t="s">
        <v>565</v>
      </c>
      <c r="E496" t="str">
        <f>IF(ISNA(MATCH(A496,'ESO zone constants'!$A$2:$A$9949,0)),"","X")</f>
        <v>X</v>
      </c>
    </row>
    <row r="497" spans="1:5" x14ac:dyDescent="0.25">
      <c r="A497" s="72">
        <v>879</v>
      </c>
      <c r="B497" s="73">
        <v>495</v>
      </c>
      <c r="C497" s="73">
        <v>534</v>
      </c>
      <c r="D497" s="73" t="s">
        <v>566</v>
      </c>
      <c r="E497" t="str">
        <f>IF(ISNA(MATCH(A497,'ESO zone constants'!$A$2:$A$9949,0)),"","X")</f>
        <v>X</v>
      </c>
    </row>
    <row r="498" spans="1:5" x14ac:dyDescent="0.25">
      <c r="A498" s="72">
        <v>880</v>
      </c>
      <c r="B498" s="73">
        <v>496</v>
      </c>
      <c r="C498" s="73">
        <v>92</v>
      </c>
      <c r="D498" s="73" t="s">
        <v>567</v>
      </c>
      <c r="E498" t="str">
        <f>IF(ISNA(MATCH(A498,'ESO zone constants'!$A$2:$A$9949,0)),"","X")</f>
        <v>X</v>
      </c>
    </row>
    <row r="499" spans="1:5" x14ac:dyDescent="0.25">
      <c r="A499" s="72">
        <v>881</v>
      </c>
      <c r="B499" s="73">
        <v>497</v>
      </c>
      <c r="C499" s="73">
        <v>19</v>
      </c>
      <c r="D499" s="73" t="s">
        <v>568</v>
      </c>
      <c r="E499" t="str">
        <f>IF(ISNA(MATCH(A499,'ESO zone constants'!$A$2:$A$9949,0)),"","X")</f>
        <v>X</v>
      </c>
    </row>
    <row r="500" spans="1:5" x14ac:dyDescent="0.25">
      <c r="A500" s="72">
        <v>882</v>
      </c>
      <c r="B500" s="73">
        <v>498</v>
      </c>
      <c r="C500" s="73">
        <v>383</v>
      </c>
      <c r="D500" s="73" t="s">
        <v>569</v>
      </c>
      <c r="E500" t="str">
        <f>IF(ISNA(MATCH(A500,'ESO zone constants'!$A$2:$A$9949,0)),"","X")</f>
        <v>X</v>
      </c>
    </row>
    <row r="501" spans="1:5" x14ac:dyDescent="0.25">
      <c r="A501" s="72">
        <v>883</v>
      </c>
      <c r="B501" s="73">
        <v>499</v>
      </c>
      <c r="C501" s="73">
        <v>888</v>
      </c>
      <c r="D501" s="73" t="s">
        <v>570</v>
      </c>
      <c r="E501" t="str">
        <f>IF(ISNA(MATCH(A501,'ESO zone constants'!$A$2:$A$9949,0)),"","X")</f>
        <v>X</v>
      </c>
    </row>
    <row r="502" spans="1:5" x14ac:dyDescent="0.25">
      <c r="A502" s="72">
        <v>888</v>
      </c>
      <c r="B502" s="73">
        <v>500</v>
      </c>
      <c r="C502" s="73">
        <v>888</v>
      </c>
      <c r="D502" s="73" t="s">
        <v>571</v>
      </c>
      <c r="E502" t="str">
        <f>IF(ISNA(MATCH(A502,'ESO zone constants'!$A$2:$A$9949,0)),"","X")</f>
        <v>X</v>
      </c>
    </row>
    <row r="503" spans="1:5" x14ac:dyDescent="0.25">
      <c r="A503" s="72">
        <v>889</v>
      </c>
      <c r="B503" s="73">
        <v>501</v>
      </c>
      <c r="C503" s="73">
        <v>888</v>
      </c>
      <c r="D503" s="73" t="s">
        <v>572</v>
      </c>
      <c r="E503" t="str">
        <f>IF(ISNA(MATCH(A503,'ESO zone constants'!$A$2:$A$9949,0)),"","X")</f>
        <v>X</v>
      </c>
    </row>
    <row r="504" spans="1:5" x14ac:dyDescent="0.25">
      <c r="A504" s="72">
        <v>890</v>
      </c>
      <c r="B504" s="73">
        <v>502</v>
      </c>
      <c r="C504" s="73">
        <v>888</v>
      </c>
      <c r="D504" s="73" t="s">
        <v>573</v>
      </c>
      <c r="E504" t="str">
        <f>IF(ISNA(MATCH(A504,'ESO zone constants'!$A$2:$A$9949,0)),"","X")</f>
        <v>X</v>
      </c>
    </row>
    <row r="505" spans="1:5" x14ac:dyDescent="0.25">
      <c r="A505" s="72">
        <v>891</v>
      </c>
      <c r="B505" s="73">
        <v>503</v>
      </c>
      <c r="C505" s="73">
        <v>888</v>
      </c>
      <c r="D505" s="73" t="s">
        <v>574</v>
      </c>
      <c r="E505" t="str">
        <f>IF(ISNA(MATCH(A505,'ESO zone constants'!$A$2:$A$9949,0)),"","X")</f>
        <v>X</v>
      </c>
    </row>
    <row r="506" spans="1:5" x14ac:dyDescent="0.25">
      <c r="A506" s="72">
        <v>892</v>
      </c>
      <c r="B506" s="73">
        <v>504</v>
      </c>
      <c r="C506" s="73">
        <v>888</v>
      </c>
      <c r="D506" s="73" t="s">
        <v>575</v>
      </c>
      <c r="E506" t="str">
        <f>IF(ISNA(MATCH(A506,'ESO zone constants'!$A$2:$A$9949,0)),"","X")</f>
        <v>X</v>
      </c>
    </row>
    <row r="507" spans="1:5" x14ac:dyDescent="0.25">
      <c r="A507" s="72">
        <v>893</v>
      </c>
      <c r="B507" s="73">
        <v>505</v>
      </c>
      <c r="C507" s="73">
        <v>888</v>
      </c>
      <c r="D507" s="73" t="s">
        <v>576</v>
      </c>
      <c r="E507" t="str">
        <f>IF(ISNA(MATCH(A507,'ESO zone constants'!$A$2:$A$9949,0)),"","X")</f>
        <v>X</v>
      </c>
    </row>
    <row r="508" spans="1:5" x14ac:dyDescent="0.25">
      <c r="A508" s="72">
        <v>894</v>
      </c>
      <c r="B508" s="73">
        <v>506</v>
      </c>
      <c r="C508" s="73">
        <v>888</v>
      </c>
      <c r="D508" s="73" t="s">
        <v>577</v>
      </c>
      <c r="E508" t="str">
        <f>IF(ISNA(MATCH(A508,'ESO zone constants'!$A$2:$A$9949,0)),"","X")</f>
        <v>X</v>
      </c>
    </row>
    <row r="509" spans="1:5" x14ac:dyDescent="0.25">
      <c r="A509" s="72">
        <v>895</v>
      </c>
      <c r="B509" s="73">
        <v>507</v>
      </c>
      <c r="C509" s="73">
        <v>888</v>
      </c>
      <c r="D509" s="73" t="s">
        <v>578</v>
      </c>
      <c r="E509" t="str">
        <f>IF(ISNA(MATCH(A509,'ESO zone constants'!$A$2:$A$9949,0)),"","X")</f>
        <v>X</v>
      </c>
    </row>
    <row r="510" spans="1:5" x14ac:dyDescent="0.25">
      <c r="A510" s="72">
        <v>896</v>
      </c>
      <c r="B510" s="73">
        <v>508</v>
      </c>
      <c r="C510" s="73">
        <v>888</v>
      </c>
      <c r="D510" s="73" t="s">
        <v>579</v>
      </c>
      <c r="E510" t="str">
        <f>IF(ISNA(MATCH(A510,'ESO zone constants'!$A$2:$A$9949,0)),"","X")</f>
        <v>X</v>
      </c>
    </row>
    <row r="511" spans="1:5" x14ac:dyDescent="0.25">
      <c r="A511" s="72">
        <v>897</v>
      </c>
      <c r="B511" s="73">
        <v>509</v>
      </c>
      <c r="C511" s="73">
        <v>888</v>
      </c>
      <c r="D511" s="73" t="s">
        <v>580</v>
      </c>
      <c r="E511" t="str">
        <f>IF(ISNA(MATCH(A511,'ESO zone constants'!$A$2:$A$9949,0)),"","X")</f>
        <v>X</v>
      </c>
    </row>
    <row r="512" spans="1:5" x14ac:dyDescent="0.25">
      <c r="A512" s="72">
        <v>898</v>
      </c>
      <c r="B512" s="73">
        <v>510</v>
      </c>
      <c r="C512" s="73">
        <v>888</v>
      </c>
      <c r="D512" s="73" t="s">
        <v>581</v>
      </c>
      <c r="E512" t="str">
        <f>IF(ISNA(MATCH(A512,'ESO zone constants'!$A$2:$A$9949,0)),"","X")</f>
        <v>X</v>
      </c>
    </row>
    <row r="513" spans="1:5" x14ac:dyDescent="0.25">
      <c r="A513" s="72">
        <v>899</v>
      </c>
      <c r="B513" s="73">
        <v>511</v>
      </c>
      <c r="C513" s="73">
        <v>888</v>
      </c>
      <c r="D513" s="73" t="s">
        <v>582</v>
      </c>
      <c r="E513" t="str">
        <f>IF(ISNA(MATCH(A513,'ESO zone constants'!$A$2:$A$9949,0)),"","X")</f>
        <v>X</v>
      </c>
    </row>
    <row r="514" spans="1:5" x14ac:dyDescent="0.25">
      <c r="A514" s="72">
        <v>900</v>
      </c>
      <c r="B514" s="73">
        <v>512</v>
      </c>
      <c r="C514" s="73">
        <v>888</v>
      </c>
      <c r="D514" s="73" t="s">
        <v>583</v>
      </c>
      <c r="E514" t="str">
        <f>IF(ISNA(MATCH(A514,'ESO zone constants'!$A$2:$A$9949,0)),"","X")</f>
        <v>X</v>
      </c>
    </row>
    <row r="515" spans="1:5" x14ac:dyDescent="0.25">
      <c r="A515" s="72">
        <v>901</v>
      </c>
      <c r="B515" s="73">
        <v>513</v>
      </c>
      <c r="C515" s="73">
        <v>888</v>
      </c>
      <c r="D515" s="73" t="s">
        <v>584</v>
      </c>
      <c r="E515" t="str">
        <f>IF(ISNA(MATCH(A515,'ESO zone constants'!$A$2:$A$9949,0)),"","X")</f>
        <v>X</v>
      </c>
    </row>
    <row r="516" spans="1:5" x14ac:dyDescent="0.25">
      <c r="A516" s="72">
        <v>902</v>
      </c>
      <c r="B516" s="73">
        <v>514</v>
      </c>
      <c r="C516" s="73">
        <v>888</v>
      </c>
      <c r="D516" s="73" t="s">
        <v>585</v>
      </c>
      <c r="E516" t="str">
        <f>IF(ISNA(MATCH(A516,'ESO zone constants'!$A$2:$A$9949,0)),"","X")</f>
        <v>X</v>
      </c>
    </row>
    <row r="517" spans="1:5" x14ac:dyDescent="0.25">
      <c r="A517" s="72">
        <v>903</v>
      </c>
      <c r="B517" s="73">
        <v>515</v>
      </c>
      <c r="C517" s="73">
        <v>888</v>
      </c>
      <c r="D517" s="73" t="s">
        <v>586</v>
      </c>
      <c r="E517" t="str">
        <f>IF(ISNA(MATCH(A517,'ESO zone constants'!$A$2:$A$9949,0)),"","X")</f>
        <v>X</v>
      </c>
    </row>
    <row r="518" spans="1:5" x14ac:dyDescent="0.25">
      <c r="A518" s="72">
        <v>904</v>
      </c>
      <c r="B518" s="73">
        <v>516</v>
      </c>
      <c r="C518" s="73">
        <v>888</v>
      </c>
      <c r="D518" s="73" t="s">
        <v>587</v>
      </c>
      <c r="E518" t="str">
        <f>IF(ISNA(MATCH(A518,'ESO zone constants'!$A$2:$A$9949,0)),"","X")</f>
        <v>X</v>
      </c>
    </row>
    <row r="519" spans="1:5" x14ac:dyDescent="0.25">
      <c r="A519" s="72">
        <v>905</v>
      </c>
      <c r="B519" s="73">
        <v>517</v>
      </c>
      <c r="C519" s="73">
        <v>888</v>
      </c>
      <c r="D519" s="73" t="s">
        <v>588</v>
      </c>
      <c r="E519" t="str">
        <f>IF(ISNA(MATCH(A519,'ESO zone constants'!$A$2:$A$9949,0)),"","X")</f>
        <v>X</v>
      </c>
    </row>
    <row r="520" spans="1:5" x14ac:dyDescent="0.25">
      <c r="A520" s="72">
        <v>906</v>
      </c>
      <c r="B520" s="73">
        <v>518</v>
      </c>
      <c r="C520" s="73">
        <v>888</v>
      </c>
      <c r="D520" s="73" t="s">
        <v>589</v>
      </c>
      <c r="E520" t="str">
        <f>IF(ISNA(MATCH(A520,'ESO zone constants'!$A$2:$A$9949,0)),"","X")</f>
        <v>X</v>
      </c>
    </row>
    <row r="521" spans="1:5" x14ac:dyDescent="0.25">
      <c r="A521" s="72">
        <v>907</v>
      </c>
      <c r="B521" s="73">
        <v>519</v>
      </c>
      <c r="C521" s="73">
        <v>888</v>
      </c>
      <c r="D521" s="73" t="s">
        <v>1784</v>
      </c>
      <c r="E521" t="str">
        <f>IF(ISNA(MATCH(A521,'ESO zone constants'!$A$2:$A$9949,0)),"","X")</f>
        <v>X</v>
      </c>
    </row>
    <row r="522" spans="1:5" x14ac:dyDescent="0.25">
      <c r="A522" s="72">
        <v>908</v>
      </c>
      <c r="B522" s="73">
        <v>520</v>
      </c>
      <c r="C522" s="73">
        <v>888</v>
      </c>
      <c r="D522" s="73" t="s">
        <v>590</v>
      </c>
      <c r="E522" t="str">
        <f>IF(ISNA(MATCH(A522,'ESO zone constants'!$A$2:$A$9949,0)),"","X")</f>
        <v>X</v>
      </c>
    </row>
    <row r="523" spans="1:5" x14ac:dyDescent="0.25">
      <c r="A523" s="72">
        <v>909</v>
      </c>
      <c r="B523" s="73">
        <v>521</v>
      </c>
      <c r="C523" s="73">
        <v>888</v>
      </c>
      <c r="D523" s="73" t="s">
        <v>591</v>
      </c>
      <c r="E523" t="str">
        <f>IF(ISNA(MATCH(A523,'ESO zone constants'!$A$2:$A$9949,0)),"","X")</f>
        <v>X</v>
      </c>
    </row>
    <row r="524" spans="1:5" x14ac:dyDescent="0.25">
      <c r="A524" s="72">
        <v>910</v>
      </c>
      <c r="B524" s="73">
        <v>522</v>
      </c>
      <c r="C524" s="73">
        <v>888</v>
      </c>
      <c r="D524" s="73" t="s">
        <v>592</v>
      </c>
      <c r="E524" t="str">
        <f>IF(ISNA(MATCH(A524,'ESO zone constants'!$A$2:$A$9949,0)),"","X")</f>
        <v>X</v>
      </c>
    </row>
    <row r="525" spans="1:5" x14ac:dyDescent="0.25">
      <c r="A525" s="72">
        <v>911</v>
      </c>
      <c r="B525" s="73">
        <v>523</v>
      </c>
      <c r="C525" s="73">
        <v>888</v>
      </c>
      <c r="D525" s="73" t="s">
        <v>593</v>
      </c>
      <c r="E525" t="str">
        <f>IF(ISNA(MATCH(A525,'ESO zone constants'!$A$2:$A$9949,0)),"","X")</f>
        <v>X</v>
      </c>
    </row>
    <row r="526" spans="1:5" x14ac:dyDescent="0.25">
      <c r="A526" s="72">
        <v>913</v>
      </c>
      <c r="B526" s="73">
        <v>524</v>
      </c>
      <c r="C526" s="73">
        <v>888</v>
      </c>
      <c r="D526" s="73" t="s">
        <v>594</v>
      </c>
      <c r="E526" t="str">
        <f>IF(ISNA(MATCH(A526,'ESO zone constants'!$A$2:$A$9949,0)),"","X")</f>
        <v>X</v>
      </c>
    </row>
    <row r="527" spans="1:5" x14ac:dyDescent="0.25">
      <c r="A527" s="72">
        <v>914</v>
      </c>
      <c r="B527" s="73">
        <v>525</v>
      </c>
      <c r="C527" s="73">
        <v>888</v>
      </c>
      <c r="D527" s="73" t="s">
        <v>595</v>
      </c>
      <c r="E527" t="str">
        <f>IF(ISNA(MATCH(A527,'ESO zone constants'!$A$2:$A$9949,0)),"","X")</f>
        <v>X</v>
      </c>
    </row>
    <row r="528" spans="1:5" x14ac:dyDescent="0.25">
      <c r="A528" s="72">
        <v>915</v>
      </c>
      <c r="B528" s="73">
        <v>526</v>
      </c>
      <c r="C528" s="73">
        <v>888</v>
      </c>
      <c r="D528" s="73" t="s">
        <v>596</v>
      </c>
      <c r="E528" t="str">
        <f>IF(ISNA(MATCH(A528,'ESO zone constants'!$A$2:$A$9949,0)),"","X")</f>
        <v>X</v>
      </c>
    </row>
    <row r="529" spans="1:5" x14ac:dyDescent="0.25">
      <c r="A529" s="72">
        <v>916</v>
      </c>
      <c r="B529" s="73">
        <v>527</v>
      </c>
      <c r="C529" s="73">
        <v>888</v>
      </c>
      <c r="D529" s="73" t="s">
        <v>597</v>
      </c>
      <c r="E529" t="str">
        <f>IF(ISNA(MATCH(A529,'ESO zone constants'!$A$2:$A$9949,0)),"","X")</f>
        <v>X</v>
      </c>
    </row>
    <row r="530" spans="1:5" x14ac:dyDescent="0.25">
      <c r="A530" s="72">
        <v>917</v>
      </c>
      <c r="B530" s="73">
        <v>528</v>
      </c>
      <c r="C530" s="73">
        <v>917</v>
      </c>
      <c r="D530" s="73" t="s">
        <v>598</v>
      </c>
      <c r="E530" t="str">
        <f>IF(ISNA(MATCH(A530,'ESO zone constants'!$A$2:$A$9949,0)),"","X")</f>
        <v>X</v>
      </c>
    </row>
    <row r="531" spans="1:5" x14ac:dyDescent="0.25">
      <c r="A531" s="72">
        <v>918</v>
      </c>
      <c r="B531" s="73">
        <v>529</v>
      </c>
      <c r="C531" s="73">
        <v>849</v>
      </c>
      <c r="D531" s="73" t="s">
        <v>599</v>
      </c>
      <c r="E531" t="str">
        <f>IF(ISNA(MATCH(A531,'ESO zone constants'!$A$2:$A$9949,0)),"","X")</f>
        <v>X</v>
      </c>
    </row>
    <row r="532" spans="1:5" x14ac:dyDescent="0.25">
      <c r="A532" s="72">
        <v>919</v>
      </c>
      <c r="B532" s="73">
        <v>530</v>
      </c>
      <c r="C532" s="73">
        <v>849</v>
      </c>
      <c r="D532" s="73" t="s">
        <v>600</v>
      </c>
      <c r="E532" t="str">
        <f>IF(ISNA(MATCH(A532,'ESO zone constants'!$A$2:$A$9949,0)),"","X")</f>
        <v>X</v>
      </c>
    </row>
    <row r="533" spans="1:5" x14ac:dyDescent="0.25">
      <c r="A533" s="72">
        <v>920</v>
      </c>
      <c r="B533" s="73">
        <v>531</v>
      </c>
      <c r="C533" s="73">
        <v>849</v>
      </c>
      <c r="D533" s="73" t="s">
        <v>601</v>
      </c>
      <c r="E533" t="str">
        <f>IF(ISNA(MATCH(A533,'ESO zone constants'!$A$2:$A$9949,0)),"","X")</f>
        <v>X</v>
      </c>
    </row>
    <row r="534" spans="1:5" x14ac:dyDescent="0.25">
      <c r="A534" s="72">
        <v>921</v>
      </c>
      <c r="B534" s="73">
        <v>532</v>
      </c>
      <c r="C534" s="73">
        <v>849</v>
      </c>
      <c r="D534" s="73" t="s">
        <v>602</v>
      </c>
      <c r="E534" t="str">
        <f>IF(ISNA(MATCH(A534,'ESO zone constants'!$A$2:$A$9949,0)),"","X")</f>
        <v>X</v>
      </c>
    </row>
    <row r="535" spans="1:5" x14ac:dyDescent="0.25">
      <c r="A535" s="72">
        <v>922</v>
      </c>
      <c r="B535" s="73">
        <v>533</v>
      </c>
      <c r="C535" s="73">
        <v>849</v>
      </c>
      <c r="D535" s="73" t="s">
        <v>603</v>
      </c>
      <c r="E535" t="str">
        <f>IF(ISNA(MATCH(A535,'ESO zone constants'!$A$2:$A$9949,0)),"","X")</f>
        <v>X</v>
      </c>
    </row>
    <row r="536" spans="1:5" x14ac:dyDescent="0.25">
      <c r="A536" s="72">
        <v>923</v>
      </c>
      <c r="B536" s="73">
        <v>534</v>
      </c>
      <c r="C536" s="73">
        <v>849</v>
      </c>
      <c r="D536" s="73" t="s">
        <v>604</v>
      </c>
      <c r="E536" t="str">
        <f>IF(ISNA(MATCH(A536,'ESO zone constants'!$A$2:$A$9949,0)),"","X")</f>
        <v>X</v>
      </c>
    </row>
    <row r="537" spans="1:5" x14ac:dyDescent="0.25">
      <c r="A537" s="72">
        <v>924</v>
      </c>
      <c r="B537" s="73">
        <v>535</v>
      </c>
      <c r="C537" s="73">
        <v>849</v>
      </c>
      <c r="D537" s="73" t="s">
        <v>605</v>
      </c>
      <c r="E537" t="str">
        <f>IF(ISNA(MATCH(A537,'ESO zone constants'!$A$2:$A$9949,0)),"","X")</f>
        <v>X</v>
      </c>
    </row>
    <row r="538" spans="1:5" x14ac:dyDescent="0.25">
      <c r="A538" s="72">
        <v>925</v>
      </c>
      <c r="B538" s="73">
        <v>536</v>
      </c>
      <c r="C538" s="73">
        <v>849</v>
      </c>
      <c r="D538" s="73" t="s">
        <v>606</v>
      </c>
      <c r="E538" t="str">
        <f>IF(ISNA(MATCH(A538,'ESO zone constants'!$A$2:$A$9949,0)),"","X")</f>
        <v>X</v>
      </c>
    </row>
    <row r="539" spans="1:5" x14ac:dyDescent="0.25">
      <c r="A539" s="72">
        <v>926</v>
      </c>
      <c r="B539" s="73">
        <v>537</v>
      </c>
      <c r="C539" s="73">
        <v>849</v>
      </c>
      <c r="D539" s="73" t="s">
        <v>607</v>
      </c>
      <c r="E539" t="str">
        <f>IF(ISNA(MATCH(A539,'ESO zone constants'!$A$2:$A$9949,0)),"","X")</f>
        <v>X</v>
      </c>
    </row>
    <row r="540" spans="1:5" x14ac:dyDescent="0.25">
      <c r="A540" s="72">
        <v>927</v>
      </c>
      <c r="B540" s="73">
        <v>538</v>
      </c>
      <c r="C540" s="73">
        <v>849</v>
      </c>
      <c r="D540" s="73" t="s">
        <v>608</v>
      </c>
      <c r="E540" t="str">
        <f>IF(ISNA(MATCH(A540,'ESO zone constants'!$A$2:$A$9949,0)),"","X")</f>
        <v>X</v>
      </c>
    </row>
    <row r="541" spans="1:5" x14ac:dyDescent="0.25">
      <c r="A541" s="72">
        <v>928</v>
      </c>
      <c r="B541" s="73">
        <v>539</v>
      </c>
      <c r="C541" s="73">
        <v>849</v>
      </c>
      <c r="D541" s="73" t="s">
        <v>609</v>
      </c>
      <c r="E541" t="str">
        <f>IF(ISNA(MATCH(A541,'ESO zone constants'!$A$2:$A$9949,0)),"","X")</f>
        <v>X</v>
      </c>
    </row>
    <row r="542" spans="1:5" x14ac:dyDescent="0.25">
      <c r="A542" s="72">
        <v>929</v>
      </c>
      <c r="B542" s="73">
        <v>540</v>
      </c>
      <c r="C542" s="73">
        <v>849</v>
      </c>
      <c r="D542" s="73" t="s">
        <v>610</v>
      </c>
      <c r="E542" t="str">
        <f>IF(ISNA(MATCH(A542,'ESO zone constants'!$A$2:$A$9949,0)),"","X")</f>
        <v>X</v>
      </c>
    </row>
    <row r="543" spans="1:5" x14ac:dyDescent="0.25">
      <c r="A543" s="72">
        <v>930</v>
      </c>
      <c r="B543" s="73">
        <v>541</v>
      </c>
      <c r="C543" s="73">
        <v>57</v>
      </c>
      <c r="D543" s="73" t="s">
        <v>46</v>
      </c>
      <c r="E543" t="str">
        <f>IF(ISNA(MATCH(A543,'ESO zone constants'!$A$2:$A$9949,0)),"","X")</f>
        <v>X</v>
      </c>
    </row>
    <row r="544" spans="1:5" x14ac:dyDescent="0.25">
      <c r="A544" s="72">
        <v>931</v>
      </c>
      <c r="B544" s="73">
        <v>542</v>
      </c>
      <c r="C544" s="73">
        <v>383</v>
      </c>
      <c r="D544" s="73" t="s">
        <v>56</v>
      </c>
      <c r="E544" t="str">
        <f>IF(ISNA(MATCH(A544,'ESO zone constants'!$A$2:$A$9949,0)),"","X")</f>
        <v>X</v>
      </c>
    </row>
    <row r="545" spans="1:5" x14ac:dyDescent="0.25">
      <c r="A545" s="72">
        <v>932</v>
      </c>
      <c r="B545" s="73">
        <v>543</v>
      </c>
      <c r="C545" s="73">
        <v>20</v>
      </c>
      <c r="D545" s="73" t="s">
        <v>55</v>
      </c>
      <c r="E545" t="str">
        <f>IF(ISNA(MATCH(A545,'ESO zone constants'!$A$2:$A$9949,0)),"","X")</f>
        <v>X</v>
      </c>
    </row>
    <row r="546" spans="1:5" x14ac:dyDescent="0.25">
      <c r="A546" s="72">
        <v>933</v>
      </c>
      <c r="B546" s="73">
        <v>544</v>
      </c>
      <c r="C546" s="73">
        <v>19</v>
      </c>
      <c r="D546" s="73" t="s">
        <v>58</v>
      </c>
      <c r="E546" t="str">
        <f>IF(ISNA(MATCH(A546,'ESO zone constants'!$A$2:$A$9949,0)),"","X")</f>
        <v>X</v>
      </c>
    </row>
    <row r="547" spans="1:5" x14ac:dyDescent="0.25">
      <c r="A547" s="72">
        <v>934</v>
      </c>
      <c r="B547" s="73">
        <v>545</v>
      </c>
      <c r="C547" s="73">
        <v>41</v>
      </c>
      <c r="D547" s="73" t="s">
        <v>63</v>
      </c>
      <c r="E547" t="str">
        <f>IF(ISNA(MATCH(A547,'ESO zone constants'!$A$2:$A$9949,0)),"","X")</f>
        <v>X</v>
      </c>
    </row>
    <row r="548" spans="1:5" x14ac:dyDescent="0.25">
      <c r="A548" s="72">
        <v>935</v>
      </c>
      <c r="B548" s="73">
        <v>546</v>
      </c>
      <c r="C548" s="73">
        <v>381</v>
      </c>
      <c r="D548" s="73" t="s">
        <v>103</v>
      </c>
      <c r="E548" t="str">
        <f>IF(ISNA(MATCH(A548,'ESO zone constants'!$A$2:$A$9949,0)),"","X")</f>
        <v>X</v>
      </c>
    </row>
    <row r="549" spans="1:5" x14ac:dyDescent="0.25">
      <c r="A549" s="72">
        <v>936</v>
      </c>
      <c r="B549" s="73">
        <v>547</v>
      </c>
      <c r="C549" s="73">
        <v>3</v>
      </c>
      <c r="D549" s="73" t="s">
        <v>42</v>
      </c>
      <c r="E549" t="str">
        <f>IF(ISNA(MATCH(A549,'ESO zone constants'!$A$2:$A$9949,0)),"","X")</f>
        <v>X</v>
      </c>
    </row>
    <row r="550" spans="1:5" x14ac:dyDescent="0.25">
      <c r="A550" s="72">
        <v>937</v>
      </c>
      <c r="B550" s="73">
        <v>548</v>
      </c>
      <c r="C550" s="73">
        <v>57</v>
      </c>
      <c r="D550" s="73" t="s">
        <v>611</v>
      </c>
      <c r="E550" t="str">
        <f>IF(ISNA(MATCH(A550,'ESO zone constants'!$A$2:$A$9949,0)),"","X")</f>
        <v>X</v>
      </c>
    </row>
    <row r="551" spans="1:5" x14ac:dyDescent="0.25">
      <c r="A551" s="72">
        <v>938</v>
      </c>
      <c r="B551" s="73">
        <v>549</v>
      </c>
      <c r="C551" s="73">
        <v>104</v>
      </c>
      <c r="D551" s="73" t="s">
        <v>612</v>
      </c>
      <c r="E551" t="str">
        <f>IF(ISNA(MATCH(A551,'ESO zone constants'!$A$2:$A$9949,0)),"","X")</f>
        <v>X</v>
      </c>
    </row>
    <row r="552" spans="1:5" x14ac:dyDescent="0.25">
      <c r="A552" s="72">
        <v>939</v>
      </c>
      <c r="B552" s="73">
        <v>550</v>
      </c>
      <c r="C552" s="73">
        <v>381</v>
      </c>
      <c r="D552" s="73" t="s">
        <v>613</v>
      </c>
      <c r="E552" t="str">
        <f>IF(ISNA(MATCH(A552,'ESO zone constants'!$A$2:$A$9949,0)),"","X")</f>
        <v>X</v>
      </c>
    </row>
    <row r="553" spans="1:5" x14ac:dyDescent="0.25">
      <c r="A553" s="72">
        <v>940</v>
      </c>
      <c r="B553" s="73">
        <v>551</v>
      </c>
      <c r="C553" s="73">
        <v>381</v>
      </c>
      <c r="D553" s="73" t="s">
        <v>614</v>
      </c>
      <c r="E553" t="str">
        <f>IF(ISNA(MATCH(A553,'ESO zone constants'!$A$2:$A$9949,0)),"","X")</f>
        <v>X</v>
      </c>
    </row>
    <row r="554" spans="1:5" x14ac:dyDescent="0.25">
      <c r="A554" s="72">
        <v>941</v>
      </c>
      <c r="B554" s="73">
        <v>552</v>
      </c>
      <c r="C554" s="73">
        <v>41</v>
      </c>
      <c r="D554" s="73" t="s">
        <v>615</v>
      </c>
      <c r="E554" t="str">
        <f>IF(ISNA(MATCH(A554,'ESO zone constants'!$A$2:$A$9949,0)),"","X")</f>
        <v>X</v>
      </c>
    </row>
    <row r="555" spans="1:5" x14ac:dyDescent="0.25">
      <c r="A555" s="72">
        <v>942</v>
      </c>
      <c r="B555" s="73">
        <v>553</v>
      </c>
      <c r="C555" s="73">
        <v>3</v>
      </c>
      <c r="D555" s="73" t="s">
        <v>616</v>
      </c>
      <c r="E555" t="str">
        <f>IF(ISNA(MATCH(A555,'ESO zone constants'!$A$2:$A$9949,0)),"","X")</f>
        <v>X</v>
      </c>
    </row>
    <row r="556" spans="1:5" x14ac:dyDescent="0.25">
      <c r="A556" s="72">
        <v>943</v>
      </c>
      <c r="B556" s="73">
        <v>554</v>
      </c>
      <c r="C556" s="73">
        <v>3</v>
      </c>
      <c r="D556" s="73" t="s">
        <v>617</v>
      </c>
      <c r="E556" t="str">
        <f>IF(ISNA(MATCH(A556,'ESO zone constants'!$A$2:$A$9949,0)),"","X")</f>
        <v>X</v>
      </c>
    </row>
    <row r="557" spans="1:5" x14ac:dyDescent="0.25">
      <c r="A557" s="72">
        <v>944</v>
      </c>
      <c r="B557" s="73">
        <v>555</v>
      </c>
      <c r="C557" s="73">
        <v>382</v>
      </c>
      <c r="D557" s="73" t="s">
        <v>618</v>
      </c>
      <c r="E557" t="str">
        <f>IF(ISNA(MATCH(A557,'ESO zone constants'!$A$2:$A$9949,0)),"","X")</f>
        <v>X</v>
      </c>
    </row>
    <row r="558" spans="1:5" x14ac:dyDescent="0.25">
      <c r="A558" s="72">
        <v>945</v>
      </c>
      <c r="B558" s="73">
        <v>556</v>
      </c>
      <c r="C558" s="73">
        <v>41</v>
      </c>
      <c r="D558" s="73" t="s">
        <v>619</v>
      </c>
      <c r="E558" t="str">
        <f>IF(ISNA(MATCH(A558,'ESO zone constants'!$A$2:$A$9949,0)),"","X")</f>
        <v>X</v>
      </c>
    </row>
    <row r="559" spans="1:5" x14ac:dyDescent="0.25">
      <c r="A559" s="72">
        <v>946</v>
      </c>
      <c r="B559" s="73">
        <v>557</v>
      </c>
      <c r="C559" s="73">
        <v>849</v>
      </c>
      <c r="D559" s="73" t="s">
        <v>620</v>
      </c>
      <c r="E559" t="str">
        <f>IF(ISNA(MATCH(A559,'ESO zone constants'!$A$2:$A$9949,0)),"","X")</f>
        <v>X</v>
      </c>
    </row>
    <row r="560" spans="1:5" x14ac:dyDescent="0.25">
      <c r="A560" s="72">
        <v>947</v>
      </c>
      <c r="B560" s="73">
        <v>558</v>
      </c>
      <c r="C560" s="73">
        <v>849</v>
      </c>
      <c r="D560" s="73" t="s">
        <v>621</v>
      </c>
      <c r="E560" t="str">
        <f>IF(ISNA(MATCH(A560,'ESO zone constants'!$A$2:$A$9949,0)),"","X")</f>
        <v>X</v>
      </c>
    </row>
    <row r="561" spans="1:5" x14ac:dyDescent="0.25">
      <c r="A561" s="72">
        <v>948</v>
      </c>
      <c r="B561" s="73">
        <v>559</v>
      </c>
      <c r="C561" s="73">
        <v>849</v>
      </c>
      <c r="D561" s="73" t="s">
        <v>622</v>
      </c>
      <c r="E561" t="str">
        <f>IF(ISNA(MATCH(A561,'ESO zone constants'!$A$2:$A$9949,0)),"","X")</f>
        <v>X</v>
      </c>
    </row>
    <row r="562" spans="1:5" x14ac:dyDescent="0.25">
      <c r="A562" s="72">
        <v>949</v>
      </c>
      <c r="B562" s="73">
        <v>560</v>
      </c>
      <c r="C562" s="73">
        <v>849</v>
      </c>
      <c r="D562" s="73" t="s">
        <v>623</v>
      </c>
      <c r="E562" t="str">
        <f>IF(ISNA(MATCH(A562,'ESO zone constants'!$A$2:$A$9949,0)),"","X")</f>
        <v>X</v>
      </c>
    </row>
    <row r="563" spans="1:5" x14ac:dyDescent="0.25">
      <c r="A563" s="72">
        <v>950</v>
      </c>
      <c r="B563" s="73">
        <v>561</v>
      </c>
      <c r="C563" s="73">
        <v>849</v>
      </c>
      <c r="D563" s="73" t="s">
        <v>624</v>
      </c>
      <c r="E563" t="str">
        <f>IF(ISNA(MATCH(A563,'ESO zone constants'!$A$2:$A$9949,0)),"","X")</f>
        <v>X</v>
      </c>
    </row>
    <row r="564" spans="1:5" x14ac:dyDescent="0.25">
      <c r="A564" s="72">
        <v>951</v>
      </c>
      <c r="B564" s="73">
        <v>562</v>
      </c>
      <c r="C564" s="73">
        <v>849</v>
      </c>
      <c r="D564" s="73" t="s">
        <v>625</v>
      </c>
      <c r="E564" t="str">
        <f>IF(ISNA(MATCH(A564,'ESO zone constants'!$A$2:$A$9949,0)),"","X")</f>
        <v>X</v>
      </c>
    </row>
    <row r="565" spans="1:5" x14ac:dyDescent="0.25">
      <c r="A565" s="72">
        <v>952</v>
      </c>
      <c r="B565" s="73">
        <v>563</v>
      </c>
      <c r="C565" s="73">
        <v>849</v>
      </c>
      <c r="D565" s="73" t="s">
        <v>626</v>
      </c>
      <c r="E565" t="str">
        <f>IF(ISNA(MATCH(A565,'ESO zone constants'!$A$2:$A$9949,0)),"","X")</f>
        <v>X</v>
      </c>
    </row>
    <row r="566" spans="1:5" x14ac:dyDescent="0.25">
      <c r="A566" s="72">
        <v>953</v>
      </c>
      <c r="B566" s="73">
        <v>564</v>
      </c>
      <c r="C566" s="73">
        <v>849</v>
      </c>
      <c r="D566" s="73" t="s">
        <v>627</v>
      </c>
      <c r="E566" t="str">
        <f>IF(ISNA(MATCH(A566,'ESO zone constants'!$A$2:$A$9949,0)),"","X")</f>
        <v>X</v>
      </c>
    </row>
    <row r="567" spans="1:5" x14ac:dyDescent="0.25">
      <c r="A567" s="72">
        <v>954</v>
      </c>
      <c r="B567" s="73">
        <v>565</v>
      </c>
      <c r="C567" s="73">
        <v>849</v>
      </c>
      <c r="D567" s="73" t="s">
        <v>628</v>
      </c>
      <c r="E567" t="str">
        <f>IF(ISNA(MATCH(A567,'ESO zone constants'!$A$2:$A$9949,0)),"","X")</f>
        <v>X</v>
      </c>
    </row>
    <row r="568" spans="1:5" x14ac:dyDescent="0.25">
      <c r="A568" s="72">
        <v>955</v>
      </c>
      <c r="B568" s="73">
        <v>566</v>
      </c>
      <c r="C568" s="73">
        <v>849</v>
      </c>
      <c r="D568" s="73" t="s">
        <v>629</v>
      </c>
      <c r="E568" t="str">
        <f>IF(ISNA(MATCH(A568,'ESO zone constants'!$A$2:$A$9949,0)),"","X")</f>
        <v>X</v>
      </c>
    </row>
    <row r="569" spans="1:5" x14ac:dyDescent="0.25">
      <c r="A569" s="72">
        <v>956</v>
      </c>
      <c r="B569" s="73">
        <v>567</v>
      </c>
      <c r="C569" s="73">
        <v>849</v>
      </c>
      <c r="D569" s="73" t="s">
        <v>630</v>
      </c>
      <c r="E569" t="str">
        <f>IF(ISNA(MATCH(A569,'ESO zone constants'!$A$2:$A$9949,0)),"","X")</f>
        <v>X</v>
      </c>
    </row>
    <row r="570" spans="1:5" x14ac:dyDescent="0.25">
      <c r="A570" s="72">
        <v>957</v>
      </c>
      <c r="B570" s="73">
        <v>568</v>
      </c>
      <c r="C570" s="73">
        <v>849</v>
      </c>
      <c r="D570" s="73" t="s">
        <v>631</v>
      </c>
      <c r="E570" t="str">
        <f>IF(ISNA(MATCH(A570,'ESO zone constants'!$A$2:$A$9949,0)),"","X")</f>
        <v>X</v>
      </c>
    </row>
    <row r="571" spans="1:5" x14ac:dyDescent="0.25">
      <c r="A571" s="72">
        <v>958</v>
      </c>
      <c r="B571" s="73">
        <v>569</v>
      </c>
      <c r="C571" s="73">
        <v>849</v>
      </c>
      <c r="D571" s="73" t="s">
        <v>632</v>
      </c>
      <c r="E571" t="str">
        <f>IF(ISNA(MATCH(A571,'ESO zone constants'!$A$2:$A$9949,0)),"","X")</f>
        <v>X</v>
      </c>
    </row>
    <row r="572" spans="1:5" x14ac:dyDescent="0.25">
      <c r="A572" s="72">
        <v>959</v>
      </c>
      <c r="B572" s="73">
        <v>570</v>
      </c>
      <c r="C572" s="73">
        <v>849</v>
      </c>
      <c r="D572" s="73" t="s">
        <v>633</v>
      </c>
      <c r="E572" t="str">
        <f>IF(ISNA(MATCH(A572,'ESO zone constants'!$A$2:$A$9949,0)),"","X")</f>
        <v>X</v>
      </c>
    </row>
    <row r="573" spans="1:5" x14ac:dyDescent="0.25">
      <c r="A573" s="72">
        <v>960</v>
      </c>
      <c r="B573" s="73">
        <v>571</v>
      </c>
      <c r="C573" s="73">
        <v>849</v>
      </c>
      <c r="D573" s="73" t="s">
        <v>634</v>
      </c>
      <c r="E573" t="str">
        <f>IF(ISNA(MATCH(A573,'ESO zone constants'!$A$2:$A$9949,0)),"","X")</f>
        <v>X</v>
      </c>
    </row>
    <row r="574" spans="1:5" x14ac:dyDescent="0.25">
      <c r="A574" s="72">
        <v>961</v>
      </c>
      <c r="B574" s="73">
        <v>572</v>
      </c>
      <c r="C574" s="73">
        <v>849</v>
      </c>
      <c r="D574" s="73" t="s">
        <v>635</v>
      </c>
      <c r="E574" t="str">
        <f>IF(ISNA(MATCH(A574,'ESO zone constants'!$A$2:$A$9949,0)),"","X")</f>
        <v>X</v>
      </c>
    </row>
    <row r="575" spans="1:5" x14ac:dyDescent="0.25">
      <c r="A575" s="72">
        <v>962</v>
      </c>
      <c r="B575" s="73">
        <v>573</v>
      </c>
      <c r="C575" s="73">
        <v>849</v>
      </c>
      <c r="D575" s="73" t="s">
        <v>636</v>
      </c>
      <c r="E575" t="str">
        <f>IF(ISNA(MATCH(A575,'ESO zone constants'!$A$2:$A$9949,0)),"","X")</f>
        <v>X</v>
      </c>
    </row>
    <row r="576" spans="1:5" x14ac:dyDescent="0.25">
      <c r="A576" s="72">
        <v>963</v>
      </c>
      <c r="B576" s="73">
        <v>574</v>
      </c>
      <c r="C576" s="73">
        <v>849</v>
      </c>
      <c r="D576" s="73" t="s">
        <v>637</v>
      </c>
      <c r="E576" t="str">
        <f>IF(ISNA(MATCH(A576,'ESO zone constants'!$A$2:$A$9949,0)),"","X")</f>
        <v>X</v>
      </c>
    </row>
    <row r="577" spans="1:5" x14ac:dyDescent="0.25">
      <c r="A577" s="72">
        <v>964</v>
      </c>
      <c r="B577" s="73">
        <v>575</v>
      </c>
      <c r="C577" s="73">
        <v>849</v>
      </c>
      <c r="D577" s="73" t="s">
        <v>638</v>
      </c>
      <c r="E577" t="str">
        <f>IF(ISNA(MATCH(A577,'ESO zone constants'!$A$2:$A$9949,0)),"","X")</f>
        <v>X</v>
      </c>
    </row>
    <row r="578" spans="1:5" x14ac:dyDescent="0.25">
      <c r="A578" s="72">
        <v>965</v>
      </c>
      <c r="B578" s="73">
        <v>576</v>
      </c>
      <c r="C578" s="73">
        <v>849</v>
      </c>
      <c r="D578" s="73" t="s">
        <v>639</v>
      </c>
      <c r="E578" t="str">
        <f>IF(ISNA(MATCH(A578,'ESO zone constants'!$A$2:$A$9949,0)),"","X")</f>
        <v>X</v>
      </c>
    </row>
    <row r="579" spans="1:5" x14ac:dyDescent="0.25">
      <c r="A579" s="72">
        <v>966</v>
      </c>
      <c r="B579" s="73">
        <v>577</v>
      </c>
      <c r="C579" s="73">
        <v>849</v>
      </c>
      <c r="D579" s="73" t="s">
        <v>640</v>
      </c>
      <c r="E579" t="str">
        <f>IF(ISNA(MATCH(A579,'ESO zone constants'!$A$2:$A$9949,0)),"","X")</f>
        <v>X</v>
      </c>
    </row>
    <row r="580" spans="1:5" x14ac:dyDescent="0.25">
      <c r="A580" s="72">
        <v>967</v>
      </c>
      <c r="B580" s="73">
        <v>578</v>
      </c>
      <c r="C580" s="73">
        <v>849</v>
      </c>
      <c r="D580" s="73" t="s">
        <v>641</v>
      </c>
      <c r="E580" t="str">
        <f>IF(ISNA(MATCH(A580,'ESO zone constants'!$A$2:$A$9949,0)),"","X")</f>
        <v>X</v>
      </c>
    </row>
    <row r="581" spans="1:5" x14ac:dyDescent="0.25">
      <c r="A581" s="72">
        <v>968</v>
      </c>
      <c r="B581" s="73">
        <v>579</v>
      </c>
      <c r="C581" s="73">
        <v>849</v>
      </c>
      <c r="D581" s="73" t="s">
        <v>642</v>
      </c>
      <c r="E581" t="str">
        <f>IF(ISNA(MATCH(A581,'ESO zone constants'!$A$2:$A$9949,0)),"","X")</f>
        <v>X</v>
      </c>
    </row>
    <row r="582" spans="1:5" x14ac:dyDescent="0.25">
      <c r="A582" s="72">
        <v>969</v>
      </c>
      <c r="B582" s="73">
        <v>580</v>
      </c>
      <c r="C582" s="73">
        <v>849</v>
      </c>
      <c r="D582" s="73" t="s">
        <v>643</v>
      </c>
      <c r="E582" t="str">
        <f>IF(ISNA(MATCH(A582,'ESO zone constants'!$A$2:$A$9949,0)),"","X")</f>
        <v>X</v>
      </c>
    </row>
    <row r="583" spans="1:5" x14ac:dyDescent="0.25">
      <c r="A583" s="72">
        <v>970</v>
      </c>
      <c r="B583" s="73">
        <v>581</v>
      </c>
      <c r="C583" s="73">
        <v>849</v>
      </c>
      <c r="D583" s="73" t="s">
        <v>644</v>
      </c>
      <c r="E583" t="str">
        <f>IF(ISNA(MATCH(A583,'ESO zone constants'!$A$2:$A$9949,0)),"","X")</f>
        <v>X</v>
      </c>
    </row>
    <row r="584" spans="1:5" x14ac:dyDescent="0.25">
      <c r="A584" s="72">
        <v>971</v>
      </c>
      <c r="B584" s="73">
        <v>582</v>
      </c>
      <c r="C584" s="73">
        <v>849</v>
      </c>
      <c r="D584" s="73" t="s">
        <v>645</v>
      </c>
      <c r="E584" t="str">
        <f>IF(ISNA(MATCH(A584,'ESO zone constants'!$A$2:$A$9949,0)),"","X")</f>
        <v>X</v>
      </c>
    </row>
    <row r="585" spans="1:5" x14ac:dyDescent="0.25">
      <c r="A585" s="72">
        <v>972</v>
      </c>
      <c r="B585" s="73">
        <v>583</v>
      </c>
      <c r="C585" s="73">
        <v>849</v>
      </c>
      <c r="D585" s="73" t="s">
        <v>646</v>
      </c>
      <c r="E585" t="str">
        <f>IF(ISNA(MATCH(A585,'ESO zone constants'!$A$2:$A$9949,0)),"","X")</f>
        <v>X</v>
      </c>
    </row>
    <row r="586" spans="1:5" x14ac:dyDescent="0.25">
      <c r="A586" s="72">
        <v>973</v>
      </c>
      <c r="B586" s="73">
        <v>584</v>
      </c>
      <c r="C586" s="73">
        <v>888</v>
      </c>
      <c r="D586" s="73" t="s">
        <v>45</v>
      </c>
      <c r="E586" t="str">
        <f>IF(ISNA(MATCH(A586,'ESO zone constants'!$A$2:$A$9949,0)),"","X")</f>
        <v>X</v>
      </c>
    </row>
    <row r="587" spans="1:5" x14ac:dyDescent="0.25">
      <c r="A587" s="72">
        <v>974</v>
      </c>
      <c r="B587" s="73">
        <v>585</v>
      </c>
      <c r="C587" s="73">
        <v>888</v>
      </c>
      <c r="D587" s="73" t="s">
        <v>44</v>
      </c>
      <c r="E587" t="str">
        <f>IF(ISNA(MATCH(A587,'ESO zone constants'!$A$2:$A$9949,0)),"","X")</f>
        <v>X</v>
      </c>
    </row>
    <row r="588" spans="1:5" x14ac:dyDescent="0.25">
      <c r="A588" s="72">
        <v>975</v>
      </c>
      <c r="B588" s="73">
        <v>586</v>
      </c>
      <c r="C588" s="73">
        <v>849</v>
      </c>
      <c r="D588" s="73" t="s">
        <v>647</v>
      </c>
      <c r="E588" t="str">
        <f>IF(ISNA(MATCH(A588,'ESO zone constants'!$A$2:$A$9949,0)),"","X")</f>
        <v>X</v>
      </c>
    </row>
    <row r="589" spans="1:5" x14ac:dyDescent="0.25">
      <c r="A589" s="72">
        <v>977</v>
      </c>
      <c r="B589" s="73">
        <v>587</v>
      </c>
      <c r="C589" s="73">
        <v>849</v>
      </c>
      <c r="D589" s="73" t="s">
        <v>648</v>
      </c>
      <c r="E589" t="str">
        <f>IF(ISNA(MATCH(A589,'ESO zone constants'!$A$2:$A$9949,0)),"","X")</f>
        <v>X</v>
      </c>
    </row>
    <row r="590" spans="1:5" x14ac:dyDescent="0.25">
      <c r="A590" s="72">
        <v>979</v>
      </c>
      <c r="B590" s="73">
        <v>588</v>
      </c>
      <c r="C590" s="73">
        <v>849</v>
      </c>
      <c r="D590" s="73" t="s">
        <v>641</v>
      </c>
      <c r="E590" t="str">
        <f>IF(ISNA(MATCH(A590,'ESO zone constants'!$A$2:$A$9949,0)),"","X")</f>
        <v>X</v>
      </c>
    </row>
    <row r="591" spans="1:5" x14ac:dyDescent="0.25">
      <c r="A591" s="72">
        <v>980</v>
      </c>
      <c r="B591" s="73">
        <v>589</v>
      </c>
      <c r="C591" s="73">
        <v>980</v>
      </c>
      <c r="D591" s="73" t="s">
        <v>78</v>
      </c>
      <c r="E591" t="str">
        <f>IF(ISNA(MATCH(A591,'ESO zone constants'!$A$2:$A$9949,0)),"","X")</f>
        <v>X</v>
      </c>
    </row>
    <row r="592" spans="1:5" x14ac:dyDescent="0.25">
      <c r="A592" s="72">
        <v>981</v>
      </c>
      <c r="B592" s="73">
        <v>590</v>
      </c>
      <c r="C592" s="73">
        <v>980</v>
      </c>
      <c r="D592" s="73" t="s">
        <v>649</v>
      </c>
      <c r="E592" t="str">
        <f>IF(ISNA(MATCH(A592,'ESO zone constants'!$A$2:$A$9949,0)),"","X")</f>
        <v>X</v>
      </c>
    </row>
    <row r="593" spans="1:5" x14ac:dyDescent="0.25">
      <c r="A593" s="72">
        <v>982</v>
      </c>
      <c r="B593" s="73">
        <v>591</v>
      </c>
      <c r="C593" s="73">
        <v>980</v>
      </c>
      <c r="D593" s="73" t="s">
        <v>650</v>
      </c>
      <c r="E593" t="str">
        <f>IF(ISNA(MATCH(A593,'ESO zone constants'!$A$2:$A$9949,0)),"","X")</f>
        <v>X</v>
      </c>
    </row>
    <row r="594" spans="1:5" x14ac:dyDescent="0.25">
      <c r="A594" s="72">
        <v>983</v>
      </c>
      <c r="B594" s="73">
        <v>592</v>
      </c>
      <c r="C594" s="73">
        <v>980</v>
      </c>
      <c r="D594" s="73" t="s">
        <v>651</v>
      </c>
      <c r="E594" t="str">
        <f>IF(ISNA(MATCH(A594,'ESO zone constants'!$A$2:$A$9949,0)),"","X")</f>
        <v>X</v>
      </c>
    </row>
    <row r="595" spans="1:5" x14ac:dyDescent="0.25">
      <c r="A595" s="72">
        <v>984</v>
      </c>
      <c r="B595" s="73">
        <v>593</v>
      </c>
      <c r="C595" s="73">
        <v>980</v>
      </c>
      <c r="D595" s="73" t="s">
        <v>652</v>
      </c>
      <c r="E595" t="str">
        <f>IF(ISNA(MATCH(A595,'ESO zone constants'!$A$2:$A$9949,0)),"","X")</f>
        <v>X</v>
      </c>
    </row>
    <row r="596" spans="1:5" x14ac:dyDescent="0.25">
      <c r="A596" s="72">
        <v>985</v>
      </c>
      <c r="B596" s="73">
        <v>594</v>
      </c>
      <c r="C596" s="73">
        <v>980</v>
      </c>
      <c r="D596" s="73" t="s">
        <v>653</v>
      </c>
      <c r="E596" t="str">
        <f>IF(ISNA(MATCH(A596,'ESO zone constants'!$A$2:$A$9949,0)),"","X")</f>
        <v>X</v>
      </c>
    </row>
    <row r="597" spans="1:5" x14ac:dyDescent="0.25">
      <c r="A597" s="72">
        <v>986</v>
      </c>
      <c r="B597" s="73">
        <v>595</v>
      </c>
      <c r="C597" s="73">
        <v>980</v>
      </c>
      <c r="D597" s="73" t="s">
        <v>654</v>
      </c>
      <c r="E597" t="str">
        <f>IF(ISNA(MATCH(A597,'ESO zone constants'!$A$2:$A$9949,0)),"","X")</f>
        <v>X</v>
      </c>
    </row>
    <row r="598" spans="1:5" x14ac:dyDescent="0.25">
      <c r="A598" s="72">
        <v>988</v>
      </c>
      <c r="B598" s="73">
        <v>596</v>
      </c>
      <c r="C598" s="73">
        <v>980</v>
      </c>
      <c r="D598" s="73" t="s">
        <v>655</v>
      </c>
      <c r="E598" t="str">
        <f>IF(ISNA(MATCH(A598,'ESO zone constants'!$A$2:$A$9949,0)),"","X")</f>
        <v>X</v>
      </c>
    </row>
    <row r="599" spans="1:5" x14ac:dyDescent="0.25">
      <c r="A599" s="72">
        <v>989</v>
      </c>
      <c r="B599" s="73">
        <v>597</v>
      </c>
      <c r="C599" s="73">
        <v>980</v>
      </c>
      <c r="D599" s="73" t="s">
        <v>656</v>
      </c>
      <c r="E599" t="str">
        <f>IF(ISNA(MATCH(A599,'ESO zone constants'!$A$2:$A$9949,0)),"","X")</f>
        <v>X</v>
      </c>
    </row>
    <row r="600" spans="1:5" x14ac:dyDescent="0.25">
      <c r="A600" s="72">
        <v>990</v>
      </c>
      <c r="B600" s="73">
        <v>598</v>
      </c>
      <c r="C600" s="73">
        <v>980</v>
      </c>
      <c r="D600" s="73" t="s">
        <v>657</v>
      </c>
      <c r="E600" t="str">
        <f>IF(ISNA(MATCH(A600,'ESO zone constants'!$A$2:$A$9949,0)),"","X")</f>
        <v>X</v>
      </c>
    </row>
    <row r="601" spans="1:5" x14ac:dyDescent="0.25">
      <c r="A601" s="72">
        <v>991</v>
      </c>
      <c r="B601" s="73">
        <v>599</v>
      </c>
      <c r="C601" s="73">
        <v>980</v>
      </c>
      <c r="D601" s="73" t="s">
        <v>658</v>
      </c>
      <c r="E601" t="str">
        <f>IF(ISNA(MATCH(A601,'ESO zone constants'!$A$2:$A$9949,0)),"","X")</f>
        <v>X</v>
      </c>
    </row>
    <row r="602" spans="1:5" x14ac:dyDescent="0.25">
      <c r="A602" s="72">
        <v>992</v>
      </c>
      <c r="B602" s="73">
        <v>600</v>
      </c>
      <c r="C602" s="73">
        <v>980</v>
      </c>
      <c r="D602" s="73" t="s">
        <v>659</v>
      </c>
      <c r="E602" t="str">
        <f>IF(ISNA(MATCH(A602,'ESO zone constants'!$A$2:$A$9949,0)),"","X")</f>
        <v>X</v>
      </c>
    </row>
    <row r="603" spans="1:5" x14ac:dyDescent="0.25">
      <c r="A603" s="72">
        <v>993</v>
      </c>
      <c r="B603" s="73">
        <v>601</v>
      </c>
      <c r="C603" s="73">
        <v>980</v>
      </c>
      <c r="D603" s="73" t="s">
        <v>660</v>
      </c>
      <c r="E603" t="str">
        <f>IF(ISNA(MATCH(A603,'ESO zone constants'!$A$2:$A$9949,0)),"","X")</f>
        <v>X</v>
      </c>
    </row>
    <row r="604" spans="1:5" x14ac:dyDescent="0.25">
      <c r="A604" s="72">
        <v>994</v>
      </c>
      <c r="B604" s="73">
        <v>602</v>
      </c>
      <c r="C604" s="73">
        <v>849</v>
      </c>
      <c r="D604" s="73" t="s">
        <v>661</v>
      </c>
      <c r="E604" t="str">
        <f>IF(ISNA(MATCH(A604,'ESO zone constants'!$A$2:$A$9949,0)),"","X")</f>
        <v>X</v>
      </c>
    </row>
    <row r="605" spans="1:5" x14ac:dyDescent="0.25">
      <c r="A605" s="72">
        <v>995</v>
      </c>
      <c r="B605" s="73">
        <v>603</v>
      </c>
      <c r="C605" s="73">
        <v>849</v>
      </c>
      <c r="D605" s="73" t="s">
        <v>662</v>
      </c>
      <c r="E605" t="str">
        <f>IF(ISNA(MATCH(A605,'ESO zone constants'!$A$2:$A$9949,0)),"","X")</f>
        <v>X</v>
      </c>
    </row>
    <row r="606" spans="1:5" x14ac:dyDescent="0.25">
      <c r="A606" s="72">
        <v>996</v>
      </c>
      <c r="B606" s="73">
        <v>604</v>
      </c>
      <c r="C606" s="73">
        <v>849</v>
      </c>
      <c r="D606" s="73" t="s">
        <v>663</v>
      </c>
      <c r="E606" t="str">
        <f>IF(ISNA(MATCH(A606,'ESO zone constants'!$A$2:$A$9949,0)),"","X")</f>
        <v>X</v>
      </c>
    </row>
    <row r="607" spans="1:5" x14ac:dyDescent="0.25">
      <c r="A607" s="72">
        <v>997</v>
      </c>
      <c r="B607" s="73">
        <v>605</v>
      </c>
      <c r="C607" s="73">
        <v>849</v>
      </c>
      <c r="D607" s="73" t="s">
        <v>664</v>
      </c>
      <c r="E607" t="str">
        <f>IF(ISNA(MATCH(A607,'ESO zone constants'!$A$2:$A$9949,0)),"","X")</f>
        <v>X</v>
      </c>
    </row>
    <row r="608" spans="1:5" x14ac:dyDescent="0.25">
      <c r="A608" s="72">
        <v>998</v>
      </c>
      <c r="B608" s="73">
        <v>606</v>
      </c>
      <c r="C608" s="73">
        <v>381</v>
      </c>
      <c r="D608" s="73" t="s">
        <v>665</v>
      </c>
      <c r="E608" t="str">
        <f>IF(ISNA(MATCH(A608,'ESO zone constants'!$A$2:$A$9949,0)),"","X")</f>
        <v>X</v>
      </c>
    </row>
    <row r="609" spans="1:5" x14ac:dyDescent="0.25">
      <c r="A609" s="72">
        <v>999</v>
      </c>
      <c r="B609" s="73">
        <v>607</v>
      </c>
      <c r="C609" s="73">
        <v>980</v>
      </c>
      <c r="D609" s="73" t="s">
        <v>666</v>
      </c>
      <c r="E609" t="str">
        <f>IF(ISNA(MATCH(A609,'ESO zone constants'!$A$2:$A$9949,0)),"","X")</f>
        <v>X</v>
      </c>
    </row>
    <row r="610" spans="1:5" x14ac:dyDescent="0.25">
      <c r="A610" s="72">
        <v>1000</v>
      </c>
      <c r="B610" s="73">
        <v>608</v>
      </c>
      <c r="C610" s="73">
        <v>980</v>
      </c>
      <c r="D610" s="73" t="s">
        <v>667</v>
      </c>
      <c r="E610" t="str">
        <f>IF(ISNA(MATCH(A610,'ESO zone constants'!$A$2:$A$9949,0)),"","X")</f>
        <v>X</v>
      </c>
    </row>
    <row r="611" spans="1:5" x14ac:dyDescent="0.25">
      <c r="A611" s="72">
        <v>1004</v>
      </c>
      <c r="B611" s="73">
        <v>609</v>
      </c>
      <c r="C611" s="73">
        <v>980</v>
      </c>
      <c r="D611" s="73" t="s">
        <v>668</v>
      </c>
      <c r="E611" t="str">
        <f>IF(ISNA(MATCH(A611,'ESO zone constants'!$A$2:$A$9949,0)),"","X")</f>
        <v>X</v>
      </c>
    </row>
    <row r="612" spans="1:5" x14ac:dyDescent="0.25">
      <c r="A612" s="72">
        <v>1005</v>
      </c>
      <c r="B612" s="73">
        <v>610</v>
      </c>
      <c r="C612" s="73">
        <v>1005</v>
      </c>
      <c r="D612" s="73" t="s">
        <v>669</v>
      </c>
      <c r="E612" t="str">
        <f>IF(ISNA(MATCH(A612,'ESO zone constants'!$A$2:$A$9949,0)),"","X")</f>
        <v>X</v>
      </c>
    </row>
    <row r="613" spans="1:5" x14ac:dyDescent="0.25">
      <c r="A613" s="72">
        <v>1006</v>
      </c>
      <c r="B613" s="73">
        <v>611</v>
      </c>
      <c r="C613" s="73">
        <v>3</v>
      </c>
      <c r="D613" s="73" t="s">
        <v>670</v>
      </c>
      <c r="E613" t="str">
        <f>IF(ISNA(MATCH(A613,'ESO zone constants'!$A$2:$A$9949,0)),"","X")</f>
        <v>X</v>
      </c>
    </row>
    <row r="614" spans="1:5" x14ac:dyDescent="0.25">
      <c r="A614" s="72">
        <v>1007</v>
      </c>
      <c r="B614" s="73">
        <v>612</v>
      </c>
      <c r="C614" s="73">
        <v>888</v>
      </c>
      <c r="D614" s="73" t="s">
        <v>671</v>
      </c>
      <c r="E614" t="str">
        <f>IF(ISNA(MATCH(A614,'ESO zone constants'!$A$2:$A$9949,0)),"","X")</f>
        <v>X</v>
      </c>
    </row>
    <row r="615" spans="1:5" x14ac:dyDescent="0.25">
      <c r="A615" s="72">
        <v>1008</v>
      </c>
      <c r="B615" s="73">
        <v>613</v>
      </c>
      <c r="C615" s="73">
        <v>347</v>
      </c>
      <c r="D615" s="73" t="s">
        <v>672</v>
      </c>
      <c r="E615" t="str">
        <f>IF(ISNA(MATCH(A615,'ESO zone constants'!$A$2:$A$9949,0)),"","X")</f>
        <v>X</v>
      </c>
    </row>
    <row r="616" spans="1:5" x14ac:dyDescent="0.25">
      <c r="A616" s="72">
        <v>1009</v>
      </c>
      <c r="B616" s="73">
        <v>614</v>
      </c>
      <c r="C616" s="73">
        <v>92</v>
      </c>
      <c r="D616" s="73" t="s">
        <v>69</v>
      </c>
      <c r="E616" t="str">
        <f>IF(ISNA(MATCH(A616,'ESO zone constants'!$A$2:$A$9949,0)),"","X")</f>
        <v>X</v>
      </c>
    </row>
    <row r="617" spans="1:5" x14ac:dyDescent="0.25">
      <c r="A617" s="72">
        <v>1010</v>
      </c>
      <c r="B617" s="73">
        <v>615</v>
      </c>
      <c r="C617" s="73">
        <v>19</v>
      </c>
      <c r="D617" s="73" t="s">
        <v>74</v>
      </c>
      <c r="E617" t="str">
        <f>IF(ISNA(MATCH(A617,'ESO zone constants'!$A$2:$A$9949,0)),"","X")</f>
        <v>X</v>
      </c>
    </row>
    <row r="618" spans="1:5" x14ac:dyDescent="0.25">
      <c r="A618" s="72">
        <v>1011</v>
      </c>
      <c r="B618" s="73">
        <v>616</v>
      </c>
      <c r="C618" s="73">
        <v>1011</v>
      </c>
      <c r="D618" s="73" t="s">
        <v>79</v>
      </c>
      <c r="E618" t="str">
        <f>IF(ISNA(MATCH(A618,'ESO zone constants'!$A$2:$A$9949,0)),"","X")</f>
        <v>X</v>
      </c>
    </row>
    <row r="619" spans="1:5" x14ac:dyDescent="0.25">
      <c r="A619" s="72">
        <v>1012</v>
      </c>
      <c r="B619" s="73">
        <v>617</v>
      </c>
      <c r="C619" s="73">
        <v>381</v>
      </c>
      <c r="D619" s="73" t="s">
        <v>673</v>
      </c>
      <c r="E619" t="str">
        <f>IF(ISNA(MATCH(A619,'ESO zone constants'!$A$2:$A$9949,0)),"","X")</f>
        <v>X</v>
      </c>
    </row>
    <row r="620" spans="1:5" x14ac:dyDescent="0.25">
      <c r="A620" s="72">
        <v>1013</v>
      </c>
      <c r="B620" s="73">
        <v>618</v>
      </c>
      <c r="C620" s="73">
        <v>1011</v>
      </c>
      <c r="D620" s="73" t="s">
        <v>674</v>
      </c>
      <c r="E620" t="str">
        <f>IF(ISNA(MATCH(A620,'ESO zone constants'!$A$2:$A$9949,0)),"","X")</f>
        <v>X</v>
      </c>
    </row>
    <row r="621" spans="1:5" x14ac:dyDescent="0.25">
      <c r="A621" s="72">
        <v>1014</v>
      </c>
      <c r="B621" s="73">
        <v>619</v>
      </c>
      <c r="C621" s="73">
        <v>1011</v>
      </c>
      <c r="D621" s="73" t="s">
        <v>675</v>
      </c>
      <c r="E621" t="str">
        <f>IF(ISNA(MATCH(A621,'ESO zone constants'!$A$2:$A$9949,0)),"","X")</f>
        <v>X</v>
      </c>
    </row>
    <row r="622" spans="1:5" x14ac:dyDescent="0.25">
      <c r="A622" s="72">
        <v>1015</v>
      </c>
      <c r="B622" s="73">
        <v>620</v>
      </c>
      <c r="C622" s="73">
        <v>1011</v>
      </c>
      <c r="D622" s="73" t="s">
        <v>676</v>
      </c>
      <c r="E622" t="str">
        <f>IF(ISNA(MATCH(A622,'ESO zone constants'!$A$2:$A$9949,0)),"","X")</f>
        <v>X</v>
      </c>
    </row>
    <row r="623" spans="1:5" x14ac:dyDescent="0.25">
      <c r="A623" s="72">
        <v>1016</v>
      </c>
      <c r="B623" s="73">
        <v>621</v>
      </c>
      <c r="C623" s="73">
        <v>1011</v>
      </c>
      <c r="D623" s="73" t="s">
        <v>677</v>
      </c>
      <c r="E623" t="str">
        <f>IF(ISNA(MATCH(A623,'ESO zone constants'!$A$2:$A$9949,0)),"","X")</f>
        <v>X</v>
      </c>
    </row>
    <row r="624" spans="1:5" x14ac:dyDescent="0.25">
      <c r="A624" s="72">
        <v>1017</v>
      </c>
      <c r="B624" s="73">
        <v>622</v>
      </c>
      <c r="C624" s="73">
        <v>1011</v>
      </c>
      <c r="D624" s="73" t="s">
        <v>678</v>
      </c>
      <c r="E624" t="str">
        <f>IF(ISNA(MATCH(A624,'ESO zone constants'!$A$2:$A$9949,0)),"","X")</f>
        <v>X</v>
      </c>
    </row>
    <row r="625" spans="1:5" x14ac:dyDescent="0.25">
      <c r="A625" s="72">
        <v>1018</v>
      </c>
      <c r="B625" s="73">
        <v>623</v>
      </c>
      <c r="C625" s="73">
        <v>1011</v>
      </c>
      <c r="D625" s="73" t="s">
        <v>679</v>
      </c>
      <c r="E625" t="str">
        <f>IF(ISNA(MATCH(A625,'ESO zone constants'!$A$2:$A$9949,0)),"","X")</f>
        <v>X</v>
      </c>
    </row>
    <row r="626" spans="1:5" x14ac:dyDescent="0.25">
      <c r="A626" s="72">
        <v>1019</v>
      </c>
      <c r="B626" s="73">
        <v>624</v>
      </c>
      <c r="C626" s="73">
        <v>1011</v>
      </c>
      <c r="D626" s="73" t="s">
        <v>680</v>
      </c>
      <c r="E626" t="str">
        <f>IF(ISNA(MATCH(A626,'ESO zone constants'!$A$2:$A$9949,0)),"","X")</f>
        <v>X</v>
      </c>
    </row>
    <row r="627" spans="1:5" x14ac:dyDescent="0.25">
      <c r="A627" s="72">
        <v>1020</v>
      </c>
      <c r="B627" s="73">
        <v>625</v>
      </c>
      <c r="C627" s="73">
        <v>1011</v>
      </c>
      <c r="D627" s="73" t="s">
        <v>681</v>
      </c>
      <c r="E627" t="str">
        <f>IF(ISNA(MATCH(A627,'ESO zone constants'!$A$2:$A$9949,0)),"","X")</f>
        <v>X</v>
      </c>
    </row>
    <row r="628" spans="1:5" x14ac:dyDescent="0.25">
      <c r="A628" s="72">
        <v>1021</v>
      </c>
      <c r="B628" s="73">
        <v>626</v>
      </c>
      <c r="C628" s="73">
        <v>1011</v>
      </c>
      <c r="D628" s="73" t="s">
        <v>682</v>
      </c>
      <c r="E628" t="str">
        <f>IF(ISNA(MATCH(A628,'ESO zone constants'!$A$2:$A$9949,0)),"","X")</f>
        <v>X</v>
      </c>
    </row>
    <row r="629" spans="1:5" x14ac:dyDescent="0.25">
      <c r="A629" s="72">
        <v>1022</v>
      </c>
      <c r="B629" s="73">
        <v>627</v>
      </c>
      <c r="C629" s="73">
        <v>1011</v>
      </c>
      <c r="D629" s="73" t="s">
        <v>683</v>
      </c>
      <c r="E629" t="str">
        <f>IF(ISNA(MATCH(A629,'ESO zone constants'!$A$2:$A$9949,0)),"","X")</f>
        <v>X</v>
      </c>
    </row>
    <row r="630" spans="1:5" x14ac:dyDescent="0.25">
      <c r="A630" s="72">
        <v>1023</v>
      </c>
      <c r="B630" s="73">
        <v>628</v>
      </c>
      <c r="C630" s="73">
        <v>1011</v>
      </c>
      <c r="D630" s="73" t="s">
        <v>684</v>
      </c>
      <c r="E630" t="str">
        <f>IF(ISNA(MATCH(A630,'ESO zone constants'!$A$2:$A$9949,0)),"","X")</f>
        <v>X</v>
      </c>
    </row>
    <row r="631" spans="1:5" x14ac:dyDescent="0.25">
      <c r="A631" s="72">
        <v>1024</v>
      </c>
      <c r="B631" s="73">
        <v>629</v>
      </c>
      <c r="C631" s="73">
        <v>1011</v>
      </c>
      <c r="D631" s="73" t="s">
        <v>685</v>
      </c>
      <c r="E631" t="str">
        <f>IF(ISNA(MATCH(A631,'ESO zone constants'!$A$2:$A$9949,0)),"","X")</f>
        <v>X</v>
      </c>
    </row>
    <row r="632" spans="1:5" x14ac:dyDescent="0.25">
      <c r="A632" s="72">
        <v>1025</v>
      </c>
      <c r="B632" s="73">
        <v>630</v>
      </c>
      <c r="C632" s="73">
        <v>1011</v>
      </c>
      <c r="D632" s="73" t="s">
        <v>686</v>
      </c>
      <c r="E632" t="str">
        <f>IF(ISNA(MATCH(A632,'ESO zone constants'!$A$2:$A$9949,0)),"","X")</f>
        <v>X</v>
      </c>
    </row>
    <row r="633" spans="1:5" x14ac:dyDescent="0.25">
      <c r="A633" s="72">
        <v>1026</v>
      </c>
      <c r="B633" s="73">
        <v>631</v>
      </c>
      <c r="C633" s="73">
        <v>1011</v>
      </c>
      <c r="D633" s="73" t="s">
        <v>687</v>
      </c>
      <c r="E633" t="str">
        <f>IF(ISNA(MATCH(A633,'ESO zone constants'!$A$2:$A$9949,0)),"","X")</f>
        <v>X</v>
      </c>
    </row>
    <row r="634" spans="1:5" x14ac:dyDescent="0.25">
      <c r="A634" s="72">
        <v>1027</v>
      </c>
      <c r="B634" s="73">
        <v>632</v>
      </c>
      <c r="C634" s="73">
        <v>1011</v>
      </c>
      <c r="D634" s="73" t="s">
        <v>688</v>
      </c>
      <c r="E634" t="str">
        <f>IF(ISNA(MATCH(A634,'ESO zone constants'!$A$2:$A$9949,0)),"","X")</f>
        <v>X</v>
      </c>
    </row>
    <row r="635" spans="1:5" x14ac:dyDescent="0.25">
      <c r="A635" s="72">
        <v>1028</v>
      </c>
      <c r="B635" s="73">
        <v>633</v>
      </c>
      <c r="C635" s="73">
        <v>1011</v>
      </c>
      <c r="D635" s="73" t="s">
        <v>689</v>
      </c>
      <c r="E635" t="str">
        <f>IF(ISNA(MATCH(A635,'ESO zone constants'!$A$2:$A$9949,0)),"","X")</f>
        <v>X</v>
      </c>
    </row>
    <row r="636" spans="1:5" x14ac:dyDescent="0.25">
      <c r="A636" s="72">
        <v>1029</v>
      </c>
      <c r="B636" s="73">
        <v>634</v>
      </c>
      <c r="C636" s="73">
        <v>1011</v>
      </c>
      <c r="D636" s="73" t="s">
        <v>690</v>
      </c>
      <c r="E636" t="str">
        <f>IF(ISNA(MATCH(A636,'ESO zone constants'!$A$2:$A$9949,0)),"","X")</f>
        <v>X</v>
      </c>
    </row>
    <row r="637" spans="1:5" x14ac:dyDescent="0.25">
      <c r="A637" s="72">
        <v>1030</v>
      </c>
      <c r="B637" s="73">
        <v>635</v>
      </c>
      <c r="C637" s="73">
        <v>1011</v>
      </c>
      <c r="D637" s="73" t="s">
        <v>691</v>
      </c>
      <c r="E637" t="str">
        <f>IF(ISNA(MATCH(A637,'ESO zone constants'!$A$2:$A$9949,0)),"","X")</f>
        <v>X</v>
      </c>
    </row>
    <row r="638" spans="1:5" x14ac:dyDescent="0.25">
      <c r="A638" s="72">
        <v>1031</v>
      </c>
      <c r="B638" s="73">
        <v>636</v>
      </c>
      <c r="C638" s="73">
        <v>1011</v>
      </c>
      <c r="D638" s="73" t="s">
        <v>692</v>
      </c>
      <c r="E638" t="str">
        <f>IF(ISNA(MATCH(A638,'ESO zone constants'!$A$2:$A$9949,0)),"","X")</f>
        <v>X</v>
      </c>
    </row>
    <row r="639" spans="1:5" x14ac:dyDescent="0.25">
      <c r="A639" s="72">
        <v>1032</v>
      </c>
      <c r="B639" s="73">
        <v>637</v>
      </c>
      <c r="C639" s="73">
        <v>1011</v>
      </c>
      <c r="D639" s="73" t="s">
        <v>693</v>
      </c>
      <c r="E639" t="str">
        <f>IF(ISNA(MATCH(A639,'ESO zone constants'!$A$2:$A$9949,0)),"","X")</f>
        <v>X</v>
      </c>
    </row>
    <row r="640" spans="1:5" x14ac:dyDescent="0.25">
      <c r="A640" s="72">
        <v>1033</v>
      </c>
      <c r="B640" s="73">
        <v>638</v>
      </c>
      <c r="C640" s="73">
        <v>1011</v>
      </c>
      <c r="D640" s="73" t="s">
        <v>694</v>
      </c>
      <c r="E640" t="str">
        <f>IF(ISNA(MATCH(A640,'ESO zone constants'!$A$2:$A$9949,0)),"","X")</f>
        <v>X</v>
      </c>
    </row>
    <row r="641" spans="1:5" x14ac:dyDescent="0.25">
      <c r="A641" s="72">
        <v>1034</v>
      </c>
      <c r="B641" s="73">
        <v>639</v>
      </c>
      <c r="C641" s="73">
        <v>1011</v>
      </c>
      <c r="D641" s="73" t="s">
        <v>695</v>
      </c>
      <c r="E641" t="str">
        <f>IF(ISNA(MATCH(A641,'ESO zone constants'!$A$2:$A$9949,0)),"","X")</f>
        <v>X</v>
      </c>
    </row>
    <row r="642" spans="1:5" x14ac:dyDescent="0.25">
      <c r="A642" s="72">
        <v>1035</v>
      </c>
      <c r="B642" s="73">
        <v>640</v>
      </c>
      <c r="C642" s="73">
        <v>1011</v>
      </c>
      <c r="D642" s="73" t="s">
        <v>673</v>
      </c>
      <c r="E642" t="str">
        <f>IF(ISNA(MATCH(A642,'ESO zone constants'!$A$2:$A$9949,0)),"","X")</f>
        <v>X</v>
      </c>
    </row>
    <row r="643" spans="1:5" x14ac:dyDescent="0.25">
      <c r="A643" s="72">
        <v>1036</v>
      </c>
      <c r="B643" s="73">
        <v>641</v>
      </c>
      <c r="C643" s="73">
        <v>1011</v>
      </c>
      <c r="D643" s="73" t="s">
        <v>696</v>
      </c>
      <c r="E643" t="str">
        <f>IF(ISNA(MATCH(A643,'ESO zone constants'!$A$2:$A$9949,0)),"","X")</f>
        <v>X</v>
      </c>
    </row>
    <row r="644" spans="1:5" x14ac:dyDescent="0.25">
      <c r="A644" s="72">
        <v>1037</v>
      </c>
      <c r="B644" s="73">
        <v>642</v>
      </c>
      <c r="C644" s="73">
        <v>1011</v>
      </c>
      <c r="D644" s="73" t="s">
        <v>697</v>
      </c>
      <c r="E644" t="str">
        <f>IF(ISNA(MATCH(A644,'ESO zone constants'!$A$2:$A$9949,0)),"","X")</f>
        <v>X</v>
      </c>
    </row>
    <row r="645" spans="1:5" x14ac:dyDescent="0.25">
      <c r="A645" s="72">
        <v>1038</v>
      </c>
      <c r="B645" s="73">
        <v>643</v>
      </c>
      <c r="C645" s="73">
        <v>1011</v>
      </c>
      <c r="D645" s="73" t="s">
        <v>698</v>
      </c>
      <c r="E645" t="str">
        <f>IF(ISNA(MATCH(A645,'ESO zone constants'!$A$2:$A$9949,0)),"","X")</f>
        <v>X</v>
      </c>
    </row>
    <row r="646" spans="1:5" x14ac:dyDescent="0.25">
      <c r="A646" s="72">
        <v>1039</v>
      </c>
      <c r="B646" s="73">
        <v>644</v>
      </c>
      <c r="C646" s="73">
        <v>1011</v>
      </c>
      <c r="D646" s="73" t="s">
        <v>699</v>
      </c>
      <c r="E646" t="str">
        <f>IF(ISNA(MATCH(A646,'ESO zone constants'!$A$2:$A$9949,0)),"","X")</f>
        <v>X</v>
      </c>
    </row>
    <row r="647" spans="1:5" x14ac:dyDescent="0.25">
      <c r="A647" s="72">
        <v>1040</v>
      </c>
      <c r="B647" s="73">
        <v>645</v>
      </c>
      <c r="C647" s="73">
        <v>1011</v>
      </c>
      <c r="D647" s="73" t="s">
        <v>666</v>
      </c>
      <c r="E647" t="str">
        <f>IF(ISNA(MATCH(A647,'ESO zone constants'!$A$2:$A$9949,0)),"","X")</f>
        <v>X</v>
      </c>
    </row>
    <row r="648" spans="1:5" x14ac:dyDescent="0.25">
      <c r="A648" s="72">
        <v>1042</v>
      </c>
      <c r="B648" s="73">
        <v>646</v>
      </c>
      <c r="C648" s="73">
        <v>684</v>
      </c>
      <c r="D648" s="73" t="s">
        <v>700</v>
      </c>
      <c r="E648" t="str">
        <f>IF(ISNA(MATCH(A648,'ESO zone constants'!$A$2:$A$9949,0)),"","X")</f>
        <v>X</v>
      </c>
    </row>
    <row r="649" spans="1:5" x14ac:dyDescent="0.25">
      <c r="A649" s="72">
        <v>1043</v>
      </c>
      <c r="B649" s="73">
        <v>647</v>
      </c>
      <c r="C649" s="73">
        <v>980</v>
      </c>
      <c r="D649" s="73" t="s">
        <v>701</v>
      </c>
      <c r="E649" t="str">
        <f>IF(ISNA(MATCH(A649,'ESO zone constants'!$A$2:$A$9949,0)),"","X")</f>
        <v>X</v>
      </c>
    </row>
    <row r="650" spans="1:5" x14ac:dyDescent="0.25">
      <c r="A650" s="72">
        <v>1044</v>
      </c>
      <c r="B650" s="73">
        <v>648</v>
      </c>
      <c r="C650" s="73">
        <v>823</v>
      </c>
      <c r="D650" s="73" t="s">
        <v>702</v>
      </c>
      <c r="E650" t="str">
        <f>IF(ISNA(MATCH(A650,'ESO zone constants'!$A$2:$A$9949,0)),"","X")</f>
        <v>X</v>
      </c>
    </row>
    <row r="651" spans="1:5" x14ac:dyDescent="0.25">
      <c r="A651" s="72">
        <v>1045</v>
      </c>
      <c r="B651" s="73">
        <v>649</v>
      </c>
      <c r="C651" s="73">
        <v>816</v>
      </c>
      <c r="D651" s="73" t="s">
        <v>703</v>
      </c>
      <c r="E651" t="str">
        <f>IF(ISNA(MATCH(A651,'ESO zone constants'!$A$2:$A$9949,0)),"","X")</f>
        <v>X</v>
      </c>
    </row>
    <row r="652" spans="1:5" x14ac:dyDescent="0.25">
      <c r="A652" s="72">
        <v>1046</v>
      </c>
      <c r="B652" s="73">
        <v>650</v>
      </c>
      <c r="C652" s="73">
        <v>1011</v>
      </c>
      <c r="D652" s="73" t="s">
        <v>704</v>
      </c>
      <c r="E652" t="str">
        <f>IF(ISNA(MATCH(A652,'ESO zone constants'!$A$2:$A$9949,0)),"","X")</f>
        <v>X</v>
      </c>
    </row>
    <row r="653" spans="1:5" x14ac:dyDescent="0.25">
      <c r="A653" s="72">
        <v>1047</v>
      </c>
      <c r="B653" s="73">
        <v>651</v>
      </c>
      <c r="C653" s="73">
        <v>1011</v>
      </c>
      <c r="D653" s="73" t="s">
        <v>705</v>
      </c>
      <c r="E653" t="str">
        <f>IF(ISNA(MATCH(A653,'ESO zone constants'!$A$2:$A$9949,0)),"","X")</f>
        <v>X</v>
      </c>
    </row>
    <row r="654" spans="1:5" x14ac:dyDescent="0.25">
      <c r="A654" s="72">
        <v>1048</v>
      </c>
      <c r="B654" s="73">
        <v>652</v>
      </c>
      <c r="C654" s="73">
        <v>1011</v>
      </c>
      <c r="D654" s="73" t="s">
        <v>706</v>
      </c>
      <c r="E654" t="str">
        <f>IF(ISNA(MATCH(A654,'ESO zone constants'!$A$2:$A$9949,0)),"","X")</f>
        <v>X</v>
      </c>
    </row>
    <row r="655" spans="1:5" x14ac:dyDescent="0.25">
      <c r="A655" s="72">
        <v>1051</v>
      </c>
      <c r="B655" s="73">
        <v>653</v>
      </c>
      <c r="C655" s="73">
        <v>1011</v>
      </c>
      <c r="D655" s="73" t="s">
        <v>707</v>
      </c>
      <c r="E655" t="str">
        <f>IF(ISNA(MATCH(A655,'ESO zone constants'!$A$2:$A$9949,0)),"","X")</f>
        <v>X</v>
      </c>
    </row>
    <row r="656" spans="1:5" x14ac:dyDescent="0.25">
      <c r="A656" s="72">
        <v>1052</v>
      </c>
      <c r="B656" s="73">
        <v>654</v>
      </c>
      <c r="C656" s="73">
        <v>382</v>
      </c>
      <c r="D656" s="73" t="s">
        <v>73</v>
      </c>
      <c r="E656" t="str">
        <f>IF(ISNA(MATCH(A656,'ESO zone constants'!$A$2:$A$9949,0)),"","X")</f>
        <v>X</v>
      </c>
    </row>
    <row r="657" spans="1:5" x14ac:dyDescent="0.25">
      <c r="A657" s="72">
        <v>1055</v>
      </c>
      <c r="B657" s="73">
        <v>655</v>
      </c>
      <c r="C657" s="73">
        <v>108</v>
      </c>
      <c r="D657" s="73" t="s">
        <v>41</v>
      </c>
      <c r="E657" t="str">
        <f>IF(ISNA(MATCH(A657,'ESO zone constants'!$A$2:$A$9949,0)),"","X")</f>
        <v>X</v>
      </c>
    </row>
    <row r="658" spans="1:5" x14ac:dyDescent="0.25">
      <c r="A658" s="72">
        <v>1059</v>
      </c>
      <c r="B658" s="73">
        <v>656</v>
      </c>
      <c r="C658" s="73">
        <v>1011</v>
      </c>
      <c r="D658" s="73" t="s">
        <v>709</v>
      </c>
      <c r="E658" t="str">
        <f>IF(ISNA(MATCH(A658,'ESO zone constants'!$A$2:$A$9949,0)),"","X")</f>
        <v>X</v>
      </c>
    </row>
    <row r="659" spans="1:5" x14ac:dyDescent="0.25">
      <c r="A659" s="72">
        <v>1060</v>
      </c>
      <c r="B659" s="73">
        <v>657</v>
      </c>
      <c r="C659" s="73">
        <v>1011</v>
      </c>
      <c r="D659" s="73" t="s">
        <v>710</v>
      </c>
      <c r="E659" t="str">
        <f>IF(ISNA(MATCH(A659,'ESO zone constants'!$A$2:$A$9949,0)),"","X")</f>
        <v>X</v>
      </c>
    </row>
    <row r="660" spans="1:5" x14ac:dyDescent="0.25">
      <c r="A660" s="72">
        <v>1061</v>
      </c>
      <c r="B660" s="73">
        <v>658</v>
      </c>
      <c r="C660" s="73">
        <v>1011</v>
      </c>
      <c r="D660" s="73" t="s">
        <v>711</v>
      </c>
      <c r="E660" t="str">
        <f>IF(ISNA(MATCH(A660,'ESO zone constants'!$A$2:$A$9949,0)),"","X")</f>
        <v>X</v>
      </c>
    </row>
    <row r="661" spans="1:5" x14ac:dyDescent="0.25">
      <c r="A661" s="72">
        <v>1063</v>
      </c>
      <c r="B661" s="73">
        <v>659</v>
      </c>
      <c r="C661" s="73">
        <v>1027</v>
      </c>
      <c r="D661" s="73" t="s">
        <v>713</v>
      </c>
      <c r="E661" t="str">
        <f>IF(ISNA(MATCH(A661,'ESO zone constants'!$A$2:$A$9949,0)),"","X")</f>
        <v>X</v>
      </c>
    </row>
    <row r="662" spans="1:5" x14ac:dyDescent="0.25">
      <c r="A662" s="72">
        <v>1064</v>
      </c>
      <c r="B662" s="73">
        <v>660</v>
      </c>
      <c r="C662" s="73">
        <v>103</v>
      </c>
      <c r="D662" s="73" t="s">
        <v>714</v>
      </c>
      <c r="E662" t="str">
        <f>IF(ISNA(MATCH(A662,'ESO zone constants'!$A$2:$A$9949,0)),"","X")</f>
        <v>X</v>
      </c>
    </row>
    <row r="663" spans="1:5" x14ac:dyDescent="0.25">
      <c r="A663" s="72">
        <v>1065</v>
      </c>
      <c r="B663" s="73">
        <v>661</v>
      </c>
      <c r="C663" s="73">
        <v>726</v>
      </c>
      <c r="D663" s="73" t="s">
        <v>715</v>
      </c>
      <c r="E663" t="str">
        <f>IF(ISNA(MATCH(A663,'ESO zone constants'!$A$2:$A$9949,0)),"","X")</f>
        <v>X</v>
      </c>
    </row>
    <row r="664" spans="1:5" x14ac:dyDescent="0.25">
      <c r="A664" s="72">
        <v>1066</v>
      </c>
      <c r="B664" s="73">
        <v>662</v>
      </c>
      <c r="C664" s="73">
        <v>726</v>
      </c>
      <c r="D664" s="73" t="s">
        <v>716</v>
      </c>
      <c r="E664" t="str">
        <f>IF(ISNA(MATCH(A664,'ESO zone constants'!$A$2:$A$9949,0)),"","X")</f>
        <v>X</v>
      </c>
    </row>
    <row r="665" spans="1:5" x14ac:dyDescent="0.25">
      <c r="A665" s="72">
        <v>1067</v>
      </c>
      <c r="B665" s="73">
        <v>663</v>
      </c>
      <c r="C665" s="73">
        <v>726</v>
      </c>
      <c r="D665" s="73" t="s">
        <v>717</v>
      </c>
      <c r="E665" t="str">
        <f>IF(ISNA(MATCH(A665,'ESO zone constants'!$A$2:$A$9949,0)),"","X")</f>
        <v>X</v>
      </c>
    </row>
    <row r="666" spans="1:5" x14ac:dyDescent="0.25">
      <c r="A666" s="72">
        <v>1068</v>
      </c>
      <c r="B666" s="73">
        <v>664</v>
      </c>
      <c r="C666" s="73">
        <v>726</v>
      </c>
      <c r="D666" s="73" t="s">
        <v>718</v>
      </c>
      <c r="E666" t="str">
        <f>IF(ISNA(MATCH(A666,'ESO zone constants'!$A$2:$A$9949,0)),"","X")</f>
        <v>X</v>
      </c>
    </row>
    <row r="667" spans="1:5" x14ac:dyDescent="0.25">
      <c r="A667" s="72">
        <v>1069</v>
      </c>
      <c r="B667" s="73">
        <v>665</v>
      </c>
      <c r="C667" s="73">
        <v>726</v>
      </c>
      <c r="D667" s="73" t="s">
        <v>719</v>
      </c>
      <c r="E667" t="str">
        <f>IF(ISNA(MATCH(A667,'ESO zone constants'!$A$2:$A$9949,0)),"","X")</f>
        <v>X</v>
      </c>
    </row>
    <row r="668" spans="1:5" x14ac:dyDescent="0.25">
      <c r="A668" s="72">
        <v>1070</v>
      </c>
      <c r="B668" s="73">
        <v>666</v>
      </c>
      <c r="C668" s="73">
        <v>726</v>
      </c>
      <c r="D668" s="73" t="s">
        <v>720</v>
      </c>
      <c r="E668" t="str">
        <f>IF(ISNA(MATCH(A668,'ESO zone constants'!$A$2:$A$9949,0)),"","X")</f>
        <v>X</v>
      </c>
    </row>
    <row r="669" spans="1:5" x14ac:dyDescent="0.25">
      <c r="A669" s="72">
        <v>1071</v>
      </c>
      <c r="B669" s="73">
        <v>667</v>
      </c>
      <c r="C669" s="73">
        <v>726</v>
      </c>
      <c r="D669" s="73" t="s">
        <v>721</v>
      </c>
      <c r="E669" t="str">
        <f>IF(ISNA(MATCH(A669,'ESO zone constants'!$A$2:$A$9949,0)),"","X")</f>
        <v>X</v>
      </c>
    </row>
    <row r="670" spans="1:5" x14ac:dyDescent="0.25">
      <c r="A670" s="72">
        <v>1072</v>
      </c>
      <c r="B670" s="73">
        <v>668</v>
      </c>
      <c r="C670" s="73">
        <v>117</v>
      </c>
      <c r="D670" s="73" t="s">
        <v>722</v>
      </c>
      <c r="E670" t="str">
        <f>IF(ISNA(MATCH(A670,'ESO zone constants'!$A$2:$A$9949,0)),"","X")</f>
        <v>X</v>
      </c>
    </row>
    <row r="671" spans="1:5" x14ac:dyDescent="0.25">
      <c r="A671" s="72">
        <v>1073</v>
      </c>
      <c r="B671" s="73">
        <v>669</v>
      </c>
      <c r="C671" s="73">
        <v>726</v>
      </c>
      <c r="D671" s="73" t="s">
        <v>723</v>
      </c>
      <c r="E671" t="str">
        <f>IF(ISNA(MATCH(A671,'ESO zone constants'!$A$2:$A$9949,0)),"","X")</f>
        <v>X</v>
      </c>
    </row>
    <row r="672" spans="1:5" x14ac:dyDescent="0.25">
      <c r="A672" s="72">
        <v>1074</v>
      </c>
      <c r="B672" s="73">
        <v>670</v>
      </c>
      <c r="C672" s="73">
        <v>41</v>
      </c>
      <c r="D672" s="73" t="s">
        <v>724</v>
      </c>
      <c r="E672" t="str">
        <f>IF(ISNA(MATCH(A672,'ESO zone constants'!$A$2:$A$9949,0)),"","X")</f>
        <v>X</v>
      </c>
    </row>
    <row r="673" spans="1:5" x14ac:dyDescent="0.25">
      <c r="A673" s="72">
        <v>1075</v>
      </c>
      <c r="B673" s="73">
        <v>671</v>
      </c>
      <c r="C673" s="73">
        <v>381</v>
      </c>
      <c r="D673" s="73" t="s">
        <v>724</v>
      </c>
      <c r="E673" t="str">
        <f>IF(ISNA(MATCH(A673,'ESO zone constants'!$A$2:$A$9949,0)),"","X")</f>
        <v>X</v>
      </c>
    </row>
    <row r="674" spans="1:5" x14ac:dyDescent="0.25">
      <c r="A674" s="72">
        <v>1076</v>
      </c>
      <c r="B674" s="73">
        <v>672</v>
      </c>
      <c r="C674" s="73">
        <v>3</v>
      </c>
      <c r="D674" s="73" t="s">
        <v>724</v>
      </c>
      <c r="E674" t="str">
        <f>IF(ISNA(MATCH(A674,'ESO zone constants'!$A$2:$A$9949,0)),"","X")</f>
        <v>X</v>
      </c>
    </row>
    <row r="675" spans="1:5" x14ac:dyDescent="0.25">
      <c r="A675" s="72">
        <v>1077</v>
      </c>
      <c r="B675" s="73">
        <v>673</v>
      </c>
      <c r="C675" s="73">
        <v>726</v>
      </c>
      <c r="D675" s="73" t="s">
        <v>725</v>
      </c>
      <c r="E675" t="str">
        <f>IF(ISNA(MATCH(A675,'ESO zone constants'!$A$2:$A$9949,0)),"","X")</f>
        <v>X</v>
      </c>
    </row>
    <row r="676" spans="1:5" x14ac:dyDescent="0.25">
      <c r="A676" s="72">
        <v>1078</v>
      </c>
      <c r="B676" s="73">
        <v>674</v>
      </c>
      <c r="C676" s="73">
        <v>726</v>
      </c>
      <c r="D676" s="73" t="s">
        <v>726</v>
      </c>
      <c r="E676" t="str">
        <f>IF(ISNA(MATCH(A676,'ESO zone constants'!$A$2:$A$9949,0)),"","X")</f>
        <v>X</v>
      </c>
    </row>
    <row r="677" spans="1:5" x14ac:dyDescent="0.25">
      <c r="A677" s="72">
        <v>1079</v>
      </c>
      <c r="B677" s="73">
        <v>675</v>
      </c>
      <c r="C677" s="73">
        <v>726</v>
      </c>
      <c r="D677" s="73" t="s">
        <v>727</v>
      </c>
      <c r="E677" t="str">
        <f>IF(ISNA(MATCH(A677,'ESO zone constants'!$A$2:$A$9949,0)),"","X")</f>
        <v>X</v>
      </c>
    </row>
    <row r="678" spans="1:5" x14ac:dyDescent="0.25">
      <c r="A678" s="72">
        <v>1080</v>
      </c>
      <c r="B678" s="73">
        <v>676</v>
      </c>
      <c r="C678" s="73">
        <v>101</v>
      </c>
      <c r="D678" s="73" t="s">
        <v>64</v>
      </c>
      <c r="E678" t="str">
        <f>IF(ISNA(MATCH(A678,'ESO zone constants'!$A$2:$A$9949,0)),"","X")</f>
        <v>X</v>
      </c>
    </row>
    <row r="679" spans="1:5" x14ac:dyDescent="0.25">
      <c r="A679" s="72">
        <v>1081</v>
      </c>
      <c r="B679" s="73">
        <v>677</v>
      </c>
      <c r="C679" s="73">
        <v>823</v>
      </c>
      <c r="D679" s="73" t="s">
        <v>67</v>
      </c>
      <c r="E679" t="str">
        <f>IF(ISNA(MATCH(A679,'ESO zone constants'!$A$2:$A$9949,0)),"","X")</f>
        <v>X</v>
      </c>
    </row>
    <row r="680" spans="1:5" x14ac:dyDescent="0.25">
      <c r="A680" s="72">
        <v>1082</v>
      </c>
      <c r="B680" s="73">
        <v>678</v>
      </c>
      <c r="C680" s="73">
        <v>726</v>
      </c>
      <c r="D680" s="73" t="s">
        <v>728</v>
      </c>
      <c r="E680" t="str">
        <f>IF(ISNA(MATCH(A680,'ESO zone constants'!$A$2:$A$9949,0)),"","X")</f>
        <v>X</v>
      </c>
    </row>
    <row r="681" spans="1:5" x14ac:dyDescent="0.25">
      <c r="A681" s="72">
        <v>1083</v>
      </c>
      <c r="B681" s="73">
        <v>679</v>
      </c>
      <c r="C681" s="73">
        <v>726</v>
      </c>
      <c r="D681" s="73" t="s">
        <v>729</v>
      </c>
      <c r="E681" t="str">
        <f>IF(ISNA(MATCH(A681,'ESO zone constants'!$A$2:$A$9949,0)),"","X")</f>
        <v>X</v>
      </c>
    </row>
    <row r="682" spans="1:5" x14ac:dyDescent="0.25">
      <c r="A682" s="72">
        <v>1085</v>
      </c>
      <c r="B682" s="73">
        <v>680</v>
      </c>
      <c r="C682" s="73">
        <v>1086</v>
      </c>
      <c r="D682" s="73" t="s">
        <v>731</v>
      </c>
      <c r="E682" t="str">
        <f>IF(ISNA(MATCH(A682,'ESO zone constants'!$A$2:$A$9949,0)),"","X")</f>
        <v>X</v>
      </c>
    </row>
    <row r="683" spans="1:5" x14ac:dyDescent="0.25">
      <c r="A683" s="72">
        <v>1086</v>
      </c>
      <c r="B683" s="73">
        <v>681</v>
      </c>
      <c r="C683" s="73">
        <v>1086</v>
      </c>
      <c r="D683" s="73" t="s">
        <v>1559</v>
      </c>
      <c r="E683" t="str">
        <f>IF(ISNA(MATCH(A683,'ESO zone constants'!$A$2:$A$9949,0)),"","X")</f>
        <v>X</v>
      </c>
    </row>
    <row r="684" spans="1:5" x14ac:dyDescent="0.25">
      <c r="A684" s="72">
        <v>1088</v>
      </c>
      <c r="B684" s="73">
        <v>682</v>
      </c>
      <c r="C684" s="73">
        <v>1086</v>
      </c>
      <c r="D684" s="73" t="s">
        <v>1587</v>
      </c>
      <c r="E684" t="str">
        <f>IF(ISNA(MATCH(A684,'ESO zone constants'!$A$2:$A$9949,0)),"","X")</f>
        <v>X</v>
      </c>
    </row>
    <row r="685" spans="1:5" x14ac:dyDescent="0.25">
      <c r="A685" s="72">
        <v>1089</v>
      </c>
      <c r="B685" s="73">
        <v>683</v>
      </c>
      <c r="C685" s="73">
        <v>1086</v>
      </c>
      <c r="D685" s="73" t="s">
        <v>1560</v>
      </c>
      <c r="E685" t="str">
        <f>IF(ISNA(MATCH(A685,'ESO zone constants'!$A$2:$A$9949,0)),"","X")</f>
        <v>X</v>
      </c>
    </row>
    <row r="686" spans="1:5" x14ac:dyDescent="0.25">
      <c r="A686" s="72">
        <v>1090</v>
      </c>
      <c r="B686" s="73">
        <v>684</v>
      </c>
      <c r="C686" s="73">
        <v>1086</v>
      </c>
      <c r="D686" s="73" t="s">
        <v>1561</v>
      </c>
      <c r="E686" t="str">
        <f>IF(ISNA(MATCH(A686,'ESO zone constants'!$A$2:$A$9949,0)),"","X")</f>
        <v>X</v>
      </c>
    </row>
    <row r="687" spans="1:5" x14ac:dyDescent="0.25">
      <c r="A687" s="72">
        <v>1091</v>
      </c>
      <c r="B687" s="73">
        <v>685</v>
      </c>
      <c r="C687" s="73">
        <v>1086</v>
      </c>
      <c r="D687" s="73" t="s">
        <v>1562</v>
      </c>
      <c r="E687" t="str">
        <f>IF(ISNA(MATCH(A687,'ESO zone constants'!$A$2:$A$9949,0)),"","X")</f>
        <v>X</v>
      </c>
    </row>
    <row r="688" spans="1:5" x14ac:dyDescent="0.25">
      <c r="A688" s="72">
        <v>1092</v>
      </c>
      <c r="B688" s="73">
        <v>686</v>
      </c>
      <c r="C688" s="73">
        <v>1086</v>
      </c>
      <c r="D688" s="73" t="s">
        <v>1563</v>
      </c>
      <c r="E688" t="str">
        <f>IF(ISNA(MATCH(A688,'ESO zone constants'!$A$2:$A$9949,0)),"","X")</f>
        <v>X</v>
      </c>
    </row>
    <row r="689" spans="1:5" x14ac:dyDescent="0.25">
      <c r="A689" s="72">
        <v>1094</v>
      </c>
      <c r="B689" s="73">
        <v>687</v>
      </c>
      <c r="C689" s="73">
        <v>1086</v>
      </c>
      <c r="D689" s="73" t="s">
        <v>1564</v>
      </c>
      <c r="E689" t="str">
        <f>IF(ISNA(MATCH(A689,'ESO zone constants'!$A$2:$A$9949,0)),"","X")</f>
        <v>X</v>
      </c>
    </row>
    <row r="690" spans="1:5" x14ac:dyDescent="0.25">
      <c r="A690" s="72">
        <v>1095</v>
      </c>
      <c r="B690" s="73">
        <v>688</v>
      </c>
      <c r="C690" s="73">
        <v>1086</v>
      </c>
      <c r="D690" s="73" t="s">
        <v>1565</v>
      </c>
      <c r="E690" t="str">
        <f>IF(ISNA(MATCH(A690,'ESO zone constants'!$A$2:$A$9949,0)),"","X")</f>
        <v>X</v>
      </c>
    </row>
    <row r="691" spans="1:5" x14ac:dyDescent="0.25">
      <c r="A691" s="72">
        <v>1096</v>
      </c>
      <c r="B691" s="73">
        <v>689</v>
      </c>
      <c r="C691" s="73">
        <v>1086</v>
      </c>
      <c r="D691" s="73" t="s">
        <v>1566</v>
      </c>
      <c r="E691" t="str">
        <f>IF(ISNA(MATCH(A691,'ESO zone constants'!$A$2:$A$9949,0)),"","X")</f>
        <v>X</v>
      </c>
    </row>
    <row r="692" spans="1:5" x14ac:dyDescent="0.25">
      <c r="A692" s="72">
        <v>1097</v>
      </c>
      <c r="B692" s="73">
        <v>690</v>
      </c>
      <c r="C692" s="73">
        <v>1086</v>
      </c>
      <c r="D692" s="73" t="s">
        <v>1567</v>
      </c>
      <c r="E692" t="str">
        <f>IF(ISNA(MATCH(A692,'ESO zone constants'!$A$2:$A$9949,0)),"","X")</f>
        <v>X</v>
      </c>
    </row>
    <row r="693" spans="1:5" x14ac:dyDescent="0.25">
      <c r="A693" s="72">
        <v>1098</v>
      </c>
      <c r="B693" s="73">
        <v>691</v>
      </c>
      <c r="C693" s="73">
        <v>1086</v>
      </c>
      <c r="D693" s="73" t="s">
        <v>1568</v>
      </c>
      <c r="E693" t="str">
        <f>IF(ISNA(MATCH(A693,'ESO zone constants'!$A$2:$A$9949,0)),"","X")</f>
        <v>X</v>
      </c>
    </row>
    <row r="694" spans="1:5" x14ac:dyDescent="0.25">
      <c r="A694" s="72">
        <v>1099</v>
      </c>
      <c r="B694" s="73">
        <v>692</v>
      </c>
      <c r="C694" s="73">
        <v>1086</v>
      </c>
      <c r="D694" s="73" t="s">
        <v>1569</v>
      </c>
      <c r="E694" t="str">
        <f>IF(ISNA(MATCH(A694,'ESO zone constants'!$A$2:$A$9949,0)),"","X")</f>
        <v>X</v>
      </c>
    </row>
    <row r="695" spans="1:5" x14ac:dyDescent="0.25">
      <c r="A695" s="72">
        <v>1101</v>
      </c>
      <c r="B695" s="73">
        <v>693</v>
      </c>
      <c r="C695" s="73">
        <v>1086</v>
      </c>
      <c r="D695" s="73" t="s">
        <v>1570</v>
      </c>
      <c r="E695" t="str">
        <f>IF(ISNA(MATCH(A695,'ESO zone constants'!$A$2:$A$9949,0)),"","X")</f>
        <v>X</v>
      </c>
    </row>
    <row r="696" spans="1:5" x14ac:dyDescent="0.25">
      <c r="A696" s="72">
        <v>1102</v>
      </c>
      <c r="B696" s="73">
        <v>694</v>
      </c>
      <c r="C696" s="73">
        <v>1086</v>
      </c>
      <c r="D696" s="73" t="s">
        <v>1571</v>
      </c>
      <c r="E696" t="str">
        <f>IF(ISNA(MATCH(A696,'ESO zone constants'!$A$2:$A$9949,0)),"","X")</f>
        <v>X</v>
      </c>
    </row>
    <row r="697" spans="1:5" x14ac:dyDescent="0.25">
      <c r="A697" s="72">
        <v>1103</v>
      </c>
      <c r="B697" s="73">
        <v>695</v>
      </c>
      <c r="C697" s="73">
        <v>1086</v>
      </c>
      <c r="D697" s="73" t="s">
        <v>1572</v>
      </c>
      <c r="E697" t="str">
        <f>IF(ISNA(MATCH(A697,'ESO zone constants'!$A$2:$A$9949,0)),"","X")</f>
        <v>X</v>
      </c>
    </row>
    <row r="698" spans="1:5" x14ac:dyDescent="0.25">
      <c r="A698" s="72">
        <v>1105</v>
      </c>
      <c r="B698" s="73">
        <v>696</v>
      </c>
      <c r="C698" s="73">
        <v>1086</v>
      </c>
      <c r="D698" s="73" t="s">
        <v>1573</v>
      </c>
      <c r="E698" t="str">
        <f>IF(ISNA(MATCH(A698,'ESO zone constants'!$A$2:$A$9949,0)),"","X")</f>
        <v>X</v>
      </c>
    </row>
    <row r="699" spans="1:5" x14ac:dyDescent="0.25">
      <c r="A699" s="72">
        <v>1106</v>
      </c>
      <c r="B699" s="73">
        <v>697</v>
      </c>
      <c r="C699" s="73">
        <v>1086</v>
      </c>
      <c r="D699" s="73" t="s">
        <v>1574</v>
      </c>
      <c r="E699" t="str">
        <f>IF(ISNA(MATCH(A699,'ESO zone constants'!$A$2:$A$9949,0)),"","X")</f>
        <v>X</v>
      </c>
    </row>
    <row r="700" spans="1:5" x14ac:dyDescent="0.25">
      <c r="A700" s="72">
        <v>1107</v>
      </c>
      <c r="B700" s="73">
        <v>698</v>
      </c>
      <c r="C700" s="73">
        <v>1107</v>
      </c>
      <c r="D700" s="73" t="s">
        <v>733</v>
      </c>
      <c r="E700" t="str">
        <f>IF(ISNA(MATCH(A700,'ESO zone constants'!$A$2:$A$9949,0)),"","X")</f>
        <v>X</v>
      </c>
    </row>
    <row r="701" spans="1:5" x14ac:dyDescent="0.25">
      <c r="A701" s="72">
        <v>1108</v>
      </c>
      <c r="B701" s="73">
        <v>699</v>
      </c>
      <c r="C701" s="73">
        <v>1108</v>
      </c>
      <c r="D701" s="73" t="s">
        <v>732</v>
      </c>
      <c r="E701" t="str">
        <f>IF(ISNA(MATCH(A701,'ESO zone constants'!$A$2:$A$9949,0)),"","X")</f>
        <v>X</v>
      </c>
    </row>
    <row r="702" spans="1:5" x14ac:dyDescent="0.25">
      <c r="A702" s="72">
        <v>1109</v>
      </c>
      <c r="B702" s="73">
        <v>700</v>
      </c>
      <c r="C702" s="73">
        <v>1109</v>
      </c>
      <c r="D702" s="73" t="s">
        <v>730</v>
      </c>
      <c r="E702" t="str">
        <f>IF(ISNA(MATCH(A702,'ESO zone constants'!$A$2:$A$9949,0)),"","X")</f>
        <v>X</v>
      </c>
    </row>
    <row r="703" spans="1:5" x14ac:dyDescent="0.25">
      <c r="A703" s="72">
        <v>1110</v>
      </c>
      <c r="B703" s="73">
        <v>701</v>
      </c>
      <c r="C703" s="73">
        <v>1086</v>
      </c>
      <c r="D703" s="73" t="s">
        <v>1575</v>
      </c>
      <c r="E703" t="str">
        <f>IF(ISNA(MATCH(A703,'ESO zone constants'!$A$2:$A$9949,0)),"","X")</f>
        <v>X</v>
      </c>
    </row>
    <row r="704" spans="1:5" x14ac:dyDescent="0.25">
      <c r="A704" s="72">
        <v>1111</v>
      </c>
      <c r="B704" s="73">
        <v>702</v>
      </c>
      <c r="C704" s="73">
        <v>1086</v>
      </c>
      <c r="D704" s="73" t="s">
        <v>1576</v>
      </c>
      <c r="E704" t="str">
        <f>IF(ISNA(MATCH(A704,'ESO zone constants'!$A$2:$A$9949,0)),"","X")</f>
        <v>X</v>
      </c>
    </row>
    <row r="705" spans="1:5" x14ac:dyDescent="0.25">
      <c r="A705" s="72">
        <v>1112</v>
      </c>
      <c r="B705" s="73">
        <v>703</v>
      </c>
      <c r="C705" s="73">
        <v>1086</v>
      </c>
      <c r="D705" s="73" t="s">
        <v>1577</v>
      </c>
      <c r="E705" t="str">
        <f>IF(ISNA(MATCH(A705,'ESO zone constants'!$A$2:$A$9949,0)),"","X")</f>
        <v>X</v>
      </c>
    </row>
    <row r="706" spans="1:5" x14ac:dyDescent="0.25">
      <c r="A706" s="72">
        <v>1113</v>
      </c>
      <c r="B706" s="73">
        <v>704</v>
      </c>
      <c r="C706" s="73">
        <v>1086</v>
      </c>
      <c r="D706" s="73" t="s">
        <v>1578</v>
      </c>
      <c r="E706" t="str">
        <f>IF(ISNA(MATCH(A706,'ESO zone constants'!$A$2:$A$9949,0)),"","X")</f>
        <v>X</v>
      </c>
    </row>
    <row r="707" spans="1:5" x14ac:dyDescent="0.25">
      <c r="A707" s="72">
        <v>1114</v>
      </c>
      <c r="B707" s="73">
        <v>705</v>
      </c>
      <c r="C707" s="73">
        <v>1086</v>
      </c>
      <c r="D707" s="73" t="s">
        <v>1579</v>
      </c>
      <c r="E707" t="str">
        <f>IF(ISNA(MATCH(A707,'ESO zone constants'!$A$2:$A$9949,0)),"","X")</f>
        <v>X</v>
      </c>
    </row>
    <row r="708" spans="1:5" x14ac:dyDescent="0.25">
      <c r="A708" s="72">
        <v>1115</v>
      </c>
      <c r="B708" s="73">
        <v>706</v>
      </c>
      <c r="C708" s="73">
        <v>1086</v>
      </c>
      <c r="D708" s="73" t="s">
        <v>1580</v>
      </c>
      <c r="E708" t="str">
        <f>IF(ISNA(MATCH(A708,'ESO zone constants'!$A$2:$A$9949,0)),"","X")</f>
        <v>X</v>
      </c>
    </row>
    <row r="709" spans="1:5" x14ac:dyDescent="0.25">
      <c r="A709" s="72">
        <v>1116</v>
      </c>
      <c r="B709" s="73">
        <v>707</v>
      </c>
      <c r="C709" s="73">
        <v>1116</v>
      </c>
      <c r="D709" s="73" t="s">
        <v>1553</v>
      </c>
      <c r="E709" t="str">
        <f>IF(ISNA(MATCH(A709,'ESO zone constants'!$A$2:$A$9949,0)),"","X")</f>
        <v>X</v>
      </c>
    </row>
    <row r="710" spans="1:5" x14ac:dyDescent="0.25">
      <c r="A710" s="72">
        <v>1117</v>
      </c>
      <c r="B710" s="73">
        <v>708</v>
      </c>
      <c r="C710" s="73">
        <v>1086</v>
      </c>
      <c r="D710" s="73" t="s">
        <v>1581</v>
      </c>
      <c r="E710" t="str">
        <f>IF(ISNA(MATCH(A710,'ESO zone constants'!$A$2:$A$9949,0)),"","X")</f>
        <v>X</v>
      </c>
    </row>
    <row r="711" spans="1:5" x14ac:dyDescent="0.25">
      <c r="A711" s="72">
        <v>1118</v>
      </c>
      <c r="B711" s="73">
        <v>709</v>
      </c>
      <c r="C711" s="73">
        <v>1086</v>
      </c>
      <c r="D711" s="73" t="s">
        <v>1582</v>
      </c>
      <c r="E711" t="str">
        <f>IF(ISNA(MATCH(A711,'ESO zone constants'!$A$2:$A$9949,0)),"","X")</f>
        <v>X</v>
      </c>
    </row>
    <row r="712" spans="1:5" x14ac:dyDescent="0.25">
      <c r="A712" s="72">
        <v>1119</v>
      </c>
      <c r="B712" s="73">
        <v>710</v>
      </c>
      <c r="C712" s="73">
        <v>1086</v>
      </c>
      <c r="D712" s="73" t="s">
        <v>1583</v>
      </c>
      <c r="E712" t="str">
        <f>IF(ISNA(MATCH(A712,'ESO zone constants'!$A$2:$A$9949,0)),"","X")</f>
        <v>X</v>
      </c>
    </row>
    <row r="713" spans="1:5" x14ac:dyDescent="0.25">
      <c r="A713" s="72">
        <v>1120</v>
      </c>
      <c r="B713" s="73">
        <v>711</v>
      </c>
      <c r="C713" s="73">
        <v>1086</v>
      </c>
      <c r="D713" s="73" t="s">
        <v>1584</v>
      </c>
      <c r="E713" t="str">
        <f>IF(ISNA(MATCH(A713,'ESO zone constants'!$A$2:$A$9949,0)),"","X")</f>
        <v>X</v>
      </c>
    </row>
    <row r="714" spans="1:5" x14ac:dyDescent="0.25">
      <c r="A714" s="72">
        <v>1121</v>
      </c>
      <c r="B714" s="73">
        <v>712</v>
      </c>
      <c r="C714" s="73">
        <v>1086</v>
      </c>
      <c r="D714" s="73" t="s">
        <v>1508</v>
      </c>
      <c r="E714" t="str">
        <f>IF(ISNA(MATCH(A714,'ESO zone constants'!$A$2:$A$9949,0)),"","X")</f>
        <v>X</v>
      </c>
    </row>
    <row r="715" spans="1:5" x14ac:dyDescent="0.25">
      <c r="A715" s="72">
        <v>1122</v>
      </c>
      <c r="B715" s="73">
        <v>713</v>
      </c>
      <c r="C715" s="73">
        <v>1086</v>
      </c>
      <c r="D715" s="73" t="s">
        <v>1661</v>
      </c>
      <c r="E715" t="str">
        <f>IF(ISNA(MATCH(A715,'ESO zone constants'!$A$2:$A$9949,0)),"","X")</f>
        <v>X</v>
      </c>
    </row>
    <row r="716" spans="1:5" x14ac:dyDescent="0.25">
      <c r="A716" s="72">
        <v>1123</v>
      </c>
      <c r="B716" s="73">
        <v>714</v>
      </c>
      <c r="C716" s="73">
        <v>383</v>
      </c>
      <c r="D716" s="73" t="s">
        <v>1662</v>
      </c>
      <c r="E716" t="str">
        <f>IF(ISNA(MATCH(A716,'ESO zone constants'!$A$2:$A$9949,0)),"","X")</f>
        <v>X</v>
      </c>
    </row>
    <row r="717" spans="1:5" x14ac:dyDescent="0.25">
      <c r="A717" s="72">
        <v>1125</v>
      </c>
      <c r="B717" s="73">
        <v>715</v>
      </c>
      <c r="C717" s="73">
        <v>101</v>
      </c>
      <c r="D717" s="73" t="s">
        <v>708</v>
      </c>
      <c r="E717" t="str">
        <f>IF(ISNA(MATCH(A717,'ESO zone constants'!$A$2:$A$9949,0)),"","X")</f>
        <v>X</v>
      </c>
    </row>
    <row r="718" spans="1:5" x14ac:dyDescent="0.25">
      <c r="A718" s="72">
        <v>1126</v>
      </c>
      <c r="B718" s="73">
        <v>716</v>
      </c>
      <c r="C718" s="73">
        <v>888</v>
      </c>
      <c r="D718" s="73" t="s">
        <v>712</v>
      </c>
      <c r="E718" t="str">
        <f>IF(ISNA(MATCH(A718,'ESO zone constants'!$A$2:$A$9949,0)),"","X")</f>
        <v>X</v>
      </c>
    </row>
    <row r="719" spans="1:5" x14ac:dyDescent="0.25">
      <c r="A719" s="72">
        <v>1128</v>
      </c>
      <c r="B719" s="73">
        <v>717</v>
      </c>
      <c r="C719" s="73">
        <v>1086</v>
      </c>
      <c r="D719" s="73" t="s">
        <v>1555</v>
      </c>
      <c r="E719" t="str">
        <f>IF(ISNA(MATCH(A719,'ESO zone constants'!$A$2:$A$9949,0)),"","X")</f>
        <v>X</v>
      </c>
    </row>
    <row r="720" spans="1:5" x14ac:dyDescent="0.25">
      <c r="A720" s="72">
        <v>1129</v>
      </c>
      <c r="B720" s="73">
        <v>718</v>
      </c>
      <c r="C720" s="73">
        <v>1086</v>
      </c>
      <c r="D720" s="73" t="s">
        <v>1556</v>
      </c>
      <c r="E720" t="str">
        <f>IF(ISNA(MATCH(A720,'ESO zone constants'!$A$2:$A$9949,0)),"","X")</f>
        <v>X</v>
      </c>
    </row>
    <row r="721" spans="1:5" x14ac:dyDescent="0.25">
      <c r="A721" s="72">
        <v>1130</v>
      </c>
      <c r="B721" s="73">
        <v>719</v>
      </c>
      <c r="C721" s="73">
        <v>1086</v>
      </c>
      <c r="D721" s="73" t="s">
        <v>1557</v>
      </c>
      <c r="E721" t="str">
        <f>IF(ISNA(MATCH(A721,'ESO zone constants'!$A$2:$A$9949,0)),"","X")</f>
        <v>X</v>
      </c>
    </row>
    <row r="722" spans="1:5" x14ac:dyDescent="0.25">
      <c r="A722" s="72">
        <v>1133</v>
      </c>
      <c r="B722" s="73">
        <v>720</v>
      </c>
      <c r="C722" s="73">
        <v>1133</v>
      </c>
      <c r="D722" s="73" t="s">
        <v>1769</v>
      </c>
      <c r="E722" t="str">
        <f>IF(ISNA(MATCH(A722,'ESO zone constants'!$A$2:$A$9949,0)),"","X")</f>
        <v>X</v>
      </c>
    </row>
    <row r="723" spans="1:5" x14ac:dyDescent="0.25">
      <c r="A723" s="72">
        <v>1134</v>
      </c>
      <c r="B723" s="73">
        <v>721</v>
      </c>
      <c r="C723" s="73">
        <v>1133</v>
      </c>
      <c r="D723" s="73" t="s">
        <v>1770</v>
      </c>
      <c r="E723" t="str">
        <f>IF(ISNA(MATCH(A723,'ESO zone constants'!$A$2:$A$9949,0)),"","X")</f>
        <v>X</v>
      </c>
    </row>
    <row r="724" spans="1:5" x14ac:dyDescent="0.25">
      <c r="A724" s="72">
        <v>1135</v>
      </c>
      <c r="B724" s="73">
        <v>722</v>
      </c>
      <c r="C724" s="73">
        <v>1133</v>
      </c>
      <c r="D724" s="73" t="s">
        <v>1771</v>
      </c>
      <c r="E724" t="str">
        <f>IF(ISNA(MATCH(A724,'ESO zone constants'!$A$2:$A$9949,0)),"","X")</f>
        <v>X</v>
      </c>
    </row>
    <row r="725" spans="1:5" x14ac:dyDescent="0.25">
      <c r="A725" s="72">
        <v>1136</v>
      </c>
      <c r="B725" s="73">
        <v>723</v>
      </c>
      <c r="C725" s="73">
        <v>1133</v>
      </c>
      <c r="D725" s="73" t="s">
        <v>1772</v>
      </c>
      <c r="E725" t="str">
        <f>IF(ISNA(MATCH(A725,'ESO zone constants'!$A$2:$A$9949,0)),"","X")</f>
        <v>X</v>
      </c>
    </row>
    <row r="726" spans="1:5" x14ac:dyDescent="0.25">
      <c r="A726" s="72">
        <v>1137</v>
      </c>
      <c r="B726" s="73">
        <v>724</v>
      </c>
      <c r="C726" s="73">
        <v>1133</v>
      </c>
      <c r="D726" s="73" t="s">
        <v>1773</v>
      </c>
      <c r="E726" t="str">
        <f>IF(ISNA(MATCH(A726,'ESO zone constants'!$A$2:$A$9949,0)),"","X")</f>
        <v>X</v>
      </c>
    </row>
    <row r="727" spans="1:5" x14ac:dyDescent="0.25">
      <c r="A727" s="72">
        <v>1138</v>
      </c>
      <c r="B727" s="73">
        <v>725</v>
      </c>
      <c r="C727" s="73">
        <v>1133</v>
      </c>
      <c r="D727" s="73" t="s">
        <v>1665</v>
      </c>
      <c r="E727" t="str">
        <f>IF(ISNA(MATCH(A727,'ESO zone constants'!$A$2:$A$9949,0)),"","X")</f>
        <v>X</v>
      </c>
    </row>
    <row r="728" spans="1:5" x14ac:dyDescent="0.25">
      <c r="A728" s="72">
        <v>1139</v>
      </c>
      <c r="B728" s="73">
        <v>726</v>
      </c>
      <c r="C728" s="73">
        <v>1133</v>
      </c>
      <c r="D728" s="73" t="s">
        <v>1774</v>
      </c>
      <c r="E728" t="str">
        <f>IF(ISNA(MATCH(A728,'ESO zone constants'!$A$2:$A$9949,0)),"","X")</f>
        <v>X</v>
      </c>
    </row>
    <row r="729" spans="1:5" x14ac:dyDescent="0.25">
      <c r="A729" s="72">
        <v>1140</v>
      </c>
      <c r="B729" s="73">
        <v>727</v>
      </c>
      <c r="C729" s="73">
        <v>104</v>
      </c>
      <c r="D729" s="73" t="s">
        <v>1669</v>
      </c>
      <c r="E729" t="str">
        <f>IF(ISNA(MATCH(A729,'ESO zone constants'!$A$2:$A$9949,0)),"","X")</f>
        <v>X</v>
      </c>
    </row>
    <row r="730" spans="1:5" x14ac:dyDescent="0.25">
      <c r="A730" s="72">
        <v>1141</v>
      </c>
      <c r="B730" s="73">
        <v>728</v>
      </c>
      <c r="C730" s="73">
        <v>101</v>
      </c>
      <c r="D730" s="73" t="s">
        <v>1675</v>
      </c>
      <c r="E730" t="str">
        <f>IF(ISNA(MATCH(A730,'ESO zone constants'!$A$2:$A$9949,0)),"","X")</f>
        <v>X</v>
      </c>
    </row>
    <row r="731" spans="1:5" x14ac:dyDescent="0.25">
      <c r="A731" s="72">
        <v>1142</v>
      </c>
      <c r="B731" s="73">
        <v>729</v>
      </c>
      <c r="C731" s="73">
        <v>1142</v>
      </c>
      <c r="D731" s="73" t="s">
        <v>422</v>
      </c>
      <c r="E731" t="str">
        <f>IF(ISNA(MATCH(A731,'ESO zone constants'!$A$2:$A$9949,0)),"","X")</f>
        <v>X</v>
      </c>
    </row>
    <row r="732" spans="1:5" x14ac:dyDescent="0.25">
      <c r="A732" s="72">
        <v>1143</v>
      </c>
      <c r="B732" s="73">
        <v>730</v>
      </c>
      <c r="C732" s="73">
        <v>19</v>
      </c>
      <c r="D732" s="73" t="s">
        <v>1670</v>
      </c>
      <c r="E732" t="str">
        <f>IF(ISNA(MATCH(A732,'ESO zone constants'!$A$2:$A$9949,0)),"","X")</f>
        <v>X</v>
      </c>
    </row>
    <row r="733" spans="1:5" x14ac:dyDescent="0.25">
      <c r="A733" s="72">
        <v>1144</v>
      </c>
      <c r="B733" s="73">
        <v>731</v>
      </c>
      <c r="C733" s="73">
        <v>1144</v>
      </c>
      <c r="D733" s="73" t="s">
        <v>1671</v>
      </c>
      <c r="E733" t="str">
        <f>IF(ISNA(MATCH(A733,'ESO zone constants'!$A$2:$A$9949,0)),"","X")</f>
        <v>X</v>
      </c>
    </row>
    <row r="734" spans="1:5" x14ac:dyDescent="0.25">
      <c r="A734" s="72">
        <v>1145</v>
      </c>
      <c r="B734" s="73">
        <v>732</v>
      </c>
      <c r="C734" s="73">
        <v>1133</v>
      </c>
      <c r="D734" s="73" t="s">
        <v>1775</v>
      </c>
      <c r="E734" t="str">
        <f>IF(ISNA(MATCH(A734,'ESO zone constants'!$A$2:$A$9949,0)),"","X")</f>
        <v>X</v>
      </c>
    </row>
    <row r="735" spans="1:5" x14ac:dyDescent="0.25">
      <c r="A735" s="72">
        <v>1146</v>
      </c>
      <c r="B735" s="73">
        <v>733</v>
      </c>
      <c r="C735" s="73">
        <v>1133</v>
      </c>
      <c r="D735" s="73" t="s">
        <v>1776</v>
      </c>
      <c r="E735" t="str">
        <f>IF(ISNA(MATCH(A735,'ESO zone constants'!$A$2:$A$9949,0)),"","X")</f>
        <v>X</v>
      </c>
    </row>
    <row r="736" spans="1:5" x14ac:dyDescent="0.25">
      <c r="A736" s="72">
        <v>1147</v>
      </c>
      <c r="B736" s="73">
        <v>734</v>
      </c>
      <c r="C736" s="73">
        <v>1133</v>
      </c>
      <c r="D736" s="73" t="s">
        <v>1777</v>
      </c>
      <c r="E736" t="str">
        <f>IF(ISNA(MATCH(A736,'ESO zone constants'!$A$2:$A$9949,0)),"","X")</f>
        <v>X</v>
      </c>
    </row>
    <row r="737" spans="1:5" x14ac:dyDescent="0.25">
      <c r="A737" s="72">
        <v>1148</v>
      </c>
      <c r="B737" s="73">
        <v>735</v>
      </c>
      <c r="C737" s="73">
        <v>1133</v>
      </c>
      <c r="D737" s="73" t="s">
        <v>1781</v>
      </c>
      <c r="E737" t="str">
        <f>IF(ISNA(MATCH(A737,'ESO zone constants'!$A$2:$A$9949,0)),"","X")</f>
        <v>X</v>
      </c>
    </row>
    <row r="738" spans="1:5" x14ac:dyDescent="0.25">
      <c r="A738" s="72">
        <v>1149</v>
      </c>
      <c r="B738" s="73">
        <v>736</v>
      </c>
      <c r="C738" s="73">
        <v>1133</v>
      </c>
      <c r="D738" s="73" t="s">
        <v>1778</v>
      </c>
      <c r="E738" t="str">
        <f>IF(ISNA(MATCH(A738,'ESO zone constants'!$A$2:$A$9949,0)),"","X")</f>
        <v>X</v>
      </c>
    </row>
    <row r="739" spans="1:5" x14ac:dyDescent="0.25">
      <c r="A739" s="72">
        <v>1150</v>
      </c>
      <c r="B739" s="73">
        <v>737</v>
      </c>
      <c r="C739" s="73">
        <v>1133</v>
      </c>
      <c r="D739" s="73" t="s">
        <v>1780</v>
      </c>
      <c r="E739" t="str">
        <f>IF(ISNA(MATCH(A739,'ESO zone constants'!$A$2:$A$9949,0)),"","X")</f>
        <v>X</v>
      </c>
    </row>
    <row r="740" spans="1:5" x14ac:dyDescent="0.25">
      <c r="A740" s="72">
        <v>1151</v>
      </c>
      <c r="B740" s="73">
        <v>738</v>
      </c>
      <c r="C740" s="73">
        <v>1133</v>
      </c>
      <c r="D740" s="73" t="s">
        <v>1779</v>
      </c>
      <c r="E740" t="str">
        <f>IF(ISNA(MATCH(A740,'ESO zone constants'!$A$2:$A$9949,0)),"","X")</f>
        <v>X</v>
      </c>
    </row>
    <row r="741" spans="1:5" x14ac:dyDescent="0.25">
      <c r="A741" s="72">
        <v>1152</v>
      </c>
      <c r="B741" s="73">
        <v>739</v>
      </c>
      <c r="C741" s="73">
        <v>684</v>
      </c>
      <c r="D741" s="73" t="s">
        <v>1839</v>
      </c>
      <c r="E741" t="str">
        <f>IF(ISNA(MATCH(A741,'ESO zone constants'!$A$2:$A$9949,0)),"","X")</f>
        <v>X</v>
      </c>
    </row>
    <row r="742" spans="1:5" x14ac:dyDescent="0.25">
      <c r="A742" s="72">
        <v>1153</v>
      </c>
      <c r="B742" s="73">
        <v>740</v>
      </c>
      <c r="C742" s="73">
        <v>92</v>
      </c>
      <c r="D742" s="73" t="s">
        <v>1838</v>
      </c>
      <c r="E742" t="str">
        <f>IF(ISNA(MATCH(A742,'ESO zone constants'!$A$2:$A$9949,0)),"","X")</f>
        <v>X</v>
      </c>
    </row>
    <row r="743" spans="1:5" x14ac:dyDescent="0.25">
      <c r="A743" s="72">
        <v>1154</v>
      </c>
      <c r="B743" s="73">
        <v>741</v>
      </c>
      <c r="C743" s="73">
        <v>1086</v>
      </c>
      <c r="D743" s="73" t="s">
        <v>1673</v>
      </c>
      <c r="E743" t="str">
        <f>IF(ISNA(MATCH(A743,'ESO zone constants'!$A$2:$A$9949,0)),"","X")</f>
        <v>X</v>
      </c>
    </row>
    <row r="744" spans="1:5" x14ac:dyDescent="0.25">
      <c r="A744" s="72">
        <v>1155</v>
      </c>
      <c r="B744" s="73">
        <v>742</v>
      </c>
      <c r="C744" s="73">
        <v>20</v>
      </c>
      <c r="D744" s="73" t="s">
        <v>1674</v>
      </c>
      <c r="E744" t="str">
        <f>IF(ISNA(MATCH(A744,'ESO zone constants'!$A$2:$A$9949,0)),"","X")</f>
        <v>X</v>
      </c>
    </row>
    <row r="745" spans="1:5" x14ac:dyDescent="0.25">
      <c r="A745" s="72">
        <v>1160</v>
      </c>
      <c r="B745" s="73">
        <v>743</v>
      </c>
      <c r="C745" s="73">
        <v>1160</v>
      </c>
      <c r="D745" s="73" t="s">
        <v>1884</v>
      </c>
      <c r="E745" t="str">
        <f>IF(ISNA(MATCH(A745,'ESO zone constants'!$A$2:$A$9949,0)),"","X")</f>
        <v>X</v>
      </c>
    </row>
    <row r="746" spans="1:5" x14ac:dyDescent="0.25">
      <c r="A746" s="72">
        <v>1161</v>
      </c>
      <c r="B746" s="73">
        <v>744</v>
      </c>
      <c r="C746" s="73">
        <v>1161</v>
      </c>
      <c r="D746" s="73" t="s">
        <v>1914</v>
      </c>
      <c r="E746" t="str">
        <f>IF(ISNA(MATCH(A746,'ESO zone constants'!$A$2:$A$9949,0)),"","X")</f>
        <v>X</v>
      </c>
    </row>
    <row r="747" spans="1:5" x14ac:dyDescent="0.25">
      <c r="A747" s="72">
        <v>1165</v>
      </c>
      <c r="B747" s="73">
        <v>745</v>
      </c>
      <c r="C747" s="73">
        <v>1161</v>
      </c>
      <c r="D747" s="73" t="s">
        <v>1885</v>
      </c>
      <c r="E747" t="str">
        <f>IF(ISNA(MATCH(A747,'ESO zone constants'!$A$2:$A$9949,0)),"","X")</f>
        <v>X</v>
      </c>
    </row>
    <row r="748" spans="1:5" x14ac:dyDescent="0.25">
      <c r="A748" s="72">
        <v>1166</v>
      </c>
      <c r="B748" s="73">
        <v>746</v>
      </c>
      <c r="C748" s="73">
        <v>1160</v>
      </c>
      <c r="D748" s="73" t="s">
        <v>1913</v>
      </c>
      <c r="E748" t="str">
        <f>IF(ISNA(MATCH(A748,'ESO zone constants'!$A$2:$A$9949,0)),"","X")</f>
        <v>X</v>
      </c>
    </row>
    <row r="749" spans="1:5" x14ac:dyDescent="0.25">
      <c r="A749" s="72">
        <v>1167</v>
      </c>
      <c r="B749" s="73">
        <v>747</v>
      </c>
      <c r="C749" s="73">
        <v>1160</v>
      </c>
      <c r="D749" s="73" t="s">
        <v>1886</v>
      </c>
      <c r="E749" t="str">
        <f>IF(ISNA(MATCH(A749,'ESO zone constants'!$A$2:$A$9949,0)),"","X")</f>
        <v>X</v>
      </c>
    </row>
    <row r="750" spans="1:5" x14ac:dyDescent="0.25">
      <c r="A750" s="72">
        <v>1168</v>
      </c>
      <c r="B750" s="73">
        <v>748</v>
      </c>
      <c r="C750" s="73">
        <v>1160</v>
      </c>
      <c r="D750" s="73" t="s">
        <v>1912</v>
      </c>
      <c r="E750" t="str">
        <f>IF(ISNA(MATCH(A750,'ESO zone constants'!$A$2:$A$9949,0)),"","X")</f>
        <v>X</v>
      </c>
    </row>
    <row r="751" spans="1:5" x14ac:dyDescent="0.25">
      <c r="A751" s="72">
        <v>1169</v>
      </c>
      <c r="B751" s="73">
        <v>749</v>
      </c>
      <c r="C751" s="73">
        <v>1160</v>
      </c>
      <c r="D751" s="73" t="s">
        <v>1887</v>
      </c>
      <c r="E751" t="str">
        <f>IF(ISNA(MATCH(A751,'ESO zone constants'!$A$2:$A$9949,0)),"","X")</f>
        <v>X</v>
      </c>
    </row>
    <row r="752" spans="1:5" x14ac:dyDescent="0.25">
      <c r="A752" s="72">
        <v>1170</v>
      </c>
      <c r="B752" s="73">
        <v>750</v>
      </c>
      <c r="C752" s="73">
        <v>1160</v>
      </c>
      <c r="D752" s="73" t="s">
        <v>1911</v>
      </c>
      <c r="E752" t="str">
        <f>IF(ISNA(MATCH(A752,'ESO zone constants'!$A$2:$A$9949,0)),"","X")</f>
        <v>X</v>
      </c>
    </row>
    <row r="753" spans="1:5" x14ac:dyDescent="0.25">
      <c r="A753" s="72">
        <v>1171</v>
      </c>
      <c r="B753" s="73">
        <v>751</v>
      </c>
      <c r="C753" s="73">
        <v>1161</v>
      </c>
      <c r="D753" s="73" t="s">
        <v>1888</v>
      </c>
      <c r="E753" t="str">
        <f>IF(ISNA(MATCH(A753,'ESO zone constants'!$A$2:$A$9949,0)),"","X")</f>
        <v>X</v>
      </c>
    </row>
    <row r="754" spans="1:5" x14ac:dyDescent="0.25">
      <c r="A754" s="72">
        <v>1172</v>
      </c>
      <c r="B754" s="73">
        <v>752</v>
      </c>
      <c r="C754" s="73">
        <v>1161</v>
      </c>
      <c r="D754" s="73" t="s">
        <v>1909</v>
      </c>
      <c r="E754" t="str">
        <f>IF(ISNA(MATCH(A754,'ESO zone constants'!$A$2:$A$9949,0)),"","X")</f>
        <v>X</v>
      </c>
    </row>
    <row r="755" spans="1:5" x14ac:dyDescent="0.25">
      <c r="A755" s="72">
        <v>1173</v>
      </c>
      <c r="B755" s="73">
        <v>753</v>
      </c>
      <c r="C755" s="73">
        <v>1161</v>
      </c>
      <c r="D755" s="73" t="s">
        <v>1889</v>
      </c>
      <c r="E755" t="str">
        <f>IF(ISNA(MATCH(A755,'ESO zone constants'!$A$2:$A$9949,0)),"","X")</f>
        <v>X</v>
      </c>
    </row>
    <row r="756" spans="1:5" x14ac:dyDescent="0.25">
      <c r="A756" s="72">
        <v>1174</v>
      </c>
      <c r="B756" s="73">
        <v>754</v>
      </c>
      <c r="C756" s="73">
        <v>1160</v>
      </c>
      <c r="D756" s="73" t="s">
        <v>1890</v>
      </c>
      <c r="E756" t="str">
        <f>IF(ISNA(MATCH(A756,'ESO zone constants'!$A$2:$A$9949,0)),"","X")</f>
        <v>X</v>
      </c>
    </row>
    <row r="757" spans="1:5" x14ac:dyDescent="0.25">
      <c r="A757" s="72">
        <v>1175</v>
      </c>
      <c r="B757" s="73">
        <v>755</v>
      </c>
      <c r="C757" s="73">
        <v>1175</v>
      </c>
      <c r="D757" s="73" t="s">
        <v>1891</v>
      </c>
      <c r="E757" t="str">
        <f>IF(ISNA(MATCH(A757,'ESO zone constants'!$A$2:$A$9949,0)),"","X")</f>
        <v>X</v>
      </c>
    </row>
    <row r="758" spans="1:5" x14ac:dyDescent="0.25">
      <c r="A758" s="72">
        <v>1176</v>
      </c>
      <c r="B758" s="73">
        <v>756</v>
      </c>
      <c r="C758" s="73">
        <v>1160</v>
      </c>
      <c r="D758" s="73" t="s">
        <v>1892</v>
      </c>
      <c r="E758" t="str">
        <f>IF(ISNA(MATCH(A758,'ESO zone constants'!$A$2:$A$9949,0)),"","X")</f>
        <v>X</v>
      </c>
    </row>
    <row r="759" spans="1:5" x14ac:dyDescent="0.25">
      <c r="A759" s="72">
        <v>1177</v>
      </c>
      <c r="B759" s="73">
        <v>757</v>
      </c>
      <c r="C759" s="73">
        <v>1160</v>
      </c>
      <c r="D759" s="73" t="s">
        <v>1893</v>
      </c>
      <c r="E759" t="str">
        <f>IF(ISNA(MATCH(A759,'ESO zone constants'!$A$2:$A$9949,0)),"","X")</f>
        <v>X</v>
      </c>
    </row>
    <row r="760" spans="1:5" x14ac:dyDescent="0.25">
      <c r="A760" s="72">
        <v>1178</v>
      </c>
      <c r="B760" s="73">
        <v>758</v>
      </c>
      <c r="C760" s="73">
        <v>1160</v>
      </c>
      <c r="D760" s="73" t="s">
        <v>1894</v>
      </c>
      <c r="E760" t="str">
        <f>IF(ISNA(MATCH(A760,'ESO zone constants'!$A$2:$A$9949,0)),"","X")</f>
        <v>X</v>
      </c>
    </row>
    <row r="761" spans="1:5" x14ac:dyDescent="0.25">
      <c r="A761" s="72">
        <v>1179</v>
      </c>
      <c r="B761" s="73">
        <v>759</v>
      </c>
      <c r="C761" s="73">
        <v>1160</v>
      </c>
      <c r="D761" s="73" t="s">
        <v>1895</v>
      </c>
      <c r="E761" t="str">
        <f>IF(ISNA(MATCH(A761,'ESO zone constants'!$A$2:$A$9949,0)),"","X")</f>
        <v>X</v>
      </c>
    </row>
    <row r="762" spans="1:5" x14ac:dyDescent="0.25">
      <c r="A762" s="72">
        <v>1181</v>
      </c>
      <c r="B762" s="73">
        <v>760</v>
      </c>
      <c r="C762" s="73">
        <v>1161</v>
      </c>
      <c r="D762" s="73" t="s">
        <v>1896</v>
      </c>
      <c r="E762" t="str">
        <f>IF(ISNA(MATCH(A762,'ESO zone constants'!$A$2:$A$9949,0)),"","X")</f>
        <v>X</v>
      </c>
    </row>
    <row r="763" spans="1:5" x14ac:dyDescent="0.25">
      <c r="A763" s="72">
        <v>1182</v>
      </c>
      <c r="B763" s="73">
        <v>761</v>
      </c>
      <c r="C763" s="73">
        <v>1160</v>
      </c>
      <c r="D763" s="73" t="s">
        <v>1897</v>
      </c>
      <c r="E763" t="str">
        <f>IF(ISNA(MATCH(A763,'ESO zone constants'!$A$2:$A$9949,0)),"","X")</f>
        <v>X</v>
      </c>
    </row>
    <row r="764" spans="1:5" x14ac:dyDescent="0.25">
      <c r="A764" s="72">
        <v>1183</v>
      </c>
      <c r="B764" s="73">
        <v>762</v>
      </c>
      <c r="C764" s="73">
        <v>1161</v>
      </c>
      <c r="D764" s="73" t="s">
        <v>1908</v>
      </c>
      <c r="E764" t="str">
        <f>IF(ISNA(MATCH(A764,'ESO zone constants'!$A$2:$A$9949,0)),"","X")</f>
        <v>X</v>
      </c>
    </row>
    <row r="765" spans="1:5" x14ac:dyDescent="0.25">
      <c r="A765" s="72">
        <v>1184</v>
      </c>
      <c r="B765" s="73">
        <v>763</v>
      </c>
      <c r="C765" s="73">
        <v>1161</v>
      </c>
      <c r="D765" s="73" t="s">
        <v>1898</v>
      </c>
      <c r="E765" t="str">
        <f>IF(ISNA(MATCH(A765,'ESO zone constants'!$A$2:$A$9949,0)),"","X")</f>
        <v>X</v>
      </c>
    </row>
    <row r="766" spans="1:5" x14ac:dyDescent="0.25">
      <c r="A766" s="72">
        <v>1185</v>
      </c>
      <c r="B766" s="73">
        <v>764</v>
      </c>
      <c r="C766" s="73">
        <v>1160</v>
      </c>
      <c r="D766" s="73" t="s">
        <v>1899</v>
      </c>
      <c r="E766" t="str">
        <f>IF(ISNA(MATCH(A766,'ESO zone constants'!$A$2:$A$9949,0)),"","X")</f>
        <v>X</v>
      </c>
    </row>
    <row r="767" spans="1:5" x14ac:dyDescent="0.25">
      <c r="A767" s="72">
        <v>1186</v>
      </c>
      <c r="B767" s="73">
        <v>765</v>
      </c>
      <c r="C767" s="73">
        <v>1160</v>
      </c>
      <c r="D767" s="73" t="s">
        <v>1907</v>
      </c>
      <c r="E767" t="str">
        <f>IF(ISNA(MATCH(A767,'ESO zone constants'!$A$2:$A$9949,0)),"","X")</f>
        <v>X</v>
      </c>
    </row>
    <row r="768" spans="1:5" x14ac:dyDescent="0.25">
      <c r="A768" s="72">
        <v>1187</v>
      </c>
      <c r="B768" s="73">
        <v>766</v>
      </c>
      <c r="C768" s="73">
        <v>1161</v>
      </c>
      <c r="D768" s="73" t="s">
        <v>1900</v>
      </c>
      <c r="E768" t="str">
        <f>IF(ISNA(MATCH(A768,'ESO zone constants'!$A$2:$A$9949,0)),"","X")</f>
        <v>X</v>
      </c>
    </row>
    <row r="769" spans="1:5" x14ac:dyDescent="0.25">
      <c r="A769" s="72">
        <v>1188</v>
      </c>
      <c r="B769" s="73">
        <v>767</v>
      </c>
      <c r="C769" s="73">
        <v>101</v>
      </c>
      <c r="D769" s="73" t="s">
        <v>1901</v>
      </c>
      <c r="E769" t="str">
        <f>IF(ISNA(MATCH(A769,'ESO zone constants'!$A$2:$A$9949,0)),"","X")</f>
        <v>X</v>
      </c>
    </row>
    <row r="770" spans="1:5" x14ac:dyDescent="0.25">
      <c r="A770" s="72">
        <v>1189</v>
      </c>
      <c r="B770" s="73">
        <v>768</v>
      </c>
      <c r="C770" s="73">
        <v>101</v>
      </c>
      <c r="D770" s="73" t="s">
        <v>1901</v>
      </c>
      <c r="E770" t="str">
        <f>IF(ISNA(MATCH(A770,'ESO zone constants'!$A$2:$A$9949,0)),"","X")</f>
        <v>X</v>
      </c>
    </row>
    <row r="771" spans="1:5" x14ac:dyDescent="0.25">
      <c r="A771" s="72">
        <v>1190</v>
      </c>
      <c r="B771" s="73">
        <v>769</v>
      </c>
      <c r="C771" s="73">
        <v>103</v>
      </c>
      <c r="D771" s="73" t="s">
        <v>1855</v>
      </c>
      <c r="E771" t="str">
        <f>IF(ISNA(MATCH(A771,'ESO zone constants'!$A$2:$A$9949,0)),"","X")</f>
        <v>X</v>
      </c>
    </row>
    <row r="772" spans="1:5" x14ac:dyDescent="0.25">
      <c r="A772" s="72">
        <v>1191</v>
      </c>
      <c r="B772" s="73">
        <v>770</v>
      </c>
      <c r="C772" s="73">
        <v>101</v>
      </c>
      <c r="D772" s="73" t="s">
        <v>1854</v>
      </c>
      <c r="E772" t="str">
        <f>IF(ISNA(MATCH(A772,'ESO zone constants'!$A$2:$A$9949,0)),"","X")</f>
        <v>X</v>
      </c>
    </row>
    <row r="773" spans="1:5" x14ac:dyDescent="0.25">
      <c r="A773" s="72">
        <v>1192</v>
      </c>
      <c r="B773" s="73">
        <v>771</v>
      </c>
      <c r="C773" s="73">
        <v>1133</v>
      </c>
      <c r="D773" s="73" t="s">
        <v>1782</v>
      </c>
      <c r="E773" t="str">
        <f>IF(ISNA(MATCH(A773,'ESO zone constants'!$A$2:$A$9949,0)),"","X")</f>
        <v>X</v>
      </c>
    </row>
    <row r="774" spans="1:5" x14ac:dyDescent="0.25">
      <c r="A774" s="72">
        <v>1193</v>
      </c>
      <c r="B774" s="73">
        <v>772</v>
      </c>
      <c r="C774" s="73">
        <v>1133</v>
      </c>
      <c r="D774" s="73" t="s">
        <v>1783</v>
      </c>
      <c r="E774" t="str">
        <f>IF(ISNA(MATCH(A774,'ESO zone constants'!$A$2:$A$9949,0)),"","X")</f>
        <v>X</v>
      </c>
    </row>
    <row r="775" spans="1:5" x14ac:dyDescent="0.25">
      <c r="A775" s="72">
        <v>1195</v>
      </c>
      <c r="B775" s="73">
        <v>773</v>
      </c>
      <c r="C775" s="73">
        <v>1195</v>
      </c>
      <c r="D775" s="73" t="s">
        <v>1902</v>
      </c>
      <c r="E775" t="str">
        <f>IF(ISNA(MATCH(A775,'ESO zone constants'!$A$2:$A$9949,0)),"","X")</f>
        <v>X</v>
      </c>
    </row>
    <row r="776" spans="1:5" x14ac:dyDescent="0.25">
      <c r="A776" s="72">
        <v>1196</v>
      </c>
      <c r="B776" s="73">
        <v>774</v>
      </c>
      <c r="C776" s="73">
        <v>1160</v>
      </c>
      <c r="D776" s="73" t="s">
        <v>1903</v>
      </c>
      <c r="E776" t="str">
        <f>IF(ISNA(MATCH(A776,'ESO zone constants'!$A$2:$A$9949,0)),"","X")</f>
        <v>X</v>
      </c>
    </row>
    <row r="777" spans="1:5" x14ac:dyDescent="0.25">
      <c r="A777" s="72">
        <v>1197</v>
      </c>
      <c r="B777" s="73">
        <v>775</v>
      </c>
      <c r="C777" s="73">
        <v>1161</v>
      </c>
      <c r="D777" s="73" t="s">
        <v>2066</v>
      </c>
      <c r="E777" t="str">
        <f>IF(ISNA(MATCH(A777,'ESO zone constants'!$A$2:$A$9949,0)),"","X")</f>
        <v>X</v>
      </c>
    </row>
    <row r="778" spans="1:5" x14ac:dyDescent="0.25">
      <c r="A778" s="72">
        <v>1198</v>
      </c>
      <c r="B778" s="73">
        <v>776</v>
      </c>
      <c r="C778" s="73">
        <v>1198</v>
      </c>
      <c r="D778" s="73" t="s">
        <v>2412</v>
      </c>
      <c r="E778" t="str">
        <f>IF(ISNA(MATCH(A778,'ESO zone constants'!$A$2:$A$9949,0)),"","X")</f>
        <v>X</v>
      </c>
    </row>
    <row r="779" spans="1:5" x14ac:dyDescent="0.25">
      <c r="A779" s="72">
        <v>1199</v>
      </c>
      <c r="B779" s="73">
        <v>777</v>
      </c>
      <c r="C779" s="73">
        <v>684</v>
      </c>
      <c r="D779" s="73" t="s">
        <v>1853</v>
      </c>
      <c r="E779" t="str">
        <f>IF(ISNA(MATCH(A779,'ESO zone constants'!$A$2:$A$9949,0)),"","X")</f>
        <v>X</v>
      </c>
    </row>
    <row r="780" spans="1:5" x14ac:dyDescent="0.25">
      <c r="A780" s="72">
        <v>1200</v>
      </c>
      <c r="B780" s="73">
        <v>778</v>
      </c>
      <c r="C780" s="73">
        <v>1200</v>
      </c>
      <c r="D780" s="73" t="s">
        <v>1852</v>
      </c>
      <c r="E780" t="str">
        <f>IF(ISNA(MATCH(A780,'ESO zone constants'!$A$2:$A$9949,0)),"","X")</f>
        <v>X</v>
      </c>
    </row>
    <row r="781" spans="1:5" x14ac:dyDescent="0.25">
      <c r="A781" s="72">
        <v>1201</v>
      </c>
      <c r="B781" s="73">
        <v>779</v>
      </c>
      <c r="C781" s="73">
        <v>1160</v>
      </c>
      <c r="D781" s="73" t="s">
        <v>2058</v>
      </c>
      <c r="E781" t="str">
        <f>IF(ISNA(MATCH(A781,'ESO zone constants'!$A$2:$A$9949,0)),"","X")</f>
        <v>X</v>
      </c>
    </row>
    <row r="782" spans="1:5" x14ac:dyDescent="0.25">
      <c r="A782" s="72">
        <v>1204</v>
      </c>
      <c r="B782" s="73">
        <v>780</v>
      </c>
      <c r="C782" s="73">
        <v>1204</v>
      </c>
      <c r="D782" s="73" t="s">
        <v>2413</v>
      </c>
      <c r="E782" t="str">
        <f>IF(ISNA(MATCH(A782,'ESO zone constants'!$A$2:$A$9949,0)),"","X")</f>
        <v>X</v>
      </c>
    </row>
    <row r="783" spans="1:5" x14ac:dyDescent="0.25">
      <c r="A783" s="72">
        <v>1205</v>
      </c>
      <c r="B783" s="73">
        <v>781</v>
      </c>
      <c r="C783" s="73">
        <v>20</v>
      </c>
      <c r="D783" s="73" t="s">
        <v>2415</v>
      </c>
      <c r="E783" t="str">
        <f>IF(ISNA(MATCH(A783,'ESO zone constants'!$A$2:$A$9949,0)),"","X")</f>
        <v>X</v>
      </c>
    </row>
    <row r="784" spans="1:5" x14ac:dyDescent="0.25">
      <c r="A784" s="72">
        <v>1206</v>
      </c>
      <c r="B784" s="73">
        <v>782</v>
      </c>
      <c r="C784" s="73">
        <v>20</v>
      </c>
      <c r="D784" s="73" t="s">
        <v>2414</v>
      </c>
      <c r="E784" t="str">
        <f>IF(ISNA(MATCH(A784,'ESO zone constants'!$A$2:$A$9949,0)),"","X")</f>
        <v>X</v>
      </c>
    </row>
    <row r="785" spans="1:5" x14ac:dyDescent="0.25">
      <c r="A785" s="72">
        <v>1218</v>
      </c>
      <c r="B785" s="73">
        <v>783</v>
      </c>
      <c r="C785" s="73">
        <v>1160</v>
      </c>
      <c r="D785" s="73" t="s">
        <v>1904</v>
      </c>
      <c r="E785" t="str">
        <f>IF(ISNA(MATCH(A785,'ESO zone constants'!$A$2:$A$9949,0)),"","X")</f>
        <v>X</v>
      </c>
    </row>
    <row r="786" spans="1:5" x14ac:dyDescent="0.25">
      <c r="A786" s="72">
        <v>1219</v>
      </c>
      <c r="B786" s="73">
        <v>784</v>
      </c>
      <c r="C786" s="73">
        <v>1160</v>
      </c>
      <c r="D786" s="73" t="s">
        <v>1905</v>
      </c>
      <c r="E786" t="str">
        <f>IF(ISNA(MATCH(A786,'ESO zone constants'!$A$2:$A$9949,0)),"","X")</f>
        <v>X</v>
      </c>
    </row>
    <row r="787" spans="1:5" x14ac:dyDescent="0.25">
      <c r="A787" s="72">
        <v>1220</v>
      </c>
      <c r="B787" s="73">
        <v>785</v>
      </c>
      <c r="C787" s="73">
        <v>1161</v>
      </c>
      <c r="D787" s="73" t="s">
        <v>1906</v>
      </c>
      <c r="E787" t="str">
        <f>IF(ISNA(MATCH(A787,'ESO zone constants'!$A$2:$A$9949,0)),"","X")</f>
        <v>X</v>
      </c>
    </row>
    <row r="788" spans="1:5" x14ac:dyDescent="0.25">
      <c r="A788" s="72">
        <v>1233</v>
      </c>
      <c r="B788" s="73">
        <v>786</v>
      </c>
      <c r="C788" s="73">
        <v>1160</v>
      </c>
      <c r="D788" s="73" t="s">
        <v>2410</v>
      </c>
      <c r="E788" t="str">
        <f>IF(ISNA(MATCH(A788,'ESO zone constants'!$A$2:$A$9949,0)),"","X")</f>
        <v>X</v>
      </c>
    </row>
    <row r="789" spans="1:5" x14ac:dyDescent="0.25">
      <c r="A789" s="72">
        <v>1234</v>
      </c>
      <c r="B789" s="73">
        <v>787</v>
      </c>
      <c r="C789" s="73">
        <v>1160</v>
      </c>
      <c r="D789" s="73" t="s">
        <v>2411</v>
      </c>
      <c r="E789" t="str">
        <f>IF(ISNA(MATCH(A789,'ESO zone constants'!$A$2:$A$9949,0)),"","X")</f>
        <v>X</v>
      </c>
    </row>
  </sheetData>
  <autoFilter ref="A2:E789" xr:uid="{00000000-0009-0000-0000-000004000000}">
    <sortState xmlns:xlrd2="http://schemas.microsoft.com/office/spreadsheetml/2017/richdata2"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788"/>
  <sheetViews>
    <sheetView workbookViewId="0">
      <pane xSplit="3" ySplit="1" topLeftCell="D772" activePane="bottomRight" state="frozen"/>
      <selection pane="topRight" activeCell="D1" sqref="D1"/>
      <selection pane="bottomLeft" activeCell="A2" sqref="A2"/>
      <selection pane="bottomRight" activeCell="C780" sqref="C78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6" t="s">
        <v>100</v>
      </c>
      <c r="B1" s="6" t="s">
        <v>107</v>
      </c>
      <c r="C1" s="6" t="s">
        <v>104</v>
      </c>
      <c r="D1" s="75" t="s">
        <v>105</v>
      </c>
      <c r="E1" s="7" t="s">
        <v>106</v>
      </c>
      <c r="F1" s="7" t="s">
        <v>1504</v>
      </c>
      <c r="G1" s="7" t="s">
        <v>734</v>
      </c>
      <c r="H1" s="76" t="s">
        <v>1544</v>
      </c>
      <c r="I1" s="77" t="s">
        <v>1543</v>
      </c>
      <c r="J1" s="1" t="s">
        <v>1590</v>
      </c>
      <c r="K1" s="7" t="s">
        <v>1691</v>
      </c>
      <c r="L1" s="7"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1086</v>
      </c>
      <c r="D680" s="3" t="str">
        <f>VLOOKUP(A680,'ESO dumped ZoneData'!$A$3:$D$9995,4,FALSE)</f>
        <v>Halls of Colossus</v>
      </c>
      <c r="E680" s="3" t="str">
        <f t="array" ref="E680">IF(OR(EXACT(A680,'ESO Dungeon constants'!$D$3:$D$987)),"X","")</f>
        <v/>
      </c>
      <c r="F680" s="3" t="str">
        <f t="shared" si="40"/>
        <v/>
      </c>
      <c r="G680" s="3" t="str">
        <f t="shared" si="41"/>
        <v>Northern Elsweyr</v>
      </c>
      <c r="H680" s="17">
        <f t="shared" si="42"/>
        <v>1085</v>
      </c>
      <c r="I680" s="17">
        <f t="shared" si="43"/>
        <v>1086</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777</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778</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row r="780" spans="1:12" x14ac:dyDescent="0.25">
      <c r="A780" s="48">
        <v>808</v>
      </c>
      <c r="B780" s="47">
        <v>436</v>
      </c>
      <c r="C780" s="47">
        <v>1160</v>
      </c>
      <c r="D780" s="74" t="str">
        <f>VLOOKUP(A780,'ESO dumped ZoneData'!$A$3:$D$9995,4,FALSE)</f>
        <v>Dragon Bridge Smuggler Caves</v>
      </c>
      <c r="E780" s="3" t="str">
        <f t="array" ref="E780">IF(OR(EXACT(A780,'ESO Dungeon constants'!$D$3:$D$987)),"X","")</f>
        <v/>
      </c>
      <c r="F780" s="3" t="str">
        <f t="shared" ref="F780:F788" si="52">IF(EXACT(A780,C780),"X","")</f>
        <v/>
      </c>
      <c r="G780" s="3" t="str">
        <f t="shared" ref="G780:G788" si="53">IF(A780&lt;&gt;C780,VLOOKUP(C780,$A$2:$D$9949,4,FALSE),"")</f>
        <v>Western Skyrim</v>
      </c>
      <c r="H780" s="17">
        <f t="shared" ref="H780:H788" si="54">A780</f>
        <v>808</v>
      </c>
      <c r="I780" s="17">
        <f t="shared" ref="I780:I788" si="55">C780</f>
        <v>1160</v>
      </c>
      <c r="J780">
        <v>19</v>
      </c>
      <c r="K780" s="3" t="str">
        <f>VLOOKUP(J780,'LibSets constants'!$A$4:$B$1000,2,FALSE)</f>
        <v>DLC_STONETHORN</v>
      </c>
      <c r="L780" s="3" t="str">
        <f>VLOOKUP(J780,'LibSets constants'!$A$4:$C$1000,3,FALSE)</f>
        <v>Stonethorn</v>
      </c>
    </row>
    <row r="781" spans="1:12" x14ac:dyDescent="0.25">
      <c r="A781" s="48">
        <v>1197</v>
      </c>
      <c r="B781" s="47">
        <v>775</v>
      </c>
      <c r="C781" s="47">
        <v>1161</v>
      </c>
      <c r="D781" s="74" t="str">
        <f>VLOOKUP(A781,'ESO dumped ZoneData'!$A$3:$D$9995,4,FALSE)</f>
        <v>Stone Garden</v>
      </c>
      <c r="E781" s="3" t="str">
        <f t="array" ref="E781">IF(OR(EXACT(A781,'ESO Dungeon constants'!$D$3:$D$987)),"X","")</f>
        <v>X</v>
      </c>
      <c r="F781" s="3" t="str">
        <f t="shared" si="52"/>
        <v/>
      </c>
      <c r="G781" s="3" t="str">
        <f t="shared" si="53"/>
        <v>Blackreach: Greymoor Caverns</v>
      </c>
      <c r="H781" s="17">
        <f t="shared" si="54"/>
        <v>1197</v>
      </c>
      <c r="I781" s="17">
        <f t="shared" si="55"/>
        <v>1161</v>
      </c>
      <c r="J781">
        <v>19</v>
      </c>
      <c r="K781" s="3" t="str">
        <f>VLOOKUP(J781,'LibSets constants'!$A$4:$B$1000,2,FALSE)</f>
        <v>DLC_STONETHORN</v>
      </c>
      <c r="L781" s="3" t="str">
        <f>VLOOKUP(J781,'LibSets constants'!$A$4:$C$1000,3,FALSE)</f>
        <v>Stonethorn</v>
      </c>
    </row>
    <row r="782" spans="1:12" x14ac:dyDescent="0.25">
      <c r="A782" s="48">
        <v>1198</v>
      </c>
      <c r="B782" s="47">
        <v>776</v>
      </c>
      <c r="C782" s="47">
        <v>1198</v>
      </c>
      <c r="D782" s="74" t="str">
        <f>VLOOKUP(A782,'ESO dumped ZoneData'!$A$3:$D$9995,4,FALSE)</f>
        <v>U27 Dungeon 2</v>
      </c>
      <c r="E782" s="3" t="str">
        <f t="array" ref="E782">IF(OR(EXACT(A782,'ESO Dungeon constants'!$D$3:$D$987)),"X","")</f>
        <v/>
      </c>
      <c r="F782" s="3" t="str">
        <f t="shared" si="52"/>
        <v>X</v>
      </c>
      <c r="G782" s="3" t="str">
        <f t="shared" si="53"/>
        <v/>
      </c>
      <c r="H782" s="17">
        <f t="shared" si="54"/>
        <v>1198</v>
      </c>
      <c r="I782" s="17">
        <f t="shared" si="55"/>
        <v>1198</v>
      </c>
      <c r="J782">
        <v>19</v>
      </c>
      <c r="K782" s="3" t="str">
        <f>VLOOKUP(J782,'LibSets constants'!$A$4:$B$1000,2,FALSE)</f>
        <v>DLC_STONETHORN</v>
      </c>
      <c r="L782" s="3" t="str">
        <f>VLOOKUP(J782,'LibSets constants'!$A$4:$C$1000,3,FALSE)</f>
        <v>Stonethorn</v>
      </c>
    </row>
    <row r="783" spans="1:12" x14ac:dyDescent="0.25">
      <c r="A783" s="48">
        <v>1201</v>
      </c>
      <c r="B783" s="47">
        <v>779</v>
      </c>
      <c r="C783" s="47">
        <v>1160</v>
      </c>
      <c r="D783" s="74" t="str">
        <f>VLOOKUP(A783,'ESO dumped ZoneData'!$A$3:$D$9995,4,FALSE)</f>
        <v>Castle Thorn</v>
      </c>
      <c r="E783" s="3" t="str">
        <f t="array" ref="E783">IF(OR(EXACT(A783,'ESO Dungeon constants'!$D$3:$D$987)),"X","")</f>
        <v>X</v>
      </c>
      <c r="F783" s="3" t="str">
        <f t="shared" si="52"/>
        <v/>
      </c>
      <c r="G783" s="3" t="str">
        <f t="shared" si="53"/>
        <v>Western Skyrim</v>
      </c>
      <c r="H783" s="17">
        <f t="shared" si="54"/>
        <v>1201</v>
      </c>
      <c r="I783" s="17">
        <f t="shared" si="55"/>
        <v>1160</v>
      </c>
      <c r="J783">
        <v>19</v>
      </c>
      <c r="K783" s="3" t="str">
        <f>VLOOKUP(J783,'LibSets constants'!$A$4:$B$1000,2,FALSE)</f>
        <v>DLC_STONETHORN</v>
      </c>
      <c r="L783" s="3" t="str">
        <f>VLOOKUP(J783,'LibSets constants'!$A$4:$C$1000,3,FALSE)</f>
        <v>Stonethorn</v>
      </c>
    </row>
    <row r="784" spans="1:12" x14ac:dyDescent="0.25">
      <c r="A784" s="48">
        <v>1204</v>
      </c>
      <c r="B784" s="47">
        <v>780</v>
      </c>
      <c r="C784" s="47">
        <v>1204</v>
      </c>
      <c r="D784" s="74" t="str">
        <f>VLOOKUP(A784,'ESO dumped ZoneData'!$A$3:$D$9995,4,FALSE)</f>
        <v>RTeaser1</v>
      </c>
      <c r="E784" s="3" t="str">
        <f t="array" ref="E784">IF(OR(EXACT(A784,'ESO Dungeon constants'!$D$3:$D$987)),"X","")</f>
        <v/>
      </c>
      <c r="F784" s="3" t="str">
        <f t="shared" si="52"/>
        <v>X</v>
      </c>
      <c r="G784" s="3" t="str">
        <f t="shared" si="53"/>
        <v/>
      </c>
      <c r="H784" s="17">
        <f t="shared" si="54"/>
        <v>1204</v>
      </c>
      <c r="I784" s="17">
        <f t="shared" si="55"/>
        <v>1204</v>
      </c>
      <c r="J784">
        <v>19</v>
      </c>
      <c r="K784" s="3" t="str">
        <f>VLOOKUP(J784,'LibSets constants'!$A$4:$B$1000,2,FALSE)</f>
        <v>DLC_STONETHORN</v>
      </c>
      <c r="L784" s="3" t="str">
        <f>VLOOKUP(J784,'LibSets constants'!$A$4:$C$1000,3,FALSE)</f>
        <v>Stonethorn</v>
      </c>
    </row>
    <row r="785" spans="1:12" x14ac:dyDescent="0.25">
      <c r="A785" s="48">
        <v>1205</v>
      </c>
      <c r="B785" s="47">
        <v>781</v>
      </c>
      <c r="C785" s="47">
        <v>20</v>
      </c>
      <c r="D785" s="74" t="str">
        <f>VLOOKUP(A785,'ESO dumped ZoneData'!$A$3:$D$9995,4,FALSE)</f>
        <v>Grayhome</v>
      </c>
      <c r="E785" s="3" t="str">
        <f t="array" ref="E785">IF(OR(EXACT(A785,'ESO Dungeon constants'!$D$3:$D$987)),"X","")</f>
        <v/>
      </c>
      <c r="F785" s="3" t="str">
        <f t="shared" si="52"/>
        <v/>
      </c>
      <c r="G785" s="3" t="str">
        <f t="shared" si="53"/>
        <v>Rivenspire</v>
      </c>
      <c r="H785" s="17">
        <f t="shared" si="54"/>
        <v>1205</v>
      </c>
      <c r="I785" s="17">
        <f t="shared" si="55"/>
        <v>20</v>
      </c>
      <c r="J785">
        <v>19</v>
      </c>
      <c r="K785" s="3" t="str">
        <f>VLOOKUP(J785,'LibSets constants'!$A$4:$B$1000,2,FALSE)</f>
        <v>DLC_STONETHORN</v>
      </c>
      <c r="L785" s="3" t="str">
        <f>VLOOKUP(J785,'LibSets constants'!$A$4:$C$1000,3,FALSE)</f>
        <v>Stonethorn</v>
      </c>
    </row>
    <row r="786" spans="1:12" x14ac:dyDescent="0.25">
      <c r="A786" s="48">
        <v>1206</v>
      </c>
      <c r="B786" s="47">
        <v>782</v>
      </c>
      <c r="C786" s="47">
        <v>20</v>
      </c>
      <c r="D786" s="74" t="str">
        <f>VLOOKUP(A786,'ESO dumped ZoneData'!$A$3:$D$9995,4,FALSE)</f>
        <v>Grayhome Ritual Chamber</v>
      </c>
      <c r="E786" s="3" t="str">
        <f t="array" ref="E786">IF(OR(EXACT(A786,'ESO Dungeon constants'!$D$3:$D$987)),"X","")</f>
        <v/>
      </c>
      <c r="F786" s="3" t="str">
        <f t="shared" si="52"/>
        <v/>
      </c>
      <c r="G786" s="3" t="str">
        <f t="shared" si="53"/>
        <v>Rivenspire</v>
      </c>
      <c r="H786" s="17">
        <f t="shared" si="54"/>
        <v>1206</v>
      </c>
      <c r="I786" s="17">
        <f t="shared" si="55"/>
        <v>20</v>
      </c>
      <c r="J786">
        <v>19</v>
      </c>
      <c r="K786" s="3" t="str">
        <f>VLOOKUP(J786,'LibSets constants'!$A$4:$B$1000,2,FALSE)</f>
        <v>DLC_STONETHORN</v>
      </c>
      <c r="L786" s="3" t="str">
        <f>VLOOKUP(J786,'LibSets constants'!$A$4:$C$1000,3,FALSE)</f>
        <v>Stonethorn</v>
      </c>
    </row>
    <row r="787" spans="1:12" x14ac:dyDescent="0.25">
      <c r="A787" s="48">
        <v>1233</v>
      </c>
      <c r="B787" s="47">
        <v>786</v>
      </c>
      <c r="C787" s="47">
        <v>1160</v>
      </c>
      <c r="D787" s="74" t="str">
        <f>VLOOKUP(A787,'ESO dumped ZoneData'!$A$3:$D$9995,4,FALSE)</f>
        <v>Antiquarian's Alpine Gallery</v>
      </c>
      <c r="E787" s="3" t="str">
        <f t="array" ref="E787">IF(OR(EXACT(A787,'ESO Dungeon constants'!$D$3:$D$987)),"X","")</f>
        <v/>
      </c>
      <c r="F787" s="3" t="str">
        <f t="shared" si="52"/>
        <v/>
      </c>
      <c r="G787" s="3" t="str">
        <f t="shared" si="53"/>
        <v>Western Skyrim</v>
      </c>
      <c r="H787" s="17">
        <f t="shared" si="54"/>
        <v>1233</v>
      </c>
      <c r="I787" s="17">
        <f t="shared" si="55"/>
        <v>1160</v>
      </c>
      <c r="J787">
        <v>19</v>
      </c>
      <c r="K787" s="3" t="str">
        <f>VLOOKUP(J787,'LibSets constants'!$A$4:$B$1000,2,FALSE)</f>
        <v>DLC_STONETHORN</v>
      </c>
      <c r="L787" s="3" t="str">
        <f>VLOOKUP(J787,'LibSets constants'!$A$4:$C$1000,3,FALSE)</f>
        <v>Stonethorn</v>
      </c>
    </row>
    <row r="788" spans="1:12" x14ac:dyDescent="0.25">
      <c r="A788" s="48">
        <v>1234</v>
      </c>
      <c r="B788" s="47">
        <v>787</v>
      </c>
      <c r="C788" s="47">
        <v>1160</v>
      </c>
      <c r="D788" s="74" t="str">
        <f>VLOOKUP(A788,'ESO dumped ZoneData'!$A$3:$D$9995,4,FALSE)</f>
        <v>Stillwaters Retreat</v>
      </c>
      <c r="E788" s="3" t="str">
        <f t="array" ref="E788">IF(OR(EXACT(A788,'ESO Dungeon constants'!$D$3:$D$987)),"X","")</f>
        <v/>
      </c>
      <c r="F788" s="3" t="str">
        <f t="shared" si="52"/>
        <v/>
      </c>
      <c r="G788" s="3" t="str">
        <f t="shared" si="53"/>
        <v>Western Skyrim</v>
      </c>
      <c r="H788" s="17">
        <f t="shared" si="54"/>
        <v>1234</v>
      </c>
      <c r="I788" s="17">
        <f t="shared" si="55"/>
        <v>1160</v>
      </c>
      <c r="J788">
        <v>19</v>
      </c>
      <c r="K788" s="3" t="str">
        <f>VLOOKUP(J788,'LibSets constants'!$A$4:$B$1000,2,FALSE)</f>
        <v>DLC_STONETHORN</v>
      </c>
      <c r="L788" s="3" t="str">
        <f>VLOOKUP(J788,'LibSets constants'!$A$4:$C$1000,3,FALSE)</f>
        <v>Stonethorn</v>
      </c>
    </row>
  </sheetData>
  <autoFilter ref="A1:L779" xr:uid="{00000000-0009-0000-0000-000005000000}">
    <sortState xmlns:xlrd2="http://schemas.microsoft.com/office/spreadsheetml/2017/richdata2" ref="A2:L779">
      <sortCondition ref="B1:B779"/>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1962</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1884</v>
      </c>
      <c r="D38" s="5">
        <v>1160</v>
      </c>
      <c r="E38" s="3">
        <f>VLOOKUP(D38,'ESO zone constants'!$A$2:$B$949,2,FALSE)</f>
        <v>743</v>
      </c>
      <c r="F38" s="3" t="str">
        <f>VLOOKUP(D38,'ESO zone constants'!$A$2:$D$949,4,FALSE)</f>
        <v>Western Skyrim</v>
      </c>
    </row>
    <row r="39" spans="1:6" x14ac:dyDescent="0.25">
      <c r="A39" s="12">
        <v>39</v>
      </c>
      <c r="B39" s="5">
        <v>1747</v>
      </c>
      <c r="C39" t="s">
        <v>1914</v>
      </c>
      <c r="D39" s="5">
        <v>1161</v>
      </c>
      <c r="E39" s="3">
        <f>VLOOKUP(D39,'ESO zone constants'!$A$2:$B$949,2,FALSE)</f>
        <v>744</v>
      </c>
      <c r="F39" s="3" t="str">
        <f>VLOOKUP(D39,'ESO zone constants'!$A$2:$D$949,4,FALSE)</f>
        <v>Blackreach: Greymoor Caverns</v>
      </c>
    </row>
  </sheetData>
  <autoFilter ref="A2:F2" xr:uid="{00000000-0009-0000-0000-000006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J433"/>
  <sheetViews>
    <sheetView zoomScaleNormal="100" workbookViewId="0">
      <pane xSplit="4" ySplit="2" topLeftCell="E408" activePane="bottomRight" state="frozen"/>
      <selection pane="topRight" activeCell="F1" sqref="F1"/>
      <selection pane="bottomLeft" activeCell="A2" sqref="A2"/>
      <selection pane="bottomRight" activeCell="G413" sqref="G41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1966</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Wyrd Tree Wayshrine</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Aldcroft Wayshrine</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Deleyn's Mill Wayshrine</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Eagle's Brook Wayshrine</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North Hag Fen Wayshrine</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Lion Guard Redoubt Wayshrine</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Crosswych Wayshrine</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Farwatch Wayshrine</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Oldgate Wayshrine</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Crestshade Wayshrine</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Tamrith Camp Wayshrine</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Boralis Wayshrine</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Staging Grounds Wayshrine</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Koeglin Village Wayshrine</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Alcaire Castle Wayshrine</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Firebrand Keep Wayshrine</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Bonesnap Ruins Wayshrine</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Soulshriven Wayshrine</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Pariah Abbey Wayshrine</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Baelborne Rock Wayshrine</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Elden Root Temple Wayshrine</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Wind Keep Wayshrine</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Dro-Dara Plantation Wayshrine</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West Narsis Wayshrine</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Muth Gnaar Hills Wayshrine</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Quarantine Serk Wayshrine</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Ghost Snake Vale Wayshrine</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Mournhold Wayshrine</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Tal'Deic Grounds Wayshrine</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Obsidian Gorge Wayshrine</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Weeping Giant Wayshrine</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Mzithumz Wayshrine</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Evermore Wayshrine</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Troll's Toothpick Wayshrine</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Viridian Woods Wayshrine</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Bangkorai Pass Wayshrine</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Nilata Ruins Wayshrine</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Hallin's Stand Wayshrine</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Old Tower Wayshrine</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Onsi's Breath Wayshrine</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Fort Arand Wayshrine</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Morwha's Bounty Wayshrine</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Sentinel Wayshrine</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Bergama Wayshrine</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Leki's Blade Wayshrine</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Satakalaam Wayshrine</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Stillrise Wayshrine</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Stormhold Wayshrine</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Hatching Pools Wayshrine</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Alten Corimont Wayshrine</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Percolating Mire Wayshrine</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Hissmir Wayshrine</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Loriasel Wayshrine</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f>VLOOKUP(A56,'ESO wayshrine names'!$A$3:$B$1000,2,FALSE)</f>
        <v>0</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Shornhelm Wayshrine</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Wayrest Wayshrine</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Divad's Chagrin Mine Wayshrine</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Kulati Mines Wayshrine</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Aswala Stables Wayshrine</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Shrikes' Aerie Wayshrine</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HoonDing's Watch Wayshrine</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Daggerfall Wayshrine</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Sunken Road Wayshrine</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Burial Tombs Wayshrine</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Davon's Watch Wayshrine</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Othrenis Wayshrine</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Ebonheart Wayshrine</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Vivec's Antlers Wayshrine</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Sulfur Pools Wayshrine</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f>VLOOKUP(A72,'ESO wayshrine names'!$A$3:$B$1000,2,FALSE)</f>
        <v>0</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Brothers of Strife Wayshrine</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Hrogar's Hold Wayshrine</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Fort Virak Wayshrine</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Iliath Temple Wayshrine</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Sathram Plantation Wayshrine</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Kragenmoor Wayshrine</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Ashen Road Wayshrine</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Venomous Fens Wayshrine</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Selfora Wayshrine</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Silent Mire Wayshrine</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Eidolon's Hollow Wayshrine</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Northpoint Wayshrine</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Fell's Run Wayshrine</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Hoarfrost Downs Wayshrine</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Forsaken Hamlet Wayshrine</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Sanguine Barrows Wayshrine</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Windhelm Wayshrine</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Fort Morvunskar Wayshrine</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Kynesgrove Wayshrine</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Voljar Meadery Wayshrine</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Cradlecrush Wayshrine</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Fort Amol Wayshrine</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Wittestadr Wayshrine</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Mistwatch Wayshrine</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Jorunn's Stand Wayshrine</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Logging Camp Wayshrine</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Skuldafn Wayshrine</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Dungeon: Fungal Grotto I</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Ilayas Ruins Wayshrine</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Vulkwasten Wayshrine</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Dra'bul Wayshrine</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Velyn Harbor Wayshrine</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Bloodtoil Wayshrine</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Abamath Wayshrine</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Wilding Run Wayshrine</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Baandari TradingPost Wayshrine</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Valeguard Wayshrine</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Senie Wayshrine</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Riften Wayshrine</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Skald's Retreat Wayshrine</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Trolhetta Wayshrine</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Trolhetta Summit Wayshrine</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Honrich Tower Wayshrine</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Fallowstone Hall Wayshrine</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Northwind Mine Wayshrine</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Geirmund's Hall Wayshrine</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Taarengrav Wayshrine</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Nimalten Wayshrine</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Ragged Hills Wayshrine</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Fullhelm Fort Wayshrine</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Skywatch Wayshrine</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Quendeluun Wayshrine</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College Wayshrine</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Greenwater Wayshrine</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Fort Zeren Wayshrine</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Foyen Docks Wayshrine</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Windy Glade Wayshrine</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Library of Dusk Wayshrine</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Great Shackle Wayshrine</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The Chasm Wayshrine</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Hollow City Wayshrine</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Endless Stair Wayshrine</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Everfull Flagon Wayshrine</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Moonless Walk Wayshrine</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Haj Uxith Wayshrine</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Manor of Revelry Wayshrine</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Sep's Spine Wayshrine</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Port Hunding Wayshrine</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Reaver Citadel Wayshrine</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The Orchard Wayshrine</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Khenarthi's Roost Wayshrine</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Mistral Wayshrine</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Marbruk Wayshrine</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Vinedusk Wayshrine</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Shrouded Plains Wayshrine</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Court of Contempt Wayshrine</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Greenheart Wayshrine</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Labyrinth Wayshrine</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Falinesti Wayshrine</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Seaside Sanctuary</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Verrant Morass Wayshrine</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Woodhearth Wayshrine</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Moonhenge Wayshrine</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Serpent's Grotto Wayshrine</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Goat's Head Oasis Wayshrine</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Fort Grimwatch Wayshrine</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Fort Sphinxmoth Wayshrine</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Arenthia Wayshrine</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Dune Wayshrine</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Willowgrove Wayshrine</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Moonmont Wayshrine</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Rawl'kha Wayshrine</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S'ren-ja Wayshrine</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Gil-Var-Delle Wayshrine</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Haven Wayshrine</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Redfur Trading Post Wayshrine</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Southpoint Wayshrine</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Cormount Wayshrine</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Ossuary Wayshrine</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Bogmother Wayshrine</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Bleakrock Wayshrine</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Dhalmora Wayshrine</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Tanzelwil Wayshrine</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Firsthold Wayshrine</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Mathiisen Wayshrine</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Vulkhel Guard Wayshrine</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Phaer Wayshrine</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Sandy Grotto Wayshrine</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Saintsport Wayshrine</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Dungeon: Vaults of Madness</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Dungeon: Selene's Web</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Dungeon: Blackheart Haven</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Dungeon: Blessed Crucible</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Dungeon: Tempest Island</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Dungeon: Wayrest Sewers I</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Dungeon: Crypt of Hearts I</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Dungeon: Elden Hollow I</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Dungeon: Arx Corinium</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Dungeon: Spindleclutch I</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Dungeon: The Banished Cells I</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Dungeon: Direfrost Keep</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Dungeon: Volenfell</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Dungeon: City of Ash I</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Dungeon: Darkshade Caverns I</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Southern High Rock Wayshrine</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Western Elsweyr Wayshrine</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South Morrowind Wayshrine</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Eastern Evermore Wayshrine</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Shad Astula Wayshrine</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Halcyon Lake Wayshrine</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Gray Mire Wayshrine</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Shrouded Pass Wayshrine</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f>VLOOKUP(A205,'ESO wayshrine names'!$A$3:$B$1000,2,FALSE)</f>
        <v>0</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The Harborage</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The Harborage</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The Harborage</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Falinesti Winter Wayshrine</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Elden Root Wayshrine</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Hag Fen Wayshrine</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Seeker's Archive Wayshrine</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Shada's Tear Wayshrine</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Sandy Path Wayshrine</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Belkarth Wayshrine</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f>VLOOKUP(A216,'ESO wayshrine names'!$A$3:$B$1000,2,FALSE)</f>
        <v>0</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f>VLOOKUP(A217,'ESO wayshrine names'!$A$3:$B$1000,2,FALSE)</f>
        <v>0</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f>VLOOKUP(A218,'ESO wayshrine names'!$A$3:$B$1000,2,FALSE)</f>
        <v>0</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Spellscar Wayshrine</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Mountain Overlook Wayshrine</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Inazzur's Hold Wayshrine</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f>VLOOKUP(A222,'ESO wayshrine names'!$A$3:$B$1000,2,FALSE)</f>
        <v>0</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Elinhir Wayshrine</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Trial: Hel Ra Citadel</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Trial: Aetherian Archive</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Trial: Sanctum Ophidia</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Dragonstar Wayshrine</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Skyreach Wayshrine</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Valley of Scars Wayshrine</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Shatul Wayshrine</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Icy Shore Wayshrine</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Two Rivers Wayshrine</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Morkul Plain Wayshrine</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Great Bay Wayshrine</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Frostbreak Ridge Wayshrine</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Siege Road Wayshrine</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Orsinium Wayshrine</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Trader's Road Wayshrine</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Merchant's Gate Wayshrine</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f>VLOOKUP(A240,'ESO wayshrine names'!$A$3:$B$1000,2,FALSE)</f>
        <v>0</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Maelstrom Arena</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Maelstrom Arena</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Anvil Wayshrine</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Kvatch Wayshrine</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Strid River Wayshrine</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Gold Coast Wayshrine</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Abah's Landing Wayshrine</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Zeht's Displeasure Wayshrine</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No Shira Citadel Wayshrine</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Trial: Maw of Lorkhaj</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f>VLOOKUP(A251,'ESO wayshrine names'!$A$3:$B$1000,2,FALSE)</f>
        <v>0</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Dungeon: Ruins of Mazzatun</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Dungeon: Cradle of Shadows</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Dungeon: The Banished Cells II</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Dungeon: Wayrest Sewers II</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Dungeon: Darkshade Caverns II</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Dungeon: Elden Hollow II</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Dungeon: Fungal Grotto II</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Dungeon: Spindleclutch II</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Dungeon: City of Ash II</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Dungeon: Crypt of Hearts II</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Dragonstar Arena</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f>VLOOKUP(A263,'ESO wayshrine names'!$A$3:$B$1000,2,FALSE)</f>
        <v>0</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Seyda Neen Wayshrine</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Gnisis Wayshrine</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Ald'ruhn Wayshrine</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Balmora Wayshrine</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Suran Wayshrine</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Molag Mar Wayshrine</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Tel Branora Wayshrine</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Nchuleftingth Wayshrine</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Tel Mora Wayshrine</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Sadrith Mora Wayshrine</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Valley of the Wind Wayshrine</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f>VLOOKUP(A275,'ESO wayshrine names'!$A$3:$B$1000,2,FALSE)</f>
        <v>0</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Vivec City Wayshrine</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Barbed Hook Private Room</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Sisters of the Sands Apartment</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Flaming Nix Deluxe Garret</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Mara's Kiss Public House</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The Rosy Lion</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The Ebony Flask Inn Room</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Serenity Falls Estate</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Daggerfall Overlook</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Ebonheart Chateau</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Black Vine Villa</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Humblemud</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Snugpod</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Captain Margaux's Place</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Kragenhome</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Cyrodilic Jungle House</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Moonmirth House</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Autumn's-Gate</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Hammerdeath Bungalow</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Twin Arches</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Cliffshade</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The Ample Domicile</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Bouldertree Refuge</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Ravenhurst</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f>VLOOKUP(A300,'ESO wayshrine names'!$A$3:$B$1000,2,FALSE)</f>
        <v>0</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Velothi Reverie</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Domus Phrasticus</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Sleek Creek House</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Grymharth's Woe</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Mournoth Keep</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House of the Silent Magnifico</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Mathiisen Manor</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Stay-Moist Mansion</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The Gorinir Estate</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Gardner House</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Quondam Indorilia</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Strident Springs Demesne</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Dawnshadow</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Old Mistveil Manor</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Forsaken Stronghold</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Hunding's Palatial Hall</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Grand Topal Hideaway</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Dungeon: Bloodroot Forge</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Earthtear Cavern</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Vivec Temple Wayshrine</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West Gash Wayshrine</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Urshilaku Camp Wayshrine</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Trial: Halls of Fabrication</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Dungeon: Falkreath Hold</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Saint Delyn Penthouse</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Amaya Lake Lodge</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Ald Velothi Harbor House</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Tel Galen</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Brass Fortress Wayshrine</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Clockwork Crossroads Wayshrine</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Mire Mechanica Wayshrine</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Sanctuary Wayshrine</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Dungeon: Fang Lair</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Exorcised Coven Cottage</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Linchal Grand Manor</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Coldharbour Surreal Estate</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Hakkvild's High Hall</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Trial: Asylum Sanctorium</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The Orbservatory Prior</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Pariah's Pinnacle</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King's Haven Pass Wayshrine</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Shimmerene Wayshrine</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Sil-Var-Woad Wayshrine</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Russafeld Heights Wayshrine</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Cey-Tarn Keep Wayshrine</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Ebon Stadmont Wayshrine</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Alinor Wayshrine</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Lillandril Wayshrine</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Eastern Pass Wayshrine</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The Crystal Tower Wayshrine</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Eldbur Ruins Wayshrine</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Artaeum Wayshrine</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Princely Dawnlight Palace</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The Erstwhile Sanctuary</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Dungeon: Scalecaller Peak</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Trial: Cloudrest</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Sunhold Wayshrine</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Golden Gryphon Garret</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Alinor Crest Townhouse</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Colossal Aldmeri Grotto</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Veyond Wyte Wayshrine</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Dungeon: March of Sacrifices</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Dungeon: Moon Hunter Keep</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Hunter's Glade</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Grand Psijic Villa</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Lilmoth Wayshrine</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Bright-Throat Wayshrine</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Dead-Water Wayshrine</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Root-Whisper Wayshrine</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Blackrose Prison</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Blackrose Prison Wayshrine</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Enchanted Snow Globe Home</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Riverhold Wayshrine</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Rimmen Wayshrine</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The Stitches Wayshrine</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Tenmar Temple Wayshrine</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f>VLOOKUP(A377,'ESO wayshrine names'!$A$3:$B$1000,2,FALSE)</f>
        <v>0</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Scar's End Wayshrine</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Hakoshae Wayshrine</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Lakemire Xanmeer Manor</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Dungeon: Frostvault</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Dungeon: Depths of Malatar</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Dungeon: Moongrave Fane</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Frostvault Chasm</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f>VLOOKUP(A385,'ESO wayshrine names'!$A$3:$B$1000,2,FALSE)</f>
        <v>0</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f>VLOOKUP(A386,'ESO wayshrine names'!$A$3:$B$1000,2,FALSE)</f>
        <v>0</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Elinhir Private Arena</v>
      </c>
      <c r="J387" s="30" t="str">
        <f t="shared" ref="J387:J426"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Sugar Bowl Suite</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Star Haven Wayshrine</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Dungeon: Lair of Maarselok</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Trial: Sunspire</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Hall of the Lunar Champion</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Jode's Embrace</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Senchal Wayshrine</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South Guard Ruins Wayshrine</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Western Plains Wayshrine</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Black Heights Wayshrine</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Pridehome Wayshrine</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Dragonguard Sanctum Wayshrine</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f>VLOOKUP(A400,'ESO wayshrine names'!$A$3:$B$1000,2,FALSE)</f>
        <v>0</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Wraithhome</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Moon-Sugar Meadow</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Dusktown Wayshrine</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Greymoor Keep Wayshrine</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Lightless Hollow Wayshrine</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Dark Moon Grotto Wayshrine</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Kilkreath Temple Wayshrine</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Morthal Wayshrine</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Mor Khazgur Wayshrine</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Dragon Bridge Wayshrine</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Southern Watch Wayshrine</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Frozen Coast Wayshrine</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Solitude Wayshrine</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Lucky Cat Landing</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Potentate's Retreat</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Dungeon: Icereach</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Dungeon: Unhallowed Grave</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Solitude Docks Wayshrine</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Thieves' Oasis</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Forgemaster Falls</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Deepwood Vale Wayshrine</v>
      </c>
      <c r="J421" s="30" t="str">
        <f t="shared" si="6"/>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Dwarven Run Wayshrine</v>
      </c>
      <c r="J422" s="30" t="str">
        <f t="shared" si="6"/>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Grotto Falls Wayshrine</v>
      </c>
      <c r="J423" s="30" t="str">
        <f t="shared" si="6"/>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Deep Overlook Wayshrine</v>
      </c>
      <c r="J424" s="30" t="str">
        <f t="shared" si="6"/>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Western Greymoor Wayshrine</v>
      </c>
      <c r="J425" s="30" t="str">
        <f t="shared" si="6"/>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Trial: Kyne's Aegis</v>
      </c>
      <c r="J426" s="30" t="str">
        <f t="shared" si="6"/>
        <v>[434]=1160,</v>
      </c>
    </row>
    <row r="427" spans="1:10" x14ac:dyDescent="0.25">
      <c r="A427" s="12">
        <v>436</v>
      </c>
      <c r="B427" s="5">
        <v>38</v>
      </c>
      <c r="C427" s="5">
        <v>1719</v>
      </c>
      <c r="D427" t="s">
        <v>1884</v>
      </c>
      <c r="E427" s="3">
        <f>IF(B427&lt;&gt;"",VLOOKUP(B427,'ESO map constants'!$A$3:$D$1000,4,FALSE),"")</f>
        <v>1160</v>
      </c>
      <c r="F427" s="3">
        <f>VLOOKUP(E427,'ESO zone constants'!$A$2:$B$9949,2,FALSE)</f>
        <v>743</v>
      </c>
      <c r="G427" s="3" t="str">
        <f>IF(E427&lt;&gt;"",VLOOKUP(E427,'ESO zone constants'!$A$2:$D$949,4,FALSE),"")</f>
        <v>Western Skyrim</v>
      </c>
      <c r="H427" s="5">
        <v>4</v>
      </c>
      <c r="I427" t="str">
        <f>VLOOKUP(A427,'ESO wayshrine names'!$A$3:$B$1000,2,FALSE)</f>
        <v>Dungeon: Castle Thorn</v>
      </c>
      <c r="J427" s="30" t="str">
        <f t="shared" ref="J427:J433" si="7">IF(A427&lt;&gt;"",IF(E427&lt;&gt;"",IF(OR(ISNA(A427),ISNA(E427)),"","["&amp;A427&amp;"]="&amp;E427&amp;","),""),"")</f>
        <v>[436]=1160,</v>
      </c>
    </row>
    <row r="428" spans="1:10" x14ac:dyDescent="0.25">
      <c r="A428" s="12">
        <v>438</v>
      </c>
      <c r="B428" s="5">
        <v>38</v>
      </c>
      <c r="C428" s="5">
        <v>1719</v>
      </c>
      <c r="D428" t="s">
        <v>1884</v>
      </c>
      <c r="E428" s="3">
        <f>IF(B428&lt;&gt;"",VLOOKUP(B428,'ESO map constants'!$A$3:$D$1000,4,FALSE),"")</f>
        <v>1160</v>
      </c>
      <c r="F428" s="3">
        <f>VLOOKUP(E428,'ESO zone constants'!$A$2:$B$9949,2,FALSE)</f>
        <v>743</v>
      </c>
      <c r="G428" s="3" t="str">
        <f>IF(E428&lt;&gt;"",VLOOKUP(E428,'ESO zone constants'!$A$2:$D$949,4,FALSE),"")</f>
        <v>Western Skyrim</v>
      </c>
      <c r="H428" s="5">
        <v>5</v>
      </c>
      <c r="I428" t="str">
        <f>VLOOKUP(A428,'ESO wayshrine names'!$A$3:$B$1000,2,FALSE)</f>
        <v>Snowmelt Suite</v>
      </c>
      <c r="J428" s="30" t="str">
        <f t="shared" si="7"/>
        <v>[438]=1160,</v>
      </c>
    </row>
    <row r="429" spans="1:10" x14ac:dyDescent="0.25">
      <c r="A429" s="12">
        <v>439</v>
      </c>
      <c r="B429" s="5">
        <v>38</v>
      </c>
      <c r="C429" s="5">
        <v>1719</v>
      </c>
      <c r="D429" t="s">
        <v>1884</v>
      </c>
      <c r="E429" s="3">
        <f>IF(B429&lt;&gt;"",VLOOKUP(B429,'ESO map constants'!$A$3:$D$1000,4,FALSE),"")</f>
        <v>1160</v>
      </c>
      <c r="F429" s="3">
        <f>VLOOKUP(E429,'ESO zone constants'!$A$2:$B$9949,2,FALSE)</f>
        <v>743</v>
      </c>
      <c r="G429" s="3" t="str">
        <f>IF(E429&lt;&gt;"",VLOOKUP(E429,'ESO zone constants'!$A$2:$D$949,4,FALSE),"")</f>
        <v>Western Skyrim</v>
      </c>
      <c r="H429" s="5">
        <v>6</v>
      </c>
      <c r="I429" t="str">
        <f>VLOOKUP(A429,'ESO wayshrine names'!$A$3:$B$1000,2,FALSE)</f>
        <v>Proudspire Manor</v>
      </c>
      <c r="J429" s="30" t="str">
        <f t="shared" si="7"/>
        <v>[439]=1160,</v>
      </c>
    </row>
    <row r="430" spans="1:10" x14ac:dyDescent="0.25">
      <c r="A430" s="12">
        <v>450</v>
      </c>
      <c r="B430" s="5">
        <v>38</v>
      </c>
      <c r="C430" s="5">
        <v>1719</v>
      </c>
      <c r="D430" t="s">
        <v>1884</v>
      </c>
      <c r="E430" s="3">
        <f>IF(B430&lt;&gt;"",VLOOKUP(B430,'ESO map constants'!$A$3:$D$1000,4,FALSE),"")</f>
        <v>1160</v>
      </c>
      <c r="F430" s="3">
        <f>VLOOKUP(E430,'ESO zone constants'!$A$2:$B$9949,2,FALSE)</f>
        <v>743</v>
      </c>
      <c r="G430" s="3" t="str">
        <f>IF(E430&lt;&gt;"",VLOOKUP(E430,'ESO zone constants'!$A$2:$D$949,4,FALSE),"")</f>
        <v>Western Skyrim</v>
      </c>
      <c r="H430" s="5">
        <v>7</v>
      </c>
      <c r="I430" t="str">
        <f>VLOOKUP(A430,'ESO wayshrine names'!$A$3:$B$1000,2,FALSE)</f>
        <v>Giant's Coast Wayshrine</v>
      </c>
      <c r="J430" s="30" t="str">
        <f t="shared" si="7"/>
        <v>[450]=1160,</v>
      </c>
    </row>
    <row r="431" spans="1:10" x14ac:dyDescent="0.25">
      <c r="A431" s="12">
        <v>451</v>
      </c>
      <c r="B431" s="5">
        <v>38</v>
      </c>
      <c r="C431" s="5">
        <v>1719</v>
      </c>
      <c r="D431" t="s">
        <v>1884</v>
      </c>
      <c r="E431" s="3">
        <f>IF(B431&lt;&gt;"",VLOOKUP(B431,'ESO map constants'!$A$3:$D$1000,4,FALSE),"")</f>
        <v>1160</v>
      </c>
      <c r="F431" s="3">
        <f>VLOOKUP(E431,'ESO zone constants'!$A$2:$B$9949,2,FALSE)</f>
        <v>743</v>
      </c>
      <c r="G431" s="3" t="str">
        <f>IF(E431&lt;&gt;"",VLOOKUP(E431,'ESO zone constants'!$A$2:$D$949,4,FALSE),"")</f>
        <v>Western Skyrim</v>
      </c>
      <c r="H431" s="5">
        <v>8</v>
      </c>
      <c r="I431" t="str">
        <f>VLOOKUP(A431,'ESO wayshrine names'!$A$3:$B$1000,2,FALSE)</f>
        <v>Northern Watch Wayshrine</v>
      </c>
      <c r="J431" s="30" t="str">
        <f t="shared" si="7"/>
        <v>[451]=1160,</v>
      </c>
    </row>
    <row r="432" spans="1:10" x14ac:dyDescent="0.25">
      <c r="A432" s="12">
        <v>452</v>
      </c>
      <c r="B432" s="5">
        <v>38</v>
      </c>
      <c r="C432" s="5">
        <v>1719</v>
      </c>
      <c r="D432" t="s">
        <v>1884</v>
      </c>
      <c r="E432" s="3">
        <f>IF(B432&lt;&gt;"",VLOOKUP(B432,'ESO map constants'!$A$3:$D$1000,4,FALSE),"")</f>
        <v>1160</v>
      </c>
      <c r="F432" s="3">
        <f>VLOOKUP(E432,'ESO zone constants'!$A$2:$B$9949,2,FALSE)</f>
        <v>743</v>
      </c>
      <c r="G432" s="3" t="str">
        <f>IF(E432&lt;&gt;"",VLOOKUP(E432,'ESO zone constants'!$A$2:$D$949,4,FALSE),"")</f>
        <v>Western Skyrim</v>
      </c>
      <c r="H432" s="5">
        <v>9</v>
      </c>
      <c r="I432" t="str">
        <f>VLOOKUP(A432,'ESO wayshrine names'!$A$3:$B$1000,2,FALSE)</f>
        <v>Antiquarian's Alpine Gallery</v>
      </c>
      <c r="J432" s="30" t="str">
        <f t="shared" si="7"/>
        <v>[452]=1160,</v>
      </c>
    </row>
    <row r="433" spans="1:10" x14ac:dyDescent="0.25">
      <c r="A433" s="12">
        <v>453</v>
      </c>
      <c r="B433" s="5">
        <v>38</v>
      </c>
      <c r="C433" s="5">
        <v>1719</v>
      </c>
      <c r="D433" t="s">
        <v>1884</v>
      </c>
      <c r="E433" s="3">
        <f>IF(B433&lt;&gt;"",VLOOKUP(B433,'ESO map constants'!$A$3:$D$1000,4,FALSE),"")</f>
        <v>1160</v>
      </c>
      <c r="F433" s="3">
        <f>VLOOKUP(E433,'ESO zone constants'!$A$2:$B$9949,2,FALSE)</f>
        <v>743</v>
      </c>
      <c r="G433" s="3" t="str">
        <f>IF(E433&lt;&gt;"",VLOOKUP(E433,'ESO zone constants'!$A$2:$D$949,4,FALSE),"")</f>
        <v>Western Skyrim</v>
      </c>
      <c r="H433" s="5">
        <v>10</v>
      </c>
      <c r="I433" t="str">
        <f>VLOOKUP(A433,'ESO wayshrine names'!$A$3:$B$1000,2,FALSE)</f>
        <v>Stillwaters Retreat</v>
      </c>
      <c r="J433" s="30" t="str">
        <f t="shared" si="7"/>
        <v>[453]=1160,</v>
      </c>
    </row>
  </sheetData>
  <autoFilter ref="A2:J418" xr:uid="{00000000-0009-0000-0000-000007000000}">
    <sortState xmlns:xlrd2="http://schemas.microsoft.com/office/spreadsheetml/2017/richdata2" ref="A3:J443">
      <sortCondition ref="A2:A426"/>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1966</v>
      </c>
    </row>
    <row r="2" spans="1:11" x14ac:dyDescent="0.25">
      <c r="A2" s="61" t="s">
        <v>1953</v>
      </c>
      <c r="B2" s="1" t="s">
        <v>1954</v>
      </c>
      <c r="C2" s="1" t="s">
        <v>1955</v>
      </c>
      <c r="D2" s="1" t="s">
        <v>1956</v>
      </c>
      <c r="E2" s="1" t="s">
        <v>1958</v>
      </c>
      <c r="F2" s="1" t="s">
        <v>1957</v>
      </c>
      <c r="G2" s="1" t="s">
        <v>1959</v>
      </c>
      <c r="H2" s="1" t="s">
        <v>1960</v>
      </c>
      <c r="I2" s="1" t="s">
        <v>1961</v>
      </c>
    </row>
    <row r="3" spans="1:11" x14ac:dyDescent="0.25">
      <c r="A3" s="57">
        <v>381</v>
      </c>
      <c r="B3">
        <v>36</v>
      </c>
      <c r="C3">
        <v>1555</v>
      </c>
      <c r="D3" t="s">
        <v>1559</v>
      </c>
      <c r="E3">
        <v>681</v>
      </c>
      <c r="F3">
        <v>1086</v>
      </c>
      <c r="G3" t="s">
        <v>1559</v>
      </c>
      <c r="H3">
        <v>1</v>
      </c>
      <c r="I3" t="s">
        <v>1915</v>
      </c>
      <c r="K3" s="57"/>
    </row>
    <row r="4" spans="1:11" x14ac:dyDescent="0.25">
      <c r="A4" s="57">
        <v>382</v>
      </c>
      <c r="B4">
        <v>36</v>
      </c>
      <c r="C4">
        <v>1555</v>
      </c>
      <c r="D4" t="s">
        <v>1559</v>
      </c>
      <c r="E4">
        <v>681</v>
      </c>
      <c r="F4">
        <v>1086</v>
      </c>
      <c r="G4" t="s">
        <v>1559</v>
      </c>
      <c r="H4">
        <v>1</v>
      </c>
      <c r="I4" t="s">
        <v>1916</v>
      </c>
      <c r="K4" s="57"/>
    </row>
    <row r="5" spans="1:11" x14ac:dyDescent="0.25">
      <c r="A5" s="57">
        <v>383</v>
      </c>
      <c r="B5">
        <v>36</v>
      </c>
      <c r="C5">
        <v>1555</v>
      </c>
      <c r="D5" t="s">
        <v>1559</v>
      </c>
      <c r="E5">
        <v>681</v>
      </c>
      <c r="F5">
        <v>1086</v>
      </c>
      <c r="G5" t="s">
        <v>1559</v>
      </c>
      <c r="H5">
        <v>1</v>
      </c>
      <c r="I5" t="s">
        <v>1917</v>
      </c>
      <c r="K5" s="57"/>
    </row>
    <row r="6" spans="1:11" x14ac:dyDescent="0.25">
      <c r="A6" s="57">
        <v>384</v>
      </c>
      <c r="B6">
        <v>36</v>
      </c>
      <c r="C6">
        <v>1555</v>
      </c>
      <c r="D6" t="s">
        <v>1559</v>
      </c>
      <c r="E6">
        <v>681</v>
      </c>
      <c r="F6">
        <v>1086</v>
      </c>
      <c r="G6" t="s">
        <v>1559</v>
      </c>
      <c r="H6">
        <v>1</v>
      </c>
      <c r="I6" t="s">
        <v>1918</v>
      </c>
      <c r="K6" s="57"/>
    </row>
    <row r="7" spans="1:11" x14ac:dyDescent="0.25">
      <c r="A7" s="57">
        <v>386</v>
      </c>
      <c r="B7">
        <v>36</v>
      </c>
      <c r="C7">
        <v>1555</v>
      </c>
      <c r="D7" t="s">
        <v>1559</v>
      </c>
      <c r="E7">
        <v>681</v>
      </c>
      <c r="F7">
        <v>1086</v>
      </c>
      <c r="G7" t="s">
        <v>1559</v>
      </c>
      <c r="H7">
        <v>1</v>
      </c>
      <c r="I7" t="s">
        <v>1919</v>
      </c>
      <c r="K7" s="57"/>
    </row>
    <row r="8" spans="1:11" x14ac:dyDescent="0.25">
      <c r="A8" s="57">
        <v>387</v>
      </c>
      <c r="B8">
        <v>36</v>
      </c>
      <c r="C8">
        <v>1555</v>
      </c>
      <c r="D8" t="s">
        <v>1559</v>
      </c>
      <c r="E8">
        <v>681</v>
      </c>
      <c r="F8">
        <v>1086</v>
      </c>
      <c r="G8" t="s">
        <v>1559</v>
      </c>
      <c r="H8">
        <v>1</v>
      </c>
      <c r="I8" t="s">
        <v>1920</v>
      </c>
      <c r="K8" s="57"/>
    </row>
    <row r="9" spans="1:11" x14ac:dyDescent="0.25">
      <c r="A9" s="57">
        <v>391</v>
      </c>
      <c r="B9">
        <v>36</v>
      </c>
      <c r="C9">
        <v>1555</v>
      </c>
      <c r="D9" t="s">
        <v>1559</v>
      </c>
      <c r="E9">
        <v>681</v>
      </c>
      <c r="F9">
        <v>1086</v>
      </c>
      <c r="G9" t="s">
        <v>1559</v>
      </c>
      <c r="H9">
        <v>6</v>
      </c>
      <c r="I9" t="s">
        <v>1921</v>
      </c>
      <c r="K9" s="57"/>
    </row>
    <row r="10" spans="1:11" x14ac:dyDescent="0.25">
      <c r="A10" s="57">
        <v>396</v>
      </c>
      <c r="B10">
        <v>36</v>
      </c>
      <c r="C10">
        <v>1555</v>
      </c>
      <c r="D10" t="s">
        <v>1559</v>
      </c>
      <c r="E10">
        <v>681</v>
      </c>
      <c r="F10">
        <v>1086</v>
      </c>
      <c r="G10" t="s">
        <v>1559</v>
      </c>
      <c r="H10">
        <v>7</v>
      </c>
      <c r="I10" t="s">
        <v>1922</v>
      </c>
      <c r="K10" s="57"/>
    </row>
    <row r="11" spans="1:11" x14ac:dyDescent="0.25">
      <c r="A11" s="57">
        <v>397</v>
      </c>
      <c r="B11">
        <v>36</v>
      </c>
      <c r="C11">
        <v>1555</v>
      </c>
      <c r="D11" t="s">
        <v>1559</v>
      </c>
      <c r="E11">
        <v>681</v>
      </c>
      <c r="F11">
        <v>1086</v>
      </c>
      <c r="G11" t="s">
        <v>1559</v>
      </c>
      <c r="H11">
        <v>1</v>
      </c>
      <c r="I11" t="s">
        <v>1923</v>
      </c>
      <c r="K11" s="57"/>
    </row>
    <row r="12" spans="1:11" x14ac:dyDescent="0.25">
      <c r="A12" s="57">
        <v>399</v>
      </c>
      <c r="B12">
        <v>36</v>
      </c>
      <c r="C12">
        <v>1555</v>
      </c>
      <c r="D12" t="s">
        <v>1559</v>
      </c>
      <c r="E12">
        <v>681</v>
      </c>
      <c r="F12">
        <v>1086</v>
      </c>
      <c r="G12" t="s">
        <v>1559</v>
      </c>
      <c r="H12">
        <v>3</v>
      </c>
      <c r="I12" t="s">
        <v>1924</v>
      </c>
      <c r="K12" s="57"/>
    </row>
    <row r="13" spans="1:11" x14ac:dyDescent="0.25">
      <c r="A13" s="57">
        <v>400</v>
      </c>
      <c r="B13">
        <v>36</v>
      </c>
      <c r="C13">
        <v>1555</v>
      </c>
      <c r="D13" t="s">
        <v>1559</v>
      </c>
      <c r="E13">
        <v>681</v>
      </c>
      <c r="F13">
        <v>1086</v>
      </c>
      <c r="G13" t="s">
        <v>1559</v>
      </c>
      <c r="H13">
        <v>7</v>
      </c>
      <c r="I13" t="s">
        <v>1925</v>
      </c>
      <c r="K13" s="57"/>
    </row>
    <row r="14" spans="1:11" x14ac:dyDescent="0.25">
      <c r="A14" s="57">
        <v>401</v>
      </c>
      <c r="B14">
        <v>36</v>
      </c>
      <c r="C14">
        <v>1555</v>
      </c>
      <c r="D14" t="s">
        <v>1559</v>
      </c>
      <c r="E14">
        <v>681</v>
      </c>
      <c r="F14">
        <v>1086</v>
      </c>
      <c r="G14" t="s">
        <v>1559</v>
      </c>
      <c r="H14">
        <v>7</v>
      </c>
      <c r="I14" t="s">
        <v>1926</v>
      </c>
      <c r="K14" s="57"/>
    </row>
    <row r="15" spans="1:11" x14ac:dyDescent="0.25">
      <c r="A15" s="57">
        <v>402</v>
      </c>
      <c r="B15">
        <v>37</v>
      </c>
      <c r="C15">
        <v>1654</v>
      </c>
      <c r="D15" t="s">
        <v>1769</v>
      </c>
      <c r="E15">
        <v>720</v>
      </c>
      <c r="F15">
        <v>1133</v>
      </c>
      <c r="G15" t="s">
        <v>1769</v>
      </c>
      <c r="H15">
        <v>1</v>
      </c>
      <c r="I15" t="s">
        <v>1927</v>
      </c>
      <c r="K15" s="57"/>
    </row>
    <row r="16" spans="1:11" x14ac:dyDescent="0.25">
      <c r="A16" s="57">
        <v>403</v>
      </c>
      <c r="B16">
        <v>37</v>
      </c>
      <c r="C16">
        <v>1654</v>
      </c>
      <c r="D16" t="s">
        <v>1769</v>
      </c>
      <c r="E16">
        <v>720</v>
      </c>
      <c r="F16">
        <v>1133</v>
      </c>
      <c r="G16" t="s">
        <v>1769</v>
      </c>
      <c r="H16">
        <v>1</v>
      </c>
      <c r="I16" t="s">
        <v>1928</v>
      </c>
      <c r="K16" s="57"/>
    </row>
    <row r="17" spans="1:11" x14ac:dyDescent="0.25">
      <c r="A17" s="57">
        <v>404</v>
      </c>
      <c r="B17">
        <v>37</v>
      </c>
      <c r="C17">
        <v>1654</v>
      </c>
      <c r="D17" t="s">
        <v>1769</v>
      </c>
      <c r="E17">
        <v>720</v>
      </c>
      <c r="F17">
        <v>1133</v>
      </c>
      <c r="G17" t="s">
        <v>1769</v>
      </c>
      <c r="H17">
        <v>1</v>
      </c>
      <c r="I17" t="s">
        <v>1929</v>
      </c>
      <c r="K17" s="57"/>
    </row>
    <row r="18" spans="1:11" x14ac:dyDescent="0.25">
      <c r="A18" s="57">
        <v>405</v>
      </c>
      <c r="B18">
        <v>37</v>
      </c>
      <c r="C18">
        <v>1654</v>
      </c>
      <c r="D18" t="s">
        <v>1769</v>
      </c>
      <c r="E18">
        <v>720</v>
      </c>
      <c r="F18">
        <v>1133</v>
      </c>
      <c r="G18" t="s">
        <v>1769</v>
      </c>
      <c r="H18">
        <v>1</v>
      </c>
      <c r="I18" t="s">
        <v>1930</v>
      </c>
      <c r="K18" s="57"/>
    </row>
    <row r="19" spans="1:11" x14ac:dyDescent="0.25">
      <c r="A19" s="57">
        <v>406</v>
      </c>
      <c r="B19">
        <v>37</v>
      </c>
      <c r="C19">
        <v>1654</v>
      </c>
      <c r="D19" t="s">
        <v>1769</v>
      </c>
      <c r="E19">
        <v>720</v>
      </c>
      <c r="F19">
        <v>1133</v>
      </c>
      <c r="G19" t="s">
        <v>1769</v>
      </c>
      <c r="H19">
        <v>1</v>
      </c>
      <c r="I19" t="s">
        <v>1931</v>
      </c>
      <c r="K19" s="57"/>
    </row>
    <row r="20" spans="1:11" x14ac:dyDescent="0.25">
      <c r="A20" s="57">
        <v>410</v>
      </c>
      <c r="B20">
        <v>36</v>
      </c>
      <c r="C20">
        <v>1555</v>
      </c>
      <c r="D20" t="s">
        <v>1559</v>
      </c>
      <c r="E20">
        <v>681</v>
      </c>
      <c r="F20">
        <v>1086</v>
      </c>
      <c r="G20" t="s">
        <v>1559</v>
      </c>
      <c r="H20">
        <v>7</v>
      </c>
      <c r="I20" t="s">
        <v>1932</v>
      </c>
      <c r="K20" s="57"/>
    </row>
    <row r="21" spans="1:11" x14ac:dyDescent="0.25">
      <c r="A21" s="57">
        <v>411</v>
      </c>
      <c r="B21">
        <v>39</v>
      </c>
      <c r="C21">
        <v>1747</v>
      </c>
      <c r="D21" t="s">
        <v>1914</v>
      </c>
      <c r="E21">
        <v>744</v>
      </c>
      <c r="F21">
        <v>1161</v>
      </c>
      <c r="G21" t="s">
        <v>1914</v>
      </c>
      <c r="H21">
        <v>1</v>
      </c>
      <c r="I21" t="s">
        <v>1933</v>
      </c>
      <c r="K21" s="57"/>
    </row>
    <row r="22" spans="1:11" x14ac:dyDescent="0.25">
      <c r="A22" s="57">
        <v>412</v>
      </c>
      <c r="B22">
        <v>39</v>
      </c>
      <c r="C22">
        <v>1747</v>
      </c>
      <c r="D22" t="s">
        <v>1914</v>
      </c>
      <c r="E22">
        <v>744</v>
      </c>
      <c r="F22">
        <v>1161</v>
      </c>
      <c r="G22" t="s">
        <v>1914</v>
      </c>
      <c r="H22">
        <v>1</v>
      </c>
      <c r="I22" t="s">
        <v>1934</v>
      </c>
      <c r="K22" s="57"/>
    </row>
    <row r="23" spans="1:11" x14ac:dyDescent="0.25">
      <c r="A23" s="57">
        <v>413</v>
      </c>
      <c r="B23">
        <v>39</v>
      </c>
      <c r="C23">
        <v>1747</v>
      </c>
      <c r="D23" t="s">
        <v>1914</v>
      </c>
      <c r="E23">
        <v>744</v>
      </c>
      <c r="F23">
        <v>1161</v>
      </c>
      <c r="G23" t="s">
        <v>1914</v>
      </c>
      <c r="H23">
        <v>1</v>
      </c>
      <c r="I23" t="s">
        <v>1935</v>
      </c>
      <c r="K23" s="57"/>
    </row>
    <row r="24" spans="1:11" x14ac:dyDescent="0.25">
      <c r="A24" s="57">
        <v>414</v>
      </c>
      <c r="B24">
        <v>39</v>
      </c>
      <c r="C24">
        <v>1747</v>
      </c>
      <c r="D24" t="s">
        <v>1914</v>
      </c>
      <c r="E24">
        <v>744</v>
      </c>
      <c r="F24">
        <v>1161</v>
      </c>
      <c r="G24" t="s">
        <v>1914</v>
      </c>
      <c r="H24">
        <v>1</v>
      </c>
      <c r="I24" t="s">
        <v>1936</v>
      </c>
      <c r="K24" s="57"/>
    </row>
    <row r="25" spans="1:11" x14ac:dyDescent="0.25">
      <c r="A25" s="57">
        <v>415</v>
      </c>
      <c r="B25">
        <v>38</v>
      </c>
      <c r="C25">
        <v>1719</v>
      </c>
      <c r="D25" t="s">
        <v>1884</v>
      </c>
      <c r="E25">
        <v>743</v>
      </c>
      <c r="F25">
        <v>1160</v>
      </c>
      <c r="G25" t="s">
        <v>1884</v>
      </c>
      <c r="H25">
        <v>1</v>
      </c>
      <c r="I25" t="s">
        <v>1937</v>
      </c>
      <c r="K25" s="57"/>
    </row>
    <row r="26" spans="1:11" x14ac:dyDescent="0.25">
      <c r="A26" s="57">
        <v>416</v>
      </c>
      <c r="B26">
        <v>38</v>
      </c>
      <c r="C26">
        <v>1719</v>
      </c>
      <c r="D26" t="s">
        <v>1884</v>
      </c>
      <c r="E26">
        <v>743</v>
      </c>
      <c r="F26">
        <v>1160</v>
      </c>
      <c r="G26" t="s">
        <v>1884</v>
      </c>
      <c r="H26">
        <v>1</v>
      </c>
      <c r="I26" t="s">
        <v>1938</v>
      </c>
      <c r="K26" s="57"/>
    </row>
    <row r="27" spans="1:11" x14ac:dyDescent="0.25">
      <c r="A27" s="57">
        <v>417</v>
      </c>
      <c r="B27">
        <v>38</v>
      </c>
      <c r="C27">
        <v>1719</v>
      </c>
      <c r="D27" t="s">
        <v>1884</v>
      </c>
      <c r="E27">
        <v>743</v>
      </c>
      <c r="F27">
        <v>1160</v>
      </c>
      <c r="G27" t="s">
        <v>1884</v>
      </c>
      <c r="H27">
        <v>1</v>
      </c>
      <c r="I27" t="s">
        <v>1939</v>
      </c>
      <c r="K27" s="57"/>
    </row>
    <row r="28" spans="1:11" x14ac:dyDescent="0.25">
      <c r="A28" s="57">
        <v>418</v>
      </c>
      <c r="B28">
        <v>38</v>
      </c>
      <c r="C28">
        <v>1719</v>
      </c>
      <c r="D28" t="s">
        <v>1884</v>
      </c>
      <c r="E28">
        <v>743</v>
      </c>
      <c r="F28">
        <v>1160</v>
      </c>
      <c r="G28" t="s">
        <v>1884</v>
      </c>
      <c r="H28">
        <v>1</v>
      </c>
      <c r="I28" t="s">
        <v>1940</v>
      </c>
      <c r="K28" s="57"/>
    </row>
    <row r="29" spans="1:11" x14ac:dyDescent="0.25">
      <c r="A29" s="57">
        <v>419</v>
      </c>
      <c r="B29">
        <v>38</v>
      </c>
      <c r="C29">
        <v>1719</v>
      </c>
      <c r="D29" t="s">
        <v>1884</v>
      </c>
      <c r="E29">
        <v>743</v>
      </c>
      <c r="F29">
        <v>1160</v>
      </c>
      <c r="G29" t="s">
        <v>1884</v>
      </c>
      <c r="H29">
        <v>1</v>
      </c>
      <c r="I29" t="s">
        <v>1941</v>
      </c>
      <c r="K29" s="57"/>
    </row>
    <row r="30" spans="1:11" x14ac:dyDescent="0.25">
      <c r="A30" s="57">
        <v>420</v>
      </c>
      <c r="B30">
        <v>38</v>
      </c>
      <c r="C30">
        <v>1719</v>
      </c>
      <c r="D30" t="s">
        <v>1884</v>
      </c>
      <c r="E30">
        <v>743</v>
      </c>
      <c r="F30">
        <v>1160</v>
      </c>
      <c r="G30" t="s">
        <v>1884</v>
      </c>
      <c r="H30">
        <v>1</v>
      </c>
      <c r="I30" t="s">
        <v>1942</v>
      </c>
      <c r="K30" s="57"/>
    </row>
    <row r="31" spans="1:11" x14ac:dyDescent="0.25">
      <c r="A31" s="57">
        <v>421</v>
      </c>
      <c r="B31">
        <v>38</v>
      </c>
      <c r="C31">
        <v>1719</v>
      </c>
      <c r="D31" t="s">
        <v>1884</v>
      </c>
      <c r="E31">
        <v>743</v>
      </c>
      <c r="F31">
        <v>1160</v>
      </c>
      <c r="G31" t="s">
        <v>1884</v>
      </c>
      <c r="H31">
        <v>1</v>
      </c>
      <c r="I31" t="s">
        <v>1943</v>
      </c>
      <c r="K31" s="57"/>
    </row>
    <row r="32" spans="1:11" x14ac:dyDescent="0.25">
      <c r="A32" s="57">
        <v>422</v>
      </c>
      <c r="B32">
        <v>37</v>
      </c>
      <c r="C32">
        <v>1654</v>
      </c>
      <c r="D32" t="s">
        <v>1769</v>
      </c>
      <c r="E32">
        <v>720</v>
      </c>
      <c r="F32">
        <v>1133</v>
      </c>
      <c r="G32" t="s">
        <v>1769</v>
      </c>
      <c r="H32">
        <v>7</v>
      </c>
      <c r="I32" t="s">
        <v>1944</v>
      </c>
      <c r="K32" s="57"/>
    </row>
    <row r="33" spans="1:11" x14ac:dyDescent="0.25">
      <c r="A33" s="57">
        <v>423</v>
      </c>
      <c r="B33">
        <v>37</v>
      </c>
      <c r="C33">
        <v>1654</v>
      </c>
      <c r="D33" t="s">
        <v>1769</v>
      </c>
      <c r="E33">
        <v>720</v>
      </c>
      <c r="F33">
        <v>1133</v>
      </c>
      <c r="G33" t="s">
        <v>1769</v>
      </c>
      <c r="H33">
        <v>7</v>
      </c>
      <c r="I33" t="s">
        <v>1945</v>
      </c>
      <c r="K33" s="57"/>
    </row>
    <row r="34" spans="1:11" x14ac:dyDescent="0.25">
      <c r="A34" s="57">
        <v>426</v>
      </c>
      <c r="B34">
        <v>38</v>
      </c>
      <c r="C34">
        <v>1719</v>
      </c>
      <c r="D34" t="s">
        <v>1884</v>
      </c>
      <c r="E34">
        <v>743</v>
      </c>
      <c r="F34">
        <v>1160</v>
      </c>
      <c r="G34" t="s">
        <v>1884</v>
      </c>
      <c r="H34">
        <v>1</v>
      </c>
      <c r="I34" t="s">
        <v>1946</v>
      </c>
      <c r="K34" s="57"/>
    </row>
    <row r="35" spans="1:11" x14ac:dyDescent="0.25">
      <c r="A35" s="57">
        <v>429</v>
      </c>
      <c r="B35">
        <v>38</v>
      </c>
      <c r="C35">
        <v>1719</v>
      </c>
      <c r="D35" t="s">
        <v>1884</v>
      </c>
      <c r="E35">
        <v>743</v>
      </c>
      <c r="F35">
        <v>1160</v>
      </c>
      <c r="G35" t="s">
        <v>1884</v>
      </c>
      <c r="H35">
        <v>1</v>
      </c>
      <c r="I35" t="s">
        <v>1947</v>
      </c>
      <c r="K35" s="57"/>
    </row>
    <row r="36" spans="1:11" x14ac:dyDescent="0.25">
      <c r="A36" s="57">
        <v>430</v>
      </c>
      <c r="B36">
        <v>39</v>
      </c>
      <c r="C36">
        <v>1747</v>
      </c>
      <c r="D36" t="s">
        <v>1914</v>
      </c>
      <c r="E36">
        <v>744</v>
      </c>
      <c r="F36">
        <v>1161</v>
      </c>
      <c r="G36" t="s">
        <v>1914</v>
      </c>
      <c r="H36">
        <v>1</v>
      </c>
      <c r="I36" t="s">
        <v>1948</v>
      </c>
      <c r="K36" s="57"/>
    </row>
    <row r="37" spans="1:11" x14ac:dyDescent="0.25">
      <c r="A37" s="57">
        <v>431</v>
      </c>
      <c r="B37">
        <v>39</v>
      </c>
      <c r="C37">
        <v>1747</v>
      </c>
      <c r="D37" t="s">
        <v>1914</v>
      </c>
      <c r="E37">
        <v>744</v>
      </c>
      <c r="F37">
        <v>1161</v>
      </c>
      <c r="G37" t="s">
        <v>1914</v>
      </c>
      <c r="H37">
        <v>1</v>
      </c>
      <c r="I37" t="s">
        <v>1949</v>
      </c>
      <c r="K37" s="57"/>
    </row>
    <row r="38" spans="1:11" x14ac:dyDescent="0.25">
      <c r="A38" s="57">
        <v>432</v>
      </c>
      <c r="B38">
        <v>39</v>
      </c>
      <c r="C38">
        <v>1747</v>
      </c>
      <c r="D38" t="s">
        <v>1914</v>
      </c>
      <c r="E38">
        <v>744</v>
      </c>
      <c r="F38">
        <v>1161</v>
      </c>
      <c r="G38" t="s">
        <v>1914</v>
      </c>
      <c r="H38">
        <v>1</v>
      </c>
      <c r="I38" t="s">
        <v>1950</v>
      </c>
      <c r="K38" s="57"/>
    </row>
    <row r="39" spans="1:11" x14ac:dyDescent="0.25">
      <c r="A39" s="57">
        <v>433</v>
      </c>
      <c r="B39">
        <v>39</v>
      </c>
      <c r="C39">
        <v>1747</v>
      </c>
      <c r="D39" t="s">
        <v>1914</v>
      </c>
      <c r="E39">
        <v>744</v>
      </c>
      <c r="F39">
        <v>1161</v>
      </c>
      <c r="G39" t="s">
        <v>1914</v>
      </c>
      <c r="H39">
        <v>1</v>
      </c>
      <c r="I39" t="s">
        <v>1951</v>
      </c>
      <c r="K39" s="57"/>
    </row>
    <row r="40" spans="1:11" x14ac:dyDescent="0.25">
      <c r="A40" s="57">
        <v>434</v>
      </c>
      <c r="B40">
        <v>38</v>
      </c>
      <c r="C40">
        <v>1719</v>
      </c>
      <c r="D40" t="s">
        <v>1884</v>
      </c>
      <c r="E40">
        <v>743</v>
      </c>
      <c r="F40">
        <v>1160</v>
      </c>
      <c r="G40" t="s">
        <v>1884</v>
      </c>
      <c r="H40">
        <v>3</v>
      </c>
      <c r="I40" t="s">
        <v>1952</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xr:uid="{00000000-0009-0000-0000-000008000000}">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55"/>
  <sheetViews>
    <sheetView workbookViewId="0">
      <pane xSplit="1" ySplit="2" topLeftCell="B3" activePane="bottomRight" state="frozen"/>
      <selection pane="topRight" activeCell="B1" sqref="B1"/>
      <selection pane="bottomLeft" activeCell="A2" sqref="A2"/>
      <selection pane="bottomRight" activeCell="B3" sqref="B3"/>
    </sheetView>
  </sheetViews>
  <sheetFormatPr baseColWidth="10" defaultRowHeight="15" x14ac:dyDescent="0.25"/>
  <cols>
    <col min="1" max="1" width="14.7109375" style="5" customWidth="1"/>
    <col min="2" max="2" width="43.28515625" customWidth="1"/>
  </cols>
  <sheetData>
    <row r="1" spans="1:12" x14ac:dyDescent="0.25">
      <c r="A1" s="59"/>
      <c r="B1" s="58" t="s">
        <v>1967</v>
      </c>
      <c r="C1" s="58"/>
      <c r="D1" s="58"/>
      <c r="E1" s="58"/>
      <c r="F1" s="58"/>
      <c r="G1" s="58"/>
      <c r="H1" s="58"/>
      <c r="I1" s="58"/>
      <c r="J1" s="58"/>
      <c r="K1" s="58"/>
      <c r="L1" s="58"/>
    </row>
    <row r="2" spans="1:12" s="1" customFormat="1" x14ac:dyDescent="0.25">
      <c r="A2" s="5" t="s">
        <v>1558</v>
      </c>
      <c r="B2" s="1" t="s">
        <v>82</v>
      </c>
    </row>
    <row r="3" spans="1:12" x14ac:dyDescent="0.25">
      <c r="A3" s="72">
        <v>1</v>
      </c>
      <c r="B3" s="73" t="s">
        <v>2068</v>
      </c>
    </row>
    <row r="4" spans="1:12" x14ac:dyDescent="0.25">
      <c r="A4" s="72">
        <v>2</v>
      </c>
      <c r="B4" s="73" t="s">
        <v>2069</v>
      </c>
    </row>
    <row r="5" spans="1:12" x14ac:dyDescent="0.25">
      <c r="A5" s="72">
        <v>3</v>
      </c>
      <c r="B5" s="73" t="s">
        <v>2070</v>
      </c>
    </row>
    <row r="6" spans="1:12" x14ac:dyDescent="0.25">
      <c r="A6" s="72">
        <v>4</v>
      </c>
      <c r="B6" s="73" t="s">
        <v>2071</v>
      </c>
    </row>
    <row r="7" spans="1:12" x14ac:dyDescent="0.25">
      <c r="A7" s="72">
        <v>5</v>
      </c>
      <c r="B7" s="73" t="s">
        <v>2072</v>
      </c>
    </row>
    <row r="8" spans="1:12" x14ac:dyDescent="0.25">
      <c r="A8" s="72">
        <v>6</v>
      </c>
      <c r="B8" s="73" t="s">
        <v>2073</v>
      </c>
    </row>
    <row r="9" spans="1:12" x14ac:dyDescent="0.25">
      <c r="A9" s="72">
        <v>7</v>
      </c>
      <c r="B9" s="73" t="s">
        <v>2074</v>
      </c>
    </row>
    <row r="10" spans="1:12" x14ac:dyDescent="0.25">
      <c r="A10" s="72">
        <v>8</v>
      </c>
      <c r="B10" s="73" t="s">
        <v>2075</v>
      </c>
    </row>
    <row r="11" spans="1:12" x14ac:dyDescent="0.25">
      <c r="A11" s="72">
        <v>9</v>
      </c>
      <c r="B11" s="73" t="s">
        <v>2076</v>
      </c>
    </row>
    <row r="12" spans="1:12" x14ac:dyDescent="0.25">
      <c r="A12" s="72">
        <v>10</v>
      </c>
      <c r="B12" s="73" t="s">
        <v>2077</v>
      </c>
    </row>
    <row r="13" spans="1:12" x14ac:dyDescent="0.25">
      <c r="A13" s="72">
        <v>11</v>
      </c>
      <c r="B13" s="73" t="s">
        <v>2078</v>
      </c>
    </row>
    <row r="14" spans="1:12" x14ac:dyDescent="0.25">
      <c r="A14" s="72">
        <v>12</v>
      </c>
      <c r="B14" s="73" t="s">
        <v>2079</v>
      </c>
    </row>
    <row r="15" spans="1:12" x14ac:dyDescent="0.25">
      <c r="A15" s="72">
        <v>13</v>
      </c>
      <c r="B15" s="73" t="s">
        <v>2080</v>
      </c>
    </row>
    <row r="16" spans="1:12" x14ac:dyDescent="0.25">
      <c r="A16" s="72">
        <v>14</v>
      </c>
      <c r="B16" s="73" t="s">
        <v>2081</v>
      </c>
    </row>
    <row r="17" spans="1:2" x14ac:dyDescent="0.25">
      <c r="A17" s="72">
        <v>15</v>
      </c>
      <c r="B17" s="73" t="s">
        <v>2082</v>
      </c>
    </row>
    <row r="18" spans="1:2" x14ac:dyDescent="0.25">
      <c r="A18" s="72">
        <v>16</v>
      </c>
      <c r="B18" s="73" t="s">
        <v>2083</v>
      </c>
    </row>
    <row r="19" spans="1:2" x14ac:dyDescent="0.25">
      <c r="A19" s="72">
        <v>17</v>
      </c>
      <c r="B19" s="73" t="s">
        <v>2084</v>
      </c>
    </row>
    <row r="20" spans="1:2" x14ac:dyDescent="0.25">
      <c r="A20" s="72">
        <v>18</v>
      </c>
      <c r="B20" s="73" t="s">
        <v>2085</v>
      </c>
    </row>
    <row r="21" spans="1:2" x14ac:dyDescent="0.25">
      <c r="A21" s="72">
        <v>19</v>
      </c>
      <c r="B21" s="73" t="s">
        <v>2086</v>
      </c>
    </row>
    <row r="22" spans="1:2" x14ac:dyDescent="0.25">
      <c r="A22" s="72">
        <v>20</v>
      </c>
      <c r="B22" s="73" t="s">
        <v>2087</v>
      </c>
    </row>
    <row r="23" spans="1:2" x14ac:dyDescent="0.25">
      <c r="A23" s="72">
        <v>21</v>
      </c>
      <c r="B23" s="73" t="s">
        <v>2088</v>
      </c>
    </row>
    <row r="24" spans="1:2" x14ac:dyDescent="0.25">
      <c r="A24" s="72">
        <v>22</v>
      </c>
      <c r="B24" s="73" t="s">
        <v>2089</v>
      </c>
    </row>
    <row r="25" spans="1:2" x14ac:dyDescent="0.25">
      <c r="A25" s="72">
        <v>23</v>
      </c>
      <c r="B25" s="73" t="s">
        <v>2090</v>
      </c>
    </row>
    <row r="26" spans="1:2" x14ac:dyDescent="0.25">
      <c r="A26" s="72">
        <v>24</v>
      </c>
      <c r="B26" s="73" t="s">
        <v>2091</v>
      </c>
    </row>
    <row r="27" spans="1:2" x14ac:dyDescent="0.25">
      <c r="A27" s="72">
        <v>25</v>
      </c>
      <c r="B27" s="73" t="s">
        <v>2092</v>
      </c>
    </row>
    <row r="28" spans="1:2" x14ac:dyDescent="0.25">
      <c r="A28" s="72">
        <v>26</v>
      </c>
      <c r="B28" s="73" t="s">
        <v>2093</v>
      </c>
    </row>
    <row r="29" spans="1:2" x14ac:dyDescent="0.25">
      <c r="A29" s="72">
        <v>27</v>
      </c>
      <c r="B29" s="73" t="s">
        <v>2094</v>
      </c>
    </row>
    <row r="30" spans="1:2" x14ac:dyDescent="0.25">
      <c r="A30" s="72">
        <v>28</v>
      </c>
      <c r="B30" s="73" t="s">
        <v>2095</v>
      </c>
    </row>
    <row r="31" spans="1:2" x14ac:dyDescent="0.25">
      <c r="A31" s="72">
        <v>29</v>
      </c>
      <c r="B31" s="73" t="s">
        <v>2096</v>
      </c>
    </row>
    <row r="32" spans="1:2" x14ac:dyDescent="0.25">
      <c r="A32" s="72">
        <v>30</v>
      </c>
      <c r="B32" s="73" t="s">
        <v>2097</v>
      </c>
    </row>
    <row r="33" spans="1:2" x14ac:dyDescent="0.25">
      <c r="A33" s="72">
        <v>31</v>
      </c>
      <c r="B33" s="73" t="s">
        <v>2098</v>
      </c>
    </row>
    <row r="34" spans="1:2" x14ac:dyDescent="0.25">
      <c r="A34" s="72">
        <v>32</v>
      </c>
      <c r="B34" s="73" t="s">
        <v>2099</v>
      </c>
    </row>
    <row r="35" spans="1:2" x14ac:dyDescent="0.25">
      <c r="A35" s="72">
        <v>33</v>
      </c>
      <c r="B35" s="73" t="s">
        <v>2100</v>
      </c>
    </row>
    <row r="36" spans="1:2" x14ac:dyDescent="0.25">
      <c r="A36" s="72">
        <v>34</v>
      </c>
      <c r="B36" s="73" t="s">
        <v>2101</v>
      </c>
    </row>
    <row r="37" spans="1:2" x14ac:dyDescent="0.25">
      <c r="A37" s="72">
        <v>35</v>
      </c>
      <c r="B37" s="73" t="s">
        <v>2102</v>
      </c>
    </row>
    <row r="38" spans="1:2" x14ac:dyDescent="0.25">
      <c r="A38" s="72">
        <v>36</v>
      </c>
      <c r="B38" s="73" t="s">
        <v>2103</v>
      </c>
    </row>
    <row r="39" spans="1:2" x14ac:dyDescent="0.25">
      <c r="A39" s="72">
        <v>37</v>
      </c>
      <c r="B39" s="73" t="s">
        <v>2104</v>
      </c>
    </row>
    <row r="40" spans="1:2" x14ac:dyDescent="0.25">
      <c r="A40" s="72">
        <v>38</v>
      </c>
      <c r="B40" s="73" t="s">
        <v>2105</v>
      </c>
    </row>
    <row r="41" spans="1:2" x14ac:dyDescent="0.25">
      <c r="A41" s="72">
        <v>39</v>
      </c>
      <c r="B41" s="73" t="s">
        <v>2106</v>
      </c>
    </row>
    <row r="42" spans="1:2" x14ac:dyDescent="0.25">
      <c r="A42" s="72">
        <v>40</v>
      </c>
      <c r="B42" s="73" t="s">
        <v>2107</v>
      </c>
    </row>
    <row r="43" spans="1:2" x14ac:dyDescent="0.25">
      <c r="A43" s="72">
        <v>41</v>
      </c>
      <c r="B43" s="73" t="s">
        <v>2108</v>
      </c>
    </row>
    <row r="44" spans="1:2" x14ac:dyDescent="0.25">
      <c r="A44" s="72">
        <v>42</v>
      </c>
      <c r="B44" s="73" t="s">
        <v>2109</v>
      </c>
    </row>
    <row r="45" spans="1:2" x14ac:dyDescent="0.25">
      <c r="A45" s="72">
        <v>43</v>
      </c>
      <c r="B45" s="73" t="s">
        <v>2110</v>
      </c>
    </row>
    <row r="46" spans="1:2" x14ac:dyDescent="0.25">
      <c r="A46" s="72">
        <v>44</v>
      </c>
      <c r="B46" s="73" t="s">
        <v>2111</v>
      </c>
    </row>
    <row r="47" spans="1:2" x14ac:dyDescent="0.25">
      <c r="A47" s="72">
        <v>45</v>
      </c>
      <c r="B47" s="73" t="s">
        <v>2112</v>
      </c>
    </row>
    <row r="48" spans="1:2" x14ac:dyDescent="0.25">
      <c r="A48" s="72">
        <v>46</v>
      </c>
      <c r="B48" s="73" t="s">
        <v>2113</v>
      </c>
    </row>
    <row r="49" spans="1:2" x14ac:dyDescent="0.25">
      <c r="A49" s="72">
        <v>47</v>
      </c>
      <c r="B49" s="73" t="s">
        <v>2114</v>
      </c>
    </row>
    <row r="50" spans="1:2" x14ac:dyDescent="0.25">
      <c r="A50" s="72">
        <v>48</v>
      </c>
      <c r="B50" s="73" t="s">
        <v>2115</v>
      </c>
    </row>
    <row r="51" spans="1:2" x14ac:dyDescent="0.25">
      <c r="A51" s="72">
        <v>49</v>
      </c>
      <c r="B51" s="73" t="s">
        <v>2116</v>
      </c>
    </row>
    <row r="52" spans="1:2" x14ac:dyDescent="0.25">
      <c r="A52" s="72">
        <v>50</v>
      </c>
      <c r="B52" s="73" t="s">
        <v>2117</v>
      </c>
    </row>
    <row r="53" spans="1:2" x14ac:dyDescent="0.25">
      <c r="A53" s="72">
        <v>51</v>
      </c>
      <c r="B53" s="73" t="s">
        <v>2118</v>
      </c>
    </row>
    <row r="54" spans="1:2" x14ac:dyDescent="0.25">
      <c r="A54" s="72">
        <v>52</v>
      </c>
      <c r="B54" s="73" t="s">
        <v>2119</v>
      </c>
    </row>
    <row r="55" spans="1:2" x14ac:dyDescent="0.25">
      <c r="A55" s="72">
        <v>53</v>
      </c>
      <c r="B55" s="73" t="s">
        <v>2120</v>
      </c>
    </row>
    <row r="56" spans="1:2" x14ac:dyDescent="0.25">
      <c r="A56" s="72">
        <v>54</v>
      </c>
      <c r="B56" s="73"/>
    </row>
    <row r="57" spans="1:2" x14ac:dyDescent="0.25">
      <c r="A57" s="72">
        <v>55</v>
      </c>
      <c r="B57" s="73" t="s">
        <v>2121</v>
      </c>
    </row>
    <row r="58" spans="1:2" x14ac:dyDescent="0.25">
      <c r="A58" s="72">
        <v>56</v>
      </c>
      <c r="B58" s="73" t="s">
        <v>2122</v>
      </c>
    </row>
    <row r="59" spans="1:2" x14ac:dyDescent="0.25">
      <c r="A59" s="72">
        <v>57</v>
      </c>
      <c r="B59" s="73" t="s">
        <v>2123</v>
      </c>
    </row>
    <row r="60" spans="1:2" x14ac:dyDescent="0.25">
      <c r="A60" s="72">
        <v>58</v>
      </c>
      <c r="B60" s="73" t="s">
        <v>2124</v>
      </c>
    </row>
    <row r="61" spans="1:2" x14ac:dyDescent="0.25">
      <c r="A61" s="72">
        <v>59</v>
      </c>
      <c r="B61" s="73" t="s">
        <v>2125</v>
      </c>
    </row>
    <row r="62" spans="1:2" x14ac:dyDescent="0.25">
      <c r="A62" s="72">
        <v>60</v>
      </c>
      <c r="B62" s="73" t="s">
        <v>2126</v>
      </c>
    </row>
    <row r="63" spans="1:2" x14ac:dyDescent="0.25">
      <c r="A63" s="72">
        <v>61</v>
      </c>
      <c r="B63" s="73" t="s">
        <v>2127</v>
      </c>
    </row>
    <row r="64" spans="1:2" x14ac:dyDescent="0.25">
      <c r="A64" s="72">
        <v>62</v>
      </c>
      <c r="B64" s="73" t="s">
        <v>2128</v>
      </c>
    </row>
    <row r="65" spans="1:2" x14ac:dyDescent="0.25">
      <c r="A65" s="72">
        <v>63</v>
      </c>
      <c r="B65" s="73" t="s">
        <v>2129</v>
      </c>
    </row>
    <row r="66" spans="1:2" x14ac:dyDescent="0.25">
      <c r="A66" s="72">
        <v>64</v>
      </c>
      <c r="B66" s="73" t="s">
        <v>2130</v>
      </c>
    </row>
    <row r="67" spans="1:2" x14ac:dyDescent="0.25">
      <c r="A67" s="72">
        <v>65</v>
      </c>
      <c r="B67" s="73" t="s">
        <v>2131</v>
      </c>
    </row>
    <row r="68" spans="1:2" x14ac:dyDescent="0.25">
      <c r="A68" s="72">
        <v>66</v>
      </c>
      <c r="B68" s="73" t="s">
        <v>2132</v>
      </c>
    </row>
    <row r="69" spans="1:2" x14ac:dyDescent="0.25">
      <c r="A69" s="72">
        <v>67</v>
      </c>
      <c r="B69" s="73" t="s">
        <v>2133</v>
      </c>
    </row>
    <row r="70" spans="1:2" x14ac:dyDescent="0.25">
      <c r="A70" s="72">
        <v>68</v>
      </c>
      <c r="B70" s="73" t="s">
        <v>2134</v>
      </c>
    </row>
    <row r="71" spans="1:2" x14ac:dyDescent="0.25">
      <c r="A71" s="72">
        <v>69</v>
      </c>
      <c r="B71" s="73" t="s">
        <v>2135</v>
      </c>
    </row>
    <row r="72" spans="1:2" x14ac:dyDescent="0.25">
      <c r="A72" s="72">
        <v>70</v>
      </c>
      <c r="B72" s="73"/>
    </row>
    <row r="73" spans="1:2" x14ac:dyDescent="0.25">
      <c r="A73" s="72">
        <v>71</v>
      </c>
      <c r="B73" s="73" t="s">
        <v>2136</v>
      </c>
    </row>
    <row r="74" spans="1:2" x14ac:dyDescent="0.25">
      <c r="A74" s="72">
        <v>72</v>
      </c>
      <c r="B74" s="73" t="s">
        <v>2137</v>
      </c>
    </row>
    <row r="75" spans="1:2" x14ac:dyDescent="0.25">
      <c r="A75" s="72">
        <v>73</v>
      </c>
      <c r="B75" s="73" t="s">
        <v>2138</v>
      </c>
    </row>
    <row r="76" spans="1:2" x14ac:dyDescent="0.25">
      <c r="A76" s="72">
        <v>74</v>
      </c>
      <c r="B76" s="73" t="s">
        <v>2139</v>
      </c>
    </row>
    <row r="77" spans="1:2" x14ac:dyDescent="0.25">
      <c r="A77" s="72">
        <v>75</v>
      </c>
      <c r="B77" s="73" t="s">
        <v>2140</v>
      </c>
    </row>
    <row r="78" spans="1:2" x14ac:dyDescent="0.25">
      <c r="A78" s="72">
        <v>76</v>
      </c>
      <c r="B78" s="73" t="s">
        <v>2141</v>
      </c>
    </row>
    <row r="79" spans="1:2" x14ac:dyDescent="0.25">
      <c r="A79" s="72">
        <v>77</v>
      </c>
      <c r="B79" s="73" t="s">
        <v>2142</v>
      </c>
    </row>
    <row r="80" spans="1:2" x14ac:dyDescent="0.25">
      <c r="A80" s="72">
        <v>78</v>
      </c>
      <c r="B80" s="73" t="s">
        <v>2143</v>
      </c>
    </row>
    <row r="81" spans="1:2" x14ac:dyDescent="0.25">
      <c r="A81" s="72">
        <v>79</v>
      </c>
      <c r="B81" s="73" t="s">
        <v>2144</v>
      </c>
    </row>
    <row r="82" spans="1:2" x14ac:dyDescent="0.25">
      <c r="A82" s="72">
        <v>80</v>
      </c>
      <c r="B82" s="73" t="s">
        <v>2145</v>
      </c>
    </row>
    <row r="83" spans="1:2" x14ac:dyDescent="0.25">
      <c r="A83" s="72">
        <v>81</v>
      </c>
      <c r="B83" s="73" t="s">
        <v>2146</v>
      </c>
    </row>
    <row r="84" spans="1:2" x14ac:dyDescent="0.25">
      <c r="A84" s="72">
        <v>82</v>
      </c>
      <c r="B84" s="73" t="s">
        <v>2147</v>
      </c>
    </row>
    <row r="85" spans="1:2" x14ac:dyDescent="0.25">
      <c r="A85" s="72">
        <v>83</v>
      </c>
      <c r="B85" s="73" t="s">
        <v>2148</v>
      </c>
    </row>
    <row r="86" spans="1:2" x14ac:dyDescent="0.25">
      <c r="A86" s="72">
        <v>84</v>
      </c>
      <c r="B86" s="73" t="s">
        <v>2149</v>
      </c>
    </row>
    <row r="87" spans="1:2" x14ac:dyDescent="0.25">
      <c r="A87" s="72">
        <v>85</v>
      </c>
      <c r="B87" s="73" t="s">
        <v>2150</v>
      </c>
    </row>
    <row r="88" spans="1:2" x14ac:dyDescent="0.25">
      <c r="A88" s="72">
        <v>86</v>
      </c>
      <c r="B88" s="73" t="s">
        <v>2151</v>
      </c>
    </row>
    <row r="89" spans="1:2" x14ac:dyDescent="0.25">
      <c r="A89" s="72">
        <v>87</v>
      </c>
      <c r="B89" s="73" t="s">
        <v>2152</v>
      </c>
    </row>
    <row r="90" spans="1:2" x14ac:dyDescent="0.25">
      <c r="A90" s="72">
        <v>88</v>
      </c>
      <c r="B90" s="73" t="s">
        <v>2153</v>
      </c>
    </row>
    <row r="91" spans="1:2" x14ac:dyDescent="0.25">
      <c r="A91" s="72">
        <v>89</v>
      </c>
      <c r="B91" s="73" t="s">
        <v>2154</v>
      </c>
    </row>
    <row r="92" spans="1:2" x14ac:dyDescent="0.25">
      <c r="A92" s="72">
        <v>90</v>
      </c>
      <c r="B92" s="73" t="s">
        <v>2155</v>
      </c>
    </row>
    <row r="93" spans="1:2" x14ac:dyDescent="0.25">
      <c r="A93" s="72">
        <v>91</v>
      </c>
      <c r="B93" s="73" t="s">
        <v>2156</v>
      </c>
    </row>
    <row r="94" spans="1:2" x14ac:dyDescent="0.25">
      <c r="A94" s="72">
        <v>92</v>
      </c>
      <c r="B94" s="73" t="s">
        <v>2157</v>
      </c>
    </row>
    <row r="95" spans="1:2" x14ac:dyDescent="0.25">
      <c r="A95" s="72">
        <v>93</v>
      </c>
      <c r="B95" s="73" t="s">
        <v>2158</v>
      </c>
    </row>
    <row r="96" spans="1:2" x14ac:dyDescent="0.25">
      <c r="A96" s="72">
        <v>94</v>
      </c>
      <c r="B96" s="73" t="s">
        <v>2159</v>
      </c>
    </row>
    <row r="97" spans="1:2" x14ac:dyDescent="0.25">
      <c r="A97" s="72">
        <v>95</v>
      </c>
      <c r="B97" s="73" t="s">
        <v>2160</v>
      </c>
    </row>
    <row r="98" spans="1:2" x14ac:dyDescent="0.25">
      <c r="A98" s="72">
        <v>96</v>
      </c>
      <c r="B98" s="73" t="s">
        <v>2161</v>
      </c>
    </row>
    <row r="99" spans="1:2" x14ac:dyDescent="0.25">
      <c r="A99" s="72">
        <v>97</v>
      </c>
      <c r="B99" s="73" t="s">
        <v>2162</v>
      </c>
    </row>
    <row r="100" spans="1:2" x14ac:dyDescent="0.25">
      <c r="A100" s="72">
        <v>98</v>
      </c>
      <c r="B100" s="73" t="s">
        <v>2163</v>
      </c>
    </row>
    <row r="101" spans="1:2" x14ac:dyDescent="0.25">
      <c r="A101" s="72">
        <v>99</v>
      </c>
      <c r="B101" s="73" t="s">
        <v>2164</v>
      </c>
    </row>
    <row r="102" spans="1:2" x14ac:dyDescent="0.25">
      <c r="A102" s="72">
        <v>100</v>
      </c>
      <c r="B102" s="73" t="s">
        <v>2165</v>
      </c>
    </row>
    <row r="103" spans="1:2" x14ac:dyDescent="0.25">
      <c r="A103" s="72">
        <v>101</v>
      </c>
      <c r="B103" s="73" t="s">
        <v>2166</v>
      </c>
    </row>
    <row r="104" spans="1:2" x14ac:dyDescent="0.25">
      <c r="A104" s="72">
        <v>102</v>
      </c>
      <c r="B104" s="73" t="s">
        <v>2167</v>
      </c>
    </row>
    <row r="105" spans="1:2" x14ac:dyDescent="0.25">
      <c r="A105" s="72">
        <v>103</v>
      </c>
      <c r="B105" s="73" t="s">
        <v>2168</v>
      </c>
    </row>
    <row r="106" spans="1:2" x14ac:dyDescent="0.25">
      <c r="A106" s="72">
        <v>104</v>
      </c>
      <c r="B106" s="73" t="s">
        <v>2169</v>
      </c>
    </row>
    <row r="107" spans="1:2" x14ac:dyDescent="0.25">
      <c r="A107" s="72">
        <v>105</v>
      </c>
      <c r="B107" s="73" t="s">
        <v>2170</v>
      </c>
    </row>
    <row r="108" spans="1:2" x14ac:dyDescent="0.25">
      <c r="A108" s="72">
        <v>106</v>
      </c>
      <c r="B108" s="73" t="s">
        <v>2171</v>
      </c>
    </row>
    <row r="109" spans="1:2" x14ac:dyDescent="0.25">
      <c r="A109" s="72">
        <v>107</v>
      </c>
      <c r="B109" s="73" t="s">
        <v>2172</v>
      </c>
    </row>
    <row r="110" spans="1:2" x14ac:dyDescent="0.25">
      <c r="A110" s="72">
        <v>108</v>
      </c>
      <c r="B110" s="73" t="s">
        <v>2173</v>
      </c>
    </row>
    <row r="111" spans="1:2" x14ac:dyDescent="0.25">
      <c r="A111" s="72">
        <v>109</v>
      </c>
      <c r="B111" s="73" t="s">
        <v>2174</v>
      </c>
    </row>
    <row r="112" spans="1:2" x14ac:dyDescent="0.25">
      <c r="A112" s="72">
        <v>110</v>
      </c>
      <c r="B112" s="73" t="s">
        <v>2175</v>
      </c>
    </row>
    <row r="113" spans="1:2" x14ac:dyDescent="0.25">
      <c r="A113" s="72">
        <v>111</v>
      </c>
      <c r="B113" s="73" t="s">
        <v>2176</v>
      </c>
    </row>
    <row r="114" spans="1:2" x14ac:dyDescent="0.25">
      <c r="A114" s="72">
        <v>112</v>
      </c>
      <c r="B114" s="73" t="s">
        <v>2177</v>
      </c>
    </row>
    <row r="115" spans="1:2" x14ac:dyDescent="0.25">
      <c r="A115" s="72">
        <v>113</v>
      </c>
      <c r="B115" s="73" t="s">
        <v>2178</v>
      </c>
    </row>
    <row r="116" spans="1:2" x14ac:dyDescent="0.25">
      <c r="A116" s="72">
        <v>114</v>
      </c>
      <c r="B116" s="73" t="s">
        <v>2179</v>
      </c>
    </row>
    <row r="117" spans="1:2" x14ac:dyDescent="0.25">
      <c r="A117" s="72">
        <v>115</v>
      </c>
      <c r="B117" s="73" t="s">
        <v>2180</v>
      </c>
    </row>
    <row r="118" spans="1:2" x14ac:dyDescent="0.25">
      <c r="A118" s="72">
        <v>116</v>
      </c>
      <c r="B118" s="73" t="s">
        <v>2181</v>
      </c>
    </row>
    <row r="119" spans="1:2" x14ac:dyDescent="0.25">
      <c r="A119" s="72">
        <v>117</v>
      </c>
      <c r="B119" s="73" t="s">
        <v>2182</v>
      </c>
    </row>
    <row r="120" spans="1:2" x14ac:dyDescent="0.25">
      <c r="A120" s="72">
        <v>118</v>
      </c>
      <c r="B120" s="73" t="s">
        <v>2183</v>
      </c>
    </row>
    <row r="121" spans="1:2" x14ac:dyDescent="0.25">
      <c r="A121" s="72">
        <v>119</v>
      </c>
      <c r="B121" s="73" t="s">
        <v>2184</v>
      </c>
    </row>
    <row r="122" spans="1:2" x14ac:dyDescent="0.25">
      <c r="A122" s="72">
        <v>120</v>
      </c>
      <c r="B122" s="73" t="s">
        <v>2185</v>
      </c>
    </row>
    <row r="123" spans="1:2" x14ac:dyDescent="0.25">
      <c r="A123" s="72">
        <v>121</v>
      </c>
      <c r="B123" s="73" t="s">
        <v>2186</v>
      </c>
    </row>
    <row r="124" spans="1:2" x14ac:dyDescent="0.25">
      <c r="A124" s="72">
        <v>122</v>
      </c>
      <c r="B124" s="73" t="s">
        <v>2187</v>
      </c>
    </row>
    <row r="125" spans="1:2" x14ac:dyDescent="0.25">
      <c r="A125" s="72">
        <v>123</v>
      </c>
      <c r="B125" s="73" t="s">
        <v>2188</v>
      </c>
    </row>
    <row r="126" spans="1:2" x14ac:dyDescent="0.25">
      <c r="A126" s="72">
        <v>124</v>
      </c>
      <c r="B126" s="73" t="s">
        <v>2189</v>
      </c>
    </row>
    <row r="127" spans="1:2" x14ac:dyDescent="0.25">
      <c r="A127" s="72">
        <v>125</v>
      </c>
      <c r="B127" s="73" t="s">
        <v>2190</v>
      </c>
    </row>
    <row r="128" spans="1:2" x14ac:dyDescent="0.25">
      <c r="A128" s="72">
        <v>126</v>
      </c>
      <c r="B128" s="73" t="s">
        <v>2191</v>
      </c>
    </row>
    <row r="129" spans="1:2" x14ac:dyDescent="0.25">
      <c r="A129" s="72">
        <v>127</v>
      </c>
      <c r="B129" s="73" t="s">
        <v>2192</v>
      </c>
    </row>
    <row r="130" spans="1:2" x14ac:dyDescent="0.25">
      <c r="A130" s="72">
        <v>128</v>
      </c>
      <c r="B130" s="73" t="s">
        <v>2193</v>
      </c>
    </row>
    <row r="131" spans="1:2" x14ac:dyDescent="0.25">
      <c r="A131" s="72">
        <v>129</v>
      </c>
      <c r="B131" s="73" t="s">
        <v>2194</v>
      </c>
    </row>
    <row r="132" spans="1:2" x14ac:dyDescent="0.25">
      <c r="A132" s="72">
        <v>130</v>
      </c>
      <c r="B132" s="73" t="s">
        <v>2195</v>
      </c>
    </row>
    <row r="133" spans="1:2" x14ac:dyDescent="0.25">
      <c r="A133" s="72">
        <v>131</v>
      </c>
      <c r="B133" s="73" t="s">
        <v>2196</v>
      </c>
    </row>
    <row r="134" spans="1:2" x14ac:dyDescent="0.25">
      <c r="A134" s="72">
        <v>132</v>
      </c>
      <c r="B134" s="73" t="s">
        <v>2197</v>
      </c>
    </row>
    <row r="135" spans="1:2" x14ac:dyDescent="0.25">
      <c r="A135" s="72">
        <v>133</v>
      </c>
      <c r="B135" s="73" t="s">
        <v>2198</v>
      </c>
    </row>
    <row r="136" spans="1:2" x14ac:dyDescent="0.25">
      <c r="A136" s="72">
        <v>134</v>
      </c>
      <c r="B136" s="73" t="s">
        <v>2199</v>
      </c>
    </row>
    <row r="137" spans="1:2" x14ac:dyDescent="0.25">
      <c r="A137" s="72">
        <v>135</v>
      </c>
      <c r="B137" s="73" t="s">
        <v>2200</v>
      </c>
    </row>
    <row r="138" spans="1:2" x14ac:dyDescent="0.25">
      <c r="A138" s="72">
        <v>136</v>
      </c>
      <c r="B138" s="73" t="s">
        <v>2201</v>
      </c>
    </row>
    <row r="139" spans="1:2" x14ac:dyDescent="0.25">
      <c r="A139" s="72">
        <v>137</v>
      </c>
      <c r="B139" s="73" t="s">
        <v>2202</v>
      </c>
    </row>
    <row r="140" spans="1:2" x14ac:dyDescent="0.25">
      <c r="A140" s="72">
        <v>138</v>
      </c>
      <c r="B140" s="73" t="s">
        <v>2203</v>
      </c>
    </row>
    <row r="141" spans="1:2" x14ac:dyDescent="0.25">
      <c r="A141" s="72">
        <v>139</v>
      </c>
      <c r="B141" s="73" t="s">
        <v>2204</v>
      </c>
    </row>
    <row r="142" spans="1:2" x14ac:dyDescent="0.25">
      <c r="A142" s="72">
        <v>140</v>
      </c>
      <c r="B142" s="73" t="s">
        <v>2205</v>
      </c>
    </row>
    <row r="143" spans="1:2" x14ac:dyDescent="0.25">
      <c r="A143" s="72">
        <v>141</v>
      </c>
      <c r="B143" s="73" t="s">
        <v>2206</v>
      </c>
    </row>
    <row r="144" spans="1:2" x14ac:dyDescent="0.25">
      <c r="A144" s="72">
        <v>142</v>
      </c>
      <c r="B144" s="73" t="s">
        <v>2207</v>
      </c>
    </row>
    <row r="145" spans="1:2" x14ac:dyDescent="0.25">
      <c r="A145" s="72">
        <v>143</v>
      </c>
      <c r="B145" s="73" t="s">
        <v>2208</v>
      </c>
    </row>
    <row r="146" spans="1:2" x14ac:dyDescent="0.25">
      <c r="A146" s="72">
        <v>144</v>
      </c>
      <c r="B146" s="73" t="s">
        <v>2209</v>
      </c>
    </row>
    <row r="147" spans="1:2" x14ac:dyDescent="0.25">
      <c r="A147" s="72">
        <v>145</v>
      </c>
      <c r="B147" s="73" t="s">
        <v>2210</v>
      </c>
    </row>
    <row r="148" spans="1:2" x14ac:dyDescent="0.25">
      <c r="A148" s="72">
        <v>146</v>
      </c>
      <c r="B148" s="73" t="s">
        <v>2211</v>
      </c>
    </row>
    <row r="149" spans="1:2" x14ac:dyDescent="0.25">
      <c r="A149" s="72">
        <v>147</v>
      </c>
      <c r="B149" s="73" t="s">
        <v>2212</v>
      </c>
    </row>
    <row r="150" spans="1:2" x14ac:dyDescent="0.25">
      <c r="A150" s="72">
        <v>148</v>
      </c>
      <c r="B150" s="73" t="s">
        <v>2213</v>
      </c>
    </row>
    <row r="151" spans="1:2" x14ac:dyDescent="0.25">
      <c r="A151" s="72">
        <v>149</v>
      </c>
      <c r="B151" s="73" t="s">
        <v>2214</v>
      </c>
    </row>
    <row r="152" spans="1:2" x14ac:dyDescent="0.25">
      <c r="A152" s="72">
        <v>150</v>
      </c>
      <c r="B152" s="73" t="s">
        <v>2215</v>
      </c>
    </row>
    <row r="153" spans="1:2" x14ac:dyDescent="0.25">
      <c r="A153" s="72">
        <v>151</v>
      </c>
      <c r="B153" s="73" t="s">
        <v>2216</v>
      </c>
    </row>
    <row r="154" spans="1:2" x14ac:dyDescent="0.25">
      <c r="A154" s="72">
        <v>152</v>
      </c>
      <c r="B154" s="73" t="s">
        <v>2217</v>
      </c>
    </row>
    <row r="155" spans="1:2" x14ac:dyDescent="0.25">
      <c r="A155" s="72">
        <v>153</v>
      </c>
      <c r="B155" s="73" t="s">
        <v>2218</v>
      </c>
    </row>
    <row r="156" spans="1:2" x14ac:dyDescent="0.25">
      <c r="A156" s="72">
        <v>154</v>
      </c>
      <c r="B156" s="73" t="s">
        <v>2219</v>
      </c>
    </row>
    <row r="157" spans="1:2" x14ac:dyDescent="0.25">
      <c r="A157" s="72">
        <v>155</v>
      </c>
      <c r="B157" s="73" t="s">
        <v>2220</v>
      </c>
    </row>
    <row r="158" spans="1:2" x14ac:dyDescent="0.25">
      <c r="A158" s="72">
        <v>156</v>
      </c>
      <c r="B158" s="73" t="s">
        <v>2221</v>
      </c>
    </row>
    <row r="159" spans="1:2" x14ac:dyDescent="0.25">
      <c r="A159" s="72">
        <v>157</v>
      </c>
      <c r="B159" s="73" t="s">
        <v>2222</v>
      </c>
    </row>
    <row r="160" spans="1:2" x14ac:dyDescent="0.25">
      <c r="A160" s="72">
        <v>158</v>
      </c>
      <c r="B160" s="73" t="s">
        <v>2223</v>
      </c>
    </row>
    <row r="161" spans="1:2" x14ac:dyDescent="0.25">
      <c r="A161" s="72">
        <v>159</v>
      </c>
      <c r="B161" s="73" t="s">
        <v>2224</v>
      </c>
    </row>
    <row r="162" spans="1:2" x14ac:dyDescent="0.25">
      <c r="A162" s="72">
        <v>160</v>
      </c>
      <c r="B162" s="73" t="s">
        <v>2225</v>
      </c>
    </row>
    <row r="163" spans="1:2" x14ac:dyDescent="0.25">
      <c r="A163" s="72">
        <v>161</v>
      </c>
      <c r="B163" s="73" t="s">
        <v>2226</v>
      </c>
    </row>
    <row r="164" spans="1:2" x14ac:dyDescent="0.25">
      <c r="A164" s="72">
        <v>162</v>
      </c>
      <c r="B164" s="73" t="s">
        <v>2227</v>
      </c>
    </row>
    <row r="165" spans="1:2" x14ac:dyDescent="0.25">
      <c r="A165" s="72">
        <v>163</v>
      </c>
      <c r="B165" s="73" t="s">
        <v>2228</v>
      </c>
    </row>
    <row r="166" spans="1:2" x14ac:dyDescent="0.25">
      <c r="A166" s="72">
        <v>164</v>
      </c>
      <c r="B166" s="73" t="s">
        <v>2229</v>
      </c>
    </row>
    <row r="167" spans="1:2" x14ac:dyDescent="0.25">
      <c r="A167" s="72">
        <v>165</v>
      </c>
      <c r="B167" s="73" t="s">
        <v>2230</v>
      </c>
    </row>
    <row r="168" spans="1:2" x14ac:dyDescent="0.25">
      <c r="A168" s="72">
        <v>166</v>
      </c>
      <c r="B168" s="73" t="s">
        <v>2231</v>
      </c>
    </row>
    <row r="169" spans="1:2" x14ac:dyDescent="0.25">
      <c r="A169" s="72">
        <v>167</v>
      </c>
      <c r="B169" s="73" t="s">
        <v>2232</v>
      </c>
    </row>
    <row r="170" spans="1:2" x14ac:dyDescent="0.25">
      <c r="A170" s="72">
        <v>168</v>
      </c>
      <c r="B170" s="73" t="s">
        <v>2233</v>
      </c>
    </row>
    <row r="171" spans="1:2" x14ac:dyDescent="0.25">
      <c r="A171" s="72">
        <v>169</v>
      </c>
      <c r="B171" s="73" t="s">
        <v>2234</v>
      </c>
    </row>
    <row r="172" spans="1:2" x14ac:dyDescent="0.25">
      <c r="A172" s="72">
        <v>170</v>
      </c>
      <c r="B172" s="73" t="s">
        <v>2235</v>
      </c>
    </row>
    <row r="173" spans="1:2" x14ac:dyDescent="0.25">
      <c r="A173" s="72">
        <v>171</v>
      </c>
      <c r="B173" s="73" t="s">
        <v>2236</v>
      </c>
    </row>
    <row r="174" spans="1:2" x14ac:dyDescent="0.25">
      <c r="A174" s="72">
        <v>172</v>
      </c>
      <c r="B174" s="73" t="s">
        <v>2237</v>
      </c>
    </row>
    <row r="175" spans="1:2" x14ac:dyDescent="0.25">
      <c r="A175" s="72">
        <v>173</v>
      </c>
      <c r="B175" s="73" t="s">
        <v>2238</v>
      </c>
    </row>
    <row r="176" spans="1:2" x14ac:dyDescent="0.25">
      <c r="A176" s="72">
        <v>174</v>
      </c>
      <c r="B176" s="73" t="s">
        <v>2239</v>
      </c>
    </row>
    <row r="177" spans="1:2" x14ac:dyDescent="0.25">
      <c r="A177" s="72">
        <v>175</v>
      </c>
      <c r="B177" s="73" t="s">
        <v>2240</v>
      </c>
    </row>
    <row r="178" spans="1:2" x14ac:dyDescent="0.25">
      <c r="A178" s="72">
        <v>176</v>
      </c>
      <c r="B178" s="73" t="s">
        <v>2241</v>
      </c>
    </row>
    <row r="179" spans="1:2" x14ac:dyDescent="0.25">
      <c r="A179" s="72">
        <v>177</v>
      </c>
      <c r="B179" s="73" t="s">
        <v>2242</v>
      </c>
    </row>
    <row r="180" spans="1:2" x14ac:dyDescent="0.25">
      <c r="A180" s="72">
        <v>178</v>
      </c>
      <c r="B180" s="73" t="s">
        <v>2243</v>
      </c>
    </row>
    <row r="181" spans="1:2" x14ac:dyDescent="0.25">
      <c r="A181" s="72">
        <v>179</v>
      </c>
      <c r="B181" s="73" t="s">
        <v>2244</v>
      </c>
    </row>
    <row r="182" spans="1:2" x14ac:dyDescent="0.25">
      <c r="A182" s="72">
        <v>180</v>
      </c>
      <c r="B182" s="73" t="s">
        <v>2245</v>
      </c>
    </row>
    <row r="183" spans="1:2" x14ac:dyDescent="0.25">
      <c r="A183" s="72">
        <v>181</v>
      </c>
      <c r="B183" s="73" t="s">
        <v>2246</v>
      </c>
    </row>
    <row r="184" spans="1:2" x14ac:dyDescent="0.25">
      <c r="A184" s="72">
        <v>182</v>
      </c>
      <c r="B184" s="73" t="s">
        <v>2247</v>
      </c>
    </row>
    <row r="185" spans="1:2" x14ac:dyDescent="0.25">
      <c r="A185" s="72">
        <v>183</v>
      </c>
      <c r="B185" s="73" t="s">
        <v>2248</v>
      </c>
    </row>
    <row r="186" spans="1:2" x14ac:dyDescent="0.25">
      <c r="A186" s="72">
        <v>184</v>
      </c>
      <c r="B186" s="73" t="s">
        <v>2249</v>
      </c>
    </row>
    <row r="187" spans="1:2" x14ac:dyDescent="0.25">
      <c r="A187" s="72">
        <v>185</v>
      </c>
      <c r="B187" s="73" t="s">
        <v>2250</v>
      </c>
    </row>
    <row r="188" spans="1:2" x14ac:dyDescent="0.25">
      <c r="A188" s="72">
        <v>186</v>
      </c>
      <c r="B188" s="73" t="s">
        <v>2251</v>
      </c>
    </row>
    <row r="189" spans="1:2" x14ac:dyDescent="0.25">
      <c r="A189" s="72">
        <v>187</v>
      </c>
      <c r="B189" s="73" t="s">
        <v>2252</v>
      </c>
    </row>
    <row r="190" spans="1:2" x14ac:dyDescent="0.25">
      <c r="A190" s="72">
        <v>188</v>
      </c>
      <c r="B190" s="73" t="s">
        <v>2253</v>
      </c>
    </row>
    <row r="191" spans="1:2" x14ac:dyDescent="0.25">
      <c r="A191" s="72">
        <v>189</v>
      </c>
      <c r="B191" s="73" t="s">
        <v>2254</v>
      </c>
    </row>
    <row r="192" spans="1:2" x14ac:dyDescent="0.25">
      <c r="A192" s="72">
        <v>190</v>
      </c>
      <c r="B192" s="73" t="s">
        <v>2255</v>
      </c>
    </row>
    <row r="193" spans="1:2" x14ac:dyDescent="0.25">
      <c r="A193" s="72">
        <v>191</v>
      </c>
      <c r="B193" s="73" t="s">
        <v>2256</v>
      </c>
    </row>
    <row r="194" spans="1:2" x14ac:dyDescent="0.25">
      <c r="A194" s="72">
        <v>192</v>
      </c>
      <c r="B194" s="73" t="s">
        <v>2257</v>
      </c>
    </row>
    <row r="195" spans="1:2" x14ac:dyDescent="0.25">
      <c r="A195" s="72">
        <v>193</v>
      </c>
      <c r="B195" s="73" t="s">
        <v>2258</v>
      </c>
    </row>
    <row r="196" spans="1:2" x14ac:dyDescent="0.25">
      <c r="A196" s="72">
        <v>194</v>
      </c>
      <c r="B196" s="73" t="s">
        <v>2259</v>
      </c>
    </row>
    <row r="197" spans="1:2" x14ac:dyDescent="0.25">
      <c r="A197" s="72">
        <v>195</v>
      </c>
      <c r="B197" s="73" t="s">
        <v>2260</v>
      </c>
    </row>
    <row r="198" spans="1:2" x14ac:dyDescent="0.25">
      <c r="A198" s="72">
        <v>196</v>
      </c>
      <c r="B198" s="73" t="s">
        <v>2261</v>
      </c>
    </row>
    <row r="199" spans="1:2" x14ac:dyDescent="0.25">
      <c r="A199" s="72">
        <v>197</v>
      </c>
      <c r="B199" s="73" t="s">
        <v>2262</v>
      </c>
    </row>
    <row r="200" spans="1:2" x14ac:dyDescent="0.25">
      <c r="A200" s="72">
        <v>198</v>
      </c>
      <c r="B200" s="73" t="s">
        <v>2263</v>
      </c>
    </row>
    <row r="201" spans="1:2" x14ac:dyDescent="0.25">
      <c r="A201" s="72">
        <v>199</v>
      </c>
      <c r="B201" s="73" t="s">
        <v>2264</v>
      </c>
    </row>
    <row r="202" spans="1:2" x14ac:dyDescent="0.25">
      <c r="A202" s="72">
        <v>200</v>
      </c>
      <c r="B202" s="73" t="s">
        <v>2265</v>
      </c>
    </row>
    <row r="203" spans="1:2" x14ac:dyDescent="0.25">
      <c r="A203" s="72">
        <v>201</v>
      </c>
      <c r="B203" s="73" t="s">
        <v>2266</v>
      </c>
    </row>
    <row r="204" spans="1:2" x14ac:dyDescent="0.25">
      <c r="A204" s="72">
        <v>202</v>
      </c>
      <c r="B204" s="73" t="s">
        <v>2267</v>
      </c>
    </row>
    <row r="205" spans="1:2" x14ac:dyDescent="0.25">
      <c r="A205" s="72">
        <v>203</v>
      </c>
      <c r="B205" s="73" t="s">
        <v>2268</v>
      </c>
    </row>
    <row r="206" spans="1:2" x14ac:dyDescent="0.25">
      <c r="A206" s="72">
        <v>204</v>
      </c>
      <c r="B206" s="73" t="s">
        <v>2269</v>
      </c>
    </row>
    <row r="207" spans="1:2" x14ac:dyDescent="0.25">
      <c r="A207" s="72">
        <v>205</v>
      </c>
      <c r="B207" s="73" t="s">
        <v>2270</v>
      </c>
    </row>
    <row r="208" spans="1:2" x14ac:dyDescent="0.25">
      <c r="A208" s="72">
        <v>206</v>
      </c>
      <c r="B208" s="73" t="s">
        <v>2271</v>
      </c>
    </row>
    <row r="209" spans="1:2" x14ac:dyDescent="0.25">
      <c r="A209" s="72">
        <v>207</v>
      </c>
      <c r="B209" s="73" t="s">
        <v>2272</v>
      </c>
    </row>
    <row r="210" spans="1:2" x14ac:dyDescent="0.25">
      <c r="A210" s="72">
        <v>208</v>
      </c>
      <c r="B210" s="73" t="s">
        <v>2273</v>
      </c>
    </row>
    <row r="211" spans="1:2" x14ac:dyDescent="0.25">
      <c r="A211" s="72">
        <v>209</v>
      </c>
      <c r="B211" s="73"/>
    </row>
    <row r="212" spans="1:2" x14ac:dyDescent="0.25">
      <c r="A212" s="72">
        <v>210</v>
      </c>
      <c r="B212" s="73" t="s">
        <v>139</v>
      </c>
    </row>
    <row r="213" spans="1:2" x14ac:dyDescent="0.25">
      <c r="A213" s="72">
        <v>211</v>
      </c>
      <c r="B213" s="73" t="s">
        <v>139</v>
      </c>
    </row>
    <row r="214" spans="1:2" x14ac:dyDescent="0.25">
      <c r="A214" s="72">
        <v>212</v>
      </c>
      <c r="B214" s="73" t="s">
        <v>139</v>
      </c>
    </row>
    <row r="215" spans="1:2" x14ac:dyDescent="0.25">
      <c r="A215" s="72">
        <v>213</v>
      </c>
      <c r="B215" s="73" t="s">
        <v>2274</v>
      </c>
    </row>
    <row r="216" spans="1:2" x14ac:dyDescent="0.25">
      <c r="A216" s="72">
        <v>214</v>
      </c>
      <c r="B216" s="73" t="s">
        <v>2275</v>
      </c>
    </row>
    <row r="217" spans="1:2" x14ac:dyDescent="0.25">
      <c r="A217" s="72">
        <v>215</v>
      </c>
      <c r="B217" s="73" t="s">
        <v>193</v>
      </c>
    </row>
    <row r="218" spans="1:2" x14ac:dyDescent="0.25">
      <c r="A218" s="72">
        <v>216</v>
      </c>
      <c r="B218" s="73" t="s">
        <v>2276</v>
      </c>
    </row>
    <row r="219" spans="1:2" x14ac:dyDescent="0.25">
      <c r="A219" s="72">
        <v>217</v>
      </c>
      <c r="B219" s="73" t="s">
        <v>2277</v>
      </c>
    </row>
    <row r="220" spans="1:2" x14ac:dyDescent="0.25">
      <c r="A220" s="72">
        <v>218</v>
      </c>
      <c r="B220" s="73" t="s">
        <v>2278</v>
      </c>
    </row>
    <row r="221" spans="1:2" x14ac:dyDescent="0.25">
      <c r="A221" s="72">
        <v>219</v>
      </c>
      <c r="B221" s="73" t="s">
        <v>2279</v>
      </c>
    </row>
    <row r="222" spans="1:2" x14ac:dyDescent="0.25">
      <c r="A222" s="72">
        <v>220</v>
      </c>
      <c r="B222" s="73" t="s">
        <v>2280</v>
      </c>
    </row>
    <row r="223" spans="1:2" x14ac:dyDescent="0.25">
      <c r="A223" s="72">
        <v>221</v>
      </c>
      <c r="B223" s="73" t="s">
        <v>144</v>
      </c>
    </row>
    <row r="224" spans="1:2" x14ac:dyDescent="0.25">
      <c r="A224" s="72">
        <v>222</v>
      </c>
      <c r="B224" s="73"/>
    </row>
    <row r="225" spans="1:2" x14ac:dyDescent="0.25">
      <c r="A225" s="72">
        <v>223</v>
      </c>
      <c r="B225" s="73"/>
    </row>
    <row r="226" spans="1:2" x14ac:dyDescent="0.25">
      <c r="A226" s="72">
        <v>224</v>
      </c>
      <c r="B226" s="73"/>
    </row>
    <row r="227" spans="1:2" x14ac:dyDescent="0.25">
      <c r="A227" s="72">
        <v>225</v>
      </c>
      <c r="B227" s="73" t="s">
        <v>2281</v>
      </c>
    </row>
    <row r="228" spans="1:2" x14ac:dyDescent="0.25">
      <c r="A228" s="72">
        <v>226</v>
      </c>
      <c r="B228" s="73" t="s">
        <v>2282</v>
      </c>
    </row>
    <row r="229" spans="1:2" x14ac:dyDescent="0.25">
      <c r="A229" s="72">
        <v>227</v>
      </c>
      <c r="B229" s="73" t="s">
        <v>2283</v>
      </c>
    </row>
    <row r="230" spans="1:2" x14ac:dyDescent="0.25">
      <c r="A230" s="72">
        <v>228</v>
      </c>
      <c r="B230" s="73"/>
    </row>
    <row r="231" spans="1:2" x14ac:dyDescent="0.25">
      <c r="A231" s="72">
        <v>229</v>
      </c>
      <c r="B231" s="73" t="s">
        <v>2284</v>
      </c>
    </row>
    <row r="232" spans="1:2" x14ac:dyDescent="0.25">
      <c r="A232" s="72">
        <v>230</v>
      </c>
      <c r="B232" s="73" t="s">
        <v>2285</v>
      </c>
    </row>
    <row r="233" spans="1:2" x14ac:dyDescent="0.25">
      <c r="A233" s="72">
        <v>231</v>
      </c>
      <c r="B233" s="73" t="s">
        <v>2286</v>
      </c>
    </row>
    <row r="234" spans="1:2" x14ac:dyDescent="0.25">
      <c r="A234" s="72">
        <v>232</v>
      </c>
      <c r="B234" s="73" t="s">
        <v>2287</v>
      </c>
    </row>
    <row r="235" spans="1:2" x14ac:dyDescent="0.25">
      <c r="A235" s="72">
        <v>233</v>
      </c>
      <c r="B235" s="73" t="s">
        <v>2288</v>
      </c>
    </row>
    <row r="236" spans="1:2" x14ac:dyDescent="0.25">
      <c r="A236" s="72">
        <v>234</v>
      </c>
      <c r="B236" s="73" t="s">
        <v>2289</v>
      </c>
    </row>
    <row r="237" spans="1:2" x14ac:dyDescent="0.25">
      <c r="A237" s="72">
        <v>235</v>
      </c>
      <c r="B237" s="73" t="s">
        <v>2290</v>
      </c>
    </row>
    <row r="238" spans="1:2" x14ac:dyDescent="0.25">
      <c r="A238" s="72">
        <v>236</v>
      </c>
      <c r="B238" s="73" t="s">
        <v>2291</v>
      </c>
    </row>
    <row r="239" spans="1:2" x14ac:dyDescent="0.25">
      <c r="A239" s="72">
        <v>237</v>
      </c>
      <c r="B239" s="73" t="s">
        <v>2292</v>
      </c>
    </row>
    <row r="240" spans="1:2" x14ac:dyDescent="0.25">
      <c r="A240" s="72">
        <v>238</v>
      </c>
      <c r="B240" s="73" t="s">
        <v>2293</v>
      </c>
    </row>
    <row r="241" spans="1:2" x14ac:dyDescent="0.25">
      <c r="A241" s="72">
        <v>239</v>
      </c>
      <c r="B241" s="73" t="s">
        <v>2294</v>
      </c>
    </row>
    <row r="242" spans="1:2" x14ac:dyDescent="0.25">
      <c r="A242" s="72">
        <v>240</v>
      </c>
      <c r="B242" s="73" t="s">
        <v>2295</v>
      </c>
    </row>
    <row r="243" spans="1:2" x14ac:dyDescent="0.25">
      <c r="A243" s="72">
        <v>241</v>
      </c>
      <c r="B243" s="73" t="s">
        <v>2296</v>
      </c>
    </row>
    <row r="244" spans="1:2" x14ac:dyDescent="0.25">
      <c r="A244" s="72">
        <v>242</v>
      </c>
      <c r="B244" s="73" t="s">
        <v>2297</v>
      </c>
    </row>
    <row r="245" spans="1:2" x14ac:dyDescent="0.25">
      <c r="A245" s="72">
        <v>243</v>
      </c>
      <c r="B245" s="73" t="s">
        <v>2298</v>
      </c>
    </row>
    <row r="246" spans="1:2" x14ac:dyDescent="0.25">
      <c r="A246" s="72">
        <v>244</v>
      </c>
      <c r="B246" s="73" t="s">
        <v>2299</v>
      </c>
    </row>
    <row r="247" spans="1:2" x14ac:dyDescent="0.25">
      <c r="A247" s="72">
        <v>245</v>
      </c>
      <c r="B247" s="73" t="s">
        <v>2300</v>
      </c>
    </row>
    <row r="248" spans="1:2" x14ac:dyDescent="0.25">
      <c r="A248" s="72">
        <v>246</v>
      </c>
      <c r="B248" s="73" t="s">
        <v>2301</v>
      </c>
    </row>
    <row r="249" spans="1:2" x14ac:dyDescent="0.25">
      <c r="A249" s="72">
        <v>247</v>
      </c>
      <c r="B249" s="73" t="s">
        <v>2302</v>
      </c>
    </row>
    <row r="250" spans="1:2" x14ac:dyDescent="0.25">
      <c r="A250" s="72">
        <v>248</v>
      </c>
      <c r="B250" s="73"/>
    </row>
    <row r="251" spans="1:2" x14ac:dyDescent="0.25">
      <c r="A251" s="72">
        <v>249</v>
      </c>
      <c r="B251" s="73" t="s">
        <v>457</v>
      </c>
    </row>
    <row r="252" spans="1:2" x14ac:dyDescent="0.25">
      <c r="A252" s="72">
        <v>250</v>
      </c>
      <c r="B252" s="73" t="s">
        <v>457</v>
      </c>
    </row>
    <row r="253" spans="1:2" x14ac:dyDescent="0.25">
      <c r="A253" s="72">
        <v>251</v>
      </c>
      <c r="B253" s="73" t="s">
        <v>2303</v>
      </c>
    </row>
    <row r="254" spans="1:2" x14ac:dyDescent="0.25">
      <c r="A254" s="72">
        <v>252</v>
      </c>
      <c r="B254" s="73" t="s">
        <v>2304</v>
      </c>
    </row>
    <row r="255" spans="1:2" x14ac:dyDescent="0.25">
      <c r="A255" s="72">
        <v>253</v>
      </c>
      <c r="B255" s="73" t="s">
        <v>2305</v>
      </c>
    </row>
    <row r="256" spans="1:2" x14ac:dyDescent="0.25">
      <c r="A256" s="72">
        <v>254</v>
      </c>
      <c r="B256" s="73" t="s">
        <v>2306</v>
      </c>
    </row>
    <row r="257" spans="1:2" x14ac:dyDescent="0.25">
      <c r="A257" s="72">
        <v>255</v>
      </c>
      <c r="B257" s="73" t="s">
        <v>2307</v>
      </c>
    </row>
    <row r="258" spans="1:2" x14ac:dyDescent="0.25">
      <c r="A258" s="72">
        <v>256</v>
      </c>
      <c r="B258" s="73" t="s">
        <v>2308</v>
      </c>
    </row>
    <row r="259" spans="1:2" x14ac:dyDescent="0.25">
      <c r="A259" s="72">
        <v>257</v>
      </c>
      <c r="B259" s="73" t="s">
        <v>2309</v>
      </c>
    </row>
    <row r="260" spans="1:2" x14ac:dyDescent="0.25">
      <c r="A260" s="72">
        <v>258</v>
      </c>
      <c r="B260" s="73" t="s">
        <v>2310</v>
      </c>
    </row>
    <row r="261" spans="1:2" x14ac:dyDescent="0.25">
      <c r="A261" s="72">
        <v>259</v>
      </c>
      <c r="B261" s="73"/>
    </row>
    <row r="262" spans="1:2" x14ac:dyDescent="0.25">
      <c r="A262" s="72">
        <v>260</v>
      </c>
      <c r="B262" s="73" t="s">
        <v>2311</v>
      </c>
    </row>
    <row r="263" spans="1:2" x14ac:dyDescent="0.25">
      <c r="A263" s="72">
        <v>261</v>
      </c>
      <c r="B263" s="73" t="s">
        <v>2312</v>
      </c>
    </row>
    <row r="264" spans="1:2" x14ac:dyDescent="0.25">
      <c r="A264" s="72">
        <v>262</v>
      </c>
      <c r="B264" s="73" t="s">
        <v>2313</v>
      </c>
    </row>
    <row r="265" spans="1:2" x14ac:dyDescent="0.25">
      <c r="A265" s="72">
        <v>263</v>
      </c>
      <c r="B265" s="73" t="s">
        <v>2314</v>
      </c>
    </row>
    <row r="266" spans="1:2" x14ac:dyDescent="0.25">
      <c r="A266" s="72">
        <v>264</v>
      </c>
      <c r="B266" s="73" t="s">
        <v>2315</v>
      </c>
    </row>
    <row r="267" spans="1:2" x14ac:dyDescent="0.25">
      <c r="A267" s="72">
        <v>265</v>
      </c>
      <c r="B267" s="73" t="s">
        <v>2316</v>
      </c>
    </row>
    <row r="268" spans="1:2" x14ac:dyDescent="0.25">
      <c r="A268" s="72">
        <v>266</v>
      </c>
      <c r="B268" s="73" t="s">
        <v>2317</v>
      </c>
    </row>
    <row r="269" spans="1:2" x14ac:dyDescent="0.25">
      <c r="A269" s="72">
        <v>267</v>
      </c>
      <c r="B269" s="73" t="s">
        <v>2318</v>
      </c>
    </row>
    <row r="270" spans="1:2" x14ac:dyDescent="0.25">
      <c r="A270" s="72">
        <v>268</v>
      </c>
      <c r="B270" s="73" t="s">
        <v>2319</v>
      </c>
    </row>
    <row r="271" spans="1:2" x14ac:dyDescent="0.25">
      <c r="A271" s="72">
        <v>269</v>
      </c>
      <c r="B271" s="73" t="s">
        <v>2320</v>
      </c>
    </row>
    <row r="272" spans="1:2" x14ac:dyDescent="0.25">
      <c r="A272" s="72">
        <v>270</v>
      </c>
      <c r="B272" s="73" t="s">
        <v>447</v>
      </c>
    </row>
    <row r="273" spans="1:2" x14ac:dyDescent="0.25">
      <c r="A273" s="72">
        <v>271</v>
      </c>
      <c r="B273" s="73"/>
    </row>
    <row r="274" spans="1:2" x14ac:dyDescent="0.25">
      <c r="A274" s="72">
        <v>272</v>
      </c>
      <c r="B274" s="73" t="s">
        <v>2321</v>
      </c>
    </row>
    <row r="275" spans="1:2" x14ac:dyDescent="0.25">
      <c r="A275" s="72">
        <v>273</v>
      </c>
      <c r="B275" s="73" t="s">
        <v>2322</v>
      </c>
    </row>
    <row r="276" spans="1:2" x14ac:dyDescent="0.25">
      <c r="A276" s="72">
        <v>274</v>
      </c>
      <c r="B276" s="73" t="s">
        <v>2323</v>
      </c>
    </row>
    <row r="277" spans="1:2" x14ac:dyDescent="0.25">
      <c r="A277" s="72">
        <v>275</v>
      </c>
      <c r="B277" s="73" t="s">
        <v>2324</v>
      </c>
    </row>
    <row r="278" spans="1:2" x14ac:dyDescent="0.25">
      <c r="A278" s="72">
        <v>276</v>
      </c>
      <c r="B278" s="73" t="s">
        <v>2325</v>
      </c>
    </row>
    <row r="279" spans="1:2" x14ac:dyDescent="0.25">
      <c r="A279" s="72">
        <v>277</v>
      </c>
      <c r="B279" s="73" t="s">
        <v>2326</v>
      </c>
    </row>
    <row r="280" spans="1:2" x14ac:dyDescent="0.25">
      <c r="A280" s="72">
        <v>278</v>
      </c>
      <c r="B280" s="73" t="s">
        <v>2327</v>
      </c>
    </row>
    <row r="281" spans="1:2" x14ac:dyDescent="0.25">
      <c r="A281" s="72">
        <v>279</v>
      </c>
      <c r="B281" s="73" t="s">
        <v>2328</v>
      </c>
    </row>
    <row r="282" spans="1:2" x14ac:dyDescent="0.25">
      <c r="A282" s="72">
        <v>280</v>
      </c>
      <c r="B282" s="73" t="s">
        <v>2329</v>
      </c>
    </row>
    <row r="283" spans="1:2" x14ac:dyDescent="0.25">
      <c r="A283" s="72">
        <v>281</v>
      </c>
      <c r="B283" s="73" t="s">
        <v>2330</v>
      </c>
    </row>
    <row r="284" spans="1:2" x14ac:dyDescent="0.25">
      <c r="A284" s="72">
        <v>282</v>
      </c>
      <c r="B284" s="73" t="s">
        <v>2331</v>
      </c>
    </row>
    <row r="285" spans="1:2" x14ac:dyDescent="0.25">
      <c r="A285" s="72">
        <v>283</v>
      </c>
      <c r="B285" s="73"/>
    </row>
    <row r="286" spans="1:2" x14ac:dyDescent="0.25">
      <c r="A286" s="72">
        <v>284</v>
      </c>
      <c r="B286" s="73" t="s">
        <v>2332</v>
      </c>
    </row>
    <row r="287" spans="1:2" x14ac:dyDescent="0.25">
      <c r="A287" s="72">
        <v>285</v>
      </c>
      <c r="B287" s="73" t="s">
        <v>613</v>
      </c>
    </row>
    <row r="288" spans="1:2" x14ac:dyDescent="0.25">
      <c r="A288" s="72">
        <v>286</v>
      </c>
      <c r="B288" s="73" t="s">
        <v>612</v>
      </c>
    </row>
    <row r="289" spans="1:2" x14ac:dyDescent="0.25">
      <c r="A289" s="72">
        <v>287</v>
      </c>
      <c r="B289" s="73" t="s">
        <v>611</v>
      </c>
    </row>
    <row r="290" spans="1:2" x14ac:dyDescent="0.25">
      <c r="A290" s="72">
        <v>288</v>
      </c>
      <c r="B290" s="73" t="s">
        <v>614</v>
      </c>
    </row>
    <row r="291" spans="1:2" x14ac:dyDescent="0.25">
      <c r="A291" s="72">
        <v>289</v>
      </c>
      <c r="B291" s="73" t="s">
        <v>616</v>
      </c>
    </row>
    <row r="292" spans="1:2" x14ac:dyDescent="0.25">
      <c r="A292" s="72">
        <v>290</v>
      </c>
      <c r="B292" s="73" t="s">
        <v>615</v>
      </c>
    </row>
    <row r="293" spans="1:2" x14ac:dyDescent="0.25">
      <c r="A293" s="72">
        <v>291</v>
      </c>
      <c r="B293" s="73" t="s">
        <v>618</v>
      </c>
    </row>
    <row r="294" spans="1:2" x14ac:dyDescent="0.25">
      <c r="A294" s="72">
        <v>292</v>
      </c>
      <c r="B294" s="73" t="s">
        <v>617</v>
      </c>
    </row>
    <row r="295" spans="1:2" x14ac:dyDescent="0.25">
      <c r="A295" s="72">
        <v>293</v>
      </c>
      <c r="B295" s="73" t="s">
        <v>619</v>
      </c>
    </row>
    <row r="296" spans="1:2" x14ac:dyDescent="0.25">
      <c r="A296" s="72">
        <v>294</v>
      </c>
      <c r="B296" s="73" t="s">
        <v>546</v>
      </c>
    </row>
    <row r="297" spans="1:2" x14ac:dyDescent="0.25">
      <c r="A297" s="72">
        <v>295</v>
      </c>
      <c r="B297" s="73" t="s">
        <v>555</v>
      </c>
    </row>
    <row r="298" spans="1:2" x14ac:dyDescent="0.25">
      <c r="A298" s="72">
        <v>296</v>
      </c>
      <c r="B298" s="73" t="s">
        <v>547</v>
      </c>
    </row>
    <row r="299" spans="1:2" x14ac:dyDescent="0.25">
      <c r="A299" s="72">
        <v>297</v>
      </c>
      <c r="B299" s="73" t="s">
        <v>539</v>
      </c>
    </row>
    <row r="300" spans="1:2" x14ac:dyDescent="0.25">
      <c r="A300" s="72">
        <v>298</v>
      </c>
      <c r="B300" s="73" t="s">
        <v>554</v>
      </c>
    </row>
    <row r="301" spans="1:2" x14ac:dyDescent="0.25">
      <c r="A301" s="72">
        <v>299</v>
      </c>
      <c r="B301" s="73" t="s">
        <v>558</v>
      </c>
    </row>
    <row r="302" spans="1:2" x14ac:dyDescent="0.25">
      <c r="A302" s="72">
        <v>300</v>
      </c>
      <c r="B302" s="73" t="s">
        <v>550</v>
      </c>
    </row>
    <row r="303" spans="1:2" x14ac:dyDescent="0.25">
      <c r="A303" s="72">
        <v>301</v>
      </c>
      <c r="B303" s="73" t="s">
        <v>551</v>
      </c>
    </row>
    <row r="304" spans="1:2" x14ac:dyDescent="0.25">
      <c r="A304" s="72">
        <v>302</v>
      </c>
      <c r="B304" s="73" t="s">
        <v>542</v>
      </c>
    </row>
    <row r="305" spans="1:2" x14ac:dyDescent="0.25">
      <c r="A305" s="72">
        <v>303</v>
      </c>
      <c r="B305" s="73" t="s">
        <v>543</v>
      </c>
    </row>
    <row r="306" spans="1:2" x14ac:dyDescent="0.25">
      <c r="A306" s="72">
        <v>304</v>
      </c>
      <c r="B306" s="73" t="s">
        <v>545</v>
      </c>
    </row>
    <row r="307" spans="1:2" x14ac:dyDescent="0.25">
      <c r="A307" s="72">
        <v>305</v>
      </c>
      <c r="B307" s="73" t="s">
        <v>556</v>
      </c>
    </row>
    <row r="308" spans="1:2" x14ac:dyDescent="0.25">
      <c r="A308" s="72">
        <v>306</v>
      </c>
      <c r="B308" s="73" t="s">
        <v>548</v>
      </c>
    </row>
    <row r="309" spans="1:2" x14ac:dyDescent="0.25">
      <c r="A309" s="72">
        <v>307</v>
      </c>
      <c r="B309" s="73" t="s">
        <v>540</v>
      </c>
    </row>
    <row r="310" spans="1:2" x14ac:dyDescent="0.25">
      <c r="A310" s="72">
        <v>308</v>
      </c>
      <c r="B310" s="73"/>
    </row>
    <row r="311" spans="1:2" x14ac:dyDescent="0.25">
      <c r="A311" s="72">
        <v>309</v>
      </c>
      <c r="B311" s="73" t="s">
        <v>553</v>
      </c>
    </row>
    <row r="312" spans="1:2" x14ac:dyDescent="0.25">
      <c r="A312" s="72">
        <v>310</v>
      </c>
      <c r="B312" s="73" t="s">
        <v>557</v>
      </c>
    </row>
    <row r="313" spans="1:2" x14ac:dyDescent="0.25">
      <c r="A313" s="72">
        <v>311</v>
      </c>
      <c r="B313" s="73" t="s">
        <v>549</v>
      </c>
    </row>
    <row r="314" spans="1:2" x14ac:dyDescent="0.25">
      <c r="A314" s="72">
        <v>312</v>
      </c>
      <c r="B314" s="73" t="s">
        <v>552</v>
      </c>
    </row>
    <row r="315" spans="1:2" x14ac:dyDescent="0.25">
      <c r="A315" s="72">
        <v>313</v>
      </c>
      <c r="B315" s="73" t="s">
        <v>541</v>
      </c>
    </row>
    <row r="316" spans="1:2" x14ac:dyDescent="0.25">
      <c r="A316" s="72">
        <v>314</v>
      </c>
      <c r="B316" s="73" t="s">
        <v>544</v>
      </c>
    </row>
    <row r="317" spans="1:2" x14ac:dyDescent="0.25">
      <c r="A317" s="72">
        <v>315</v>
      </c>
      <c r="B317" s="73" t="s">
        <v>565</v>
      </c>
    </row>
    <row r="318" spans="1:2" x14ac:dyDescent="0.25">
      <c r="A318" s="72">
        <v>316</v>
      </c>
      <c r="B318" s="73" t="s">
        <v>560</v>
      </c>
    </row>
    <row r="319" spans="1:2" x14ac:dyDescent="0.25">
      <c r="A319" s="72">
        <v>317</v>
      </c>
      <c r="B319" s="73" t="s">
        <v>564</v>
      </c>
    </row>
    <row r="320" spans="1:2" x14ac:dyDescent="0.25">
      <c r="A320" s="72">
        <v>318</v>
      </c>
      <c r="B320" s="73" t="s">
        <v>568</v>
      </c>
    </row>
    <row r="321" spans="1:2" x14ac:dyDescent="0.25">
      <c r="A321" s="72">
        <v>319</v>
      </c>
      <c r="B321" s="73" t="s">
        <v>561</v>
      </c>
    </row>
    <row r="322" spans="1:2" x14ac:dyDescent="0.25">
      <c r="A322" s="72">
        <v>320</v>
      </c>
      <c r="B322" s="73" t="s">
        <v>559</v>
      </c>
    </row>
    <row r="323" spans="1:2" x14ac:dyDescent="0.25">
      <c r="A323" s="72">
        <v>321</v>
      </c>
      <c r="B323" s="73" t="s">
        <v>563</v>
      </c>
    </row>
    <row r="324" spans="1:2" x14ac:dyDescent="0.25">
      <c r="A324" s="72">
        <v>322</v>
      </c>
      <c r="B324" s="73" t="s">
        <v>562</v>
      </c>
    </row>
    <row r="325" spans="1:2" x14ac:dyDescent="0.25">
      <c r="A325" s="72">
        <v>323</v>
      </c>
      <c r="B325" s="73" t="s">
        <v>567</v>
      </c>
    </row>
    <row r="326" spans="1:2" x14ac:dyDescent="0.25">
      <c r="A326" s="72">
        <v>324</v>
      </c>
      <c r="B326" s="73" t="s">
        <v>566</v>
      </c>
    </row>
    <row r="327" spans="1:2" x14ac:dyDescent="0.25">
      <c r="A327" s="72">
        <v>325</v>
      </c>
      <c r="B327" s="73" t="s">
        <v>569</v>
      </c>
    </row>
    <row r="328" spans="1:2" x14ac:dyDescent="0.25">
      <c r="A328" s="72">
        <v>326</v>
      </c>
      <c r="B328" s="73" t="s">
        <v>2333</v>
      </c>
    </row>
    <row r="329" spans="1:2" x14ac:dyDescent="0.25">
      <c r="A329" s="72">
        <v>327</v>
      </c>
      <c r="B329" s="73" t="s">
        <v>570</v>
      </c>
    </row>
    <row r="330" spans="1:2" x14ac:dyDescent="0.25">
      <c r="A330" s="72">
        <v>328</v>
      </c>
      <c r="B330" s="73" t="s">
        <v>2334</v>
      </c>
    </row>
    <row r="331" spans="1:2" x14ac:dyDescent="0.25">
      <c r="A331" s="72">
        <v>329</v>
      </c>
      <c r="B331" s="73" t="s">
        <v>2335</v>
      </c>
    </row>
    <row r="332" spans="1:2" x14ac:dyDescent="0.25">
      <c r="A332" s="72">
        <v>330</v>
      </c>
      <c r="B332" s="73" t="s">
        <v>2336</v>
      </c>
    </row>
    <row r="333" spans="1:2" x14ac:dyDescent="0.25">
      <c r="A333" s="72">
        <v>331</v>
      </c>
      <c r="B333" s="73" t="s">
        <v>2337</v>
      </c>
    </row>
    <row r="334" spans="1:2" x14ac:dyDescent="0.25">
      <c r="A334" s="72">
        <v>332</v>
      </c>
      <c r="B334" s="73" t="s">
        <v>2338</v>
      </c>
    </row>
    <row r="335" spans="1:2" x14ac:dyDescent="0.25">
      <c r="A335" s="72">
        <v>333</v>
      </c>
      <c r="B335" s="73" t="s">
        <v>661</v>
      </c>
    </row>
    <row r="336" spans="1:2" x14ac:dyDescent="0.25">
      <c r="A336" s="72">
        <v>334</v>
      </c>
      <c r="B336" s="73" t="s">
        <v>662</v>
      </c>
    </row>
    <row r="337" spans="1:2" x14ac:dyDescent="0.25">
      <c r="A337" s="72">
        <v>335</v>
      </c>
      <c r="B337" s="73" t="s">
        <v>664</v>
      </c>
    </row>
    <row r="338" spans="1:2" x14ac:dyDescent="0.25">
      <c r="A338" s="72">
        <v>336</v>
      </c>
      <c r="B338" s="73" t="s">
        <v>663</v>
      </c>
    </row>
    <row r="339" spans="1:2" x14ac:dyDescent="0.25">
      <c r="A339" s="72">
        <v>337</v>
      </c>
      <c r="B339" s="73" t="s">
        <v>2339</v>
      </c>
    </row>
    <row r="340" spans="1:2" x14ac:dyDescent="0.25">
      <c r="A340" s="72">
        <v>338</v>
      </c>
      <c r="B340" s="73" t="s">
        <v>2340</v>
      </c>
    </row>
    <row r="341" spans="1:2" x14ac:dyDescent="0.25">
      <c r="A341" s="72">
        <v>339</v>
      </c>
      <c r="B341" s="73" t="s">
        <v>2341</v>
      </c>
    </row>
    <row r="342" spans="1:2" x14ac:dyDescent="0.25">
      <c r="A342" s="72">
        <v>340</v>
      </c>
      <c r="B342" s="73" t="s">
        <v>2342</v>
      </c>
    </row>
    <row r="343" spans="1:2" x14ac:dyDescent="0.25">
      <c r="A343" s="72">
        <v>341</v>
      </c>
      <c r="B343" s="73" t="s">
        <v>2343</v>
      </c>
    </row>
    <row r="344" spans="1:2" x14ac:dyDescent="0.25">
      <c r="A344" s="72">
        <v>342</v>
      </c>
      <c r="B344" s="73" t="s">
        <v>670</v>
      </c>
    </row>
    <row r="345" spans="1:2" x14ac:dyDescent="0.25">
      <c r="A345" s="72">
        <v>343</v>
      </c>
      <c r="B345" s="73" t="s">
        <v>669</v>
      </c>
    </row>
    <row r="346" spans="1:2" x14ac:dyDescent="0.25">
      <c r="A346" s="72">
        <v>344</v>
      </c>
      <c r="B346" s="73" t="s">
        <v>672</v>
      </c>
    </row>
    <row r="347" spans="1:2" x14ac:dyDescent="0.25">
      <c r="A347" s="72">
        <v>345</v>
      </c>
      <c r="B347" s="73" t="s">
        <v>671</v>
      </c>
    </row>
    <row r="348" spans="1:2" x14ac:dyDescent="0.25">
      <c r="A348" s="72">
        <v>346</v>
      </c>
      <c r="B348" s="73" t="s">
        <v>2344</v>
      </c>
    </row>
    <row r="349" spans="1:2" x14ac:dyDescent="0.25">
      <c r="A349" s="72">
        <v>347</v>
      </c>
      <c r="B349" s="73" t="s">
        <v>701</v>
      </c>
    </row>
    <row r="350" spans="1:2" x14ac:dyDescent="0.25">
      <c r="A350" s="72">
        <v>348</v>
      </c>
      <c r="B350" s="73" t="s">
        <v>700</v>
      </c>
    </row>
    <row r="351" spans="1:2" x14ac:dyDescent="0.25">
      <c r="A351" s="72">
        <v>349</v>
      </c>
      <c r="B351" s="73" t="s">
        <v>2345</v>
      </c>
    </row>
    <row r="352" spans="1:2" x14ac:dyDescent="0.25">
      <c r="A352" s="72">
        <v>350</v>
      </c>
      <c r="B352" s="73" t="s">
        <v>2346</v>
      </c>
    </row>
    <row r="353" spans="1:2" x14ac:dyDescent="0.25">
      <c r="A353" s="72">
        <v>351</v>
      </c>
      <c r="B353" s="73" t="s">
        <v>2347</v>
      </c>
    </row>
    <row r="354" spans="1:2" x14ac:dyDescent="0.25">
      <c r="A354" s="72">
        <v>352</v>
      </c>
      <c r="B354" s="73" t="s">
        <v>2348</v>
      </c>
    </row>
    <row r="355" spans="1:2" x14ac:dyDescent="0.25">
      <c r="A355" s="72">
        <v>353</v>
      </c>
      <c r="B355" s="73" t="s">
        <v>2349</v>
      </c>
    </row>
    <row r="356" spans="1:2" x14ac:dyDescent="0.25">
      <c r="A356" s="72">
        <v>354</v>
      </c>
      <c r="B356" s="73" t="s">
        <v>2350</v>
      </c>
    </row>
    <row r="357" spans="1:2" x14ac:dyDescent="0.25">
      <c r="A357" s="72">
        <v>355</v>
      </c>
      <c r="B357" s="73" t="s">
        <v>2351</v>
      </c>
    </row>
    <row r="358" spans="1:2" x14ac:dyDescent="0.25">
      <c r="A358" s="72">
        <v>356</v>
      </c>
      <c r="B358" s="73" t="s">
        <v>2352</v>
      </c>
    </row>
    <row r="359" spans="1:2" x14ac:dyDescent="0.25">
      <c r="A359" s="72">
        <v>357</v>
      </c>
      <c r="B359" s="73" t="s">
        <v>2353</v>
      </c>
    </row>
    <row r="360" spans="1:2" x14ac:dyDescent="0.25">
      <c r="A360" s="72">
        <v>358</v>
      </c>
      <c r="B360" s="73" t="s">
        <v>2354</v>
      </c>
    </row>
    <row r="361" spans="1:2" x14ac:dyDescent="0.25">
      <c r="A361" s="72">
        <v>359</v>
      </c>
      <c r="B361" s="73" t="s">
        <v>2355</v>
      </c>
    </row>
    <row r="362" spans="1:2" x14ac:dyDescent="0.25">
      <c r="A362" s="72">
        <v>360</v>
      </c>
      <c r="B362" s="73" t="s">
        <v>2356</v>
      </c>
    </row>
    <row r="363" spans="1:2" x14ac:dyDescent="0.25">
      <c r="A363" s="72">
        <v>361</v>
      </c>
      <c r="B363" s="73" t="s">
        <v>703</v>
      </c>
    </row>
    <row r="364" spans="1:2" x14ac:dyDescent="0.25">
      <c r="A364" s="72">
        <v>362</v>
      </c>
      <c r="B364" s="73" t="s">
        <v>702</v>
      </c>
    </row>
    <row r="365" spans="1:2" x14ac:dyDescent="0.25">
      <c r="A365" s="72">
        <v>363</v>
      </c>
      <c r="B365" s="73" t="s">
        <v>2357</v>
      </c>
    </row>
    <row r="366" spans="1:2" x14ac:dyDescent="0.25">
      <c r="A366" s="72">
        <v>364</v>
      </c>
      <c r="B366" s="73" t="s">
        <v>2358</v>
      </c>
    </row>
    <row r="367" spans="1:2" x14ac:dyDescent="0.25">
      <c r="A367" s="72">
        <v>365</v>
      </c>
      <c r="B367" s="73" t="s">
        <v>2359</v>
      </c>
    </row>
    <row r="368" spans="1:2" x14ac:dyDescent="0.25">
      <c r="A368" s="72">
        <v>366</v>
      </c>
      <c r="B368" s="73" t="s">
        <v>709</v>
      </c>
    </row>
    <row r="369" spans="1:2" x14ac:dyDescent="0.25">
      <c r="A369" s="72">
        <v>367</v>
      </c>
      <c r="B369" s="73" t="s">
        <v>710</v>
      </c>
    </row>
    <row r="370" spans="1:2" x14ac:dyDescent="0.25">
      <c r="A370" s="72">
        <v>368</v>
      </c>
      <c r="B370" s="73" t="s">
        <v>711</v>
      </c>
    </row>
    <row r="371" spans="1:2" x14ac:dyDescent="0.25">
      <c r="A371" s="72">
        <v>369</v>
      </c>
      <c r="B371" s="73" t="s">
        <v>2360</v>
      </c>
    </row>
    <row r="372" spans="1:2" x14ac:dyDescent="0.25">
      <c r="A372" s="72">
        <v>370</v>
      </c>
      <c r="B372" s="73" t="s">
        <v>2361</v>
      </c>
    </row>
    <row r="373" spans="1:2" x14ac:dyDescent="0.25">
      <c r="A373" s="72">
        <v>371</v>
      </c>
      <c r="B373" s="73" t="s">
        <v>2362</v>
      </c>
    </row>
    <row r="374" spans="1:2" x14ac:dyDescent="0.25">
      <c r="A374" s="72">
        <v>372</v>
      </c>
      <c r="B374" s="73" t="s">
        <v>714</v>
      </c>
    </row>
    <row r="375" spans="1:2" x14ac:dyDescent="0.25">
      <c r="A375" s="72">
        <v>373</v>
      </c>
      <c r="B375" s="73" t="s">
        <v>713</v>
      </c>
    </row>
    <row r="376" spans="1:2" x14ac:dyDescent="0.25">
      <c r="A376" s="72">
        <v>374</v>
      </c>
      <c r="B376" s="73" t="s">
        <v>2363</v>
      </c>
    </row>
    <row r="377" spans="1:2" x14ac:dyDescent="0.25">
      <c r="A377" s="72">
        <v>375</v>
      </c>
      <c r="B377" s="73" t="s">
        <v>2364</v>
      </c>
    </row>
    <row r="378" spans="1:2" x14ac:dyDescent="0.25">
      <c r="A378" s="72">
        <v>376</v>
      </c>
      <c r="B378" s="73" t="s">
        <v>2365</v>
      </c>
    </row>
    <row r="379" spans="1:2" x14ac:dyDescent="0.25">
      <c r="A379" s="72">
        <v>377</v>
      </c>
      <c r="B379" s="73" t="s">
        <v>2366</v>
      </c>
    </row>
    <row r="380" spans="1:2" x14ac:dyDescent="0.25">
      <c r="A380" s="72">
        <v>378</v>
      </c>
      <c r="B380" s="73" t="s">
        <v>728</v>
      </c>
    </row>
    <row r="381" spans="1:2" x14ac:dyDescent="0.25">
      <c r="A381" s="72">
        <v>379</v>
      </c>
      <c r="B381" s="73" t="s">
        <v>2367</v>
      </c>
    </row>
    <row r="382" spans="1:2" x14ac:dyDescent="0.25">
      <c r="A382" s="72">
        <v>380</v>
      </c>
      <c r="B382" s="73" t="s">
        <v>730</v>
      </c>
    </row>
    <row r="383" spans="1:2" x14ac:dyDescent="0.25">
      <c r="A383" s="72">
        <v>381</v>
      </c>
      <c r="B383" s="73" t="s">
        <v>2368</v>
      </c>
    </row>
    <row r="384" spans="1:2" x14ac:dyDescent="0.25">
      <c r="A384" s="72">
        <v>382</v>
      </c>
      <c r="B384" s="73" t="s">
        <v>2369</v>
      </c>
    </row>
    <row r="385" spans="1:2" x14ac:dyDescent="0.25">
      <c r="A385" s="72">
        <v>383</v>
      </c>
      <c r="B385" s="73" t="s">
        <v>2370</v>
      </c>
    </row>
    <row r="386" spans="1:2" x14ac:dyDescent="0.25">
      <c r="A386" s="72">
        <v>384</v>
      </c>
      <c r="B386" s="73" t="s">
        <v>2371</v>
      </c>
    </row>
    <row r="387" spans="1:2" x14ac:dyDescent="0.25">
      <c r="A387" s="72">
        <v>385</v>
      </c>
      <c r="B387" s="73"/>
    </row>
    <row r="388" spans="1:2" x14ac:dyDescent="0.25">
      <c r="A388" s="72">
        <v>386</v>
      </c>
      <c r="B388" s="73" t="s">
        <v>2372</v>
      </c>
    </row>
    <row r="389" spans="1:2" x14ac:dyDescent="0.25">
      <c r="A389" s="72">
        <v>387</v>
      </c>
      <c r="B389" s="73" t="s">
        <v>2373</v>
      </c>
    </row>
    <row r="390" spans="1:2" x14ac:dyDescent="0.25">
      <c r="A390" s="72">
        <v>388</v>
      </c>
      <c r="B390" s="73" t="s">
        <v>732</v>
      </c>
    </row>
    <row r="391" spans="1:2" x14ac:dyDescent="0.25">
      <c r="A391" s="72">
        <v>389</v>
      </c>
      <c r="B391" s="73" t="s">
        <v>2374</v>
      </c>
    </row>
    <row r="392" spans="1:2" x14ac:dyDescent="0.25">
      <c r="A392" s="72">
        <v>390</v>
      </c>
      <c r="B392" s="73" t="s">
        <v>2375</v>
      </c>
    </row>
    <row r="393" spans="1:2" x14ac:dyDescent="0.25">
      <c r="A393" s="72">
        <v>391</v>
      </c>
      <c r="B393" s="73" t="s">
        <v>2376</v>
      </c>
    </row>
    <row r="394" spans="1:2" x14ac:dyDescent="0.25">
      <c r="A394" s="72">
        <v>392</v>
      </c>
      <c r="B394" s="73" t="s">
        <v>708</v>
      </c>
    </row>
    <row r="395" spans="1:2" x14ac:dyDescent="0.25">
      <c r="A395" s="72">
        <v>393</v>
      </c>
      <c r="B395" s="73"/>
    </row>
    <row r="396" spans="1:2" x14ac:dyDescent="0.25">
      <c r="A396" s="72">
        <v>394</v>
      </c>
      <c r="B396" s="73"/>
    </row>
    <row r="397" spans="1:2" x14ac:dyDescent="0.25">
      <c r="A397" s="72">
        <v>395</v>
      </c>
      <c r="B397" s="73" t="s">
        <v>712</v>
      </c>
    </row>
    <row r="398" spans="1:2" x14ac:dyDescent="0.25">
      <c r="A398" s="72">
        <v>396</v>
      </c>
      <c r="B398" s="73" t="s">
        <v>1555</v>
      </c>
    </row>
    <row r="399" spans="1:2" x14ac:dyDescent="0.25">
      <c r="A399" s="72">
        <v>397</v>
      </c>
      <c r="B399" s="73" t="s">
        <v>2377</v>
      </c>
    </row>
    <row r="400" spans="1:2" x14ac:dyDescent="0.25">
      <c r="A400" s="72">
        <v>398</v>
      </c>
      <c r="B400" s="73" t="s">
        <v>2378</v>
      </c>
    </row>
    <row r="401" spans="1:2" x14ac:dyDescent="0.25">
      <c r="A401" s="72">
        <v>399</v>
      </c>
      <c r="B401" s="73" t="s">
        <v>2379</v>
      </c>
    </row>
    <row r="402" spans="1:2" x14ac:dyDescent="0.25">
      <c r="A402" s="72">
        <v>400</v>
      </c>
      <c r="B402" s="73" t="s">
        <v>1556</v>
      </c>
    </row>
    <row r="403" spans="1:2" x14ac:dyDescent="0.25">
      <c r="A403" s="72">
        <v>401</v>
      </c>
      <c r="B403" s="73" t="s">
        <v>1557</v>
      </c>
    </row>
    <row r="404" spans="1:2" x14ac:dyDescent="0.25">
      <c r="A404" s="72">
        <v>402</v>
      </c>
      <c r="B404" s="73" t="s">
        <v>2380</v>
      </c>
    </row>
    <row r="405" spans="1:2" x14ac:dyDescent="0.25">
      <c r="A405" s="72">
        <v>403</v>
      </c>
      <c r="B405" s="73" t="s">
        <v>2381</v>
      </c>
    </row>
    <row r="406" spans="1:2" x14ac:dyDescent="0.25">
      <c r="A406" s="72">
        <v>404</v>
      </c>
      <c r="B406" s="73" t="s">
        <v>2382</v>
      </c>
    </row>
    <row r="407" spans="1:2" x14ac:dyDescent="0.25">
      <c r="A407" s="72">
        <v>405</v>
      </c>
      <c r="B407" s="73" t="s">
        <v>2383</v>
      </c>
    </row>
    <row r="408" spans="1:2" x14ac:dyDescent="0.25">
      <c r="A408" s="72">
        <v>406</v>
      </c>
      <c r="B408" s="73" t="s">
        <v>2384</v>
      </c>
    </row>
    <row r="409" spans="1:2" x14ac:dyDescent="0.25">
      <c r="A409" s="72">
        <v>407</v>
      </c>
      <c r="B409" s="73" t="s">
        <v>2385</v>
      </c>
    </row>
    <row r="410" spans="1:2" x14ac:dyDescent="0.25">
      <c r="A410" s="72">
        <v>408</v>
      </c>
      <c r="B410" s="73"/>
    </row>
    <row r="411" spans="1:2" x14ac:dyDescent="0.25">
      <c r="A411" s="72">
        <v>409</v>
      </c>
      <c r="B411" s="73" t="s">
        <v>1674</v>
      </c>
    </row>
    <row r="412" spans="1:2" x14ac:dyDescent="0.25">
      <c r="A412" s="72">
        <v>410</v>
      </c>
      <c r="B412" s="73" t="s">
        <v>1673</v>
      </c>
    </row>
    <row r="413" spans="1:2" x14ac:dyDescent="0.25">
      <c r="A413" s="72">
        <v>411</v>
      </c>
      <c r="B413" s="73" t="s">
        <v>2386</v>
      </c>
    </row>
    <row r="414" spans="1:2" x14ac:dyDescent="0.25">
      <c r="A414" s="72">
        <v>412</v>
      </c>
      <c r="B414" s="73" t="s">
        <v>2387</v>
      </c>
    </row>
    <row r="415" spans="1:2" x14ac:dyDescent="0.25">
      <c r="A415" s="72">
        <v>413</v>
      </c>
      <c r="B415" s="73" t="s">
        <v>2388</v>
      </c>
    </row>
    <row r="416" spans="1:2" x14ac:dyDescent="0.25">
      <c r="A416" s="72">
        <v>414</v>
      </c>
      <c r="B416" s="73" t="s">
        <v>2389</v>
      </c>
    </row>
    <row r="417" spans="1:2" x14ac:dyDescent="0.25">
      <c r="A417" s="72">
        <v>415</v>
      </c>
      <c r="B417" s="73" t="s">
        <v>2390</v>
      </c>
    </row>
    <row r="418" spans="1:2" x14ac:dyDescent="0.25">
      <c r="A418" s="72">
        <v>416</v>
      </c>
      <c r="B418" s="73" t="s">
        <v>2391</v>
      </c>
    </row>
    <row r="419" spans="1:2" x14ac:dyDescent="0.25">
      <c r="A419" s="72">
        <v>417</v>
      </c>
      <c r="B419" s="73" t="s">
        <v>2392</v>
      </c>
    </row>
    <row r="420" spans="1:2" x14ac:dyDescent="0.25">
      <c r="A420" s="72">
        <v>418</v>
      </c>
      <c r="B420" s="73" t="s">
        <v>2393</v>
      </c>
    </row>
    <row r="421" spans="1:2" x14ac:dyDescent="0.25">
      <c r="A421" s="72">
        <v>419</v>
      </c>
      <c r="B421" s="73" t="s">
        <v>2394</v>
      </c>
    </row>
    <row r="422" spans="1:2" x14ac:dyDescent="0.25">
      <c r="A422" s="72">
        <v>420</v>
      </c>
      <c r="B422" s="73" t="s">
        <v>2395</v>
      </c>
    </row>
    <row r="423" spans="1:2" x14ac:dyDescent="0.25">
      <c r="A423" s="72">
        <v>421</v>
      </c>
      <c r="B423" s="73" t="s">
        <v>2396</v>
      </c>
    </row>
    <row r="424" spans="1:2" x14ac:dyDescent="0.25">
      <c r="A424" s="72">
        <v>422</v>
      </c>
      <c r="B424" s="73" t="s">
        <v>1782</v>
      </c>
    </row>
    <row r="425" spans="1:2" x14ac:dyDescent="0.25">
      <c r="A425" s="72">
        <v>423</v>
      </c>
      <c r="B425" s="73" t="s">
        <v>1783</v>
      </c>
    </row>
    <row r="426" spans="1:2" x14ac:dyDescent="0.25">
      <c r="A426" s="72">
        <v>424</v>
      </c>
      <c r="B426" s="73" t="s">
        <v>2397</v>
      </c>
    </row>
    <row r="427" spans="1:2" x14ac:dyDescent="0.25">
      <c r="A427" s="72">
        <v>425</v>
      </c>
      <c r="B427" s="73" t="s">
        <v>2398</v>
      </c>
    </row>
    <row r="428" spans="1:2" x14ac:dyDescent="0.25">
      <c r="A428" s="72">
        <v>426</v>
      </c>
      <c r="B428" s="73" t="s">
        <v>2399</v>
      </c>
    </row>
    <row r="429" spans="1:2" x14ac:dyDescent="0.25">
      <c r="A429" s="72">
        <v>427</v>
      </c>
      <c r="B429" s="73" t="s">
        <v>1852</v>
      </c>
    </row>
    <row r="430" spans="1:2" x14ac:dyDescent="0.25">
      <c r="A430" s="72">
        <v>428</v>
      </c>
      <c r="B430" s="73" t="s">
        <v>1853</v>
      </c>
    </row>
    <row r="431" spans="1:2" x14ac:dyDescent="0.25">
      <c r="A431" s="72">
        <v>429</v>
      </c>
      <c r="B431" s="73" t="s">
        <v>2400</v>
      </c>
    </row>
    <row r="432" spans="1:2" x14ac:dyDescent="0.25">
      <c r="A432" s="72">
        <v>430</v>
      </c>
      <c r="B432" s="73" t="s">
        <v>2401</v>
      </c>
    </row>
    <row r="433" spans="1:2" x14ac:dyDescent="0.25">
      <c r="A433" s="72">
        <v>431</v>
      </c>
      <c r="B433" s="73" t="s">
        <v>2402</v>
      </c>
    </row>
    <row r="434" spans="1:2" x14ac:dyDescent="0.25">
      <c r="A434" s="72">
        <v>432</v>
      </c>
      <c r="B434" s="73" t="s">
        <v>2403</v>
      </c>
    </row>
    <row r="435" spans="1:2" x14ac:dyDescent="0.25">
      <c r="A435" s="72">
        <v>433</v>
      </c>
      <c r="B435" s="73" t="s">
        <v>2404</v>
      </c>
    </row>
    <row r="436" spans="1:2" x14ac:dyDescent="0.25">
      <c r="A436" s="72">
        <v>434</v>
      </c>
      <c r="B436" s="73" t="s">
        <v>2405</v>
      </c>
    </row>
    <row r="437" spans="1:2" x14ac:dyDescent="0.25">
      <c r="A437" s="72">
        <v>435</v>
      </c>
      <c r="B437" s="73" t="s">
        <v>2406</v>
      </c>
    </row>
    <row r="438" spans="1:2" x14ac:dyDescent="0.25">
      <c r="A438" s="72">
        <v>436</v>
      </c>
      <c r="B438" s="73" t="s">
        <v>2407</v>
      </c>
    </row>
    <row r="439" spans="1:2" x14ac:dyDescent="0.25">
      <c r="A439" s="72">
        <v>437</v>
      </c>
      <c r="B439" s="73"/>
    </row>
    <row r="440" spans="1:2" x14ac:dyDescent="0.25">
      <c r="A440" s="72">
        <v>438</v>
      </c>
      <c r="B440" s="73" t="s">
        <v>1904</v>
      </c>
    </row>
    <row r="441" spans="1:2" x14ac:dyDescent="0.25">
      <c r="A441" s="72">
        <v>439</v>
      </c>
      <c r="B441" s="73" t="s">
        <v>1905</v>
      </c>
    </row>
    <row r="442" spans="1:2" x14ac:dyDescent="0.25">
      <c r="A442" s="72">
        <v>440</v>
      </c>
      <c r="B442" s="73" t="s">
        <v>1906</v>
      </c>
    </row>
    <row r="443" spans="1:2" x14ac:dyDescent="0.25">
      <c r="A443" s="72">
        <v>441</v>
      </c>
      <c r="B443" s="73"/>
    </row>
    <row r="444" spans="1:2" x14ac:dyDescent="0.25">
      <c r="A444" s="72">
        <v>442</v>
      </c>
      <c r="B444" s="73"/>
    </row>
    <row r="445" spans="1:2" x14ac:dyDescent="0.25">
      <c r="A445" s="72">
        <v>443</v>
      </c>
      <c r="B445" s="73"/>
    </row>
    <row r="446" spans="1:2" x14ac:dyDescent="0.25">
      <c r="A446" s="72">
        <v>444</v>
      </c>
      <c r="B446" s="73"/>
    </row>
    <row r="447" spans="1:2" x14ac:dyDescent="0.25">
      <c r="A447" s="72">
        <v>445</v>
      </c>
      <c r="B447" s="73"/>
    </row>
    <row r="448" spans="1:2" x14ac:dyDescent="0.25">
      <c r="A448" s="72">
        <v>446</v>
      </c>
      <c r="B448" s="73"/>
    </row>
    <row r="449" spans="1:2" x14ac:dyDescent="0.25">
      <c r="A449" s="72">
        <v>447</v>
      </c>
      <c r="B449" s="73"/>
    </row>
    <row r="450" spans="1:2" x14ac:dyDescent="0.25">
      <c r="A450" s="72">
        <v>448</v>
      </c>
      <c r="B450" s="73"/>
    </row>
    <row r="451" spans="1:2" x14ac:dyDescent="0.25">
      <c r="A451" s="72">
        <v>449</v>
      </c>
      <c r="B451" s="73"/>
    </row>
    <row r="452" spans="1:2" x14ac:dyDescent="0.25">
      <c r="A452" s="72">
        <v>450</v>
      </c>
      <c r="B452" s="73" t="s">
        <v>2408</v>
      </c>
    </row>
    <row r="453" spans="1:2" x14ac:dyDescent="0.25">
      <c r="A453" s="72">
        <v>451</v>
      </c>
      <c r="B453" s="73" t="s">
        <v>2409</v>
      </c>
    </row>
    <row r="454" spans="1:2" x14ac:dyDescent="0.25">
      <c r="A454" s="72">
        <v>452</v>
      </c>
      <c r="B454" s="73" t="s">
        <v>2410</v>
      </c>
    </row>
    <row r="455" spans="1:2" x14ac:dyDescent="0.25">
      <c r="A455" s="72">
        <v>453</v>
      </c>
      <c r="B455" s="73" t="s">
        <v>2411</v>
      </c>
    </row>
  </sheetData>
  <autoFilter ref="A2:B2" xr:uid="{00000000-0009-0000-0000-000009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5"/>
  <sheetViews>
    <sheetView topLeftCell="K1" workbookViewId="0">
      <selection activeCell="N18" sqref="N18"/>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86" customFormat="1" x14ac:dyDescent="0.25">
      <c r="A1" s="84" t="s">
        <v>1968</v>
      </c>
      <c r="B1" s="85"/>
      <c r="C1" s="85"/>
      <c r="D1" s="85"/>
      <c r="E1" s="85"/>
      <c r="F1" s="85"/>
      <c r="G1" s="85"/>
      <c r="H1" s="85"/>
      <c r="I1" s="85"/>
      <c r="J1" s="85"/>
      <c r="K1" s="85"/>
      <c r="L1" s="85"/>
    </row>
    <row r="2" spans="1:15" ht="30" x14ac:dyDescent="0.25">
      <c r="A2" s="3" t="s">
        <v>91</v>
      </c>
      <c r="B2" s="1" t="s">
        <v>1633</v>
      </c>
      <c r="C2" s="1" t="s">
        <v>75</v>
      </c>
      <c r="D2" s="3" t="s">
        <v>92</v>
      </c>
      <c r="E2" s="1" t="s">
        <v>93</v>
      </c>
      <c r="F2" s="3" t="s">
        <v>1643</v>
      </c>
      <c r="G2" s="26" t="s">
        <v>1644</v>
      </c>
      <c r="H2" s="26" t="s">
        <v>1645</v>
      </c>
      <c r="I2" s="3" t="s">
        <v>1709</v>
      </c>
      <c r="J2" s="31" t="s">
        <v>1715</v>
      </c>
      <c r="K2" s="26" t="s">
        <v>1710</v>
      </c>
      <c r="L2" s="26" t="s">
        <v>1711</v>
      </c>
      <c r="M2" s="26" t="s">
        <v>2429</v>
      </c>
      <c r="N2" s="26" t="s">
        <v>2433</v>
      </c>
      <c r="O2" s="26" t="s">
        <v>2434</v>
      </c>
    </row>
    <row r="3" spans="1:15" x14ac:dyDescent="0.25">
      <c r="A3" s="3">
        <v>0</v>
      </c>
      <c r="B3" s="52" t="s">
        <v>1866</v>
      </c>
      <c r="C3" s="52" t="s">
        <v>1881</v>
      </c>
      <c r="D3" s="8">
        <v>1</v>
      </c>
      <c r="E3" t="s">
        <v>96</v>
      </c>
      <c r="F3" s="53" t="s">
        <v>1646</v>
      </c>
      <c r="G3" t="s">
        <v>1879</v>
      </c>
      <c r="H3">
        <v>1</v>
      </c>
      <c r="I3" s="54" t="s">
        <v>1767</v>
      </c>
      <c r="J3">
        <v>1</v>
      </c>
      <c r="K3" t="s">
        <v>1873</v>
      </c>
      <c r="L3" t="s">
        <v>1882</v>
      </c>
      <c r="M3">
        <v>1</v>
      </c>
      <c r="N3" t="s">
        <v>2432</v>
      </c>
      <c r="O3" t="s">
        <v>2443</v>
      </c>
    </row>
    <row r="4" spans="1:15" x14ac:dyDescent="0.25">
      <c r="A4" s="3">
        <v>0</v>
      </c>
      <c r="B4" t="s">
        <v>1618</v>
      </c>
      <c r="C4" s="1" t="s">
        <v>90</v>
      </c>
      <c r="D4" s="8">
        <v>2</v>
      </c>
      <c r="E4" t="s">
        <v>95</v>
      </c>
      <c r="F4" s="8" t="s">
        <v>1647</v>
      </c>
      <c r="G4" t="s">
        <v>1447</v>
      </c>
      <c r="H4">
        <v>1</v>
      </c>
      <c r="I4" s="3" t="s">
        <v>1723</v>
      </c>
      <c r="J4">
        <v>1</v>
      </c>
      <c r="K4" t="s">
        <v>1724</v>
      </c>
      <c r="L4" t="s">
        <v>1725</v>
      </c>
      <c r="M4">
        <v>2</v>
      </c>
      <c r="N4" t="s">
        <v>2435</v>
      </c>
      <c r="O4" t="s">
        <v>2442</v>
      </c>
    </row>
    <row r="5" spans="1:15" x14ac:dyDescent="0.25">
      <c r="A5" s="3">
        <v>1</v>
      </c>
      <c r="B5" t="s">
        <v>1619</v>
      </c>
      <c r="C5" s="2" t="s">
        <v>39</v>
      </c>
      <c r="D5" s="8">
        <v>3</v>
      </c>
      <c r="E5" t="s">
        <v>94</v>
      </c>
      <c r="F5" s="8" t="s">
        <v>1648</v>
      </c>
      <c r="G5" t="s">
        <v>1595</v>
      </c>
      <c r="H5">
        <v>2</v>
      </c>
      <c r="I5" s="3" t="s">
        <v>1714</v>
      </c>
      <c r="J5">
        <v>2</v>
      </c>
      <c r="K5" t="s">
        <v>1719</v>
      </c>
      <c r="L5" t="s">
        <v>1722</v>
      </c>
      <c r="M5">
        <v>4</v>
      </c>
      <c r="N5" t="s">
        <v>2444</v>
      </c>
      <c r="O5" t="s">
        <v>2445</v>
      </c>
    </row>
    <row r="6" spans="1:15" x14ac:dyDescent="0.25">
      <c r="A6" s="3">
        <v>2</v>
      </c>
      <c r="B6" t="s">
        <v>1620</v>
      </c>
      <c r="C6" t="s">
        <v>735</v>
      </c>
      <c r="F6" s="8" t="s">
        <v>1649</v>
      </c>
      <c r="G6" t="s">
        <v>1516</v>
      </c>
      <c r="H6">
        <v>3</v>
      </c>
      <c r="I6" s="3" t="s">
        <v>1713</v>
      </c>
      <c r="J6">
        <v>3</v>
      </c>
      <c r="K6" t="s">
        <v>1717</v>
      </c>
      <c r="L6" t="s">
        <v>1720</v>
      </c>
      <c r="M6">
        <v>5</v>
      </c>
      <c r="N6" t="s">
        <v>2446</v>
      </c>
      <c r="O6" t="s">
        <v>2447</v>
      </c>
    </row>
    <row r="7" spans="1:15" x14ac:dyDescent="0.25">
      <c r="A7" s="3">
        <v>3</v>
      </c>
      <c r="B7" t="s">
        <v>1621</v>
      </c>
      <c r="C7" t="s">
        <v>76</v>
      </c>
      <c r="F7" s="8" t="s">
        <v>1650</v>
      </c>
      <c r="G7" t="s">
        <v>131</v>
      </c>
      <c r="H7">
        <v>4</v>
      </c>
      <c r="I7" s="3" t="s">
        <v>1716</v>
      </c>
      <c r="J7">
        <v>4</v>
      </c>
      <c r="K7" t="s">
        <v>1718</v>
      </c>
      <c r="L7" t="s">
        <v>1721</v>
      </c>
    </row>
    <row r="8" spans="1:15" x14ac:dyDescent="0.25">
      <c r="A8" s="3">
        <v>4</v>
      </c>
      <c r="B8" t="s">
        <v>1622</v>
      </c>
      <c r="C8" t="s">
        <v>77</v>
      </c>
      <c r="F8" s="8" t="s">
        <v>1651</v>
      </c>
      <c r="G8" t="s">
        <v>1659</v>
      </c>
      <c r="H8">
        <v>5</v>
      </c>
      <c r="I8" s="3" t="s">
        <v>1738</v>
      </c>
      <c r="J8">
        <v>5</v>
      </c>
      <c r="K8" t="s">
        <v>1535</v>
      </c>
      <c r="L8" t="s">
        <v>1739</v>
      </c>
    </row>
    <row r="9" spans="1:15" x14ac:dyDescent="0.25">
      <c r="A9" s="3">
        <v>5</v>
      </c>
      <c r="B9" t="s">
        <v>1623</v>
      </c>
      <c r="C9" s="4" t="s">
        <v>38</v>
      </c>
      <c r="F9" s="8" t="s">
        <v>1652</v>
      </c>
      <c r="G9" t="s">
        <v>1525</v>
      </c>
      <c r="H9">
        <v>6</v>
      </c>
      <c r="I9" s="3" t="s">
        <v>1726</v>
      </c>
      <c r="J9">
        <v>6</v>
      </c>
      <c r="K9" t="s">
        <v>1800</v>
      </c>
      <c r="L9" t="s">
        <v>1801</v>
      </c>
      <c r="M9">
        <v>99</v>
      </c>
      <c r="N9" t="s">
        <v>2440</v>
      </c>
      <c r="O9" t="s">
        <v>2441</v>
      </c>
    </row>
    <row r="10" spans="1:15" x14ac:dyDescent="0.25">
      <c r="A10" s="3">
        <v>6</v>
      </c>
      <c r="B10" t="s">
        <v>1624</v>
      </c>
      <c r="C10" t="s">
        <v>736</v>
      </c>
      <c r="F10" s="8" t="s">
        <v>1653</v>
      </c>
      <c r="G10" t="s">
        <v>39</v>
      </c>
      <c r="H10">
        <v>7</v>
      </c>
      <c r="I10" s="3" t="s">
        <v>1742</v>
      </c>
      <c r="J10">
        <v>7</v>
      </c>
      <c r="K10" s="34" t="s">
        <v>1748</v>
      </c>
      <c r="L10" s="34" t="s">
        <v>1751</v>
      </c>
    </row>
    <row r="11" spans="1:15" x14ac:dyDescent="0.25">
      <c r="A11" s="3">
        <v>7</v>
      </c>
      <c r="B11" t="s">
        <v>1625</v>
      </c>
      <c r="C11" t="s">
        <v>36</v>
      </c>
      <c r="F11" s="8" t="s">
        <v>1654</v>
      </c>
      <c r="G11" t="s">
        <v>1526</v>
      </c>
      <c r="H11">
        <v>8</v>
      </c>
      <c r="I11" s="3" t="s">
        <v>1743</v>
      </c>
      <c r="J11">
        <v>8</v>
      </c>
      <c r="K11" s="34" t="s">
        <v>1746</v>
      </c>
      <c r="L11" t="s">
        <v>1749</v>
      </c>
    </row>
    <row r="12" spans="1:15" x14ac:dyDescent="0.25">
      <c r="A12" s="3">
        <v>8</v>
      </c>
      <c r="B12" t="s">
        <v>1626</v>
      </c>
      <c r="C12" t="s">
        <v>78</v>
      </c>
      <c r="F12" s="8" t="s">
        <v>1655</v>
      </c>
      <c r="G12" t="s">
        <v>1512</v>
      </c>
      <c r="H12">
        <v>9</v>
      </c>
      <c r="I12" s="3" t="s">
        <v>1744</v>
      </c>
      <c r="J12">
        <v>9</v>
      </c>
      <c r="K12" s="34" t="s">
        <v>1747</v>
      </c>
      <c r="L12" t="s">
        <v>1750</v>
      </c>
    </row>
    <row r="13" spans="1:15" ht="105" x14ac:dyDescent="0.25">
      <c r="A13" s="3">
        <v>9</v>
      </c>
      <c r="B13" t="s">
        <v>1627</v>
      </c>
      <c r="C13" t="s">
        <v>37</v>
      </c>
      <c r="F13" s="8" t="s">
        <v>1657</v>
      </c>
      <c r="G13" t="s">
        <v>1660</v>
      </c>
      <c r="H13">
        <v>10</v>
      </c>
      <c r="I13" s="3" t="s">
        <v>1745</v>
      </c>
      <c r="J13">
        <v>10</v>
      </c>
      <c r="K13" s="35" t="s">
        <v>1752</v>
      </c>
      <c r="L13" s="23" t="s">
        <v>1753</v>
      </c>
    </row>
    <row r="14" spans="1:15" x14ac:dyDescent="0.25">
      <c r="A14" s="3">
        <v>10</v>
      </c>
      <c r="B14" t="s">
        <v>1628</v>
      </c>
      <c r="C14" t="s">
        <v>79</v>
      </c>
      <c r="F14" s="8" t="s">
        <v>1656</v>
      </c>
      <c r="G14" t="s">
        <v>1524</v>
      </c>
      <c r="H14">
        <v>11</v>
      </c>
      <c r="I14" s="3" t="s">
        <v>1758</v>
      </c>
      <c r="J14">
        <v>11</v>
      </c>
      <c r="K14" s="34" t="s">
        <v>1759</v>
      </c>
      <c r="L14" t="s">
        <v>1768</v>
      </c>
    </row>
    <row r="15" spans="1:15" x14ac:dyDescent="0.25">
      <c r="A15" s="3">
        <v>11</v>
      </c>
      <c r="B15" t="s">
        <v>1629</v>
      </c>
      <c r="C15" t="s">
        <v>35</v>
      </c>
      <c r="F15" s="8" t="s">
        <v>1877</v>
      </c>
      <c r="G15" t="s">
        <v>1878</v>
      </c>
      <c r="H15">
        <v>12</v>
      </c>
      <c r="I15" s="3" t="s">
        <v>1760</v>
      </c>
      <c r="J15">
        <v>12</v>
      </c>
      <c r="K15" s="34" t="s">
        <v>1761</v>
      </c>
      <c r="L15" t="s">
        <v>1762</v>
      </c>
    </row>
    <row r="16" spans="1:15" x14ac:dyDescent="0.25">
      <c r="A16" s="3">
        <v>12</v>
      </c>
      <c r="B16" t="s">
        <v>1630</v>
      </c>
      <c r="C16" t="s">
        <v>80</v>
      </c>
      <c r="F16" s="56" t="s">
        <v>1658</v>
      </c>
      <c r="G16" t="s">
        <v>1880</v>
      </c>
      <c r="H16">
        <v>12</v>
      </c>
      <c r="I16" s="3" t="s">
        <v>1763</v>
      </c>
      <c r="J16">
        <v>13</v>
      </c>
      <c r="K16" s="34" t="s">
        <v>1764</v>
      </c>
      <c r="L16" t="s">
        <v>1765</v>
      </c>
    </row>
    <row r="17" spans="1:12" x14ac:dyDescent="0.25">
      <c r="A17" s="3">
        <v>13</v>
      </c>
      <c r="B17" t="s">
        <v>1631</v>
      </c>
      <c r="C17" t="s">
        <v>40</v>
      </c>
      <c r="H17">
        <v>13</v>
      </c>
      <c r="I17" s="3" t="s">
        <v>1802</v>
      </c>
      <c r="J17">
        <v>14</v>
      </c>
      <c r="K17" s="34" t="s">
        <v>1803</v>
      </c>
      <c r="L17" t="s">
        <v>1804</v>
      </c>
    </row>
    <row r="18" spans="1:12" x14ac:dyDescent="0.25">
      <c r="A18" s="3">
        <v>14</v>
      </c>
      <c r="B18" t="s">
        <v>1632</v>
      </c>
      <c r="C18" t="s">
        <v>737</v>
      </c>
      <c r="H18">
        <v>14</v>
      </c>
      <c r="I18" s="3" t="s">
        <v>1874</v>
      </c>
      <c r="J18">
        <v>15</v>
      </c>
      <c r="K18" s="34" t="s">
        <v>1875</v>
      </c>
      <c r="L18" t="s">
        <v>1876</v>
      </c>
    </row>
    <row r="19" spans="1:12" x14ac:dyDescent="0.25">
      <c r="A19" s="3">
        <v>15</v>
      </c>
      <c r="B19" t="s">
        <v>1690</v>
      </c>
      <c r="C19" t="s">
        <v>1664</v>
      </c>
      <c r="H19">
        <v>15</v>
      </c>
      <c r="I19" s="55" t="s">
        <v>1766</v>
      </c>
      <c r="J19">
        <v>15</v>
      </c>
      <c r="K19" t="s">
        <v>2057</v>
      </c>
      <c r="L19" t="s">
        <v>1883</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19</v>
      </c>
      <c r="B23" t="s">
        <v>2055</v>
      </c>
      <c r="C23" t="s">
        <v>2056</v>
      </c>
    </row>
    <row r="24" spans="1:12" x14ac:dyDescent="0.25">
      <c r="A24" s="3">
        <v>20</v>
      </c>
      <c r="B24" t="s">
        <v>2426</v>
      </c>
      <c r="C24" t="s">
        <v>2427</v>
      </c>
    </row>
    <row r="25" spans="1:12" x14ac:dyDescent="0.25">
      <c r="A25" s="3">
        <v>20</v>
      </c>
      <c r="B25" s="51" t="s">
        <v>1867</v>
      </c>
      <c r="C25" s="51" t="s">
        <v>2054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procs</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2020-10-09T19:56:06Z</dcterms:modified>
</cp:coreProperties>
</file>