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ZoneData'!$A$2:$G$743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9" i="5" l="1"/>
  <c r="G99" i="5" s="1"/>
  <c r="F100" i="5"/>
  <c r="G100" i="5" s="1"/>
  <c r="K99" i="5"/>
  <c r="L99" i="5"/>
  <c r="K100" i="5"/>
  <c r="L100" i="5"/>
  <c r="F97" i="5"/>
  <c r="G97" i="5" s="1"/>
  <c r="K97" i="5"/>
  <c r="L97" i="5"/>
  <c r="F98" i="5"/>
  <c r="G98" i="5" s="1"/>
  <c r="K98" i="5"/>
  <c r="L98" i="5"/>
  <c r="F95" i="5"/>
  <c r="G95" i="5" s="1"/>
  <c r="F96" i="5"/>
  <c r="G96" i="5" s="1"/>
  <c r="L95" i="5"/>
  <c r="L96" i="5"/>
  <c r="K95" i="5"/>
  <c r="K96" i="5"/>
  <c r="H100" i="5" l="1"/>
  <c r="I100" i="5" s="1"/>
  <c r="H99" i="5"/>
  <c r="I99" i="5" s="1"/>
  <c r="H98" i="5"/>
  <c r="I98" i="5" s="1"/>
  <c r="H97" i="5"/>
  <c r="I97" i="5" s="1"/>
  <c r="H96" i="5"/>
  <c r="I96" i="5" s="1"/>
  <c r="H95" i="5"/>
  <c r="I95" i="5" s="1"/>
  <c r="T283" i="4"/>
  <c r="T96" i="4"/>
  <c r="T63" i="4"/>
  <c r="T64" i="4"/>
  <c r="T65" i="4"/>
  <c r="T66" i="4"/>
  <c r="T67" i="4"/>
  <c r="T388" i="4"/>
  <c r="T389" i="4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85" i="4" l="1"/>
  <c r="BA385" i="4"/>
  <c r="BB385" i="4"/>
  <c r="AZ386" i="4"/>
  <c r="BA386" i="4"/>
  <c r="BB386" i="4"/>
  <c r="AZ387" i="4"/>
  <c r="BA387" i="4"/>
  <c r="BB387" i="4"/>
  <c r="AZ119" i="4"/>
  <c r="BA119" i="4"/>
  <c r="BB119" i="4"/>
  <c r="AZ120" i="4"/>
  <c r="BA120" i="4"/>
  <c r="BB120" i="4"/>
  <c r="AZ121" i="4"/>
  <c r="BA121" i="4"/>
  <c r="BB121" i="4"/>
  <c r="W386" i="4"/>
  <c r="W387" i="4"/>
  <c r="W119" i="4"/>
  <c r="W120" i="4"/>
  <c r="W121" i="4"/>
  <c r="R385" i="4"/>
  <c r="R386" i="4"/>
  <c r="R387" i="4"/>
  <c r="R119" i="4"/>
  <c r="R120" i="4"/>
  <c r="R121" i="4"/>
  <c r="W385" i="4"/>
  <c r="G385" i="4"/>
  <c r="G386" i="4"/>
  <c r="G387" i="4"/>
  <c r="G119" i="4"/>
  <c r="G120" i="4"/>
  <c r="G121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K726" i="7" s="1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K735" i="7" s="1"/>
  <c r="D735" i="7"/>
  <c r="E735" i="7"/>
  <c r="F735" i="7"/>
  <c r="L735" i="7"/>
  <c r="O735" i="7"/>
  <c r="P735" i="7"/>
  <c r="B736" i="7"/>
  <c r="C736" i="7"/>
  <c r="K736" i="7" s="1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/>
  <c r="J37" i="9"/>
  <c r="AY120" i="4" l="1"/>
  <c r="AY387" i="4"/>
  <c r="AY385" i="4"/>
  <c r="AY121" i="4"/>
  <c r="AY119" i="4"/>
  <c r="AY386" i="4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63" i="4"/>
  <c r="BA64" i="4"/>
  <c r="BA65" i="4"/>
  <c r="BA66" i="4"/>
  <c r="BA67" i="4"/>
  <c r="BA135" i="4"/>
  <c r="BA123" i="4"/>
  <c r="BA131" i="4"/>
  <c r="BA147" i="4"/>
  <c r="BA161" i="4"/>
  <c r="BA158" i="4"/>
  <c r="BA125" i="4"/>
  <c r="BA144" i="4"/>
  <c r="BA149" i="4"/>
  <c r="BA140" i="4"/>
  <c r="BA136" i="4"/>
  <c r="BA143" i="4"/>
  <c r="BA122" i="4"/>
  <c r="BA146" i="4"/>
  <c r="BA130" i="4"/>
  <c r="BA154" i="4"/>
  <c r="BA142" i="4"/>
  <c r="BA134" i="4"/>
  <c r="BA156" i="4"/>
  <c r="BA126" i="4"/>
  <c r="BA153" i="4"/>
  <c r="BA138" i="4"/>
  <c r="BA150" i="4"/>
  <c r="BA137" i="4"/>
  <c r="BA129" i="4"/>
  <c r="BA151" i="4"/>
  <c r="BA132" i="4"/>
  <c r="BA128" i="4"/>
  <c r="BA148" i="4"/>
  <c r="BA159" i="4"/>
  <c r="BA157" i="4"/>
  <c r="BA160" i="4"/>
  <c r="BA133" i="4"/>
  <c r="BA127" i="4"/>
  <c r="BA124" i="4"/>
  <c r="BA145" i="4"/>
  <c r="BA152" i="4"/>
  <c r="BA139" i="4"/>
  <c r="BA155" i="4"/>
  <c r="BA141" i="4"/>
  <c r="BA261" i="4"/>
  <c r="BA262" i="4"/>
  <c r="BA263" i="4"/>
  <c r="BA264" i="4"/>
  <c r="BA265" i="4"/>
  <c r="BA266" i="4"/>
  <c r="BA267" i="4"/>
  <c r="BA268" i="4"/>
  <c r="BA269" i="4"/>
  <c r="BA270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255" i="4"/>
  <c r="BA256" i="4"/>
  <c r="BA257" i="4"/>
  <c r="BA258" i="4"/>
  <c r="BA259" i="4"/>
  <c r="BA260" i="4"/>
  <c r="BA308" i="4"/>
  <c r="BA309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63" i="4"/>
  <c r="AZ64" i="4"/>
  <c r="AZ65" i="4"/>
  <c r="AZ66" i="4"/>
  <c r="AZ67" i="4"/>
  <c r="AZ135" i="4"/>
  <c r="AZ123" i="4"/>
  <c r="AZ131" i="4"/>
  <c r="AZ147" i="4"/>
  <c r="AZ161" i="4"/>
  <c r="AZ158" i="4"/>
  <c r="AZ125" i="4"/>
  <c r="AZ144" i="4"/>
  <c r="AZ149" i="4"/>
  <c r="AZ140" i="4"/>
  <c r="AZ136" i="4"/>
  <c r="AZ143" i="4"/>
  <c r="AZ122" i="4"/>
  <c r="AZ146" i="4"/>
  <c r="AZ130" i="4"/>
  <c r="AZ154" i="4"/>
  <c r="AZ142" i="4"/>
  <c r="AZ134" i="4"/>
  <c r="AZ156" i="4"/>
  <c r="AZ126" i="4"/>
  <c r="AZ153" i="4"/>
  <c r="AZ138" i="4"/>
  <c r="AZ150" i="4"/>
  <c r="AZ137" i="4"/>
  <c r="AZ129" i="4"/>
  <c r="AZ151" i="4"/>
  <c r="AZ132" i="4"/>
  <c r="AZ128" i="4"/>
  <c r="AZ148" i="4"/>
  <c r="AZ159" i="4"/>
  <c r="AZ157" i="4"/>
  <c r="AZ160" i="4"/>
  <c r="AZ133" i="4"/>
  <c r="AZ127" i="4"/>
  <c r="AZ124" i="4"/>
  <c r="AZ145" i="4"/>
  <c r="AZ152" i="4"/>
  <c r="AZ139" i="4"/>
  <c r="AZ155" i="4"/>
  <c r="AZ141" i="4"/>
  <c r="AZ261" i="4"/>
  <c r="AZ262" i="4"/>
  <c r="AZ263" i="4"/>
  <c r="AZ264" i="4"/>
  <c r="AZ265" i="4"/>
  <c r="AZ266" i="4"/>
  <c r="AZ267" i="4"/>
  <c r="AZ268" i="4"/>
  <c r="AZ269" i="4"/>
  <c r="AZ270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255" i="4"/>
  <c r="AZ256" i="4"/>
  <c r="AZ257" i="4"/>
  <c r="AZ258" i="4"/>
  <c r="AZ259" i="4"/>
  <c r="AZ260" i="4"/>
  <c r="AZ308" i="4"/>
  <c r="AZ309" i="4"/>
  <c r="AZ3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389" i="4"/>
  <c r="AV389" i="4"/>
  <c r="AW388" i="4"/>
  <c r="AV388" i="4"/>
  <c r="AW270" i="4"/>
  <c r="AV270" i="4"/>
  <c r="AW269" i="4"/>
  <c r="AV269" i="4"/>
  <c r="AW268" i="4"/>
  <c r="AV268" i="4"/>
  <c r="AW267" i="4"/>
  <c r="AV267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141" i="4"/>
  <c r="AV141" i="4"/>
  <c r="AW155" i="4"/>
  <c r="AV155" i="4"/>
  <c r="AW139" i="4"/>
  <c r="AV139" i="4"/>
  <c r="AW152" i="4"/>
  <c r="AV152" i="4"/>
  <c r="AW145" i="4"/>
  <c r="AV145" i="4"/>
  <c r="AW124" i="4"/>
  <c r="AV124" i="4"/>
  <c r="AW127" i="4"/>
  <c r="AV127" i="4"/>
  <c r="AW133" i="4"/>
  <c r="AV133" i="4"/>
  <c r="AW160" i="4"/>
  <c r="AV160" i="4"/>
  <c r="AW157" i="4"/>
  <c r="AV157" i="4"/>
  <c r="AW159" i="4"/>
  <c r="AV159" i="4"/>
  <c r="AW148" i="4"/>
  <c r="AV148" i="4"/>
  <c r="AW128" i="4"/>
  <c r="AV128" i="4"/>
  <c r="AW132" i="4"/>
  <c r="AV132" i="4"/>
  <c r="AW151" i="4"/>
  <c r="AV151" i="4"/>
  <c r="AW129" i="4"/>
  <c r="AV129" i="4"/>
  <c r="AW137" i="4"/>
  <c r="AV137" i="4"/>
  <c r="AW150" i="4"/>
  <c r="AV150" i="4"/>
  <c r="AW138" i="4"/>
  <c r="AV138" i="4"/>
  <c r="AW153" i="4"/>
  <c r="AV153" i="4"/>
  <c r="AW126" i="4"/>
  <c r="AV126" i="4"/>
  <c r="AW156" i="4"/>
  <c r="AV156" i="4"/>
  <c r="AW134" i="4"/>
  <c r="AV134" i="4"/>
  <c r="AW142" i="4"/>
  <c r="AV142" i="4"/>
  <c r="AW154" i="4"/>
  <c r="AV154" i="4"/>
  <c r="AW130" i="4"/>
  <c r="AV130" i="4"/>
  <c r="AW146" i="4"/>
  <c r="AV146" i="4"/>
  <c r="AW122" i="4"/>
  <c r="AV122" i="4"/>
  <c r="AW143" i="4"/>
  <c r="AV143" i="4"/>
  <c r="AW136" i="4"/>
  <c r="AV136" i="4"/>
  <c r="AW140" i="4"/>
  <c r="AV140" i="4"/>
  <c r="AW149" i="4"/>
  <c r="AV149" i="4"/>
  <c r="AW144" i="4"/>
  <c r="AV144" i="4"/>
  <c r="AW125" i="4"/>
  <c r="AV125" i="4"/>
  <c r="AW158" i="4"/>
  <c r="AV158" i="4"/>
  <c r="AW161" i="4"/>
  <c r="AV161" i="4"/>
  <c r="AW147" i="4"/>
  <c r="AV147" i="4"/>
  <c r="AW131" i="4"/>
  <c r="AV131" i="4"/>
  <c r="AW123" i="4"/>
  <c r="AV123" i="4"/>
  <c r="AW135" i="4"/>
  <c r="AV135" i="4"/>
  <c r="AW67" i="4"/>
  <c r="AV67" i="4"/>
  <c r="AW66" i="4"/>
  <c r="AV66" i="4"/>
  <c r="AW65" i="4"/>
  <c r="AV65" i="4"/>
  <c r="AW64" i="4"/>
  <c r="AV64" i="4"/>
  <c r="AW63" i="4"/>
  <c r="AV63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320" i="4"/>
  <c r="AV320" i="4"/>
  <c r="AW319" i="4"/>
  <c r="AV319" i="4"/>
  <c r="AW318" i="4"/>
  <c r="AV318" i="4"/>
  <c r="AW317" i="4"/>
  <c r="AV317" i="4"/>
  <c r="AW316" i="4"/>
  <c r="AV316" i="4"/>
  <c r="AW315" i="4"/>
  <c r="AV315" i="4"/>
  <c r="AW314" i="4"/>
  <c r="AV314" i="4"/>
  <c r="AW313" i="4"/>
  <c r="AV313" i="4"/>
  <c r="AW312" i="4"/>
  <c r="AV312" i="4"/>
  <c r="AW311" i="4"/>
  <c r="AV311" i="4"/>
  <c r="AW310" i="4"/>
  <c r="AV310" i="4"/>
  <c r="AW283" i="4"/>
  <c r="AV283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70" i="4"/>
  <c r="AV70" i="4"/>
  <c r="AW69" i="4"/>
  <c r="AV69" i="4"/>
  <c r="AW68" i="4"/>
  <c r="AV68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389" i="4"/>
  <c r="AQ389" i="4"/>
  <c r="AR388" i="4"/>
  <c r="AQ388" i="4"/>
  <c r="AR270" i="4"/>
  <c r="AQ270" i="4"/>
  <c r="AR269" i="4"/>
  <c r="AQ269" i="4"/>
  <c r="AR268" i="4"/>
  <c r="AQ268" i="4"/>
  <c r="AR267" i="4"/>
  <c r="AQ267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141" i="4"/>
  <c r="AQ141" i="4"/>
  <c r="AR155" i="4"/>
  <c r="AQ155" i="4"/>
  <c r="AR139" i="4"/>
  <c r="AQ139" i="4"/>
  <c r="AR152" i="4"/>
  <c r="AQ152" i="4"/>
  <c r="AR145" i="4"/>
  <c r="AQ145" i="4"/>
  <c r="AR124" i="4"/>
  <c r="AQ124" i="4"/>
  <c r="AR127" i="4"/>
  <c r="AQ127" i="4"/>
  <c r="AR133" i="4"/>
  <c r="AQ133" i="4"/>
  <c r="AR160" i="4"/>
  <c r="AQ160" i="4"/>
  <c r="AR157" i="4"/>
  <c r="AQ157" i="4"/>
  <c r="AR159" i="4"/>
  <c r="AQ159" i="4"/>
  <c r="AR148" i="4"/>
  <c r="AQ148" i="4"/>
  <c r="AR128" i="4"/>
  <c r="AQ128" i="4"/>
  <c r="AR132" i="4"/>
  <c r="AQ132" i="4"/>
  <c r="AR151" i="4"/>
  <c r="AQ151" i="4"/>
  <c r="AR129" i="4"/>
  <c r="AQ129" i="4"/>
  <c r="AR137" i="4"/>
  <c r="AQ137" i="4"/>
  <c r="AR150" i="4"/>
  <c r="AQ150" i="4"/>
  <c r="AR138" i="4"/>
  <c r="AQ138" i="4"/>
  <c r="AR153" i="4"/>
  <c r="AQ153" i="4"/>
  <c r="AR126" i="4"/>
  <c r="AQ126" i="4"/>
  <c r="AR156" i="4"/>
  <c r="AQ156" i="4"/>
  <c r="AR134" i="4"/>
  <c r="AQ134" i="4"/>
  <c r="AR142" i="4"/>
  <c r="AQ142" i="4"/>
  <c r="AR154" i="4"/>
  <c r="AQ154" i="4"/>
  <c r="AR130" i="4"/>
  <c r="AQ130" i="4"/>
  <c r="AR146" i="4"/>
  <c r="AQ146" i="4"/>
  <c r="AR122" i="4"/>
  <c r="AQ122" i="4"/>
  <c r="AR143" i="4"/>
  <c r="AQ143" i="4"/>
  <c r="AR136" i="4"/>
  <c r="AQ136" i="4"/>
  <c r="AR140" i="4"/>
  <c r="AQ140" i="4"/>
  <c r="AR149" i="4"/>
  <c r="AQ149" i="4"/>
  <c r="AR144" i="4"/>
  <c r="AQ144" i="4"/>
  <c r="AR125" i="4"/>
  <c r="AQ125" i="4"/>
  <c r="AR158" i="4"/>
  <c r="AQ158" i="4"/>
  <c r="AR161" i="4"/>
  <c r="AQ161" i="4"/>
  <c r="AR147" i="4"/>
  <c r="AQ147" i="4"/>
  <c r="AR131" i="4"/>
  <c r="AQ131" i="4"/>
  <c r="AR123" i="4"/>
  <c r="AQ123" i="4"/>
  <c r="AR135" i="4"/>
  <c r="AQ135" i="4"/>
  <c r="AR67" i="4"/>
  <c r="AQ67" i="4"/>
  <c r="AR66" i="4"/>
  <c r="AQ66" i="4"/>
  <c r="AR65" i="4"/>
  <c r="AQ65" i="4"/>
  <c r="AR64" i="4"/>
  <c r="AQ64" i="4"/>
  <c r="AR63" i="4"/>
  <c r="AQ63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320" i="4"/>
  <c r="AQ320" i="4"/>
  <c r="AR319" i="4"/>
  <c r="AQ319" i="4"/>
  <c r="AR318" i="4"/>
  <c r="AQ318" i="4"/>
  <c r="AR317" i="4"/>
  <c r="AQ317" i="4"/>
  <c r="AR316" i="4"/>
  <c r="AQ316" i="4"/>
  <c r="AR315" i="4"/>
  <c r="AQ315" i="4"/>
  <c r="AR314" i="4"/>
  <c r="AQ314" i="4"/>
  <c r="AR313" i="4"/>
  <c r="AQ313" i="4"/>
  <c r="AR312" i="4"/>
  <c r="AQ312" i="4"/>
  <c r="AR311" i="4"/>
  <c r="AQ311" i="4"/>
  <c r="AR310" i="4"/>
  <c r="AQ310" i="4"/>
  <c r="AR283" i="4"/>
  <c r="AQ283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70" i="4"/>
  <c r="AQ70" i="4"/>
  <c r="AR69" i="4"/>
  <c r="AQ69" i="4"/>
  <c r="AR68" i="4"/>
  <c r="AQ68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389" i="4"/>
  <c r="AL389" i="4"/>
  <c r="AM388" i="4"/>
  <c r="AL388" i="4"/>
  <c r="AM270" i="4"/>
  <c r="AL270" i="4"/>
  <c r="AM269" i="4"/>
  <c r="AL269" i="4"/>
  <c r="AM268" i="4"/>
  <c r="AL268" i="4"/>
  <c r="AM267" i="4"/>
  <c r="AL267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141" i="4"/>
  <c r="AL141" i="4"/>
  <c r="AM155" i="4"/>
  <c r="AL155" i="4"/>
  <c r="AM139" i="4"/>
  <c r="AL139" i="4"/>
  <c r="AM152" i="4"/>
  <c r="AL152" i="4"/>
  <c r="AM145" i="4"/>
  <c r="AL145" i="4"/>
  <c r="AM124" i="4"/>
  <c r="AL124" i="4"/>
  <c r="AM127" i="4"/>
  <c r="AL127" i="4"/>
  <c r="AM133" i="4"/>
  <c r="AL133" i="4"/>
  <c r="AM160" i="4"/>
  <c r="AL160" i="4"/>
  <c r="AM157" i="4"/>
  <c r="AL157" i="4"/>
  <c r="AM159" i="4"/>
  <c r="AL159" i="4"/>
  <c r="AM148" i="4"/>
  <c r="AL148" i="4"/>
  <c r="AM128" i="4"/>
  <c r="AL128" i="4"/>
  <c r="AM132" i="4"/>
  <c r="AL132" i="4"/>
  <c r="AM151" i="4"/>
  <c r="AL151" i="4"/>
  <c r="AM129" i="4"/>
  <c r="AL129" i="4"/>
  <c r="AM137" i="4"/>
  <c r="AL137" i="4"/>
  <c r="AM150" i="4"/>
  <c r="AL150" i="4"/>
  <c r="AM138" i="4"/>
  <c r="AL138" i="4"/>
  <c r="AM153" i="4"/>
  <c r="AL153" i="4"/>
  <c r="AM126" i="4"/>
  <c r="AL126" i="4"/>
  <c r="AM156" i="4"/>
  <c r="AL156" i="4"/>
  <c r="AM134" i="4"/>
  <c r="AL134" i="4"/>
  <c r="AM142" i="4"/>
  <c r="AL142" i="4"/>
  <c r="AM154" i="4"/>
  <c r="AL154" i="4"/>
  <c r="AM130" i="4"/>
  <c r="AL130" i="4"/>
  <c r="AM146" i="4"/>
  <c r="AL146" i="4"/>
  <c r="AM122" i="4"/>
  <c r="AL122" i="4"/>
  <c r="AM143" i="4"/>
  <c r="AL143" i="4"/>
  <c r="AM136" i="4"/>
  <c r="AL136" i="4"/>
  <c r="AM140" i="4"/>
  <c r="AL140" i="4"/>
  <c r="AM149" i="4"/>
  <c r="AL149" i="4"/>
  <c r="AM144" i="4"/>
  <c r="AL144" i="4"/>
  <c r="AM125" i="4"/>
  <c r="AL125" i="4"/>
  <c r="AM158" i="4"/>
  <c r="AL158" i="4"/>
  <c r="AM161" i="4"/>
  <c r="AL161" i="4"/>
  <c r="AM147" i="4"/>
  <c r="AL147" i="4"/>
  <c r="AM131" i="4"/>
  <c r="AL131" i="4"/>
  <c r="AM123" i="4"/>
  <c r="AL123" i="4"/>
  <c r="AM135" i="4"/>
  <c r="AL135" i="4"/>
  <c r="AM67" i="4"/>
  <c r="AL67" i="4"/>
  <c r="AM66" i="4"/>
  <c r="AL66" i="4"/>
  <c r="AM65" i="4"/>
  <c r="AL65" i="4"/>
  <c r="AM64" i="4"/>
  <c r="AL64" i="4"/>
  <c r="AM63" i="4"/>
  <c r="AL63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320" i="4"/>
  <c r="AL320" i="4"/>
  <c r="AM319" i="4"/>
  <c r="AL319" i="4"/>
  <c r="AM318" i="4"/>
  <c r="AL318" i="4"/>
  <c r="AM317" i="4"/>
  <c r="AL317" i="4"/>
  <c r="AM316" i="4"/>
  <c r="AL316" i="4"/>
  <c r="AM315" i="4"/>
  <c r="AL315" i="4"/>
  <c r="AM314" i="4"/>
  <c r="AL314" i="4"/>
  <c r="AM313" i="4"/>
  <c r="AL313" i="4"/>
  <c r="AM312" i="4"/>
  <c r="AL312" i="4"/>
  <c r="AM311" i="4"/>
  <c r="AL311" i="4"/>
  <c r="AM310" i="4"/>
  <c r="AL310" i="4"/>
  <c r="AM283" i="4"/>
  <c r="AL283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389" i="4"/>
  <c r="AG389" i="4"/>
  <c r="AH388" i="4"/>
  <c r="AG388" i="4"/>
  <c r="AH270" i="4"/>
  <c r="AG270" i="4"/>
  <c r="AH269" i="4"/>
  <c r="AG269" i="4"/>
  <c r="AH268" i="4"/>
  <c r="AG268" i="4"/>
  <c r="AH267" i="4"/>
  <c r="AG267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141" i="4"/>
  <c r="AG141" i="4"/>
  <c r="AH155" i="4"/>
  <c r="AG155" i="4"/>
  <c r="AH139" i="4"/>
  <c r="AG139" i="4"/>
  <c r="AH152" i="4"/>
  <c r="AG152" i="4"/>
  <c r="AH145" i="4"/>
  <c r="AG145" i="4"/>
  <c r="AH124" i="4"/>
  <c r="AG124" i="4"/>
  <c r="AH127" i="4"/>
  <c r="AG127" i="4"/>
  <c r="AH133" i="4"/>
  <c r="AG133" i="4"/>
  <c r="AH160" i="4"/>
  <c r="AG160" i="4"/>
  <c r="AH157" i="4"/>
  <c r="AG157" i="4"/>
  <c r="AH159" i="4"/>
  <c r="AG159" i="4"/>
  <c r="AH148" i="4"/>
  <c r="AG148" i="4"/>
  <c r="AH128" i="4"/>
  <c r="AG128" i="4"/>
  <c r="AH132" i="4"/>
  <c r="AG132" i="4"/>
  <c r="AH151" i="4"/>
  <c r="AG151" i="4"/>
  <c r="AH129" i="4"/>
  <c r="AG129" i="4"/>
  <c r="AH137" i="4"/>
  <c r="AG137" i="4"/>
  <c r="AH150" i="4"/>
  <c r="AG150" i="4"/>
  <c r="AH138" i="4"/>
  <c r="AG138" i="4"/>
  <c r="AH153" i="4"/>
  <c r="AG153" i="4"/>
  <c r="AH126" i="4"/>
  <c r="AG126" i="4"/>
  <c r="AH156" i="4"/>
  <c r="AG156" i="4"/>
  <c r="AH134" i="4"/>
  <c r="AG134" i="4"/>
  <c r="AH142" i="4"/>
  <c r="AG142" i="4"/>
  <c r="AH154" i="4"/>
  <c r="AG154" i="4"/>
  <c r="AH130" i="4"/>
  <c r="AG130" i="4"/>
  <c r="AH146" i="4"/>
  <c r="AG146" i="4"/>
  <c r="AH122" i="4"/>
  <c r="AG122" i="4"/>
  <c r="AH143" i="4"/>
  <c r="AG143" i="4"/>
  <c r="AH136" i="4"/>
  <c r="AG136" i="4"/>
  <c r="AH140" i="4"/>
  <c r="AG140" i="4"/>
  <c r="AH149" i="4"/>
  <c r="AG149" i="4"/>
  <c r="AH144" i="4"/>
  <c r="AG144" i="4"/>
  <c r="AH125" i="4"/>
  <c r="AG125" i="4"/>
  <c r="AH158" i="4"/>
  <c r="AG158" i="4"/>
  <c r="AH161" i="4"/>
  <c r="AG161" i="4"/>
  <c r="AH147" i="4"/>
  <c r="AG147" i="4"/>
  <c r="AH131" i="4"/>
  <c r="AG131" i="4"/>
  <c r="AH123" i="4"/>
  <c r="AG123" i="4"/>
  <c r="AH135" i="4"/>
  <c r="AG135" i="4"/>
  <c r="AH67" i="4"/>
  <c r="AG67" i="4"/>
  <c r="AH66" i="4"/>
  <c r="AG66" i="4"/>
  <c r="AH65" i="4"/>
  <c r="AG65" i="4"/>
  <c r="AH64" i="4"/>
  <c r="AG64" i="4"/>
  <c r="AH63" i="4"/>
  <c r="AG63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320" i="4"/>
  <c r="AG320" i="4"/>
  <c r="AH319" i="4"/>
  <c r="AG319" i="4"/>
  <c r="AH318" i="4"/>
  <c r="AG318" i="4"/>
  <c r="AH317" i="4"/>
  <c r="AG317" i="4"/>
  <c r="AH316" i="4"/>
  <c r="AG316" i="4"/>
  <c r="AH315" i="4"/>
  <c r="AG315" i="4"/>
  <c r="AH314" i="4"/>
  <c r="AG314" i="4"/>
  <c r="AH313" i="4"/>
  <c r="AG313" i="4"/>
  <c r="AH312" i="4"/>
  <c r="AG312" i="4"/>
  <c r="AH311" i="4"/>
  <c r="AG311" i="4"/>
  <c r="AH310" i="4"/>
  <c r="AG310" i="4"/>
  <c r="AH283" i="4"/>
  <c r="AG283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70" i="4"/>
  <c r="AG70" i="4"/>
  <c r="AH69" i="4"/>
  <c r="AG69" i="4"/>
  <c r="AH68" i="4"/>
  <c r="AG68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0" i="4"/>
  <c r="AC259" i="4"/>
  <c r="AC258" i="4"/>
  <c r="AC257" i="4"/>
  <c r="AC256" i="4"/>
  <c r="AC255" i="4"/>
  <c r="AC389" i="4"/>
  <c r="AC388" i="4"/>
  <c r="AC270" i="4"/>
  <c r="AC269" i="4"/>
  <c r="AC268" i="4"/>
  <c r="AC267" i="4"/>
  <c r="AC266" i="4"/>
  <c r="AC265" i="4"/>
  <c r="AC264" i="4"/>
  <c r="AC263" i="4"/>
  <c r="AC262" i="4"/>
  <c r="AC261" i="4"/>
  <c r="AC141" i="4"/>
  <c r="AC155" i="4"/>
  <c r="AC139" i="4"/>
  <c r="AC152" i="4"/>
  <c r="AC145" i="4"/>
  <c r="AC124" i="4"/>
  <c r="AC127" i="4"/>
  <c r="AC133" i="4"/>
  <c r="AC160" i="4"/>
  <c r="AC157" i="4"/>
  <c r="AC159" i="4"/>
  <c r="AC148" i="4"/>
  <c r="AC128" i="4"/>
  <c r="AC132" i="4"/>
  <c r="AC151" i="4"/>
  <c r="AC129" i="4"/>
  <c r="AC137" i="4"/>
  <c r="AC150" i="4"/>
  <c r="AC138" i="4"/>
  <c r="AC153" i="4"/>
  <c r="AC126" i="4"/>
  <c r="AC156" i="4"/>
  <c r="AC134" i="4"/>
  <c r="AC142" i="4"/>
  <c r="AC154" i="4"/>
  <c r="AC130" i="4"/>
  <c r="AC146" i="4"/>
  <c r="AC122" i="4"/>
  <c r="AC143" i="4"/>
  <c r="AC136" i="4"/>
  <c r="AC140" i="4"/>
  <c r="AC149" i="4"/>
  <c r="AC144" i="4"/>
  <c r="AC125" i="4"/>
  <c r="AC158" i="4"/>
  <c r="AC161" i="4"/>
  <c r="AC147" i="4"/>
  <c r="AC131" i="4"/>
  <c r="AC123" i="4"/>
  <c r="AC135" i="4"/>
  <c r="AC67" i="4"/>
  <c r="AC66" i="4"/>
  <c r="AC65" i="4"/>
  <c r="AC64" i="4"/>
  <c r="AC63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283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0" i="4"/>
  <c r="AB259" i="4"/>
  <c r="AB258" i="4"/>
  <c r="AB257" i="4"/>
  <c r="AB256" i="4"/>
  <c r="AB255" i="4"/>
  <c r="AB389" i="4"/>
  <c r="AB388" i="4"/>
  <c r="AB270" i="4"/>
  <c r="AB269" i="4"/>
  <c r="AB268" i="4"/>
  <c r="AB267" i="4"/>
  <c r="AB266" i="4"/>
  <c r="AB265" i="4"/>
  <c r="AB264" i="4"/>
  <c r="AB263" i="4"/>
  <c r="AB262" i="4"/>
  <c r="AB261" i="4"/>
  <c r="AB141" i="4"/>
  <c r="AB155" i="4"/>
  <c r="AB139" i="4"/>
  <c r="AB152" i="4"/>
  <c r="AB145" i="4"/>
  <c r="AB124" i="4"/>
  <c r="AB127" i="4"/>
  <c r="AB133" i="4"/>
  <c r="AB160" i="4"/>
  <c r="AB157" i="4"/>
  <c r="AB159" i="4"/>
  <c r="AB148" i="4"/>
  <c r="AB128" i="4"/>
  <c r="AB132" i="4"/>
  <c r="AB151" i="4"/>
  <c r="AB129" i="4"/>
  <c r="AB137" i="4"/>
  <c r="AB150" i="4"/>
  <c r="AB138" i="4"/>
  <c r="AB153" i="4"/>
  <c r="AB126" i="4"/>
  <c r="AB156" i="4"/>
  <c r="AB134" i="4"/>
  <c r="AB142" i="4"/>
  <c r="AB154" i="4"/>
  <c r="AB130" i="4"/>
  <c r="AB146" i="4"/>
  <c r="AB122" i="4"/>
  <c r="AB143" i="4"/>
  <c r="AB136" i="4"/>
  <c r="AB140" i="4"/>
  <c r="AB149" i="4"/>
  <c r="AB144" i="4"/>
  <c r="AB125" i="4"/>
  <c r="AB158" i="4"/>
  <c r="AB161" i="4"/>
  <c r="AB147" i="4"/>
  <c r="AB131" i="4"/>
  <c r="AB123" i="4"/>
  <c r="AB135" i="4"/>
  <c r="AB67" i="4"/>
  <c r="AB66" i="4"/>
  <c r="AB65" i="4"/>
  <c r="AB64" i="4"/>
  <c r="AB63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283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0" i="4"/>
  <c r="X259" i="4"/>
  <c r="X258" i="4"/>
  <c r="X257" i="4"/>
  <c r="X256" i="4"/>
  <c r="X255" i="4"/>
  <c r="X389" i="4"/>
  <c r="X388" i="4"/>
  <c r="X270" i="4"/>
  <c r="X269" i="4"/>
  <c r="X268" i="4"/>
  <c r="X267" i="4"/>
  <c r="X266" i="4"/>
  <c r="X265" i="4"/>
  <c r="X264" i="4"/>
  <c r="X263" i="4"/>
  <c r="X262" i="4"/>
  <c r="X261" i="4"/>
  <c r="X141" i="4"/>
  <c r="X155" i="4"/>
  <c r="X139" i="4"/>
  <c r="X152" i="4"/>
  <c r="X145" i="4"/>
  <c r="X124" i="4"/>
  <c r="X127" i="4"/>
  <c r="X133" i="4"/>
  <c r="X160" i="4"/>
  <c r="X157" i="4"/>
  <c r="X159" i="4"/>
  <c r="X148" i="4"/>
  <c r="X128" i="4"/>
  <c r="X132" i="4"/>
  <c r="X151" i="4"/>
  <c r="X129" i="4"/>
  <c r="X137" i="4"/>
  <c r="X150" i="4"/>
  <c r="X138" i="4"/>
  <c r="X153" i="4"/>
  <c r="X126" i="4"/>
  <c r="X156" i="4"/>
  <c r="X134" i="4"/>
  <c r="X142" i="4"/>
  <c r="X154" i="4"/>
  <c r="X130" i="4"/>
  <c r="X146" i="4"/>
  <c r="X122" i="4"/>
  <c r="X143" i="4"/>
  <c r="X136" i="4"/>
  <c r="X140" i="4"/>
  <c r="X149" i="4"/>
  <c r="X144" i="4"/>
  <c r="X125" i="4"/>
  <c r="X158" i="4"/>
  <c r="X161" i="4"/>
  <c r="X147" i="4"/>
  <c r="X131" i="4"/>
  <c r="X123" i="4"/>
  <c r="X135" i="4"/>
  <c r="X67" i="4"/>
  <c r="X66" i="4"/>
  <c r="X65" i="4"/>
  <c r="X64" i="4"/>
  <c r="X63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283" i="4"/>
  <c r="X254" i="4"/>
  <c r="X253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88" i="4"/>
  <c r="U389" i="4"/>
  <c r="W260" i="4"/>
  <c r="W259" i="4"/>
  <c r="W258" i="4"/>
  <c r="W257" i="4"/>
  <c r="W256" i="4"/>
  <c r="W255" i="4"/>
  <c r="W389" i="4"/>
  <c r="W388" i="4"/>
  <c r="W270" i="4"/>
  <c r="W269" i="4"/>
  <c r="W268" i="4"/>
  <c r="W267" i="4"/>
  <c r="W266" i="4"/>
  <c r="W265" i="4"/>
  <c r="W264" i="4"/>
  <c r="W263" i="4"/>
  <c r="W262" i="4"/>
  <c r="W261" i="4"/>
  <c r="W141" i="4"/>
  <c r="W155" i="4"/>
  <c r="W139" i="4"/>
  <c r="W152" i="4"/>
  <c r="W145" i="4"/>
  <c r="W124" i="4"/>
  <c r="W127" i="4"/>
  <c r="W133" i="4"/>
  <c r="W160" i="4"/>
  <c r="W157" i="4"/>
  <c r="W159" i="4"/>
  <c r="W148" i="4"/>
  <c r="W128" i="4"/>
  <c r="W132" i="4"/>
  <c r="W151" i="4"/>
  <c r="W129" i="4"/>
  <c r="W137" i="4"/>
  <c r="W150" i="4"/>
  <c r="W138" i="4"/>
  <c r="W153" i="4"/>
  <c r="W126" i="4"/>
  <c r="W156" i="4"/>
  <c r="W134" i="4"/>
  <c r="W142" i="4"/>
  <c r="W154" i="4"/>
  <c r="W130" i="4"/>
  <c r="W146" i="4"/>
  <c r="W122" i="4"/>
  <c r="W143" i="4"/>
  <c r="W136" i="4"/>
  <c r="W140" i="4"/>
  <c r="W149" i="4"/>
  <c r="W144" i="4"/>
  <c r="W125" i="4"/>
  <c r="W158" i="4"/>
  <c r="W161" i="4"/>
  <c r="W147" i="4"/>
  <c r="W131" i="4"/>
  <c r="W123" i="4"/>
  <c r="W135" i="4"/>
  <c r="W67" i="4"/>
  <c r="W66" i="4"/>
  <c r="W65" i="4"/>
  <c r="W64" i="4"/>
  <c r="W63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283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2" i="4" l="1"/>
  <c r="Y258" i="4"/>
  <c r="Y145" i="4" l="1"/>
  <c r="Y141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6" i="4"/>
  <c r="AX283" i="4"/>
  <c r="AX63" i="4"/>
  <c r="AX64" i="4"/>
  <c r="AX65" i="4"/>
  <c r="AX66" i="4"/>
  <c r="AX67" i="4"/>
  <c r="AX388" i="4"/>
  <c r="AX389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71" i="4"/>
  <c r="AS272" i="4"/>
  <c r="AS273" i="4"/>
  <c r="AS274" i="4"/>
  <c r="AS275" i="4"/>
  <c r="AS276" i="4"/>
  <c r="AS277" i="4"/>
  <c r="AS278" i="4"/>
  <c r="AS279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7" i="4"/>
  <c r="AS358" i="4"/>
  <c r="AS359" i="4"/>
  <c r="AS360" i="4"/>
  <c r="AS361" i="4"/>
  <c r="AS362" i="4"/>
  <c r="AS363" i="4"/>
  <c r="AS364" i="4"/>
  <c r="AS365" i="4"/>
  <c r="AS366" i="4"/>
  <c r="AS367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63" i="4"/>
  <c r="AS64" i="4"/>
  <c r="AS65" i="4"/>
  <c r="AS66" i="4"/>
  <c r="AS67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261" i="4"/>
  <c r="AS262" i="4"/>
  <c r="AS263" i="4"/>
  <c r="AS264" i="4"/>
  <c r="AS265" i="4"/>
  <c r="AS266" i="4"/>
  <c r="AS267" i="4"/>
  <c r="AS268" i="4"/>
  <c r="AS269" i="4"/>
  <c r="AS270" i="4"/>
  <c r="AS388" i="4"/>
  <c r="AS389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255" i="4"/>
  <c r="AS256" i="4"/>
  <c r="AS257" i="4"/>
  <c r="AS258" i="4"/>
  <c r="AS259" i="4"/>
  <c r="AS260" i="4"/>
  <c r="AS308" i="4"/>
  <c r="AS309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63" i="4"/>
  <c r="AN64" i="4"/>
  <c r="AN65" i="4"/>
  <c r="AN66" i="4"/>
  <c r="AN67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261" i="4"/>
  <c r="AN262" i="4"/>
  <c r="AN263" i="4"/>
  <c r="AN264" i="4"/>
  <c r="AN265" i="4"/>
  <c r="AN266" i="4"/>
  <c r="AN267" i="4"/>
  <c r="AN268" i="4"/>
  <c r="AN269" i="4"/>
  <c r="AN270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255" i="4"/>
  <c r="AN256" i="4"/>
  <c r="AN257" i="4"/>
  <c r="AN258" i="4"/>
  <c r="AN259" i="4"/>
  <c r="AN260" i="4"/>
  <c r="AN308" i="4"/>
  <c r="AN309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63" i="4"/>
  <c r="AI64" i="4"/>
  <c r="AI65" i="4"/>
  <c r="AI66" i="4"/>
  <c r="AI67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261" i="4"/>
  <c r="AI262" i="4"/>
  <c r="AI263" i="4"/>
  <c r="AI264" i="4"/>
  <c r="AI265" i="4"/>
  <c r="AI266" i="4"/>
  <c r="AI267" i="4"/>
  <c r="AI268" i="4"/>
  <c r="AI269" i="4"/>
  <c r="AI270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255" i="4"/>
  <c r="AI256" i="4"/>
  <c r="AI257" i="4"/>
  <c r="AI258" i="4"/>
  <c r="AI259" i="4"/>
  <c r="AI260" i="4"/>
  <c r="AI308" i="4"/>
  <c r="AI309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6" i="4"/>
  <c r="AD113" i="4"/>
  <c r="AD114" i="4"/>
  <c r="AD115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63" i="4"/>
  <c r="AD64" i="4"/>
  <c r="AD65" i="4"/>
  <c r="AD66" i="4"/>
  <c r="AD67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261" i="4"/>
  <c r="AD262" i="4"/>
  <c r="AD263" i="4"/>
  <c r="AD264" i="4"/>
  <c r="AD265" i="4"/>
  <c r="AD266" i="4"/>
  <c r="AD267" i="4"/>
  <c r="AD268" i="4"/>
  <c r="AD269" i="4"/>
  <c r="AD270" i="4"/>
  <c r="AD388" i="4"/>
  <c r="AD389" i="4"/>
  <c r="AD390" i="4"/>
  <c r="AD391" i="4"/>
  <c r="AD392" i="4"/>
  <c r="AD393" i="4"/>
  <c r="AD394" i="4"/>
  <c r="AD395" i="4"/>
  <c r="AD396" i="4"/>
  <c r="AD397" i="4"/>
  <c r="AD398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255" i="4"/>
  <c r="AD256" i="4"/>
  <c r="AD257" i="4"/>
  <c r="AD258" i="4"/>
  <c r="AD259" i="4"/>
  <c r="AD260" i="4"/>
  <c r="AD308" i="4"/>
  <c r="AD309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6" i="4"/>
  <c r="Y113" i="4"/>
  <c r="Y114" i="4"/>
  <c r="Y115" i="4"/>
  <c r="Y162" i="4"/>
  <c r="Y163" i="4"/>
  <c r="Y164" i="4"/>
  <c r="Y165" i="4"/>
  <c r="Y170" i="4"/>
  <c r="Y171" i="4"/>
  <c r="Y174" i="4"/>
  <c r="Y175" i="4"/>
  <c r="Y176" i="4"/>
  <c r="Y177" i="4"/>
  <c r="Y179" i="4"/>
  <c r="Y180" i="4"/>
  <c r="Y189" i="4"/>
  <c r="Y190" i="4"/>
  <c r="Y193" i="4"/>
  <c r="Y194" i="4"/>
  <c r="Y198" i="4"/>
  <c r="Y199" i="4"/>
  <c r="Y200" i="4"/>
  <c r="Y201" i="4"/>
  <c r="Y202" i="4"/>
  <c r="Y203" i="4"/>
  <c r="Y205" i="4"/>
  <c r="Y206" i="4"/>
  <c r="Y208" i="4"/>
  <c r="Y209" i="4"/>
  <c r="Y210" i="4"/>
  <c r="Y211" i="4"/>
  <c r="Y212" i="4"/>
  <c r="Y213" i="4"/>
  <c r="Y214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63" i="4"/>
  <c r="Y64" i="4"/>
  <c r="Y65" i="4"/>
  <c r="Y66" i="4"/>
  <c r="Y67" i="4"/>
  <c r="Y142" i="4"/>
  <c r="Y143" i="4"/>
  <c r="Y144" i="4"/>
  <c r="Y146" i="4"/>
  <c r="Y156" i="4"/>
  <c r="Y157" i="4"/>
  <c r="Y158" i="4"/>
  <c r="Y159" i="4"/>
  <c r="Y160" i="4"/>
  <c r="Y161" i="4"/>
  <c r="Y261" i="4"/>
  <c r="Y262" i="4"/>
  <c r="Y263" i="4"/>
  <c r="Y264" i="4"/>
  <c r="Y265" i="4"/>
  <c r="Y266" i="4"/>
  <c r="Y267" i="4"/>
  <c r="Y268" i="4"/>
  <c r="Y269" i="4"/>
  <c r="Y270" i="4"/>
  <c r="Y388" i="4"/>
  <c r="Y389" i="4"/>
  <c r="Y390" i="4"/>
  <c r="Y391" i="4"/>
  <c r="Y392" i="4"/>
  <c r="Y393" i="4"/>
  <c r="Y394" i="4"/>
  <c r="Y395" i="4"/>
  <c r="Y396" i="4"/>
  <c r="Y397" i="4"/>
  <c r="Y398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255" i="4"/>
  <c r="Y256" i="4"/>
  <c r="Y257" i="4"/>
  <c r="Y259" i="4"/>
  <c r="Y260" i="4"/>
  <c r="Y308" i="4"/>
  <c r="Y309" i="4"/>
  <c r="Y3" i="4"/>
  <c r="K4" i="5"/>
  <c r="K5" i="5"/>
  <c r="K6" i="5"/>
  <c r="K71" i="5"/>
  <c r="K72" i="5"/>
  <c r="K7" i="5"/>
  <c r="K8" i="5"/>
  <c r="K9" i="5"/>
  <c r="K10" i="5"/>
  <c r="K67" i="5"/>
  <c r="K68" i="5"/>
  <c r="K11" i="5"/>
  <c r="K12" i="5"/>
  <c r="K13" i="5"/>
  <c r="K14" i="5"/>
  <c r="K79" i="5"/>
  <c r="K80" i="5"/>
  <c r="K63" i="5"/>
  <c r="K64" i="5"/>
  <c r="K15" i="5"/>
  <c r="K16" i="5"/>
  <c r="K17" i="5"/>
  <c r="K18" i="5"/>
  <c r="K19" i="5"/>
  <c r="K20" i="5"/>
  <c r="K21" i="5"/>
  <c r="K22" i="5"/>
  <c r="K85" i="5"/>
  <c r="K86" i="5"/>
  <c r="K23" i="5"/>
  <c r="K24" i="5"/>
  <c r="K25" i="5"/>
  <c r="K26" i="5"/>
  <c r="K27" i="5"/>
  <c r="K28" i="5"/>
  <c r="K69" i="5"/>
  <c r="K70" i="5"/>
  <c r="K75" i="5"/>
  <c r="K76" i="5"/>
  <c r="K87" i="5"/>
  <c r="K88" i="5"/>
  <c r="K29" i="5"/>
  <c r="K30" i="5"/>
  <c r="K31" i="5"/>
  <c r="K32" i="5"/>
  <c r="K73" i="5"/>
  <c r="K74" i="5"/>
  <c r="K33" i="5"/>
  <c r="K34" i="5"/>
  <c r="K57" i="5"/>
  <c r="K58" i="5"/>
  <c r="K91" i="5"/>
  <c r="K92" i="5"/>
  <c r="K81" i="5"/>
  <c r="K82" i="5"/>
  <c r="K61" i="5"/>
  <c r="K62" i="5"/>
  <c r="K83" i="5"/>
  <c r="K84" i="5"/>
  <c r="K93" i="5"/>
  <c r="K94" i="5"/>
  <c r="K65" i="5"/>
  <c r="K66" i="5"/>
  <c r="K35" i="5"/>
  <c r="K36" i="5"/>
  <c r="K77" i="5"/>
  <c r="K78" i="5"/>
  <c r="K37" i="5"/>
  <c r="K38" i="5"/>
  <c r="K39" i="5"/>
  <c r="K40" i="5"/>
  <c r="K41" i="5"/>
  <c r="K42" i="5"/>
  <c r="K89" i="5"/>
  <c r="K90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9" i="5"/>
  <c r="K60" i="5"/>
  <c r="K3" i="5"/>
  <c r="L4" i="5"/>
  <c r="L5" i="5"/>
  <c r="L6" i="5"/>
  <c r="L71" i="5"/>
  <c r="L72" i="5"/>
  <c r="L7" i="5"/>
  <c r="L8" i="5"/>
  <c r="L9" i="5"/>
  <c r="L10" i="5"/>
  <c r="L67" i="5"/>
  <c r="L68" i="5"/>
  <c r="L11" i="5"/>
  <c r="L12" i="5"/>
  <c r="L13" i="5"/>
  <c r="L14" i="5"/>
  <c r="L79" i="5"/>
  <c r="L80" i="5"/>
  <c r="L63" i="5"/>
  <c r="L64" i="5"/>
  <c r="L15" i="5"/>
  <c r="L16" i="5"/>
  <c r="L17" i="5"/>
  <c r="L18" i="5"/>
  <c r="L19" i="5"/>
  <c r="L20" i="5"/>
  <c r="L21" i="5"/>
  <c r="L22" i="5"/>
  <c r="L85" i="5"/>
  <c r="L86" i="5"/>
  <c r="L23" i="5"/>
  <c r="L24" i="5"/>
  <c r="L25" i="5"/>
  <c r="L26" i="5"/>
  <c r="L27" i="5"/>
  <c r="L28" i="5"/>
  <c r="L69" i="5"/>
  <c r="L70" i="5"/>
  <c r="L75" i="5"/>
  <c r="L76" i="5"/>
  <c r="L87" i="5"/>
  <c r="L88" i="5"/>
  <c r="L29" i="5"/>
  <c r="L30" i="5"/>
  <c r="L31" i="5"/>
  <c r="L32" i="5"/>
  <c r="L73" i="5"/>
  <c r="L74" i="5"/>
  <c r="L33" i="5"/>
  <c r="L34" i="5"/>
  <c r="L57" i="5"/>
  <c r="L58" i="5"/>
  <c r="L91" i="5"/>
  <c r="L92" i="5"/>
  <c r="L81" i="5"/>
  <c r="L82" i="5"/>
  <c r="L61" i="5"/>
  <c r="L62" i="5"/>
  <c r="L83" i="5"/>
  <c r="L84" i="5"/>
  <c r="L93" i="5"/>
  <c r="L94" i="5"/>
  <c r="L65" i="5"/>
  <c r="L66" i="5"/>
  <c r="L35" i="5"/>
  <c r="L36" i="5"/>
  <c r="L77" i="5"/>
  <c r="L78" i="5"/>
  <c r="L37" i="5"/>
  <c r="L38" i="5"/>
  <c r="L39" i="5"/>
  <c r="L40" i="5"/>
  <c r="L41" i="5"/>
  <c r="L42" i="5"/>
  <c r="L89" i="5"/>
  <c r="L90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9" i="5"/>
  <c r="L60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5" i="4" l="1"/>
  <c r="BB256" i="4"/>
  <c r="BB257" i="4"/>
  <c r="BB258" i="4"/>
  <c r="BB259" i="4"/>
  <c r="BB260" i="4"/>
  <c r="BB308" i="4"/>
  <c r="BB309" i="4"/>
  <c r="G309" i="4"/>
  <c r="G308" i="4"/>
  <c r="G260" i="4"/>
  <c r="G259" i="4"/>
  <c r="G258" i="4"/>
  <c r="G257" i="4"/>
  <c r="G256" i="4"/>
  <c r="G255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H388" i="8" l="1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08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09" i="4"/>
  <c r="I714" i="7"/>
  <c r="K714" i="7"/>
  <c r="F91" i="5"/>
  <c r="K739" i="7"/>
  <c r="R260" i="4"/>
  <c r="K730" i="7"/>
  <c r="H714" i="7"/>
  <c r="R259" i="4"/>
  <c r="F92" i="5"/>
  <c r="M730" i="7"/>
  <c r="R258" i="4"/>
  <c r="I728" i="7"/>
  <c r="R257" i="4"/>
  <c r="J727" i="7"/>
  <c r="R256" i="4"/>
  <c r="M740" i="7"/>
  <c r="I293" i="7"/>
  <c r="R255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93" i="5"/>
  <c r="F94" i="5"/>
  <c r="H94" i="5" l="1"/>
  <c r="I94" i="5" s="1"/>
  <c r="G94" i="5"/>
  <c r="H91" i="5"/>
  <c r="I91" i="5" s="1"/>
  <c r="G91" i="5"/>
  <c r="H92" i="5"/>
  <c r="I92" i="5" s="1"/>
  <c r="G92" i="5"/>
  <c r="H93" i="5"/>
  <c r="I93" i="5" s="1"/>
  <c r="G93" i="5"/>
  <c r="AY308" i="4"/>
  <c r="AY255" i="4"/>
  <c r="AY260" i="4"/>
  <c r="AY257" i="4"/>
  <c r="AY258" i="4"/>
  <c r="AY259" i="4"/>
  <c r="AY309" i="4"/>
  <c r="AY256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5" i="4"/>
  <c r="BB86" i="4"/>
  <c r="BB87" i="4"/>
  <c r="BB88" i="4"/>
  <c r="AY96" i="4"/>
  <c r="BB96" i="4"/>
  <c r="BB116" i="4"/>
  <c r="BB117" i="4"/>
  <c r="BB118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AY283" i="4"/>
  <c r="BB283" i="4"/>
  <c r="BB284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63" i="4"/>
  <c r="BB64" i="4"/>
  <c r="BB65" i="4"/>
  <c r="BB66" i="4"/>
  <c r="BB67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3" i="4"/>
  <c r="BB154" i="4"/>
  <c r="BB155" i="4"/>
  <c r="BB156" i="4"/>
  <c r="BB157" i="4"/>
  <c r="BB158" i="4"/>
  <c r="BB159" i="4"/>
  <c r="BB160" i="4"/>
  <c r="BB161" i="4"/>
  <c r="BB261" i="4"/>
  <c r="BB262" i="4"/>
  <c r="BB263" i="4"/>
  <c r="BB264" i="4"/>
  <c r="BB265" i="4"/>
  <c r="BB266" i="4"/>
  <c r="BB267" i="4"/>
  <c r="BB268" i="4"/>
  <c r="BB269" i="4"/>
  <c r="BB270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G430" i="4" l="1"/>
  <c r="G434" i="4"/>
  <c r="AY388" i="4" l="1"/>
  <c r="AY389" i="4"/>
  <c r="F200" i="8"/>
  <c r="E200" i="8"/>
  <c r="AE92" i="4"/>
  <c r="AE91" i="4"/>
  <c r="AE93" i="4"/>
  <c r="Z92" i="4"/>
  <c r="Z91" i="4"/>
  <c r="Z93" i="4"/>
  <c r="S92" i="4"/>
  <c r="S91" i="4"/>
  <c r="S93" i="4"/>
  <c r="J2" i="7"/>
  <c r="K2" i="7"/>
  <c r="J3" i="7"/>
  <c r="K3" i="7"/>
  <c r="I2" i="7"/>
  <c r="I3" i="7"/>
  <c r="AY64" i="4" l="1"/>
  <c r="U64" i="4"/>
  <c r="BB93" i="4"/>
  <c r="BB91" i="4"/>
  <c r="BB92" i="4"/>
  <c r="AY63" i="4" l="1"/>
  <c r="U63" i="4"/>
  <c r="AY66" i="4"/>
  <c r="U66" i="4"/>
  <c r="AY67" i="4"/>
  <c r="U67" i="4"/>
  <c r="AY65" i="4"/>
  <c r="U65" i="4"/>
  <c r="G422" i="4"/>
  <c r="G135" i="4"/>
  <c r="G164" i="4"/>
  <c r="G311" i="4"/>
  <c r="G123" i="4"/>
  <c r="G84" i="4"/>
  <c r="G131" i="4"/>
  <c r="G209" i="4"/>
  <c r="G3" i="4"/>
  <c r="G93" i="4"/>
  <c r="G96" i="4"/>
  <c r="G72" i="4"/>
  <c r="G356" i="4"/>
  <c r="G318" i="4"/>
  <c r="G178" i="4"/>
  <c r="G186" i="4"/>
  <c r="G423" i="4"/>
  <c r="G187" i="4"/>
  <c r="G76" i="4"/>
  <c r="G211" i="4"/>
  <c r="G104" i="4"/>
  <c r="G254" i="4"/>
  <c r="G406" i="4"/>
  <c r="G351" i="4"/>
  <c r="G304" i="4"/>
  <c r="G166" i="4"/>
  <c r="G147" i="4"/>
  <c r="G161" i="4"/>
  <c r="G158" i="4"/>
  <c r="G125" i="4"/>
  <c r="G363" i="4"/>
  <c r="G391" i="4"/>
  <c r="G261" i="4"/>
  <c r="G144" i="4"/>
  <c r="G244" i="4"/>
  <c r="G272" i="4"/>
  <c r="G235" i="4"/>
  <c r="G327" i="4"/>
  <c r="G227" i="4"/>
  <c r="G198" i="4"/>
  <c r="G349" i="4"/>
  <c r="G379" i="4"/>
  <c r="G389" i="4"/>
  <c r="G149" i="4"/>
  <c r="G197" i="4"/>
  <c r="G384" i="4"/>
  <c r="G237" i="4"/>
  <c r="G16" i="4"/>
  <c r="G381" i="4"/>
  <c r="G418" i="4"/>
  <c r="G412" i="4"/>
  <c r="G288" i="4"/>
  <c r="G433" i="4"/>
  <c r="G99" i="4"/>
  <c r="G116" i="4"/>
  <c r="G204" i="4"/>
  <c r="G420" i="4"/>
  <c r="G414" i="4"/>
  <c r="G64" i="4"/>
  <c r="G382" i="4"/>
  <c r="G140" i="4"/>
  <c r="G21" i="4"/>
  <c r="G176" i="4"/>
  <c r="G23" i="4"/>
  <c r="G136" i="4"/>
  <c r="G242" i="4"/>
  <c r="G105" i="4"/>
  <c r="G324" i="4"/>
  <c r="G143" i="4"/>
  <c r="G380" i="4"/>
  <c r="G68" i="4"/>
  <c r="G392" i="4"/>
  <c r="G417" i="4"/>
  <c r="G411" i="4"/>
  <c r="G371" i="4"/>
  <c r="G122" i="4"/>
  <c r="G17" i="4"/>
  <c r="G394" i="4"/>
  <c r="G416" i="4"/>
  <c r="G410" i="4"/>
  <c r="G301" i="4"/>
  <c r="G226" i="4"/>
  <c r="G343" i="4"/>
  <c r="G231" i="4"/>
  <c r="G312" i="4"/>
  <c r="G173" i="4"/>
  <c r="G179" i="4"/>
  <c r="G174" i="4"/>
  <c r="G146" i="4"/>
  <c r="G300" i="4"/>
  <c r="G188" i="4"/>
  <c r="G10" i="4"/>
  <c r="G130" i="4"/>
  <c r="G195" i="4"/>
  <c r="G162" i="4"/>
  <c r="G275" i="4"/>
  <c r="G208" i="4"/>
  <c r="G100" i="4"/>
  <c r="G399" i="4"/>
  <c r="G86" i="4"/>
  <c r="G431" i="4"/>
  <c r="G154" i="4"/>
  <c r="G314" i="4"/>
  <c r="G234" i="4"/>
  <c r="G354" i="4"/>
  <c r="G4" i="4"/>
  <c r="G108" i="4"/>
  <c r="G252" i="4"/>
  <c r="G267" i="4"/>
  <c r="G25" i="4"/>
  <c r="G283" i="4"/>
  <c r="G8" i="4"/>
  <c r="G212" i="4"/>
  <c r="G376" i="4"/>
  <c r="G142" i="4"/>
  <c r="G18" i="4"/>
  <c r="G113" i="4"/>
  <c r="G362" i="4"/>
  <c r="G299" i="4"/>
  <c r="G377" i="4"/>
  <c r="G236" i="4"/>
  <c r="G214" i="4"/>
  <c r="G243" i="4"/>
  <c r="G325" i="4"/>
  <c r="G245" i="4"/>
  <c r="G134" i="4"/>
  <c r="G5" i="4"/>
  <c r="G395" i="4"/>
  <c r="G210" i="4"/>
  <c r="G353" i="4"/>
  <c r="G323" i="4"/>
  <c r="G189" i="4"/>
  <c r="G80" i="4"/>
  <c r="G82" i="4"/>
  <c r="G11" i="4"/>
  <c r="G293" i="4"/>
  <c r="G251" i="4"/>
  <c r="G292" i="4"/>
  <c r="G390" i="4"/>
  <c r="G270" i="4"/>
  <c r="G67" i="4"/>
  <c r="G156" i="4"/>
  <c r="G400" i="4"/>
  <c r="G291" i="4"/>
  <c r="G107" i="4"/>
  <c r="G409" i="4"/>
  <c r="G233" i="4"/>
  <c r="G215" i="4"/>
  <c r="G248" i="4"/>
  <c r="G200" i="4"/>
  <c r="G240" i="4"/>
  <c r="G87" i="4"/>
  <c r="G65" i="4"/>
  <c r="G228" i="4"/>
  <c r="G169" i="4"/>
  <c r="G285" i="4"/>
  <c r="G101" i="4"/>
  <c r="G126" i="4"/>
  <c r="G223" i="4"/>
  <c r="G94" i="4"/>
  <c r="G206" i="4"/>
  <c r="G153" i="4"/>
  <c r="G222" i="4"/>
  <c r="G138" i="4"/>
  <c r="G218" i="4"/>
  <c r="G375" i="4"/>
  <c r="G273" i="4"/>
  <c r="G404" i="4"/>
  <c r="G373" i="4"/>
  <c r="G180" i="4"/>
  <c r="G74" i="4"/>
  <c r="G424" i="4"/>
  <c r="G348" i="4"/>
  <c r="G150" i="4"/>
  <c r="G408" i="4"/>
  <c r="G279" i="4"/>
  <c r="G109" i="4"/>
  <c r="G224" i="4"/>
  <c r="G30" i="4"/>
  <c r="G19" i="4"/>
  <c r="G335" i="4"/>
  <c r="G263" i="4"/>
  <c r="G115" i="4"/>
  <c r="G281" i="4"/>
  <c r="G249" i="4"/>
  <c r="G280" i="4"/>
  <c r="G246" i="4"/>
  <c r="G403" i="4"/>
  <c r="G97" i="4"/>
  <c r="G367" i="4"/>
  <c r="G114" i="4"/>
  <c r="G336" i="4"/>
  <c r="G277" i="4"/>
  <c r="G220" i="4"/>
  <c r="G317" i="4"/>
  <c r="G75" i="4"/>
  <c r="G341" i="4"/>
  <c r="G276" i="4"/>
  <c r="G70" i="4"/>
  <c r="G175" i="4"/>
  <c r="G170" i="4"/>
  <c r="G91" i="4"/>
  <c r="G112" i="4"/>
  <c r="G177" i="4"/>
  <c r="G77" i="4"/>
  <c r="G359" i="4"/>
  <c r="G85" i="4"/>
  <c r="G203" i="4"/>
  <c r="G9" i="4"/>
  <c r="G103" i="4"/>
  <c r="G426" i="4"/>
  <c r="G427" i="4"/>
  <c r="G31" i="4"/>
  <c r="G428" i="4"/>
  <c r="G36" i="4"/>
  <c r="G32" i="4"/>
  <c r="G33" i="4"/>
  <c r="G429" i="4"/>
  <c r="G34" i="4"/>
  <c r="G35" i="4"/>
  <c r="G437" i="4"/>
  <c r="G435" i="4"/>
  <c r="G436" i="4"/>
  <c r="G7" i="4"/>
  <c r="G265" i="4"/>
  <c r="G419" i="4"/>
  <c r="G413" i="4"/>
  <c r="G232" i="4"/>
  <c r="G296" i="4"/>
  <c r="G368" i="4"/>
  <c r="G241" i="4"/>
  <c r="G397" i="4"/>
  <c r="G262" i="4"/>
  <c r="G172" i="4"/>
  <c r="G24" i="4"/>
  <c r="G313" i="4"/>
  <c r="G388" i="4"/>
  <c r="G14" i="4"/>
  <c r="G332" i="4"/>
  <c r="G396" i="4"/>
  <c r="G26" i="4"/>
  <c r="G20" i="4"/>
  <c r="G330" i="4"/>
  <c r="G230" i="4"/>
  <c r="G137" i="4"/>
  <c r="G266" i="4"/>
  <c r="G92" i="4"/>
  <c r="G183" i="4"/>
  <c r="G185" i="4"/>
  <c r="G405" i="4"/>
  <c r="G129" i="4"/>
  <c r="G6" i="4"/>
  <c r="G328" i="4"/>
  <c r="G319" i="4"/>
  <c r="G151" i="4"/>
  <c r="G337" i="4"/>
  <c r="G181" i="4"/>
  <c r="G247" i="4"/>
  <c r="G202" i="4"/>
  <c r="G253" i="4"/>
  <c r="G274" i="4"/>
  <c r="G298" i="4"/>
  <c r="G290" i="4"/>
  <c r="G117" i="4"/>
  <c r="G333" i="4"/>
  <c r="G287" i="4"/>
  <c r="G132" i="4"/>
  <c r="G167" i="4"/>
  <c r="G331" i="4"/>
  <c r="G106" i="4"/>
  <c r="G326" i="4"/>
  <c r="G320" i="4"/>
  <c r="G128" i="4"/>
  <c r="G284" i="4"/>
  <c r="G88" i="4"/>
  <c r="G366" i="4"/>
  <c r="G205" i="4"/>
  <c r="G264" i="4"/>
  <c r="G148" i="4"/>
  <c r="G191" i="4"/>
  <c r="G316" i="4"/>
  <c r="G355" i="4"/>
  <c r="G365" i="4"/>
  <c r="G289" i="4"/>
  <c r="G111" i="4"/>
  <c r="G159" i="4"/>
  <c r="G83" i="4"/>
  <c r="G342" i="4"/>
  <c r="G271" i="4"/>
  <c r="G27" i="4"/>
  <c r="G78" i="4"/>
  <c r="G199" i="4"/>
  <c r="G157" i="4"/>
  <c r="G216" i="4"/>
  <c r="G217" i="4"/>
  <c r="G364" i="4"/>
  <c r="G361" i="4"/>
  <c r="G160" i="4"/>
  <c r="G321" i="4"/>
  <c r="G15" i="4"/>
  <c r="G306" i="4"/>
  <c r="G334" i="4"/>
  <c r="G201" i="4"/>
  <c r="G294" i="4"/>
  <c r="G221" i="4"/>
  <c r="G329" i="4"/>
  <c r="G196" i="4"/>
  <c r="G347" i="4"/>
  <c r="G286" i="4"/>
  <c r="G229" i="4"/>
  <c r="G358" i="4"/>
  <c r="G307" i="4"/>
  <c r="G322" i="4"/>
  <c r="G352" i="4"/>
  <c r="G98" i="4"/>
  <c r="G133" i="4"/>
  <c r="G182" i="4"/>
  <c r="G171" i="4"/>
  <c r="G127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4" i="4"/>
  <c r="G297" i="4"/>
  <c r="G190" i="4"/>
  <c r="G269" i="4"/>
  <c r="G315" i="4"/>
  <c r="G22" i="4"/>
  <c r="G302" i="4"/>
  <c r="G421" i="4"/>
  <c r="G415" i="4"/>
  <c r="G13" i="4"/>
  <c r="G432" i="4"/>
  <c r="G219" i="4"/>
  <c r="G207" i="4"/>
  <c r="G79" i="4"/>
  <c r="G238" i="4"/>
  <c r="G225" i="4"/>
  <c r="G184" i="4"/>
  <c r="G295" i="4"/>
  <c r="G95" i="4"/>
  <c r="G350" i="4"/>
  <c r="G90" i="4"/>
  <c r="G398" i="4"/>
  <c r="G402" i="4"/>
  <c r="G69" i="4"/>
  <c r="G338" i="4"/>
  <c r="G250" i="4"/>
  <c r="G239" i="4"/>
  <c r="G192" i="4"/>
  <c r="G193" i="4"/>
  <c r="G194" i="4"/>
  <c r="G374" i="4"/>
  <c r="G278" i="4"/>
  <c r="G357" i="4"/>
  <c r="G360" i="4"/>
  <c r="G73" i="4"/>
  <c r="G63" i="4"/>
  <c r="G102" i="4"/>
  <c r="G118" i="4"/>
  <c r="G282" i="4"/>
  <c r="G145" i="4"/>
  <c r="G425" i="4"/>
  <c r="G165" i="4"/>
  <c r="G383" i="4"/>
  <c r="G268" i="4"/>
  <c r="G152" i="4"/>
  <c r="G401" i="4"/>
  <c r="G168" i="4"/>
  <c r="G28" i="4"/>
  <c r="G305" i="4"/>
  <c r="G407" i="4"/>
  <c r="G370" i="4"/>
  <c r="G139" i="4"/>
  <c r="G372" i="4"/>
  <c r="G155" i="4"/>
  <c r="G345" i="4"/>
  <c r="G344" i="4"/>
  <c r="G346" i="4"/>
  <c r="G89" i="4"/>
  <c r="G71" i="4"/>
  <c r="G213" i="4"/>
  <c r="G29" i="4"/>
  <c r="G339" i="4"/>
  <c r="G81" i="4"/>
  <c r="G163" i="4"/>
  <c r="G12" i="4"/>
  <c r="G378" i="4"/>
  <c r="G393" i="4"/>
  <c r="G310" i="4"/>
  <c r="G66" i="4"/>
  <c r="G141" i="4"/>
  <c r="G340" i="4"/>
  <c r="G369" i="4"/>
  <c r="G303" i="4"/>
  <c r="G110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56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Y129" i="4" l="1"/>
  <c r="Y124" i="4"/>
  <c r="Y137" i="4"/>
  <c r="Y147" i="4"/>
  <c r="Y135" i="4"/>
  <c r="Y140" i="4"/>
  <c r="Y132" i="4"/>
  <c r="Y148" i="4"/>
  <c r="Y150" i="4"/>
  <c r="Y122" i="4"/>
  <c r="Y151" i="4"/>
  <c r="Y125" i="4"/>
  <c r="Y128" i="4"/>
  <c r="Y152" i="4"/>
  <c r="Y130" i="4"/>
  <c r="Y133" i="4"/>
  <c r="Y138" i="4"/>
  <c r="Y136" i="4"/>
  <c r="Y127" i="4"/>
  <c r="Y139" i="4"/>
  <c r="Y153" i="4"/>
  <c r="Y126" i="4"/>
  <c r="Y149" i="4"/>
  <c r="Y155" i="4"/>
  <c r="Y123" i="4"/>
  <c r="Y134" i="4"/>
  <c r="Y131" i="4"/>
  <c r="Y154" i="4"/>
  <c r="Y401" i="4"/>
  <c r="Y399" i="4"/>
  <c r="Y400" i="4"/>
  <c r="R56" i="4"/>
  <c r="R15" i="4"/>
  <c r="R4" i="4"/>
  <c r="R16" i="4"/>
  <c r="R54" i="4"/>
  <c r="R60" i="4"/>
  <c r="R62" i="4"/>
  <c r="R17" i="4"/>
  <c r="R50" i="4"/>
  <c r="R53" i="4"/>
  <c r="R51" i="4"/>
  <c r="R61" i="4"/>
  <c r="R55" i="4"/>
  <c r="R59" i="4"/>
  <c r="R57" i="4"/>
  <c r="R14" i="4"/>
  <c r="R3" i="4"/>
  <c r="R58" i="4"/>
  <c r="R52" i="4"/>
  <c r="R13" i="4"/>
  <c r="R18" i="4"/>
  <c r="R5" i="4"/>
  <c r="R6" i="4"/>
  <c r="Y184" i="4"/>
  <c r="Y186" i="4"/>
  <c r="Y187" i="4"/>
  <c r="Y182" i="4"/>
  <c r="Y183" i="4"/>
  <c r="Y185" i="4"/>
  <c r="Y216" i="4"/>
  <c r="Y169" i="4"/>
  <c r="Y172" i="4"/>
  <c r="Y188" i="4"/>
  <c r="Y191" i="4"/>
  <c r="Y222" i="4"/>
  <c r="AD91" i="4"/>
  <c r="Y91" i="4"/>
  <c r="R93" i="4"/>
  <c r="AD92" i="4"/>
  <c r="AD93" i="4"/>
  <c r="Y92" i="4"/>
  <c r="R91" i="4"/>
  <c r="Y93" i="4"/>
  <c r="R92" i="4"/>
  <c r="AD117" i="4"/>
  <c r="Y116" i="4"/>
  <c r="Y118" i="4"/>
  <c r="Y117" i="4"/>
  <c r="AD116" i="4"/>
  <c r="AD118" i="4"/>
  <c r="R31" i="4"/>
  <c r="R29" i="4"/>
  <c r="R30" i="4"/>
  <c r="R35" i="4"/>
  <c r="R33" i="4"/>
  <c r="R34" i="4"/>
  <c r="R32" i="4"/>
  <c r="R28" i="4"/>
  <c r="R36" i="4"/>
  <c r="R26" i="4"/>
  <c r="R27" i="4"/>
  <c r="R25" i="4"/>
  <c r="F4" i="5"/>
  <c r="AD399" i="4"/>
  <c r="AD401" i="4"/>
  <c r="AD400" i="4"/>
  <c r="AS184" i="4"/>
  <c r="AS182" i="4"/>
  <c r="AS183" i="4"/>
  <c r="AS186" i="4"/>
  <c r="AS187" i="4"/>
  <c r="AS185" i="4"/>
  <c r="Y181" i="4"/>
  <c r="Y207" i="4"/>
  <c r="Y215" i="4"/>
  <c r="Y166" i="4"/>
  <c r="Y192" i="4"/>
  <c r="Y218" i="4"/>
  <c r="Y196" i="4"/>
  <c r="Y197" i="4"/>
  <c r="Y195" i="4"/>
  <c r="R85" i="4"/>
  <c r="AD85" i="4"/>
  <c r="Y87" i="4"/>
  <c r="R87" i="4"/>
  <c r="Y85" i="4"/>
  <c r="AD87" i="4"/>
  <c r="AS356" i="4"/>
  <c r="AN356" i="4"/>
  <c r="Y88" i="4"/>
  <c r="R88" i="4"/>
  <c r="AD88" i="4"/>
  <c r="R86" i="4"/>
  <c r="AD86" i="4"/>
  <c r="Y86" i="4"/>
  <c r="AI187" i="4"/>
  <c r="AI186" i="4"/>
  <c r="AI183" i="4"/>
  <c r="AI182" i="4"/>
  <c r="AI184" i="4"/>
  <c r="AI185" i="4"/>
  <c r="AN186" i="4"/>
  <c r="AN184" i="4"/>
  <c r="AN183" i="4"/>
  <c r="AN185" i="4"/>
  <c r="AN182" i="4"/>
  <c r="AN187" i="4"/>
  <c r="Y167" i="4"/>
  <c r="Y204" i="4"/>
  <c r="Y219" i="4"/>
  <c r="R21" i="4"/>
  <c r="R42" i="4"/>
  <c r="R22" i="4"/>
  <c r="R38" i="4"/>
  <c r="R12" i="4"/>
  <c r="R43" i="4"/>
  <c r="R8" i="4"/>
  <c r="R48" i="4"/>
  <c r="R46" i="4"/>
  <c r="R20" i="4"/>
  <c r="R44" i="4"/>
  <c r="R49" i="4"/>
  <c r="R47" i="4"/>
  <c r="R23" i="4"/>
  <c r="R45" i="4"/>
  <c r="R11" i="4"/>
  <c r="R24" i="4"/>
  <c r="R40" i="4"/>
  <c r="R41" i="4"/>
  <c r="R37" i="4"/>
  <c r="R9" i="4"/>
  <c r="R19" i="4"/>
  <c r="R39" i="4"/>
  <c r="R10" i="4"/>
  <c r="R7" i="4"/>
  <c r="Y168" i="4"/>
  <c r="Y173" i="4"/>
  <c r="Y217" i="4"/>
  <c r="Y221" i="4"/>
  <c r="Y178" i="4"/>
  <c r="Y220" i="4"/>
  <c r="AD182" i="4"/>
  <c r="AD184" i="4"/>
  <c r="AD185" i="4"/>
  <c r="AD183" i="4"/>
  <c r="AD186" i="4"/>
  <c r="AD187" i="4"/>
  <c r="F86" i="5"/>
  <c r="F85" i="5"/>
  <c r="F71" i="5"/>
  <c r="F72" i="5"/>
  <c r="F59" i="5"/>
  <c r="F60" i="5"/>
  <c r="F83" i="5"/>
  <c r="F84" i="5"/>
  <c r="F66" i="5"/>
  <c r="F65" i="5"/>
  <c r="F44" i="5"/>
  <c r="F43" i="5"/>
  <c r="F19" i="5"/>
  <c r="F20" i="5"/>
  <c r="F14" i="5"/>
  <c r="F13" i="5"/>
  <c r="F49" i="5"/>
  <c r="F50" i="5"/>
  <c r="F90" i="5"/>
  <c r="F89" i="5"/>
  <c r="F63" i="5"/>
  <c r="F64" i="5"/>
  <c r="F6" i="5"/>
  <c r="F5" i="5"/>
  <c r="F75" i="5"/>
  <c r="F76" i="5"/>
  <c r="F69" i="5"/>
  <c r="F70" i="5"/>
  <c r="F32" i="5"/>
  <c r="F31" i="5"/>
  <c r="F21" i="5"/>
  <c r="F22" i="5"/>
  <c r="F57" i="5"/>
  <c r="F58" i="5"/>
  <c r="F29" i="5"/>
  <c r="F30" i="5"/>
  <c r="F37" i="5"/>
  <c r="F38" i="5"/>
  <c r="F74" i="5"/>
  <c r="F73" i="5"/>
  <c r="F28" i="5"/>
  <c r="F27" i="5"/>
  <c r="F87" i="5"/>
  <c r="F88" i="5"/>
  <c r="F33" i="5"/>
  <c r="F34" i="5"/>
  <c r="F45" i="5"/>
  <c r="F46" i="5"/>
  <c r="F53" i="5"/>
  <c r="F54" i="5"/>
  <c r="F26" i="5"/>
  <c r="F25" i="5"/>
  <c r="F47" i="5"/>
  <c r="F48" i="5"/>
  <c r="F7" i="5"/>
  <c r="F8" i="5"/>
  <c r="F68" i="5"/>
  <c r="F67" i="5"/>
  <c r="F56" i="5"/>
  <c r="F55" i="5"/>
  <c r="F51" i="5"/>
  <c r="F52" i="5"/>
  <c r="F80" i="5"/>
  <c r="F79" i="5"/>
  <c r="F15" i="5"/>
  <c r="F16" i="5"/>
  <c r="F82" i="5"/>
  <c r="F81" i="5"/>
  <c r="F61" i="5"/>
  <c r="F62" i="5"/>
  <c r="F36" i="5"/>
  <c r="F35" i="5"/>
  <c r="F12" i="5"/>
  <c r="F11" i="5"/>
  <c r="F40" i="5"/>
  <c r="F39" i="5"/>
  <c r="F9" i="5"/>
  <c r="F10" i="5"/>
  <c r="F77" i="5"/>
  <c r="F78" i="5"/>
  <c r="F42" i="5"/>
  <c r="F41" i="5"/>
  <c r="F18" i="5"/>
  <c r="F17" i="5"/>
  <c r="F24" i="5"/>
  <c r="F23" i="5"/>
  <c r="R162" i="4"/>
  <c r="R170" i="4"/>
  <c r="R178" i="4"/>
  <c r="R186" i="4"/>
  <c r="R194" i="4"/>
  <c r="R202" i="4"/>
  <c r="R210" i="4"/>
  <c r="R218" i="4"/>
  <c r="R226" i="4"/>
  <c r="R234" i="4"/>
  <c r="R242" i="4"/>
  <c r="R250" i="4"/>
  <c r="R274" i="4"/>
  <c r="R282" i="4"/>
  <c r="R163" i="4"/>
  <c r="R171" i="4"/>
  <c r="R179" i="4"/>
  <c r="R187" i="4"/>
  <c r="R195" i="4"/>
  <c r="R203" i="4"/>
  <c r="R211" i="4"/>
  <c r="R219" i="4"/>
  <c r="R227" i="4"/>
  <c r="R235" i="4"/>
  <c r="R243" i="4"/>
  <c r="R251" i="4"/>
  <c r="R275" i="4"/>
  <c r="R430" i="4"/>
  <c r="R116" i="4"/>
  <c r="R199" i="4"/>
  <c r="R231" i="4"/>
  <c r="R279" i="4"/>
  <c r="R192" i="4"/>
  <c r="R240" i="4"/>
  <c r="R169" i="4"/>
  <c r="R217" i="4"/>
  <c r="R281" i="4"/>
  <c r="R164" i="4"/>
  <c r="R172" i="4"/>
  <c r="R180" i="4"/>
  <c r="R188" i="4"/>
  <c r="R196" i="4"/>
  <c r="R204" i="4"/>
  <c r="R212" i="4"/>
  <c r="R220" i="4"/>
  <c r="R228" i="4"/>
  <c r="R236" i="4"/>
  <c r="R244" i="4"/>
  <c r="R252" i="4"/>
  <c r="R276" i="4"/>
  <c r="R434" i="4"/>
  <c r="R167" i="4"/>
  <c r="R207" i="4"/>
  <c r="R239" i="4"/>
  <c r="R176" i="4"/>
  <c r="R232" i="4"/>
  <c r="R177" i="4"/>
  <c r="R225" i="4"/>
  <c r="R165" i="4"/>
  <c r="R173" i="4"/>
  <c r="R181" i="4"/>
  <c r="R189" i="4"/>
  <c r="R197" i="4"/>
  <c r="R205" i="4"/>
  <c r="R213" i="4"/>
  <c r="R221" i="4"/>
  <c r="R229" i="4"/>
  <c r="R237" i="4"/>
  <c r="R245" i="4"/>
  <c r="R253" i="4"/>
  <c r="R277" i="4"/>
  <c r="R191" i="4"/>
  <c r="R215" i="4"/>
  <c r="R271" i="4"/>
  <c r="R168" i="4"/>
  <c r="R216" i="4"/>
  <c r="R280" i="4"/>
  <c r="R185" i="4"/>
  <c r="R233" i="4"/>
  <c r="R166" i="4"/>
  <c r="R174" i="4"/>
  <c r="R182" i="4"/>
  <c r="R190" i="4"/>
  <c r="R198" i="4"/>
  <c r="R206" i="4"/>
  <c r="R214" i="4"/>
  <c r="R222" i="4"/>
  <c r="R230" i="4"/>
  <c r="R238" i="4"/>
  <c r="R246" i="4"/>
  <c r="R254" i="4"/>
  <c r="R278" i="4"/>
  <c r="R183" i="4"/>
  <c r="R223" i="4"/>
  <c r="R184" i="4"/>
  <c r="R224" i="4"/>
  <c r="R193" i="4"/>
  <c r="R249" i="4"/>
  <c r="R175" i="4"/>
  <c r="R247" i="4"/>
  <c r="R117" i="4"/>
  <c r="R208" i="4"/>
  <c r="R272" i="4"/>
  <c r="R118" i="4"/>
  <c r="R209" i="4"/>
  <c r="R273" i="4"/>
  <c r="R200" i="4"/>
  <c r="R248" i="4"/>
  <c r="R201" i="4"/>
  <c r="R241" i="4"/>
  <c r="R424" i="4"/>
  <c r="R157" i="4"/>
  <c r="R158" i="4"/>
  <c r="R426" i="4"/>
  <c r="R160" i="4"/>
  <c r="R161" i="4"/>
  <c r="R427" i="4"/>
  <c r="R421" i="4"/>
  <c r="R417" i="4"/>
  <c r="R428" i="4"/>
  <c r="R415" i="4"/>
  <c r="R159" i="4"/>
  <c r="R411" i="4"/>
  <c r="R429" i="4"/>
  <c r="R425" i="4"/>
  <c r="R416" i="4"/>
  <c r="R419" i="4"/>
  <c r="R156" i="4"/>
  <c r="R410" i="4"/>
  <c r="R413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6" i="4"/>
  <c r="R268" i="4"/>
  <c r="R397" i="4"/>
  <c r="R150" i="4"/>
  <c r="R393" i="4"/>
  <c r="R408" i="4"/>
  <c r="R145" i="4"/>
  <c r="R143" i="4"/>
  <c r="R146" i="4"/>
  <c r="R395" i="4"/>
  <c r="R153" i="4"/>
  <c r="R405" i="4"/>
  <c r="R267" i="4"/>
  <c r="R148" i="4"/>
  <c r="R147" i="4"/>
  <c r="R392" i="4"/>
  <c r="R130" i="4"/>
  <c r="R390" i="4"/>
  <c r="R138" i="4"/>
  <c r="R129" i="4"/>
  <c r="R133" i="4"/>
  <c r="R407" i="4"/>
  <c r="R142" i="4"/>
  <c r="R399" i="4"/>
  <c r="R270" i="4"/>
  <c r="R404" i="4"/>
  <c r="R151" i="4"/>
  <c r="R398" i="4"/>
  <c r="R139" i="4"/>
  <c r="R132" i="4"/>
  <c r="R402" i="4"/>
  <c r="R122" i="4"/>
  <c r="R261" i="4"/>
  <c r="R154" i="4"/>
  <c r="R396" i="4"/>
  <c r="R127" i="4"/>
  <c r="R155" i="4"/>
  <c r="R124" i="4"/>
  <c r="R409" i="4"/>
  <c r="R269" i="4"/>
  <c r="R125" i="4"/>
  <c r="R141" i="4"/>
  <c r="R136" i="4"/>
  <c r="R134" i="4"/>
  <c r="R403" i="4"/>
  <c r="R152" i="4"/>
  <c r="R140" i="4"/>
  <c r="R128" i="4"/>
  <c r="R394" i="4"/>
  <c r="R137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56" i="4"/>
  <c r="R391" i="4"/>
  <c r="R349" i="4"/>
  <c r="R381" i="4"/>
  <c r="R420" i="4"/>
  <c r="R300" i="4"/>
  <c r="R354" i="4"/>
  <c r="R373" i="4"/>
  <c r="R337" i="4"/>
  <c r="R320" i="4"/>
  <c r="R342" i="4"/>
  <c r="R364" i="4"/>
  <c r="R294" i="4"/>
  <c r="R307" i="4"/>
  <c r="R302" i="4"/>
  <c r="R374" i="4"/>
  <c r="R345" i="4"/>
  <c r="R340" i="4"/>
  <c r="R400" i="4"/>
  <c r="R266" i="4"/>
  <c r="R131" i="4"/>
  <c r="R144" i="4"/>
  <c r="R379" i="4"/>
  <c r="R418" i="4"/>
  <c r="R414" i="4"/>
  <c r="R371" i="4"/>
  <c r="R343" i="4"/>
  <c r="R376" i="4"/>
  <c r="R353" i="4"/>
  <c r="R292" i="4"/>
  <c r="R265" i="4"/>
  <c r="R262" i="4"/>
  <c r="R333" i="4"/>
  <c r="R316" i="4"/>
  <c r="R361" i="4"/>
  <c r="R322" i="4"/>
  <c r="R344" i="4"/>
  <c r="R369" i="4"/>
  <c r="R298" i="4"/>
  <c r="R123" i="4"/>
  <c r="R412" i="4"/>
  <c r="R382" i="4"/>
  <c r="R324" i="4"/>
  <c r="R323" i="4"/>
  <c r="R317" i="4"/>
  <c r="R287" i="4"/>
  <c r="R284" i="4"/>
  <c r="R355" i="4"/>
  <c r="R329" i="4"/>
  <c r="R352" i="4"/>
  <c r="R338" i="4"/>
  <c r="R357" i="4"/>
  <c r="R305" i="4"/>
  <c r="R346" i="4"/>
  <c r="R303" i="4"/>
  <c r="R311" i="4"/>
  <c r="R314" i="4"/>
  <c r="R368" i="4"/>
  <c r="R406" i="4"/>
  <c r="R149" i="4"/>
  <c r="R288" i="4"/>
  <c r="R312" i="4"/>
  <c r="R325" i="4"/>
  <c r="R285" i="4"/>
  <c r="R330" i="4"/>
  <c r="R365" i="4"/>
  <c r="R321" i="4"/>
  <c r="R297" i="4"/>
  <c r="R295" i="4"/>
  <c r="R360" i="4"/>
  <c r="R378" i="4"/>
  <c r="R299" i="4"/>
  <c r="R264" i="4"/>
  <c r="R422" i="4"/>
  <c r="R318" i="4"/>
  <c r="R351" i="4"/>
  <c r="R433" i="4"/>
  <c r="R380" i="4"/>
  <c r="R431" i="4"/>
  <c r="R348" i="4"/>
  <c r="R335" i="4"/>
  <c r="R341" i="4"/>
  <c r="R437" i="4"/>
  <c r="R313" i="4"/>
  <c r="R366" i="4"/>
  <c r="R289" i="4"/>
  <c r="R347" i="4"/>
  <c r="R432" i="4"/>
  <c r="R383" i="4"/>
  <c r="R370" i="4"/>
  <c r="R319" i="4"/>
  <c r="R334" i="4"/>
  <c r="R372" i="4"/>
  <c r="R135" i="4"/>
  <c r="R304" i="4"/>
  <c r="R327" i="4"/>
  <c r="R384" i="4"/>
  <c r="R362" i="4"/>
  <c r="R375" i="4"/>
  <c r="R263" i="4"/>
  <c r="R367" i="4"/>
  <c r="R359" i="4"/>
  <c r="R296" i="4"/>
  <c r="R328" i="4"/>
  <c r="R331" i="4"/>
  <c r="R306" i="4"/>
  <c r="R286" i="4"/>
  <c r="R350" i="4"/>
  <c r="R310" i="4"/>
  <c r="R423" i="4"/>
  <c r="R435" i="4"/>
  <c r="R315" i="4"/>
  <c r="R363" i="4"/>
  <c r="R301" i="4"/>
  <c r="R377" i="4"/>
  <c r="R293" i="4"/>
  <c r="R291" i="4"/>
  <c r="R336" i="4"/>
  <c r="R436" i="4"/>
  <c r="R332" i="4"/>
  <c r="R290" i="4"/>
  <c r="R326" i="4"/>
  <c r="R358" i="4"/>
  <c r="R401" i="4"/>
  <c r="R339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6" i="4" s="1"/>
  <c r="R76" i="4" s="1"/>
  <c r="F9" i="8"/>
  <c r="D10" i="8"/>
  <c r="E10" i="8"/>
  <c r="F10" i="8"/>
  <c r="D11" i="8"/>
  <c r="E11" i="8"/>
  <c r="S80" i="4" s="1"/>
  <c r="R80" i="4" s="1"/>
  <c r="F11" i="8"/>
  <c r="D12" i="8"/>
  <c r="E12" i="8"/>
  <c r="F12" i="8"/>
  <c r="D13" i="8"/>
  <c r="E13" i="8"/>
  <c r="F13" i="8"/>
  <c r="D14" i="8"/>
  <c r="E14" i="8"/>
  <c r="F14" i="8"/>
  <c r="D15" i="8"/>
  <c r="E15" i="8"/>
  <c r="S74" i="4" s="1"/>
  <c r="R74" i="4" s="1"/>
  <c r="F15" i="8"/>
  <c r="D16" i="8"/>
  <c r="E16" i="8"/>
  <c r="F16" i="8"/>
  <c r="D17" i="8"/>
  <c r="E17" i="8"/>
  <c r="S69" i="4" s="1"/>
  <c r="R69" i="4" s="1"/>
  <c r="F17" i="8"/>
  <c r="D18" i="8"/>
  <c r="E18" i="8"/>
  <c r="F18" i="8"/>
  <c r="D19" i="8"/>
  <c r="E19" i="8"/>
  <c r="F19" i="8"/>
  <c r="D20" i="8"/>
  <c r="E20" i="8"/>
  <c r="F20" i="8"/>
  <c r="D21" i="8"/>
  <c r="E21" i="8"/>
  <c r="S79" i="4" s="1"/>
  <c r="R79" i="4" s="1"/>
  <c r="F21" i="8"/>
  <c r="D22" i="8"/>
  <c r="E22" i="8"/>
  <c r="F22" i="8"/>
  <c r="D23" i="8"/>
  <c r="E23" i="8"/>
  <c r="F23" i="8"/>
  <c r="D24" i="8"/>
  <c r="E24" i="8"/>
  <c r="F24" i="8"/>
  <c r="D25" i="8"/>
  <c r="E25" i="8"/>
  <c r="S72" i="4" s="1"/>
  <c r="R72" i="4" s="1"/>
  <c r="F25" i="8"/>
  <c r="D26" i="8"/>
  <c r="E26" i="8"/>
  <c r="AE79" i="4" s="1"/>
  <c r="AD79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2" i="4" s="1"/>
  <c r="AD72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4" i="4" s="1"/>
  <c r="AD74" i="4" s="1"/>
  <c r="F50" i="8"/>
  <c r="D51" i="8"/>
  <c r="E51" i="8"/>
  <c r="F51" i="8"/>
  <c r="D52" i="8"/>
  <c r="E52" i="8"/>
  <c r="F52" i="8"/>
  <c r="D53" i="8"/>
  <c r="E53" i="8"/>
  <c r="AE80" i="4" s="1"/>
  <c r="AD8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3" i="4" s="1"/>
  <c r="R73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0" i="4" s="1"/>
  <c r="AD70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68" i="4" s="1"/>
  <c r="AD68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6" i="4" s="1"/>
  <c r="AD76" i="4" s="1"/>
  <c r="F79" i="8"/>
  <c r="D80" i="8"/>
  <c r="E80" i="8"/>
  <c r="AE71" i="4" s="1"/>
  <c r="AD71" i="4" s="1"/>
  <c r="F80" i="8"/>
  <c r="D81" i="8"/>
  <c r="E81" i="8"/>
  <c r="F81" i="8"/>
  <c r="D82" i="8"/>
  <c r="E82" i="8"/>
  <c r="F82" i="8"/>
  <c r="D83" i="8"/>
  <c r="E83" i="8"/>
  <c r="F83" i="8"/>
  <c r="D84" i="8"/>
  <c r="E84" i="8"/>
  <c r="S71" i="4" s="1"/>
  <c r="R71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3" i="4" s="1"/>
  <c r="AD83" i="4" s="1"/>
  <c r="F91" i="8"/>
  <c r="D92" i="8"/>
  <c r="E92" i="8"/>
  <c r="F92" i="8"/>
  <c r="D93" i="8"/>
  <c r="E93" i="8"/>
  <c r="F93" i="8"/>
  <c r="D94" i="8"/>
  <c r="E94" i="8"/>
  <c r="F94" i="8"/>
  <c r="D95" i="8"/>
  <c r="E95" i="8"/>
  <c r="AE73" i="4" s="1"/>
  <c r="AD73" i="4" s="1"/>
  <c r="F95" i="8"/>
  <c r="D96" i="8"/>
  <c r="E96" i="8"/>
  <c r="F96" i="8"/>
  <c r="D97" i="8"/>
  <c r="E97" i="8"/>
  <c r="AE84" i="4" s="1"/>
  <c r="AD8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3" i="4" s="1"/>
  <c r="Y73" i="4" s="1"/>
  <c r="F103" i="8"/>
  <c r="D104" i="8"/>
  <c r="E104" i="8"/>
  <c r="F104" i="8"/>
  <c r="D105" i="8"/>
  <c r="E105" i="8"/>
  <c r="Z83" i="4" s="1"/>
  <c r="Y83" i="4" s="1"/>
  <c r="F105" i="8"/>
  <c r="D106" i="8"/>
  <c r="E106" i="8"/>
  <c r="F106" i="8"/>
  <c r="D107" i="8"/>
  <c r="E107" i="8"/>
  <c r="Z84" i="4" s="1"/>
  <c r="Y8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1" i="4" s="1"/>
  <c r="AD81" i="4" s="1"/>
  <c r="F113" i="8"/>
  <c r="D114" i="8"/>
  <c r="E114" i="8"/>
  <c r="F114" i="8"/>
  <c r="D115" i="8"/>
  <c r="E115" i="8"/>
  <c r="AE82" i="4" s="1"/>
  <c r="AD8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5" i="4" s="1"/>
  <c r="AD75" i="4" s="1"/>
  <c r="F120" i="8"/>
  <c r="D121" i="8"/>
  <c r="E121" i="8"/>
  <c r="F121" i="8"/>
  <c r="D122" i="8"/>
  <c r="E122" i="8"/>
  <c r="F122" i="8"/>
  <c r="D123" i="8"/>
  <c r="E123" i="8"/>
  <c r="Z70" i="4" s="1"/>
  <c r="Y70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3" i="4" s="1"/>
  <c r="R8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1" i="4" s="1"/>
  <c r="Y8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4" i="4" s="1"/>
  <c r="Y74" i="4" s="1"/>
  <c r="F150" i="8"/>
  <c r="D151" i="8"/>
  <c r="E151" i="8"/>
  <c r="F151" i="8"/>
  <c r="D152" i="8"/>
  <c r="E152" i="8"/>
  <c r="F152" i="8"/>
  <c r="D153" i="8"/>
  <c r="E153" i="8"/>
  <c r="Z71" i="4" s="1"/>
  <c r="Y71" i="4" s="1"/>
  <c r="F153" i="8"/>
  <c r="D154" i="8"/>
  <c r="E154" i="8"/>
  <c r="F154" i="8"/>
  <c r="D155" i="8"/>
  <c r="E155" i="8"/>
  <c r="F155" i="8"/>
  <c r="D156" i="8"/>
  <c r="E156" i="8"/>
  <c r="Z80" i="4" s="1"/>
  <c r="Y80" i="4" s="1"/>
  <c r="F156" i="8"/>
  <c r="D157" i="8"/>
  <c r="E157" i="8"/>
  <c r="S84" i="4" s="1"/>
  <c r="R84" i="4" s="1"/>
  <c r="F157" i="8"/>
  <c r="D158" i="8"/>
  <c r="E158" i="8"/>
  <c r="Z75" i="4" s="1"/>
  <c r="Y75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2" i="4" s="1"/>
  <c r="Y82" i="4" s="1"/>
  <c r="F163" i="8"/>
  <c r="D164" i="8"/>
  <c r="E164" i="8"/>
  <c r="F164" i="8"/>
  <c r="D165" i="8"/>
  <c r="E165" i="8"/>
  <c r="F165" i="8"/>
  <c r="D166" i="8"/>
  <c r="E166" i="8"/>
  <c r="Z72" i="4" s="1"/>
  <c r="Y72" i="4" s="1"/>
  <c r="F166" i="8"/>
  <c r="D167" i="8"/>
  <c r="E167" i="8"/>
  <c r="Z79" i="4" s="1"/>
  <c r="Y79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69" i="4" s="1"/>
  <c r="Y69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6" i="4" s="1"/>
  <c r="Y76" i="4" s="1"/>
  <c r="F176" i="8"/>
  <c r="D177" i="8"/>
  <c r="E177" i="8"/>
  <c r="F177" i="8"/>
  <c r="D178" i="8"/>
  <c r="E178" i="8"/>
  <c r="Z68" i="4" s="1"/>
  <c r="Y68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69" i="4" s="1"/>
  <c r="AD69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0" i="4" s="1"/>
  <c r="R70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3" i="4" s="1"/>
  <c r="BB113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5" i="4" s="1"/>
  <c r="R75" i="4" s="1"/>
  <c r="F36" i="8"/>
  <c r="D37" i="8"/>
  <c r="E37" i="8"/>
  <c r="S81" i="4" s="1"/>
  <c r="R81" i="4" s="1"/>
  <c r="F37" i="8"/>
  <c r="D38" i="8"/>
  <c r="E38" i="8"/>
  <c r="F38" i="8"/>
  <c r="D39" i="8"/>
  <c r="E39" i="8"/>
  <c r="F39" i="8"/>
  <c r="D40" i="8"/>
  <c r="E40" i="8"/>
  <c r="F40" i="8"/>
  <c r="D41" i="8"/>
  <c r="E41" i="8"/>
  <c r="S82" i="4" s="1"/>
  <c r="R8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68" i="4" s="1"/>
  <c r="R68" i="4" s="1"/>
  <c r="H62" i="5" l="1"/>
  <c r="I62" i="5" s="1"/>
  <c r="G62" i="5"/>
  <c r="H52" i="5"/>
  <c r="I52" i="5" s="1"/>
  <c r="G52" i="5"/>
  <c r="H24" i="5"/>
  <c r="I24" i="5" s="1"/>
  <c r="G24" i="5"/>
  <c r="H9" i="5"/>
  <c r="I9" i="5" s="1"/>
  <c r="G9" i="5"/>
  <c r="H61" i="5"/>
  <c r="I61" i="5" s="1"/>
  <c r="G61" i="5"/>
  <c r="H51" i="5"/>
  <c r="I51" i="5" s="1"/>
  <c r="G51" i="5"/>
  <c r="H47" i="5"/>
  <c r="I47" i="5" s="1"/>
  <c r="G47" i="5"/>
  <c r="H33" i="5"/>
  <c r="I33" i="5" s="1"/>
  <c r="G33" i="5"/>
  <c r="H37" i="5"/>
  <c r="I37" i="5" s="1"/>
  <c r="G37" i="5"/>
  <c r="H32" i="5"/>
  <c r="I32" i="5" s="1"/>
  <c r="G32" i="5"/>
  <c r="H63" i="5"/>
  <c r="I63" i="5" s="1"/>
  <c r="G63" i="5"/>
  <c r="H19" i="5"/>
  <c r="I19" i="5" s="1"/>
  <c r="G19" i="5"/>
  <c r="H59" i="5"/>
  <c r="I59" i="5" s="1"/>
  <c r="G59" i="5"/>
  <c r="H34" i="5"/>
  <c r="I34" i="5" s="1"/>
  <c r="G34" i="5"/>
  <c r="H38" i="5"/>
  <c r="I38" i="5" s="1"/>
  <c r="G38" i="5"/>
  <c r="H17" i="5"/>
  <c r="I17" i="5" s="1"/>
  <c r="G17" i="5"/>
  <c r="H39" i="5"/>
  <c r="I39" i="5" s="1"/>
  <c r="G39" i="5"/>
  <c r="H81" i="5"/>
  <c r="I81" i="5" s="1"/>
  <c r="G81" i="5"/>
  <c r="H55" i="5"/>
  <c r="I55" i="5" s="1"/>
  <c r="G55" i="5"/>
  <c r="H25" i="5"/>
  <c r="I25" i="5" s="1"/>
  <c r="G25" i="5"/>
  <c r="H88" i="5"/>
  <c r="I88" i="5" s="1"/>
  <c r="G88" i="5"/>
  <c r="H30" i="5"/>
  <c r="I30" i="5" s="1"/>
  <c r="G30" i="5"/>
  <c r="H70" i="5"/>
  <c r="I70" i="5" s="1"/>
  <c r="G70" i="5"/>
  <c r="H89" i="5"/>
  <c r="I89" i="5" s="1"/>
  <c r="G89" i="5"/>
  <c r="H43" i="5"/>
  <c r="I43" i="5" s="1"/>
  <c r="G43" i="5"/>
  <c r="H72" i="5"/>
  <c r="I72" i="5" s="1"/>
  <c r="G72" i="5"/>
  <c r="H4" i="5"/>
  <c r="I4" i="5" s="1"/>
  <c r="G4" i="5"/>
  <c r="H31" i="5"/>
  <c r="I31" i="5" s="1"/>
  <c r="G31" i="5"/>
  <c r="H20" i="5"/>
  <c r="I20" i="5" s="1"/>
  <c r="G20" i="5"/>
  <c r="H18" i="5"/>
  <c r="I18" i="5" s="1"/>
  <c r="G18" i="5"/>
  <c r="H40" i="5"/>
  <c r="I40" i="5" s="1"/>
  <c r="G40" i="5"/>
  <c r="H82" i="5"/>
  <c r="I82" i="5" s="1"/>
  <c r="G82" i="5"/>
  <c r="H56" i="5"/>
  <c r="I56" i="5" s="1"/>
  <c r="G56" i="5"/>
  <c r="H26" i="5"/>
  <c r="I26" i="5" s="1"/>
  <c r="G26" i="5"/>
  <c r="H87" i="5"/>
  <c r="I87" i="5" s="1"/>
  <c r="G87" i="5"/>
  <c r="H29" i="5"/>
  <c r="I29" i="5" s="1"/>
  <c r="G29" i="5"/>
  <c r="H69" i="5"/>
  <c r="I69" i="5" s="1"/>
  <c r="G69" i="5"/>
  <c r="H90" i="5"/>
  <c r="I90" i="5" s="1"/>
  <c r="G90" i="5"/>
  <c r="H44" i="5"/>
  <c r="I44" i="5" s="1"/>
  <c r="G44" i="5"/>
  <c r="H71" i="5"/>
  <c r="I71" i="5" s="1"/>
  <c r="G71" i="5"/>
  <c r="H64" i="5"/>
  <c r="I64" i="5" s="1"/>
  <c r="G64" i="5"/>
  <c r="H41" i="5"/>
  <c r="I41" i="5" s="1"/>
  <c r="G41" i="5"/>
  <c r="H11" i="5"/>
  <c r="I11" i="5" s="1"/>
  <c r="G11" i="5"/>
  <c r="H16" i="5"/>
  <c r="I16" i="5" s="1"/>
  <c r="G16" i="5"/>
  <c r="H67" i="5"/>
  <c r="I67" i="5" s="1"/>
  <c r="G67" i="5"/>
  <c r="H54" i="5"/>
  <c r="I54" i="5" s="1"/>
  <c r="G54" i="5"/>
  <c r="H27" i="5"/>
  <c r="I27" i="5" s="1"/>
  <c r="G27" i="5"/>
  <c r="H58" i="5"/>
  <c r="I58" i="5" s="1"/>
  <c r="G58" i="5"/>
  <c r="H76" i="5"/>
  <c r="I76" i="5" s="1"/>
  <c r="G76" i="5"/>
  <c r="H50" i="5"/>
  <c r="I50" i="5" s="1"/>
  <c r="G50" i="5"/>
  <c r="H65" i="5"/>
  <c r="I65" i="5" s="1"/>
  <c r="G65" i="5"/>
  <c r="H85" i="5"/>
  <c r="I85" i="5" s="1"/>
  <c r="G85" i="5"/>
  <c r="H48" i="5"/>
  <c r="I48" i="5" s="1"/>
  <c r="G48" i="5"/>
  <c r="H42" i="5"/>
  <c r="I42" i="5" s="1"/>
  <c r="G42" i="5"/>
  <c r="H12" i="5"/>
  <c r="I12" i="5" s="1"/>
  <c r="G12" i="5"/>
  <c r="H15" i="5"/>
  <c r="I15" i="5" s="1"/>
  <c r="G15" i="5"/>
  <c r="H68" i="5"/>
  <c r="I68" i="5" s="1"/>
  <c r="G68" i="5"/>
  <c r="H53" i="5"/>
  <c r="I53" i="5" s="1"/>
  <c r="G53" i="5"/>
  <c r="H28" i="5"/>
  <c r="I28" i="5" s="1"/>
  <c r="G28" i="5"/>
  <c r="H57" i="5"/>
  <c r="I57" i="5" s="1"/>
  <c r="G57" i="5"/>
  <c r="H75" i="5"/>
  <c r="I75" i="5" s="1"/>
  <c r="G75" i="5"/>
  <c r="H49" i="5"/>
  <c r="I49" i="5" s="1"/>
  <c r="G49" i="5"/>
  <c r="H66" i="5"/>
  <c r="I66" i="5" s="1"/>
  <c r="G66" i="5"/>
  <c r="H86" i="5"/>
  <c r="I86" i="5" s="1"/>
  <c r="G86" i="5"/>
  <c r="H60" i="5"/>
  <c r="I60" i="5" s="1"/>
  <c r="G60" i="5"/>
  <c r="H78" i="5"/>
  <c r="I78" i="5" s="1"/>
  <c r="G78" i="5"/>
  <c r="H35" i="5"/>
  <c r="I35" i="5" s="1"/>
  <c r="G35" i="5"/>
  <c r="H79" i="5"/>
  <c r="I79" i="5" s="1"/>
  <c r="G79" i="5"/>
  <c r="H8" i="5"/>
  <c r="I8" i="5" s="1"/>
  <c r="G8" i="5"/>
  <c r="H46" i="5"/>
  <c r="I46" i="5" s="1"/>
  <c r="G46" i="5"/>
  <c r="H73" i="5"/>
  <c r="I73" i="5" s="1"/>
  <c r="G73" i="5"/>
  <c r="H22" i="5"/>
  <c r="I22" i="5" s="1"/>
  <c r="G22" i="5"/>
  <c r="H5" i="5"/>
  <c r="I5" i="5" s="1"/>
  <c r="G5" i="5"/>
  <c r="H13" i="5"/>
  <c r="I13" i="5" s="1"/>
  <c r="G13" i="5"/>
  <c r="H84" i="5"/>
  <c r="I84" i="5" s="1"/>
  <c r="G84" i="5"/>
  <c r="H23" i="5"/>
  <c r="I23" i="5" s="1"/>
  <c r="G23" i="5"/>
  <c r="H10" i="5"/>
  <c r="I10" i="5" s="1"/>
  <c r="G10" i="5"/>
  <c r="H77" i="5"/>
  <c r="I77" i="5" s="1"/>
  <c r="G77" i="5"/>
  <c r="H36" i="5"/>
  <c r="I36" i="5" s="1"/>
  <c r="G36" i="5"/>
  <c r="H80" i="5"/>
  <c r="I80" i="5" s="1"/>
  <c r="G80" i="5"/>
  <c r="H7" i="5"/>
  <c r="I7" i="5" s="1"/>
  <c r="G7" i="5"/>
  <c r="H45" i="5"/>
  <c r="I45" i="5" s="1"/>
  <c r="G45" i="5"/>
  <c r="H74" i="5"/>
  <c r="I74" i="5" s="1"/>
  <c r="G74" i="5"/>
  <c r="H21" i="5"/>
  <c r="I21" i="5" s="1"/>
  <c r="G21" i="5"/>
  <c r="H6" i="5"/>
  <c r="I6" i="5" s="1"/>
  <c r="G6" i="5"/>
  <c r="H14" i="5"/>
  <c r="I14" i="5" s="1"/>
  <c r="G14" i="5"/>
  <c r="H83" i="5"/>
  <c r="I83" i="5" s="1"/>
  <c r="G83" i="5"/>
  <c r="AY300" i="4"/>
  <c r="AY175" i="4"/>
  <c r="AY193" i="4"/>
  <c r="AY205" i="4"/>
  <c r="AY423" i="4"/>
  <c r="AY359" i="4"/>
  <c r="AY289" i="4"/>
  <c r="AY360" i="4"/>
  <c r="AY312" i="4"/>
  <c r="AY287" i="4"/>
  <c r="AY144" i="4"/>
  <c r="AY62" i="4"/>
  <c r="AY47" i="4"/>
  <c r="AY433" i="4"/>
  <c r="AY353" i="4"/>
  <c r="AY294" i="4"/>
  <c r="AY261" i="4"/>
  <c r="AY201" i="4"/>
  <c r="AY11" i="4"/>
  <c r="AY58" i="4"/>
  <c r="AY27" i="4"/>
  <c r="AY214" i="4"/>
  <c r="AY45" i="4"/>
  <c r="AY277" i="4"/>
  <c r="AY54" i="4"/>
  <c r="AY225" i="4"/>
  <c r="AY239" i="4"/>
  <c r="AY244" i="4"/>
  <c r="AY180" i="4"/>
  <c r="AY12" i="4"/>
  <c r="AY203" i="4"/>
  <c r="AY60" i="4"/>
  <c r="AY210" i="4"/>
  <c r="AY41" i="4"/>
  <c r="AY4" i="4"/>
  <c r="AY252" i="4"/>
  <c r="AY42" i="4"/>
  <c r="AY49" i="4"/>
  <c r="AY372" i="4"/>
  <c r="AY366" i="4"/>
  <c r="AY344" i="4"/>
  <c r="AY131" i="4"/>
  <c r="AY394" i="4"/>
  <c r="AY125" i="4"/>
  <c r="AY130" i="4"/>
  <c r="AY126" i="4"/>
  <c r="AY293" i="4"/>
  <c r="AY351" i="4"/>
  <c r="AY297" i="4"/>
  <c r="AY149" i="4"/>
  <c r="AY357" i="4"/>
  <c r="AY323" i="4"/>
  <c r="AY322" i="4"/>
  <c r="AY381" i="4"/>
  <c r="AY128" i="4"/>
  <c r="AY122" i="4"/>
  <c r="AY48" i="4"/>
  <c r="AY272" i="4"/>
  <c r="AY224" i="4"/>
  <c r="AY206" i="4"/>
  <c r="AY37" i="4"/>
  <c r="AY253" i="4"/>
  <c r="AY189" i="4"/>
  <c r="AY33" i="4"/>
  <c r="AY177" i="4"/>
  <c r="AY236" i="4"/>
  <c r="AY16" i="4"/>
  <c r="AY29" i="4"/>
  <c r="AY275" i="4"/>
  <c r="AY52" i="4"/>
  <c r="AY282" i="4"/>
  <c r="AY202" i="4"/>
  <c r="AY59" i="4"/>
  <c r="AY346" i="4"/>
  <c r="AY369" i="4"/>
  <c r="AY404" i="4"/>
  <c r="AY268" i="4"/>
  <c r="AY241" i="4"/>
  <c r="AY46" i="4"/>
  <c r="AY222" i="4"/>
  <c r="AY280" i="4"/>
  <c r="AY32" i="4"/>
  <c r="AY211" i="4"/>
  <c r="AY339" i="4"/>
  <c r="AY291" i="4"/>
  <c r="AY310" i="4"/>
  <c r="AY367" i="4"/>
  <c r="AY295" i="4"/>
  <c r="AY288" i="4"/>
  <c r="AY305" i="4"/>
  <c r="AY317" i="4"/>
  <c r="AY420" i="4"/>
  <c r="AY270" i="4"/>
  <c r="AY146" i="4"/>
  <c r="AY350" i="4"/>
  <c r="AY263" i="4"/>
  <c r="AY334" i="4"/>
  <c r="AY313" i="4"/>
  <c r="AY376" i="4"/>
  <c r="AY266" i="4"/>
  <c r="AY364" i="4"/>
  <c r="AY269" i="4"/>
  <c r="AY392" i="4"/>
  <c r="AY143" i="4"/>
  <c r="AY358" i="4"/>
  <c r="AY377" i="4"/>
  <c r="AY286" i="4"/>
  <c r="AY375" i="4"/>
  <c r="AY319" i="4"/>
  <c r="AY437" i="4"/>
  <c r="AY318" i="4"/>
  <c r="AY321" i="4"/>
  <c r="AY406" i="4"/>
  <c r="AY338" i="4"/>
  <c r="AY324" i="4"/>
  <c r="AY361" i="4"/>
  <c r="AY343" i="4"/>
  <c r="AY342" i="4"/>
  <c r="AY349" i="4"/>
  <c r="AY140" i="4"/>
  <c r="AY409" i="4"/>
  <c r="AY402" i="4"/>
  <c r="AY142" i="4"/>
  <c r="AY147" i="4"/>
  <c r="AY145" i="4"/>
  <c r="AY13" i="4"/>
  <c r="AY208" i="4"/>
  <c r="AY278" i="4"/>
  <c r="AY198" i="4"/>
  <c r="AY55" i="4"/>
  <c r="AY233" i="4"/>
  <c r="AY28" i="4"/>
  <c r="AY245" i="4"/>
  <c r="AY25" i="4"/>
  <c r="AY50" i="4"/>
  <c r="AY167" i="4"/>
  <c r="AY228" i="4"/>
  <c r="AY164" i="4"/>
  <c r="AY8" i="4"/>
  <c r="AY279" i="4"/>
  <c r="AY251" i="4"/>
  <c r="AY31" i="4"/>
  <c r="AY274" i="4"/>
  <c r="AY194" i="4"/>
  <c r="AY51" i="4"/>
  <c r="AY380" i="4"/>
  <c r="AY292" i="4"/>
  <c r="AY301" i="4"/>
  <c r="AY352" i="4"/>
  <c r="AY34" i="4"/>
  <c r="AY271" i="4"/>
  <c r="AY173" i="4"/>
  <c r="AY56" i="4"/>
  <c r="AY231" i="4"/>
  <c r="AY243" i="4"/>
  <c r="AY179" i="4"/>
  <c r="AY250" i="4"/>
  <c r="AY30" i="4"/>
  <c r="AY306" i="4"/>
  <c r="AY362" i="4"/>
  <c r="AY382" i="4"/>
  <c r="AY316" i="4"/>
  <c r="AY340" i="4"/>
  <c r="AY124" i="4"/>
  <c r="AY273" i="4"/>
  <c r="AY254" i="4"/>
  <c r="AY190" i="4"/>
  <c r="AY383" i="4"/>
  <c r="AY330" i="4"/>
  <c r="AY314" i="4"/>
  <c r="AY329" i="4"/>
  <c r="AY333" i="4"/>
  <c r="AY403" i="4"/>
  <c r="AY139" i="4"/>
  <c r="AY393" i="4"/>
  <c r="AY248" i="4"/>
  <c r="AY209" i="4"/>
  <c r="AY246" i="4"/>
  <c r="AY26" i="4"/>
  <c r="AY40" i="4"/>
  <c r="AY229" i="4"/>
  <c r="AY165" i="4"/>
  <c r="AY9" i="4"/>
  <c r="AY232" i="4"/>
  <c r="AY212" i="4"/>
  <c r="AY43" i="4"/>
  <c r="AY199" i="4"/>
  <c r="AY235" i="4"/>
  <c r="AY171" i="4"/>
  <c r="AY15" i="4"/>
  <c r="AY242" i="4"/>
  <c r="AY336" i="4"/>
  <c r="AY135" i="4"/>
  <c r="AY390" i="4"/>
  <c r="AY370" i="4"/>
  <c r="AY341" i="4"/>
  <c r="AY365" i="4"/>
  <c r="AY368" i="4"/>
  <c r="AY391" i="4"/>
  <c r="AY132" i="4"/>
  <c r="AY36" i="4"/>
  <c r="AY17" i="4"/>
  <c r="AY290" i="4"/>
  <c r="AY363" i="4"/>
  <c r="AY331" i="4"/>
  <c r="AY335" i="4"/>
  <c r="AY345" i="4"/>
  <c r="AY337" i="4"/>
  <c r="AY267" i="4"/>
  <c r="AY332" i="4"/>
  <c r="AY315" i="4"/>
  <c r="AY328" i="4"/>
  <c r="AY327" i="4"/>
  <c r="AY348" i="4"/>
  <c r="AY299" i="4"/>
  <c r="AY285" i="4"/>
  <c r="AY311" i="4"/>
  <c r="AY262" i="4"/>
  <c r="AY374" i="4"/>
  <c r="AY373" i="4"/>
  <c r="AY134" i="4"/>
  <c r="AY127" i="4"/>
  <c r="AY398" i="4"/>
  <c r="AY129" i="4"/>
  <c r="AY405" i="4"/>
  <c r="AY150" i="4"/>
  <c r="AY200" i="4"/>
  <c r="AY223" i="4"/>
  <c r="AY238" i="4"/>
  <c r="AY174" i="4"/>
  <c r="AY18" i="4"/>
  <c r="AY5" i="4"/>
  <c r="AY176" i="4"/>
  <c r="AY61" i="4"/>
  <c r="AY240" i="4"/>
  <c r="AY227" i="4"/>
  <c r="AY163" i="4"/>
  <c r="AY7" i="4"/>
  <c r="AY234" i="4"/>
  <c r="AY170" i="4"/>
  <c r="AY14" i="4"/>
  <c r="AY307" i="4"/>
  <c r="AY137" i="4"/>
  <c r="AY141" i="4"/>
  <c r="AY154" i="4"/>
  <c r="AY395" i="4"/>
  <c r="AY326" i="4"/>
  <c r="AY422" i="4"/>
  <c r="AY371" i="4"/>
  <c r="AY320" i="4"/>
  <c r="AY152" i="4"/>
  <c r="AY407" i="4"/>
  <c r="AY148" i="4"/>
  <c r="AY408" i="4"/>
  <c r="AY237" i="4"/>
  <c r="AY384" i="4"/>
  <c r="AY264" i="4"/>
  <c r="AY412" i="4"/>
  <c r="AY414" i="4"/>
  <c r="AY155" i="4"/>
  <c r="AY133" i="4"/>
  <c r="AY432" i="4"/>
  <c r="AY355" i="4"/>
  <c r="AY123" i="4"/>
  <c r="AY418" i="4"/>
  <c r="AY436" i="4"/>
  <c r="AY435" i="4"/>
  <c r="AY296" i="4"/>
  <c r="AY304" i="4"/>
  <c r="AY347" i="4"/>
  <c r="AY431" i="4"/>
  <c r="AY378" i="4"/>
  <c r="AY325" i="4"/>
  <c r="AY303" i="4"/>
  <c r="AY284" i="4"/>
  <c r="AY298" i="4"/>
  <c r="AY265" i="4"/>
  <c r="AY379" i="4"/>
  <c r="AY302" i="4"/>
  <c r="AY354" i="4"/>
  <c r="AY136" i="4"/>
  <c r="AY396" i="4"/>
  <c r="AY151" i="4"/>
  <c r="AY138" i="4"/>
  <c r="AY153" i="4"/>
  <c r="AY397" i="4"/>
  <c r="AY39" i="4"/>
  <c r="AY247" i="4"/>
  <c r="AY249" i="4"/>
  <c r="AY230" i="4"/>
  <c r="AY10" i="4"/>
  <c r="AY38" i="4"/>
  <c r="AY213" i="4"/>
  <c r="AY44" i="4"/>
  <c r="AY57" i="4"/>
  <c r="AY276" i="4"/>
  <c r="AY53" i="4"/>
  <c r="AY281" i="4"/>
  <c r="AY35" i="4"/>
  <c r="AY226" i="4"/>
  <c r="AY162" i="4"/>
  <c r="AY6" i="4"/>
  <c r="AY207" i="4"/>
  <c r="AY168" i="4"/>
  <c r="AY215" i="4"/>
  <c r="AY191" i="4"/>
  <c r="AY117" i="4"/>
  <c r="AY166" i="4"/>
  <c r="AY196" i="4"/>
  <c r="AY221" i="4"/>
  <c r="AY399" i="4"/>
  <c r="AY356" i="4"/>
  <c r="AY401" i="4"/>
  <c r="AY185" i="4"/>
  <c r="AY220" i="4"/>
  <c r="AY93" i="4"/>
  <c r="AY178" i="4"/>
  <c r="AY118" i="4"/>
  <c r="AY413" i="4"/>
  <c r="AY159" i="4"/>
  <c r="AY426" i="4"/>
  <c r="AY86" i="4"/>
  <c r="AY23" i="4"/>
  <c r="AY186" i="4"/>
  <c r="AY182" i="4"/>
  <c r="AY91" i="4"/>
  <c r="AY156" i="4"/>
  <c r="AY428" i="4"/>
  <c r="AY157" i="4"/>
  <c r="AY87" i="4"/>
  <c r="AY434" i="4"/>
  <c r="AY204" i="4"/>
  <c r="AY116" i="4"/>
  <c r="AY415" i="4"/>
  <c r="AY158" i="4"/>
  <c r="AY22" i="4"/>
  <c r="AY419" i="4"/>
  <c r="AY417" i="4"/>
  <c r="AY424" i="4"/>
  <c r="AY21" i="4"/>
  <c r="AY183" i="4"/>
  <c r="AY192" i="4"/>
  <c r="AY219" i="4"/>
  <c r="AY85" i="4"/>
  <c r="AY92" i="4"/>
  <c r="AY416" i="4"/>
  <c r="AY421" i="4"/>
  <c r="AY88" i="4"/>
  <c r="AY19" i="4"/>
  <c r="AY188" i="4"/>
  <c r="AY217" i="4"/>
  <c r="AY218" i="4"/>
  <c r="AY425" i="4"/>
  <c r="AY427" i="4"/>
  <c r="AY216" i="4"/>
  <c r="AY197" i="4"/>
  <c r="AY24" i="4"/>
  <c r="AY169" i="4"/>
  <c r="AY430" i="4"/>
  <c r="AY20" i="4"/>
  <c r="AY429" i="4"/>
  <c r="AY161" i="4"/>
  <c r="AY172" i="4"/>
  <c r="AY195" i="4"/>
  <c r="AY410" i="4"/>
  <c r="AY400" i="4"/>
  <c r="AY411" i="4"/>
  <c r="AY160" i="4"/>
  <c r="AY184" i="4"/>
  <c r="AY181" i="4"/>
  <c r="AY187" i="4"/>
  <c r="BB79" i="4"/>
  <c r="BB81" i="4"/>
  <c r="BB75" i="4"/>
  <c r="BB74" i="4"/>
  <c r="BB72" i="4"/>
  <c r="BB83" i="4"/>
  <c r="BB68" i="4"/>
  <c r="BB73" i="4"/>
  <c r="BB80" i="4"/>
  <c r="BB84" i="4"/>
  <c r="BB82" i="4"/>
  <c r="BB70" i="4"/>
  <c r="BB71" i="4"/>
  <c r="BB69" i="4"/>
  <c r="BB76" i="4"/>
  <c r="R113" i="4"/>
  <c r="S114" i="4"/>
  <c r="BB114" i="4" s="1"/>
  <c r="S115" i="4"/>
  <c r="BB115" i="4" s="1"/>
  <c r="S100" i="4"/>
  <c r="Z100" i="4"/>
  <c r="Y100" i="4" s="1"/>
  <c r="AE100" i="4"/>
  <c r="AD100" i="4" s="1"/>
  <c r="AE95" i="4"/>
  <c r="AD95" i="4" s="1"/>
  <c r="Z97" i="4"/>
  <c r="Y97" i="4" s="1"/>
  <c r="AE97" i="4"/>
  <c r="AD97" i="4" s="1"/>
  <c r="S97" i="4"/>
  <c r="Z95" i="4"/>
  <c r="Y95" i="4" s="1"/>
  <c r="S95" i="4"/>
  <c r="R95" i="4" s="1"/>
  <c r="S109" i="4"/>
  <c r="Z109" i="4"/>
  <c r="Y109" i="4" s="1"/>
  <c r="AE109" i="4"/>
  <c r="AD109" i="4" s="1"/>
  <c r="S111" i="4"/>
  <c r="Z111" i="4"/>
  <c r="Y111" i="4" s="1"/>
  <c r="AE111" i="4"/>
  <c r="AD111" i="4" s="1"/>
  <c r="S89" i="4"/>
  <c r="R89" i="4" s="1"/>
  <c r="Z89" i="4"/>
  <c r="Y89" i="4" s="1"/>
  <c r="AE89" i="4"/>
  <c r="AD89" i="4" s="1"/>
  <c r="S103" i="4"/>
  <c r="Z103" i="4"/>
  <c r="Y103" i="4" s="1"/>
  <c r="AE103" i="4"/>
  <c r="AD103" i="4" s="1"/>
  <c r="Z101" i="4"/>
  <c r="Y101" i="4" s="1"/>
  <c r="S101" i="4"/>
  <c r="AE101" i="4"/>
  <c r="AD101" i="4" s="1"/>
  <c r="S108" i="4"/>
  <c r="Z108" i="4"/>
  <c r="Y108" i="4" s="1"/>
  <c r="AE108" i="4"/>
  <c r="AD108" i="4" s="1"/>
  <c r="S102" i="4"/>
  <c r="Z102" i="4"/>
  <c r="Y102" i="4" s="1"/>
  <c r="AE102" i="4"/>
  <c r="AD102" i="4" s="1"/>
  <c r="S94" i="4"/>
  <c r="R94" i="4" s="1"/>
  <c r="AE94" i="4"/>
  <c r="AD94" i="4" s="1"/>
  <c r="Z94" i="4"/>
  <c r="Y94" i="4" s="1"/>
  <c r="S78" i="4"/>
  <c r="R78" i="4" s="1"/>
  <c r="Z78" i="4"/>
  <c r="Y78" i="4" s="1"/>
  <c r="AE78" i="4"/>
  <c r="AD78" i="4" s="1"/>
  <c r="Z104" i="4"/>
  <c r="Y104" i="4" s="1"/>
  <c r="S104" i="4"/>
  <c r="AE104" i="4"/>
  <c r="AD104" i="4" s="1"/>
  <c r="AE99" i="4"/>
  <c r="AD99" i="4" s="1"/>
  <c r="S98" i="4"/>
  <c r="Z98" i="4"/>
  <c r="Y98" i="4" s="1"/>
  <c r="AE98" i="4"/>
  <c r="AD98" i="4" s="1"/>
  <c r="Z99" i="4"/>
  <c r="Y99" i="4" s="1"/>
  <c r="S99" i="4"/>
  <c r="S110" i="4"/>
  <c r="Z110" i="4"/>
  <c r="Y110" i="4" s="1"/>
  <c r="AE110" i="4"/>
  <c r="AD110" i="4" s="1"/>
  <c r="AE106" i="4"/>
  <c r="AD106" i="4" s="1"/>
  <c r="Z106" i="4"/>
  <c r="Y106" i="4" s="1"/>
  <c r="S106" i="4"/>
  <c r="Z112" i="4"/>
  <c r="Y112" i="4" s="1"/>
  <c r="S112" i="4"/>
  <c r="AE112" i="4"/>
  <c r="AD112" i="4" s="1"/>
  <c r="S105" i="4"/>
  <c r="Z105" i="4"/>
  <c r="Y105" i="4" s="1"/>
  <c r="AE105" i="4"/>
  <c r="AD105" i="4" s="1"/>
  <c r="Z107" i="4"/>
  <c r="Y107" i="4" s="1"/>
  <c r="AE107" i="4"/>
  <c r="AD107" i="4" s="1"/>
  <c r="S107" i="4"/>
  <c r="Z90" i="4"/>
  <c r="Y90" i="4" s="1"/>
  <c r="S90" i="4"/>
  <c r="R90" i="4" s="1"/>
  <c r="AE90" i="4"/>
  <c r="AD90" i="4" s="1"/>
  <c r="AE77" i="4"/>
  <c r="AD77" i="4" s="1"/>
  <c r="S77" i="4"/>
  <c r="R77" i="4" s="1"/>
  <c r="Z77" i="4"/>
  <c r="Y77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6" i="4" l="1"/>
  <c r="AY69" i="4"/>
  <c r="AY84" i="4"/>
  <c r="AY72" i="4"/>
  <c r="AY81" i="4"/>
  <c r="AY71" i="4"/>
  <c r="AY79" i="4"/>
  <c r="AY70" i="4"/>
  <c r="AY83" i="4"/>
  <c r="AY113" i="4"/>
  <c r="AY80" i="4"/>
  <c r="AY75" i="4"/>
  <c r="AY82" i="4"/>
  <c r="AY73" i="4"/>
  <c r="AY74" i="4"/>
  <c r="AY68" i="4"/>
  <c r="BB103" i="4"/>
  <c r="BB106" i="4"/>
  <c r="BB107" i="4"/>
  <c r="BB89" i="4"/>
  <c r="BB94" i="4"/>
  <c r="BB101" i="4"/>
  <c r="BB97" i="4"/>
  <c r="BB112" i="4"/>
  <c r="BB99" i="4"/>
  <c r="BB111" i="4"/>
  <c r="BB102" i="4"/>
  <c r="BB110" i="4"/>
  <c r="BB104" i="4"/>
  <c r="BB105" i="4"/>
  <c r="BB90" i="4"/>
  <c r="BB78" i="4"/>
  <c r="BB109" i="4"/>
  <c r="BB77" i="4"/>
  <c r="BB98" i="4"/>
  <c r="BB108" i="4"/>
  <c r="BB95" i="4"/>
  <c r="BB100" i="4"/>
  <c r="R110" i="4"/>
  <c r="R104" i="4"/>
  <c r="R107" i="4"/>
  <c r="R102" i="4"/>
  <c r="R106" i="4"/>
  <c r="R103" i="4"/>
  <c r="R109" i="4"/>
  <c r="R115" i="4"/>
  <c r="R112" i="4"/>
  <c r="R98" i="4"/>
  <c r="R108" i="4"/>
  <c r="R100" i="4"/>
  <c r="R114" i="4"/>
  <c r="R111" i="4"/>
  <c r="R99" i="4"/>
  <c r="R105" i="4"/>
  <c r="R101" i="4"/>
  <c r="R97" i="4"/>
  <c r="M2" i="7"/>
  <c r="L2" i="7"/>
  <c r="AY104" i="4" l="1"/>
  <c r="AY110" i="4"/>
  <c r="AY112" i="4"/>
  <c r="AY115" i="4"/>
  <c r="AY97" i="4"/>
  <c r="AY114" i="4"/>
  <c r="AY109" i="4"/>
  <c r="AY101" i="4"/>
  <c r="AY100" i="4"/>
  <c r="AY78" i="4"/>
  <c r="AY111" i="4"/>
  <c r="AY94" i="4"/>
  <c r="AY95" i="4"/>
  <c r="AY103" i="4"/>
  <c r="AY105" i="4"/>
  <c r="AY108" i="4"/>
  <c r="AY106" i="4"/>
  <c r="AY99" i="4"/>
  <c r="AY98" i="4"/>
  <c r="AY102" i="4"/>
  <c r="AY90" i="4"/>
  <c r="AY89" i="4"/>
  <c r="AY77" i="4"/>
  <c r="AY107" i="4"/>
  <c r="F3" i="5"/>
  <c r="T98" i="4" s="1"/>
  <c r="T101" i="4" l="1"/>
  <c r="T108" i="4"/>
  <c r="T106" i="4"/>
  <c r="T114" i="4"/>
  <c r="U114" i="4" s="1"/>
  <c r="T105" i="4"/>
  <c r="T97" i="4"/>
  <c r="T110" i="4"/>
  <c r="U110" i="4" s="1"/>
  <c r="T115" i="4"/>
  <c r="AX115" i="4" s="1"/>
  <c r="T103" i="4"/>
  <c r="T112" i="4"/>
  <c r="T111" i="4"/>
  <c r="T104" i="4"/>
  <c r="T102" i="4"/>
  <c r="T109" i="4"/>
  <c r="U109" i="4" s="1"/>
  <c r="G3" i="5"/>
  <c r="T385" i="4"/>
  <c r="T121" i="4"/>
  <c r="T120" i="4"/>
  <c r="T119" i="4"/>
  <c r="T387" i="4"/>
  <c r="T386" i="4"/>
  <c r="T258" i="4"/>
  <c r="U258" i="4" s="1"/>
  <c r="T309" i="4"/>
  <c r="U309" i="4" s="1"/>
  <c r="T255" i="4"/>
  <c r="U255" i="4" s="1"/>
  <c r="T256" i="4"/>
  <c r="T308" i="4"/>
  <c r="T257" i="4"/>
  <c r="T259" i="4"/>
  <c r="U259" i="4" s="1"/>
  <c r="T260" i="4"/>
  <c r="T358" i="4"/>
  <c r="U358" i="4" s="1"/>
  <c r="T41" i="4"/>
  <c r="U41" i="4" s="1"/>
  <c r="T301" i="4"/>
  <c r="U301" i="4" s="1"/>
  <c r="T352" i="4"/>
  <c r="T127" i="4"/>
  <c r="T272" i="4"/>
  <c r="T172" i="4"/>
  <c r="T17" i="4"/>
  <c r="T264" i="4"/>
  <c r="U264" i="4" s="1"/>
  <c r="T337" i="4"/>
  <c r="AX337" i="4" s="1"/>
  <c r="T416" i="4"/>
  <c r="U416" i="4" s="1"/>
  <c r="T189" i="4"/>
  <c r="T46" i="4"/>
  <c r="T286" i="4"/>
  <c r="T432" i="4"/>
  <c r="U432" i="4" s="1"/>
  <c r="T418" i="4"/>
  <c r="T395" i="4"/>
  <c r="T280" i="4"/>
  <c r="U280" i="4" s="1"/>
  <c r="T274" i="4"/>
  <c r="U274" i="4" s="1"/>
  <c r="T10" i="4"/>
  <c r="T60" i="4"/>
  <c r="T79" i="4"/>
  <c r="T302" i="4"/>
  <c r="U302" i="4" s="1"/>
  <c r="T126" i="4"/>
  <c r="T237" i="4"/>
  <c r="U237" i="4" s="1"/>
  <c r="T186" i="4"/>
  <c r="AX186" i="4" s="1"/>
  <c r="T45" i="4"/>
  <c r="U45" i="4" s="1"/>
  <c r="T54" i="4"/>
  <c r="T218" i="4"/>
  <c r="T327" i="4"/>
  <c r="T379" i="4"/>
  <c r="T380" i="4"/>
  <c r="T307" i="4"/>
  <c r="U307" i="4" s="1"/>
  <c r="T411" i="4"/>
  <c r="U411" i="4" s="1"/>
  <c r="T165" i="4"/>
  <c r="AX165" i="4" s="1"/>
  <c r="T43" i="4"/>
  <c r="T224" i="4"/>
  <c r="T291" i="4"/>
  <c r="T142" i="4"/>
  <c r="U142" i="4" s="1"/>
  <c r="T246" i="4"/>
  <c r="T251" i="4"/>
  <c r="U251" i="4" s="1"/>
  <c r="T9" i="4"/>
  <c r="U9" i="4" s="1"/>
  <c r="T4" i="4"/>
  <c r="U4" i="4" s="1"/>
  <c r="T205" i="4"/>
  <c r="T288" i="4"/>
  <c r="T70" i="4"/>
  <c r="T263" i="4"/>
  <c r="AX263" i="4" s="1"/>
  <c r="T322" i="4"/>
  <c r="T407" i="4"/>
  <c r="T238" i="4"/>
  <c r="AX238" i="4" s="1"/>
  <c r="T243" i="4"/>
  <c r="AX243" i="4" s="1"/>
  <c r="T37" i="4"/>
  <c r="T15" i="4"/>
  <c r="T34" i="4"/>
  <c r="T16" i="4"/>
  <c r="U16" i="4" s="1"/>
  <c r="T326" i="4"/>
  <c r="T368" i="4"/>
  <c r="U368" i="4" s="1"/>
  <c r="T134" i="4"/>
  <c r="AX134" i="4" s="1"/>
  <c r="T424" i="4"/>
  <c r="AX424" i="4" s="1"/>
  <c r="T236" i="4"/>
  <c r="T14" i="4"/>
  <c r="T335" i="4"/>
  <c r="T345" i="4"/>
  <c r="AX345" i="4" s="1"/>
  <c r="T397" i="4"/>
  <c r="T202" i="4"/>
  <c r="U202" i="4" s="1"/>
  <c r="T24" i="4"/>
  <c r="U24" i="4" s="1"/>
  <c r="T62" i="4"/>
  <c r="AX62" i="4" s="1"/>
  <c r="T32" i="4"/>
  <c r="T262" i="4"/>
  <c r="T206" i="4"/>
  <c r="T428" i="4"/>
  <c r="U428" i="4" s="1"/>
  <c r="T82" i="4"/>
  <c r="T249" i="4"/>
  <c r="U249" i="4" s="1"/>
  <c r="T240" i="4"/>
  <c r="U240" i="4" s="1"/>
  <c r="T338" i="4"/>
  <c r="U338" i="4" s="1"/>
  <c r="T3" i="4"/>
  <c r="T306" i="4"/>
  <c r="T382" i="4"/>
  <c r="T398" i="4"/>
  <c r="U398" i="4" s="1"/>
  <c r="T184" i="4"/>
  <c r="T231" i="4"/>
  <c r="U231" i="4" s="1"/>
  <c r="T377" i="4"/>
  <c r="U377" i="4" s="1"/>
  <c r="T330" i="4"/>
  <c r="U330" i="4" s="1"/>
  <c r="T356" i="4"/>
  <c r="T421" i="4"/>
  <c r="T239" i="4"/>
  <c r="T21" i="4"/>
  <c r="U21" i="4" s="1"/>
  <c r="T400" i="4"/>
  <c r="T348" i="4"/>
  <c r="U348" i="4" s="1"/>
  <c r="T374" i="4"/>
  <c r="U374" i="4" s="1"/>
  <c r="T268" i="4"/>
  <c r="U268" i="4" s="1"/>
  <c r="T245" i="4"/>
  <c r="T194" i="4"/>
  <c r="T11" i="4"/>
  <c r="T437" i="4"/>
  <c r="AX437" i="4" s="1"/>
  <c r="T328" i="4"/>
  <c r="T354" i="4"/>
  <c r="U354" i="4" s="1"/>
  <c r="T429" i="4"/>
  <c r="U429" i="4" s="1"/>
  <c r="T173" i="4"/>
  <c r="U173" i="4" s="1"/>
  <c r="T8" i="4"/>
  <c r="T318" i="4"/>
  <c r="T84" i="4"/>
  <c r="T75" i="4"/>
  <c r="U75" i="4" s="1"/>
  <c r="T360" i="4"/>
  <c r="T300" i="4"/>
  <c r="U300" i="4" s="1"/>
  <c r="T160" i="4"/>
  <c r="AX160" i="4" s="1"/>
  <c r="T434" i="4"/>
  <c r="U434" i="4" s="1"/>
  <c r="T26" i="4"/>
  <c r="T230" i="4"/>
  <c r="T310" i="4"/>
  <c r="T147" i="4"/>
  <c r="U147" i="4" s="1"/>
  <c r="T182" i="4"/>
  <c r="T187" i="4"/>
  <c r="AX187" i="4" s="1"/>
  <c r="T47" i="4"/>
  <c r="U47" i="4" s="1"/>
  <c r="T375" i="4"/>
  <c r="U375" i="4" s="1"/>
  <c r="T305" i="4"/>
  <c r="T71" i="4"/>
  <c r="T334" i="4"/>
  <c r="T376" i="4"/>
  <c r="U376" i="4" s="1"/>
  <c r="T148" i="4"/>
  <c r="T174" i="4"/>
  <c r="U174" i="4" s="1"/>
  <c r="T179" i="4"/>
  <c r="U179" i="4" s="1"/>
  <c r="T49" i="4"/>
  <c r="U49" i="4" s="1"/>
  <c r="T80" i="4"/>
  <c r="T244" i="4"/>
  <c r="T383" i="4"/>
  <c r="T414" i="4"/>
  <c r="U414" i="4" s="1"/>
  <c r="T153" i="4"/>
  <c r="T185" i="4"/>
  <c r="U185" i="4" s="1"/>
  <c r="T5" i="4"/>
  <c r="AX5" i="4" s="1"/>
  <c r="T18" i="4"/>
  <c r="AX18" i="4" s="1"/>
  <c r="T180" i="4"/>
  <c r="T332" i="4"/>
  <c r="T378" i="4"/>
  <c r="T292" i="4"/>
  <c r="U292" i="4" s="1"/>
  <c r="T392" i="4"/>
  <c r="T242" i="4"/>
  <c r="U242" i="4" s="1"/>
  <c r="T58" i="4"/>
  <c r="U58" i="4" s="1"/>
  <c r="T39" i="4"/>
  <c r="AX39" i="4" s="1"/>
  <c r="T55" i="4"/>
  <c r="T171" i="4"/>
  <c r="T315" i="4"/>
  <c r="T289" i="4"/>
  <c r="U289" i="4" s="1"/>
  <c r="T144" i="4"/>
  <c r="T143" i="4"/>
  <c r="U143" i="4" s="1"/>
  <c r="T229" i="4"/>
  <c r="AX229" i="4" s="1"/>
  <c r="T178" i="4"/>
  <c r="U178" i="4" s="1"/>
  <c r="T295" i="4"/>
  <c r="T323" i="4"/>
  <c r="T192" i="4"/>
  <c r="T53" i="4"/>
  <c r="U53" i="4" s="1"/>
  <c r="T118" i="4"/>
  <c r="T50" i="4"/>
  <c r="AX50" i="4" s="1"/>
  <c r="T362" i="4"/>
  <c r="U362" i="4" s="1"/>
  <c r="T316" i="4"/>
  <c r="U316" i="4" s="1"/>
  <c r="T129" i="4"/>
  <c r="T222" i="4"/>
  <c r="T227" i="4"/>
  <c r="T319" i="4"/>
  <c r="U319" i="4" s="1"/>
  <c r="T314" i="4"/>
  <c r="T136" i="4"/>
  <c r="U136" i="4" s="1"/>
  <c r="T241" i="4"/>
  <c r="AX241" i="4" s="1"/>
  <c r="T228" i="4"/>
  <c r="U228" i="4" s="1"/>
  <c r="T232" i="4"/>
  <c r="T299" i="4"/>
  <c r="T373" i="4"/>
  <c r="T425" i="4"/>
  <c r="AX425" i="4" s="1"/>
  <c r="T181" i="4"/>
  <c r="T48" i="4"/>
  <c r="U48" i="4" s="1"/>
  <c r="T403" i="4"/>
  <c r="U403" i="4" s="1"/>
  <c r="T436" i="4"/>
  <c r="U436" i="4" s="1"/>
  <c r="T394" i="4"/>
  <c r="T161" i="4"/>
  <c r="T167" i="4"/>
  <c r="T86" i="4"/>
  <c r="AX86" i="4" s="1"/>
  <c r="T321" i="4"/>
  <c r="T435" i="4"/>
  <c r="U435" i="4" s="1"/>
  <c r="T74" i="4"/>
  <c r="AX74" i="4" s="1"/>
  <c r="T312" i="4"/>
  <c r="AX312" i="4" s="1"/>
  <c r="T128" i="4"/>
  <c r="T200" i="4"/>
  <c r="T204" i="4"/>
  <c r="T29" i="4"/>
  <c r="U29" i="4" s="1"/>
  <c r="T191" i="4"/>
  <c r="T367" i="4"/>
  <c r="U367" i="4" s="1"/>
  <c r="T145" i="4"/>
  <c r="U145" i="4" s="1"/>
  <c r="T271" i="4"/>
  <c r="AX271" i="4" s="1"/>
  <c r="T234" i="4"/>
  <c r="T12" i="4"/>
  <c r="T406" i="4"/>
  <c r="T317" i="4"/>
  <c r="U317" i="4" s="1"/>
  <c r="T72" i="4"/>
  <c r="T313" i="4"/>
  <c r="AX313" i="4" s="1"/>
  <c r="T266" i="4"/>
  <c r="U266" i="4" s="1"/>
  <c r="T408" i="4"/>
  <c r="AX408" i="4" s="1"/>
  <c r="T215" i="4"/>
  <c r="T226" i="4"/>
  <c r="T38" i="4"/>
  <c r="T391" i="4"/>
  <c r="T417" i="4"/>
  <c r="T176" i="4"/>
  <c r="U176" i="4" s="1"/>
  <c r="T7" i="4"/>
  <c r="AX7" i="4" s="1"/>
  <c r="T57" i="4"/>
  <c r="AX57" i="4" s="1"/>
  <c r="T123" i="4"/>
  <c r="T404" i="4"/>
  <c r="T183" i="4"/>
  <c r="T116" i="4"/>
  <c r="AX116" i="4" s="1"/>
  <c r="T130" i="4"/>
  <c r="T19" i="4"/>
  <c r="AX19" i="4" s="1"/>
  <c r="T81" i="4"/>
  <c r="AX81" i="4" s="1"/>
  <c r="T420" i="4"/>
  <c r="AX420" i="4" s="1"/>
  <c r="T273" i="4"/>
  <c r="T196" i="4"/>
  <c r="T209" i="4"/>
  <c r="T51" i="4"/>
  <c r="U51" i="4" s="1"/>
  <c r="T409" i="4"/>
  <c r="T132" i="4"/>
  <c r="U132" i="4" s="1"/>
  <c r="T166" i="4"/>
  <c r="U166" i="4" s="1"/>
  <c r="T56" i="4"/>
  <c r="U56" i="4" s="1"/>
  <c r="T370" i="4"/>
  <c r="T371" i="4"/>
  <c r="T405" i="4"/>
  <c r="T233" i="4"/>
  <c r="U233" i="4" s="1"/>
  <c r="T163" i="4"/>
  <c r="T40" i="4"/>
  <c r="U40" i="4" s="1"/>
  <c r="T349" i="4"/>
  <c r="U349" i="4" s="1"/>
  <c r="T22" i="4"/>
  <c r="U22" i="4" s="1"/>
  <c r="T329" i="4"/>
  <c r="T396" i="4"/>
  <c r="T208" i="4"/>
  <c r="T164" i="4"/>
  <c r="U164" i="4" s="1"/>
  <c r="T285" i="4"/>
  <c r="T137" i="4"/>
  <c r="U137" i="4" s="1"/>
  <c r="T427" i="4"/>
  <c r="U427" i="4" s="1"/>
  <c r="T207" i="4"/>
  <c r="U207" i="4" s="1"/>
  <c r="T25" i="4"/>
  <c r="T139" i="4"/>
  <c r="T431" i="4"/>
  <c r="T125" i="4"/>
  <c r="T248" i="4"/>
  <c r="T212" i="4"/>
  <c r="U212" i="4" s="1"/>
  <c r="T87" i="4"/>
  <c r="AX87" i="4" s="1"/>
  <c r="T342" i="4"/>
  <c r="U342" i="4" s="1"/>
  <c r="T44" i="4"/>
  <c r="T296" i="4"/>
  <c r="T336" i="4"/>
  <c r="T346" i="4"/>
  <c r="U346" i="4" s="1"/>
  <c r="T269" i="4"/>
  <c r="T175" i="4"/>
  <c r="U175" i="4" s="1"/>
  <c r="T169" i="4"/>
  <c r="U169" i="4" s="1"/>
  <c r="T92" i="4"/>
  <c r="AX92" i="4" s="1"/>
  <c r="T279" i="4"/>
  <c r="T372" i="4"/>
  <c r="T413" i="4"/>
  <c r="T221" i="4"/>
  <c r="U221" i="4" s="1"/>
  <c r="T170" i="4"/>
  <c r="T88" i="4"/>
  <c r="U88" i="4" s="1"/>
  <c r="T324" i="4"/>
  <c r="U324" i="4" s="1"/>
  <c r="T353" i="4"/>
  <c r="U353" i="4" s="1"/>
  <c r="T69" i="4"/>
  <c r="T351" i="4"/>
  <c r="T364" i="4"/>
  <c r="AX364" i="4" s="1"/>
  <c r="T410" i="4"/>
  <c r="U410" i="4" s="1"/>
  <c r="T213" i="4"/>
  <c r="T162" i="4"/>
  <c r="U162" i="4" s="1"/>
  <c r="T85" i="4"/>
  <c r="U85" i="4" s="1"/>
  <c r="T23" i="4"/>
  <c r="AX23" i="4" s="1"/>
  <c r="T156" i="4"/>
  <c r="T350" i="4"/>
  <c r="T193" i="4"/>
  <c r="T68" i="4"/>
  <c r="AX68" i="4" s="1"/>
  <c r="T341" i="4"/>
  <c r="T340" i="4"/>
  <c r="AX340" i="4" s="1"/>
  <c r="T150" i="4"/>
  <c r="T277" i="4"/>
  <c r="AX277" i="4" s="1"/>
  <c r="T210" i="4"/>
  <c r="T20" i="4"/>
  <c r="T155" i="4"/>
  <c r="T83" i="4"/>
  <c r="U83" i="4" s="1"/>
  <c r="T412" i="4"/>
  <c r="T151" i="4"/>
  <c r="AX151" i="4" s="1"/>
  <c r="T223" i="4"/>
  <c r="U223" i="4" s="1"/>
  <c r="T199" i="4"/>
  <c r="U199" i="4" s="1"/>
  <c r="T33" i="4"/>
  <c r="U33" i="4" s="1"/>
  <c r="T311" i="4"/>
  <c r="T141" i="4"/>
  <c r="T201" i="4"/>
  <c r="AX201" i="4" s="1"/>
  <c r="T220" i="4"/>
  <c r="T35" i="4"/>
  <c r="U35" i="4" s="1"/>
  <c r="T235" i="4"/>
  <c r="U235" i="4" s="1"/>
  <c r="T303" i="4"/>
  <c r="U303" i="4" s="1"/>
  <c r="T261" i="4"/>
  <c r="T247" i="4"/>
  <c r="T217" i="4"/>
  <c r="T27" i="4"/>
  <c r="U27" i="4" s="1"/>
  <c r="T393" i="4"/>
  <c r="T290" i="4"/>
  <c r="U290" i="4" s="1"/>
  <c r="T304" i="4"/>
  <c r="AX304" i="4" s="1"/>
  <c r="T423" i="4"/>
  <c r="U423" i="4" s="1"/>
  <c r="T287" i="4"/>
  <c r="T122" i="4"/>
  <c r="T254" i="4"/>
  <c r="T275" i="4"/>
  <c r="U275" i="4" s="1"/>
  <c r="T13" i="4"/>
  <c r="T366" i="4"/>
  <c r="U366" i="4" s="1"/>
  <c r="T159" i="4"/>
  <c r="U159" i="4" s="1"/>
  <c r="T225" i="4"/>
  <c r="U225" i="4" s="1"/>
  <c r="T36" i="4"/>
  <c r="T361" i="4"/>
  <c r="T131" i="4"/>
  <c r="T76" i="4"/>
  <c r="U76" i="4" s="1"/>
  <c r="T297" i="4"/>
  <c r="T381" i="4"/>
  <c r="U381" i="4" s="1"/>
  <c r="T415" i="4"/>
  <c r="AX415" i="4" s="1"/>
  <c r="T177" i="4"/>
  <c r="U177" i="4" s="1"/>
  <c r="T28" i="4"/>
  <c r="U28" i="4" s="1"/>
  <c r="T365" i="4"/>
  <c r="T282" i="4"/>
  <c r="T298" i="4"/>
  <c r="U298" i="4" s="1"/>
  <c r="T198" i="4"/>
  <c r="T203" i="4"/>
  <c r="AX203" i="4" s="1"/>
  <c r="T135" i="4"/>
  <c r="U135" i="4" s="1"/>
  <c r="T168" i="4"/>
  <c r="AX168" i="4" s="1"/>
  <c r="T52" i="4"/>
  <c r="U52" i="4" s="1"/>
  <c r="T267" i="4"/>
  <c r="T433" i="4"/>
  <c r="T140" i="4"/>
  <c r="U140" i="4" s="1"/>
  <c r="T293" i="4"/>
  <c r="T357" i="4"/>
  <c r="AX357" i="4" s="1"/>
  <c r="T124" i="4"/>
  <c r="U124" i="4" s="1"/>
  <c r="T188" i="4"/>
  <c r="AX188" i="4" s="1"/>
  <c r="T253" i="4"/>
  <c r="T390" i="4"/>
  <c r="T211" i="4"/>
  <c r="T59" i="4"/>
  <c r="AX59" i="4" s="1"/>
  <c r="T363" i="4"/>
  <c r="T265" i="4"/>
  <c r="U265" i="4" s="1"/>
  <c r="T146" i="4"/>
  <c r="U146" i="4" s="1"/>
  <c r="T216" i="4"/>
  <c r="U216" i="4" s="1"/>
  <c r="T250" i="4"/>
  <c r="T402" i="4"/>
  <c r="AX402" i="4" s="1"/>
  <c r="T73" i="4"/>
  <c r="T422" i="4"/>
  <c r="U422" i="4" s="1"/>
  <c r="T320" i="4"/>
  <c r="T419" i="4"/>
  <c r="U419" i="4" s="1"/>
  <c r="T197" i="4"/>
  <c r="U197" i="4" s="1"/>
  <c r="T42" i="4"/>
  <c r="U42" i="4" s="1"/>
  <c r="T133" i="4"/>
  <c r="U133" i="4" s="1"/>
  <c r="T384" i="4"/>
  <c r="T333" i="4"/>
  <c r="U333" i="4" s="1"/>
  <c r="T138" i="4"/>
  <c r="U138" i="4" s="1"/>
  <c r="T214" i="4"/>
  <c r="T219" i="4"/>
  <c r="AX219" i="4" s="1"/>
  <c r="T6" i="4"/>
  <c r="U6" i="4" s="1"/>
  <c r="T355" i="4"/>
  <c r="U355" i="4" s="1"/>
  <c r="T154" i="4"/>
  <c r="AX154" i="4" s="1"/>
  <c r="T117" i="4"/>
  <c r="T281" i="4"/>
  <c r="U281" i="4" s="1"/>
  <c r="T93" i="4"/>
  <c r="U93" i="4" s="1"/>
  <c r="T284" i="4"/>
  <c r="T270" i="4"/>
  <c r="AX270" i="4" s="1"/>
  <c r="T278" i="4"/>
  <c r="U278" i="4" s="1"/>
  <c r="T430" i="4"/>
  <c r="U430" i="4" s="1"/>
  <c r="T30" i="4"/>
  <c r="U30" i="4" s="1"/>
  <c r="T157" i="4"/>
  <c r="AX157" i="4" s="1"/>
  <c r="T331" i="4"/>
  <c r="T347" i="4"/>
  <c r="U347" i="4" s="1"/>
  <c r="T359" i="4"/>
  <c r="T369" i="4"/>
  <c r="U369" i="4" s="1"/>
  <c r="T399" i="4"/>
  <c r="U399" i="4" s="1"/>
  <c r="T190" i="4"/>
  <c r="U190" i="4" s="1"/>
  <c r="T195" i="4"/>
  <c r="U195" i="4" s="1"/>
  <c r="T61" i="4"/>
  <c r="T344" i="4"/>
  <c r="U344" i="4" s="1"/>
  <c r="T426" i="4"/>
  <c r="AX426" i="4" s="1"/>
  <c r="T276" i="4"/>
  <c r="T31" i="4"/>
  <c r="AX31" i="4" s="1"/>
  <c r="T343" i="4"/>
  <c r="U343" i="4" s="1"/>
  <c r="T339" i="4"/>
  <c r="U339" i="4" s="1"/>
  <c r="T294" i="4"/>
  <c r="U294" i="4" s="1"/>
  <c r="T401" i="4"/>
  <c r="U401" i="4" s="1"/>
  <c r="T149" i="4"/>
  <c r="U149" i="4" s="1"/>
  <c r="T152" i="4"/>
  <c r="U152" i="4" s="1"/>
  <c r="T158" i="4"/>
  <c r="T252" i="4"/>
  <c r="U252" i="4" s="1"/>
  <c r="T91" i="4"/>
  <c r="AX91" i="4" s="1"/>
  <c r="T325" i="4"/>
  <c r="U325" i="4" s="1"/>
  <c r="T89" i="4"/>
  <c r="U89" i="4" s="1"/>
  <c r="T95" i="4"/>
  <c r="T94" i="4"/>
  <c r="U94" i="4" s="1"/>
  <c r="T113" i="4"/>
  <c r="U113" i="4" s="1"/>
  <c r="T78" i="4"/>
  <c r="T90" i="4"/>
  <c r="U90" i="4" s="1"/>
  <c r="T77" i="4"/>
  <c r="AX77" i="4" s="1"/>
  <c r="T100" i="4"/>
  <c r="U100" i="4" s="1"/>
  <c r="T99" i="4"/>
  <c r="U99" i="4" s="1"/>
  <c r="T107" i="4"/>
  <c r="U107" i="4" s="1"/>
  <c r="AX101" i="4"/>
  <c r="U104" i="4"/>
  <c r="U256" i="4"/>
  <c r="AX150" i="4"/>
  <c r="AX210" i="4"/>
  <c r="U245" i="4"/>
  <c r="U284" i="4"/>
  <c r="U409" i="4"/>
  <c r="AX273" i="4"/>
  <c r="U196" i="4"/>
  <c r="U12" i="4"/>
  <c r="AX72" i="4"/>
  <c r="AX215" i="4"/>
  <c r="AX226" i="4"/>
  <c r="AX320" i="4"/>
  <c r="U299" i="4"/>
  <c r="AX373" i="4"/>
  <c r="AX181" i="4"/>
  <c r="U130" i="4"/>
  <c r="AX198" i="4"/>
  <c r="U144" i="4"/>
  <c r="U69" i="4"/>
  <c r="U351" i="4"/>
  <c r="U213" i="4"/>
  <c r="AX80" i="4"/>
  <c r="U365" i="4"/>
  <c r="U391" i="4"/>
  <c r="AX417" i="4"/>
  <c r="U32" i="4"/>
  <c r="U285" i="4"/>
  <c r="AX379" i="4"/>
  <c r="AX380" i="4"/>
  <c r="U310" i="4"/>
  <c r="U246" i="4"/>
  <c r="U297" i="4"/>
  <c r="U306" i="4"/>
  <c r="U183" i="4"/>
  <c r="U394" i="4"/>
  <c r="AX329" i="4"/>
  <c r="U413" i="4"/>
  <c r="U279" i="4"/>
  <c r="U326" i="4"/>
  <c r="AX118" i="4"/>
  <c r="U335" i="4"/>
  <c r="U46" i="4"/>
  <c r="U321" i="4"/>
  <c r="U363" i="4"/>
  <c r="U282" i="4"/>
  <c r="U327" i="4"/>
  <c r="U352" i="4"/>
  <c r="U34" i="4"/>
  <c r="U224" i="4"/>
  <c r="U356" i="4"/>
  <c r="AX214" i="4"/>
  <c r="U25" i="4"/>
  <c r="U400" i="4"/>
  <c r="U331" i="4"/>
  <c r="AX55" i="4"/>
  <c r="U79" i="4"/>
  <c r="U43" i="4"/>
  <c r="AX372" i="4"/>
  <c r="U234" i="4"/>
  <c r="AX180" i="4"/>
  <c r="U84" i="4"/>
  <c r="AX293" i="4"/>
  <c r="U38" i="4"/>
  <c r="U382" i="4"/>
  <c r="U184" i="4"/>
  <c r="U397" i="4"/>
  <c r="U123" i="4"/>
  <c r="U161" i="4"/>
  <c r="U54" i="4"/>
  <c r="U328" i="4"/>
  <c r="U170" i="4"/>
  <c r="U384" i="4"/>
  <c r="U129" i="4"/>
  <c r="U222" i="4"/>
  <c r="AX262" i="4"/>
  <c r="AX390" i="4"/>
  <c r="U314" i="4"/>
  <c r="U431" i="4"/>
  <c r="U125" i="4"/>
  <c r="AX248" i="4"/>
  <c r="U287" i="4"/>
  <c r="U122" i="4"/>
  <c r="U295" i="4"/>
  <c r="U412" i="4"/>
  <c r="U70" i="4"/>
  <c r="U322" i="4"/>
  <c r="AX407" i="4"/>
  <c r="U370" i="4"/>
  <c r="U371" i="4"/>
  <c r="U405" i="4"/>
  <c r="U163" i="4"/>
  <c r="AX189" i="4"/>
  <c r="AX418" i="4"/>
  <c r="U261" i="4"/>
  <c r="U247" i="4"/>
  <c r="U217" i="4"/>
  <c r="U359" i="4"/>
  <c r="U82" i="4"/>
  <c r="U288" i="4"/>
  <c r="U276" i="4"/>
  <c r="AX334" i="4"/>
  <c r="U148" i="4"/>
  <c r="U95" i="4"/>
  <c r="U97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U72" i="4"/>
  <c r="AX69" i="4"/>
  <c r="U80" i="4"/>
  <c r="U37" i="4"/>
  <c r="AX37" i="4"/>
  <c r="AX136" i="4"/>
  <c r="U378" i="4"/>
  <c r="AX378" i="4"/>
  <c r="U421" i="4"/>
  <c r="AX421" i="4"/>
  <c r="U232" i="4"/>
  <c r="AX232" i="4"/>
  <c r="AX306" i="4"/>
  <c r="U208" i="4"/>
  <c r="AX208" i="4"/>
  <c r="U350" i="4"/>
  <c r="AX350" i="4"/>
  <c r="U189" i="4"/>
  <c r="U139" i="4"/>
  <c r="AX139" i="4"/>
  <c r="U126" i="4"/>
  <c r="AX126" i="4"/>
  <c r="U433" i="4"/>
  <c r="AX433" i="4"/>
  <c r="AX326" i="4"/>
  <c r="AX129" i="4"/>
  <c r="U206" i="4"/>
  <c r="AX206" i="4"/>
  <c r="AX32" i="4"/>
  <c r="U154" i="4"/>
  <c r="AX296" i="4"/>
  <c r="U296" i="4"/>
  <c r="AX36" i="4"/>
  <c r="U36" i="4"/>
  <c r="U44" i="4"/>
  <c r="AX44" i="4"/>
  <c r="AX158" i="4"/>
  <c r="U158" i="4"/>
  <c r="U361" i="4"/>
  <c r="AX361" i="4"/>
  <c r="U323" i="4"/>
  <c r="AX323" i="4"/>
  <c r="U204" i="4"/>
  <c r="AX204" i="4"/>
  <c r="U218" i="4"/>
  <c r="AX218" i="4"/>
  <c r="U239" i="4"/>
  <c r="AX239" i="4"/>
  <c r="U61" i="4"/>
  <c r="AX61" i="4"/>
  <c r="U17" i="4"/>
  <c r="AX17" i="4"/>
  <c r="U131" i="4"/>
  <c r="AX131" i="4"/>
  <c r="AX260" i="4"/>
  <c r="U260" i="4"/>
  <c r="U60" i="4"/>
  <c r="AX60" i="4"/>
  <c r="U244" i="4"/>
  <c r="AX244" i="4"/>
  <c r="AX149" i="4"/>
  <c r="U14" i="4"/>
  <c r="AX14" i="4"/>
  <c r="AX156" i="4"/>
  <c r="U156" i="4"/>
  <c r="U291" i="4"/>
  <c r="AX291" i="4"/>
  <c r="U10" i="4"/>
  <c r="AX10" i="4"/>
  <c r="U198" i="4"/>
  <c r="U194" i="4"/>
  <c r="AX194" i="4"/>
  <c r="AX128" i="4"/>
  <c r="U128" i="4"/>
  <c r="AX220" i="4"/>
  <c r="U220" i="4"/>
  <c r="U254" i="4"/>
  <c r="AX254" i="4"/>
  <c r="U269" i="4"/>
  <c r="AX269" i="4"/>
  <c r="AX359" i="4"/>
  <c r="U19" i="4"/>
  <c r="AX51" i="4"/>
  <c r="U311" i="4"/>
  <c r="AX311" i="4"/>
  <c r="U406" i="4"/>
  <c r="AX406" i="4"/>
  <c r="AX288" i="4"/>
  <c r="AX34" i="4"/>
  <c r="U182" i="4"/>
  <c r="AX182" i="4"/>
  <c r="U153" i="4"/>
  <c r="AX153" i="4"/>
  <c r="U332" i="4"/>
  <c r="AX332" i="4"/>
  <c r="U267" i="4"/>
  <c r="AX267" i="4"/>
  <c r="U171" i="4"/>
  <c r="AX171" i="4"/>
  <c r="U155" i="4"/>
  <c r="AX155" i="4"/>
  <c r="U334" i="4"/>
  <c r="U227" i="4"/>
  <c r="AX227" i="4"/>
  <c r="AX404" i="4"/>
  <c r="U404" i="4"/>
  <c r="U315" i="4"/>
  <c r="AX315" i="4"/>
  <c r="U26" i="4"/>
  <c r="AX26" i="4"/>
  <c r="U211" i="4"/>
  <c r="AX211" i="4"/>
  <c r="U11" i="4"/>
  <c r="AX11" i="4"/>
  <c r="AX191" i="4"/>
  <c r="U191" i="4"/>
  <c r="U236" i="4"/>
  <c r="AX236" i="4"/>
  <c r="AX175" i="4"/>
  <c r="U308" i="4"/>
  <c r="AX308" i="4"/>
  <c r="U336" i="4"/>
  <c r="AX336" i="4"/>
  <c r="U192" i="4"/>
  <c r="AX192" i="4"/>
  <c r="AX172" i="4"/>
  <c r="U172" i="4"/>
  <c r="AX257" i="4"/>
  <c r="U257" i="4"/>
  <c r="U141" i="4"/>
  <c r="AX141" i="4"/>
  <c r="U117" i="4"/>
  <c r="AX117" i="4"/>
  <c r="U200" i="4"/>
  <c r="AX200" i="4"/>
  <c r="U193" i="4"/>
  <c r="AX193" i="4"/>
  <c r="AX184" i="4"/>
  <c r="U209" i="4"/>
  <c r="AX209" i="4"/>
  <c r="AX281" i="4"/>
  <c r="U250" i="4"/>
  <c r="AX250" i="4"/>
  <c r="U151" i="4"/>
  <c r="AX412" i="4"/>
  <c r="AX132" i="4"/>
  <c r="U383" i="4"/>
  <c r="AX383" i="4"/>
  <c r="U167" i="4"/>
  <c r="AX167" i="4"/>
  <c r="U360" i="4"/>
  <c r="AX360" i="4"/>
  <c r="AX234" i="4"/>
  <c r="AX393" i="4"/>
  <c r="U393" i="4"/>
  <c r="U318" i="4"/>
  <c r="AX318" i="4"/>
  <c r="U127" i="4"/>
  <c r="AX127" i="4"/>
  <c r="AX15" i="4"/>
  <c r="U15" i="4"/>
  <c r="AX30" i="4"/>
  <c r="AX13" i="4"/>
  <c r="U13" i="4"/>
  <c r="AX253" i="4"/>
  <c r="U253" i="4"/>
  <c r="U230" i="4"/>
  <c r="AX230" i="4"/>
  <c r="U341" i="4"/>
  <c r="AX341" i="4"/>
  <c r="AX28" i="4"/>
  <c r="U205" i="4"/>
  <c r="AX205" i="4"/>
  <c r="U8" i="4"/>
  <c r="AX8" i="4"/>
  <c r="U286" i="4"/>
  <c r="AX286" i="4"/>
  <c r="U262" i="4"/>
  <c r="U305" i="4"/>
  <c r="AX305" i="4"/>
  <c r="U272" i="4"/>
  <c r="AX272" i="4"/>
  <c r="U20" i="4"/>
  <c r="AX20" i="4"/>
  <c r="U102" i="4"/>
  <c r="AX102" i="4"/>
  <c r="U112" i="4"/>
  <c r="AX112" i="4"/>
  <c r="U105" i="4"/>
  <c r="AX105" i="4"/>
  <c r="AX89" i="4"/>
  <c r="AX109" i="4"/>
  <c r="U103" i="4"/>
  <c r="AX103" i="4"/>
  <c r="U78" i="4"/>
  <c r="AX78" i="4"/>
  <c r="U111" i="4"/>
  <c r="AX111" i="4"/>
  <c r="U106" i="4"/>
  <c r="AX106" i="4"/>
  <c r="U108" i="4"/>
  <c r="AX108" i="4"/>
  <c r="U98" i="4"/>
  <c r="AX98" i="4"/>
  <c r="H3" i="5"/>
  <c r="I3" i="5" s="1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U68" i="4" l="1"/>
  <c r="U160" i="4"/>
  <c r="AX275" i="4"/>
  <c r="AX133" i="4"/>
  <c r="AX83" i="4"/>
  <c r="AX381" i="4"/>
  <c r="AX346" i="4"/>
  <c r="U81" i="4"/>
  <c r="U241" i="4"/>
  <c r="U134" i="4"/>
  <c r="U5" i="4"/>
  <c r="AX53" i="4"/>
  <c r="AX24" i="4"/>
  <c r="U201" i="4"/>
  <c r="AX429" i="4"/>
  <c r="AX114" i="4"/>
  <c r="U437" i="4"/>
  <c r="AX302" i="4"/>
  <c r="U337" i="4"/>
  <c r="AX428" i="4"/>
  <c r="AX16" i="4"/>
  <c r="AX303" i="4"/>
  <c r="AX349" i="4"/>
  <c r="U7" i="4"/>
  <c r="AX124" i="4"/>
  <c r="AX377" i="4"/>
  <c r="U186" i="4"/>
  <c r="AX110" i="4"/>
  <c r="U87" i="4"/>
  <c r="AX152" i="4"/>
  <c r="AX41" i="4"/>
  <c r="AX233" i="4"/>
  <c r="AX145" i="4"/>
  <c r="U271" i="4"/>
  <c r="AX414" i="4"/>
  <c r="AX93" i="4"/>
  <c r="AX278" i="4"/>
  <c r="U77" i="4"/>
  <c r="AX135" i="4"/>
  <c r="AX324" i="4"/>
  <c r="AX9" i="4"/>
  <c r="AX403" i="4"/>
  <c r="AX309" i="4"/>
  <c r="AX280" i="4"/>
  <c r="AX166" i="4"/>
  <c r="U59" i="4"/>
  <c r="AX27" i="4"/>
  <c r="U91" i="4"/>
  <c r="AX319" i="4"/>
  <c r="AX58" i="4"/>
  <c r="U116" i="4"/>
  <c r="AX147" i="4"/>
  <c r="AX29" i="4"/>
  <c r="AX422" i="4"/>
  <c r="AX138" i="4"/>
  <c r="U74" i="4"/>
  <c r="U219" i="4"/>
  <c r="U313" i="4"/>
  <c r="U50" i="4"/>
  <c r="U187" i="4"/>
  <c r="AX252" i="4"/>
  <c r="U340" i="4"/>
  <c r="AX354" i="4"/>
  <c r="AX231" i="4"/>
  <c r="AX300" i="4"/>
  <c r="AX290" i="4"/>
  <c r="AX358" i="4"/>
  <c r="U357" i="4"/>
  <c r="AX237" i="4"/>
  <c r="AX162" i="4"/>
  <c r="AX251" i="4"/>
  <c r="AX88" i="4"/>
  <c r="AX212" i="4"/>
  <c r="U168" i="4"/>
  <c r="U115" i="4"/>
  <c r="AX4" i="4"/>
  <c r="U277" i="4"/>
  <c r="U424" i="4"/>
  <c r="U243" i="4"/>
  <c r="U39" i="4"/>
  <c r="U92" i="4"/>
  <c r="AX177" i="4"/>
  <c r="AX56" i="4"/>
  <c r="AX325" i="4"/>
  <c r="AX199" i="4"/>
  <c r="AX173" i="4"/>
  <c r="U62" i="4"/>
  <c r="U188" i="4"/>
  <c r="AX100" i="4"/>
  <c r="AX207" i="4"/>
  <c r="AX178" i="4"/>
  <c r="AX339" i="4"/>
  <c r="AX355" i="4"/>
  <c r="U312" i="4"/>
  <c r="U165" i="4"/>
  <c r="AX338" i="4"/>
  <c r="AX42" i="4"/>
  <c r="AX255" i="4"/>
  <c r="AX353" i="4"/>
  <c r="AX434" i="4"/>
  <c r="AX268" i="4"/>
  <c r="AX375" i="4"/>
  <c r="AX190" i="4"/>
  <c r="U407" i="4"/>
  <c r="AX246" i="4"/>
  <c r="U415" i="4"/>
  <c r="AX12" i="4"/>
  <c r="AX176" i="4"/>
  <c r="AX384" i="4"/>
  <c r="U86" i="4"/>
  <c r="AX411" i="4"/>
  <c r="AX367" i="4"/>
  <c r="U214" i="4"/>
  <c r="AX413" i="4"/>
  <c r="AX368" i="4"/>
  <c r="AX276" i="4"/>
  <c r="AX401" i="4"/>
  <c r="U203" i="4"/>
  <c r="U229" i="4"/>
  <c r="U372" i="4"/>
  <c r="AX174" i="4"/>
  <c r="AX225" i="4"/>
  <c r="U293" i="4"/>
  <c r="U181" i="4"/>
  <c r="U248" i="4"/>
  <c r="AX159" i="4"/>
  <c r="AX217" i="4"/>
  <c r="AX242" i="4"/>
  <c r="AX328" i="4"/>
  <c r="AX342" i="4"/>
  <c r="AX104" i="4"/>
  <c r="AX130" i="4"/>
  <c r="AX122" i="4"/>
  <c r="AX95" i="4"/>
  <c r="U238" i="4"/>
  <c r="AX398" i="4"/>
  <c r="AX90" i="4"/>
  <c r="AX394" i="4"/>
  <c r="AX240" i="4"/>
  <c r="AX274" i="4"/>
  <c r="U390" i="4"/>
  <c r="AX321" i="4"/>
  <c r="U226" i="4"/>
  <c r="AX163" i="4"/>
  <c r="U263" i="4"/>
  <c r="AX435" i="4"/>
  <c r="AX371" i="4"/>
  <c r="AX322" i="4"/>
  <c r="AX216" i="4"/>
  <c r="AX47" i="4"/>
  <c r="AX195" i="4"/>
  <c r="AX427" i="4"/>
  <c r="AX179" i="4"/>
  <c r="AX222" i="4"/>
  <c r="AX213" i="4"/>
  <c r="AX75" i="4"/>
  <c r="AX123" i="4"/>
  <c r="AX40" i="4"/>
  <c r="AX416" i="4"/>
  <c r="AX352" i="4"/>
  <c r="AX282" i="4"/>
  <c r="U210" i="4"/>
  <c r="AX144" i="4"/>
  <c r="U364" i="4"/>
  <c r="AX247" i="4"/>
  <c r="AX107" i="4"/>
  <c r="U329" i="4"/>
  <c r="U408" i="4"/>
  <c r="U373" i="4"/>
  <c r="AX279" i="4"/>
  <c r="U420" i="4"/>
  <c r="AX45" i="4"/>
  <c r="AX22" i="4"/>
  <c r="U180" i="4"/>
  <c r="AX344" i="4"/>
  <c r="U273" i="4"/>
  <c r="AX431" i="4"/>
  <c r="AX335" i="4"/>
  <c r="U402" i="4"/>
  <c r="AX297" i="4"/>
  <c r="AX419" i="4"/>
  <c r="AX343" i="4"/>
  <c r="AX285" i="4"/>
  <c r="AX423" i="4"/>
  <c r="AX258" i="4"/>
  <c r="AX221" i="4"/>
  <c r="U380" i="4"/>
  <c r="U55" i="4"/>
  <c r="U379" i="4"/>
  <c r="AX391" i="4"/>
  <c r="AX399" i="4"/>
  <c r="AX400" i="4"/>
  <c r="AX432" i="4"/>
  <c r="AX264" i="4"/>
  <c r="AX316" i="4"/>
  <c r="AX356" i="4"/>
  <c r="AX348" i="4"/>
  <c r="AX295" i="4"/>
  <c r="AX35" i="4"/>
  <c r="U157" i="4"/>
  <c r="AX235" i="4"/>
  <c r="AX202" i="4"/>
  <c r="AX33" i="4"/>
  <c r="U426" i="4"/>
  <c r="AX148" i="4"/>
  <c r="AX284" i="4"/>
  <c r="U395" i="4"/>
  <c r="AX395" i="4"/>
  <c r="AX369" i="4"/>
  <c r="AX366" i="4"/>
  <c r="AX245" i="4"/>
  <c r="AX137" i="4"/>
  <c r="U417" i="4"/>
  <c r="AX94" i="4"/>
  <c r="AX223" i="4"/>
  <c r="AX21" i="4"/>
  <c r="AX146" i="4"/>
  <c r="AX196" i="4"/>
  <c r="AX164" i="4"/>
  <c r="AX185" i="4"/>
  <c r="AX405" i="4"/>
  <c r="U425" i="4"/>
  <c r="AX330" i="4"/>
  <c r="AX287" i="4"/>
  <c r="AX382" i="4"/>
  <c r="AX327" i="4"/>
  <c r="AX140" i="4"/>
  <c r="AX197" i="4"/>
  <c r="U215" i="4"/>
  <c r="AX46" i="4"/>
  <c r="AX143" i="4"/>
  <c r="U418" i="4"/>
  <c r="AX363" i="4"/>
  <c r="AX170" i="4"/>
  <c r="AX142" i="4"/>
  <c r="AX307" i="4"/>
  <c r="AX376" i="4"/>
  <c r="AX430" i="4"/>
  <c r="AX331" i="4"/>
  <c r="AX99" i="4"/>
  <c r="AX410" i="4"/>
  <c r="AX125" i="4"/>
  <c r="AX261" i="4"/>
  <c r="AX301" i="4"/>
  <c r="AX256" i="4"/>
  <c r="AX54" i="4"/>
  <c r="AX249" i="4"/>
  <c r="AX79" i="4"/>
  <c r="AX84" i="4"/>
  <c r="AX228" i="4"/>
  <c r="U31" i="4"/>
  <c r="U118" i="4"/>
  <c r="AX362" i="4"/>
  <c r="U320" i="4"/>
  <c r="AX294" i="4"/>
  <c r="AX333" i="4"/>
  <c r="AX224" i="4"/>
  <c r="AX265" i="4"/>
  <c r="U101" i="4"/>
  <c r="AX85" i="4"/>
  <c r="U345" i="4"/>
  <c r="U270" i="4"/>
  <c r="U150" i="4"/>
  <c r="U304" i="4"/>
  <c r="AX409" i="4"/>
  <c r="AX52" i="4"/>
  <c r="AX48" i="4"/>
  <c r="U18" i="4"/>
  <c r="AX183" i="4"/>
  <c r="AX120" i="4"/>
  <c r="U120" i="4"/>
  <c r="U386" i="4"/>
  <c r="AX386" i="4"/>
  <c r="U71" i="4"/>
  <c r="AX71" i="4"/>
  <c r="AX119" i="4"/>
  <c r="U119" i="4"/>
  <c r="AX97" i="4"/>
  <c r="AX347" i="4"/>
  <c r="AX436" i="4"/>
  <c r="AX6" i="4"/>
  <c r="AX298" i="4"/>
  <c r="AX289" i="4"/>
  <c r="AX385" i="4"/>
  <c r="U385" i="4"/>
  <c r="U23" i="4"/>
  <c r="AX25" i="4"/>
  <c r="AX299" i="4"/>
  <c r="AX351" i="4"/>
  <c r="AX365" i="4"/>
  <c r="AX317" i="4"/>
  <c r="AX374" i="4"/>
  <c r="U57" i="4"/>
  <c r="AX70" i="4"/>
  <c r="U73" i="4"/>
  <c r="AX73" i="4"/>
  <c r="AX121" i="4"/>
  <c r="U121" i="4"/>
  <c r="AX43" i="4"/>
  <c r="AX266" i="4"/>
  <c r="AX292" i="4"/>
  <c r="AX38" i="4"/>
  <c r="AX169" i="4"/>
  <c r="AX370" i="4"/>
  <c r="AX76" i="4"/>
  <c r="AX310" i="4"/>
  <c r="AX259" i="4"/>
  <c r="AX49" i="4"/>
  <c r="AX397" i="4"/>
  <c r="AX314" i="4"/>
  <c r="AX161" i="4"/>
  <c r="AX82" i="4"/>
  <c r="AX113" i="4"/>
  <c r="U387" i="4"/>
  <c r="AX387" i="4"/>
  <c r="U3" i="4"/>
  <c r="AX3" i="4"/>
  <c r="AY3" i="4"/>
  <c r="AX392" i="4" l="1"/>
  <c r="U392" i="4"/>
  <c r="U396" i="4"/>
  <c r="AX396" i="4"/>
</calcChain>
</file>

<file path=xl/sharedStrings.xml><?xml version="1.0" encoding="utf-8"?>
<sst xmlns="http://schemas.openxmlformats.org/spreadsheetml/2006/main" count="7985" uniqueCount="4551">
  <si>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</si>
  <si>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</si>
  <si>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</si>
  <si>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</si>
  <si>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</si>
  <si>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</si>
  <si>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</si>
  <si>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</si>
  <si>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</si>
  <si>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</si>
  <si>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</si>
  <si>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</si>
  <si>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</si>
  <si>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</si>
  <si>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</si>
  <si>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</si>
  <si>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</si>
  <si>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</si>
  <si>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</si>
  <si>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</si>
  <si>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</si>
  <si>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</si>
  <si>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</si>
  <si>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</si>
  <si>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</si>
  <si>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</si>
  <si>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</si>
  <si>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</si>
  <si>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</si>
  <si>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</si>
  <si>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</si>
  <si>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</si>
  <si>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</si>
  <si>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</si>
  <si>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</si>
  <si>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</si>
  <si>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</si>
  <si>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</si>
  <si>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</si>
  <si>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</si>
  <si>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</si>
  <si>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</si>
  <si>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</si>
  <si>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</si>
  <si>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</si>
  <si>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</si>
  <si>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</si>
  <si>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</si>
  <si>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</si>
  <si>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</si>
  <si>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</si>
  <si>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</si>
  <si>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</si>
  <si>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</si>
  <si>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</si>
  <si>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</si>
  <si>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</si>
  <si>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</si>
  <si>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</si>
  <si>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</si>
  <si>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</si>
  <si>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</si>
  <si>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</si>
  <si>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</si>
  <si>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</si>
  <si>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</si>
  <si>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</si>
  <si>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</si>
  <si>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</si>
  <si>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</si>
  <si>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</si>
  <si>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</si>
  <si>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</si>
  <si>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</si>
  <si>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</si>
  <si>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</si>
  <si>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</si>
  <si>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</si>
  <si>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</si>
  <si>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</si>
  <si>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</si>
  <si>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</si>
  <si>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</si>
  <si>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</si>
  <si>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</si>
  <si>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</si>
  <si>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</si>
  <si>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</si>
  <si>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</si>
  <si>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</si>
  <si>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</si>
  <si>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</si>
  <si>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</si>
  <si>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</si>
  <si>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</si>
  <si>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</si>
  <si>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</si>
  <si>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</si>
  <si>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</si>
  <si>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</si>
  <si>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</si>
  <si>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</si>
  <si>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</si>
  <si>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</si>
  <si>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</si>
  <si>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</si>
  <si>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</si>
  <si>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</si>
  <si>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</si>
  <si>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</si>
  <si>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</si>
  <si>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</si>
  <si>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</si>
  <si>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</si>
  <si>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</si>
  <si>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</si>
  <si>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</si>
  <si>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</si>
  <si>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</si>
  <si>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</si>
  <si>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</si>
  <si>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</si>
  <si>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</si>
  <si>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</si>
  <si>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</si>
  <si>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</si>
  <si>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</si>
  <si>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</si>
  <si>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</si>
  <si>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</si>
  <si>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</si>
  <si>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</si>
  <si>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</si>
  <si>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</si>
  <si>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</si>
  <si>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</si>
  <si>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</si>
  <si>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</si>
  <si>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</si>
  <si>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</si>
  <si>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</si>
  <si>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</si>
  <si>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</si>
  <si>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</si>
  <si>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</si>
  <si>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</si>
  <si>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</si>
  <si>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</si>
  <si>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</si>
  <si>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</si>
  <si>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</si>
  <si>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</si>
  <si>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</si>
  <si>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</si>
  <si>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</si>
  <si>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</si>
  <si>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</si>
  <si>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</si>
  <si>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</si>
  <si>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</si>
  <si>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</si>
  <si>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</si>
  <si>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</si>
  <si>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</si>
  <si>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</si>
  <si>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</si>
  <si>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</si>
  <si>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</si>
  <si>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</si>
  <si>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</si>
  <si>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</si>
  <si>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</si>
  <si>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</si>
  <si>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</si>
  <si>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</si>
  <si>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</si>
  <si>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</si>
  <si>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</si>
  <si>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</si>
  <si>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</si>
  <si>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</si>
  <si>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</si>
  <si>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</si>
  <si>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</si>
  <si>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</si>
  <si>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</si>
  <si>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</si>
  <si>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</si>
  <si>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</si>
  <si>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</si>
  <si>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</si>
  <si>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</si>
  <si>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</si>
  <si>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</si>
  <si>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</si>
  <si>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</si>
  <si>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</si>
  <si>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</si>
  <si>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</si>
  <si>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</si>
  <si>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</si>
  <si>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</si>
  <si>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</si>
  <si>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</si>
  <si>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</si>
  <si>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</si>
  <si>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</si>
  <si>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</si>
  <si>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</si>
  <si>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</si>
  <si>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</si>
  <si>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</si>
  <si>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</si>
  <si>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</si>
  <si>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</si>
  <si>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</si>
  <si>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</si>
  <si>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</si>
  <si>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</si>
  <si>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</si>
  <si>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</si>
  <si>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</si>
  <si>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</si>
  <si>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</si>
  <si>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</si>
  <si>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</si>
  <si>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</si>
  <si>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</si>
  <si>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</si>
  <si>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</si>
  <si>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</si>
  <si>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</si>
  <si>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</si>
  <si>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</si>
  <si>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</si>
  <si>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</si>
  <si>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</si>
  <si>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</si>
  <si>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</si>
  <si>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</si>
  <si>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</si>
  <si>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</si>
  <si>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</si>
  <si>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</si>
  <si>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</si>
  <si>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</si>
  <si>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</si>
  <si>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</si>
  <si>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</si>
  <si>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</si>
  <si>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</si>
  <si>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</si>
  <si>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</si>
  <si>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</si>
  <si>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</si>
  <si>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</si>
  <si>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</si>
  <si>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</si>
  <si>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</si>
  <si>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</si>
  <si>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</si>
  <si>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</si>
  <si>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</si>
  <si>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</si>
  <si>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</si>
  <si>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</si>
  <si>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</si>
  <si>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</si>
  <si>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</si>
  <si>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</si>
  <si>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</si>
  <si>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</si>
  <si>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</si>
  <si>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</si>
  <si>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</si>
  <si>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</si>
  <si>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</si>
  <si>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</si>
  <si>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</si>
  <si>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</si>
  <si>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</si>
  <si>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</si>
  <si>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</si>
  <si>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</si>
  <si>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</si>
  <si>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</si>
  <si>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</si>
  <si>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</si>
  <si>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</si>
  <si>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</si>
  <si>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</si>
  <si>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</si>
  <si>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</si>
  <si>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</si>
  <si>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</si>
  <si>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</si>
  <si>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</si>
  <si>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</si>
  <si>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</si>
  <si>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</si>
  <si>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</si>
  <si>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</si>
  <si>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</si>
  <si>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</si>
  <si>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</si>
  <si>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</si>
  <si>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</si>
  <si>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</si>
  <si>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</si>
  <si>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</si>
  <si>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</si>
  <si>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</si>
  <si>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</si>
  <si>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</si>
  <si>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</si>
  <si>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</si>
  <si>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</si>
  <si>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</si>
  <si>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</si>
  <si>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</si>
  <si>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</si>
  <si>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</si>
  <si>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</si>
  <si>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</si>
  <si>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</si>
  <si>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</si>
  <si>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</si>
  <si>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</si>
  <si>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</si>
  <si>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</si>
  <si>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</si>
  <si>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</si>
  <si>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</si>
  <si>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</si>
  <si>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</si>
  <si>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</si>
  <si>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</si>
  <si>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</si>
  <si>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</si>
  <si>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</si>
  <si>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</si>
  <si>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</si>
  <si>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</si>
  <si>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</si>
  <si>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</si>
  <si>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</si>
  <si>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</si>
  <si>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</si>
  <si>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</si>
  <si>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</si>
  <si>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</si>
  <si>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</si>
  <si>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</si>
  <si>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</si>
  <si>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</si>
  <si>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</si>
  <si>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</si>
  <si>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</si>
  <si>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</si>
  <si>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</si>
  <si>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</si>
  <si>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</si>
  <si>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</si>
  <si>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</si>
  <si>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</si>
  <si>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</si>
  <si>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</si>
  <si>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</si>
  <si>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</si>
  <si>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</si>
  <si>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</si>
  <si>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</si>
  <si>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</si>
  <si>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</si>
  <si>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</si>
  <si>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</si>
  <si>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</si>
  <si>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</si>
  <si>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</si>
  <si>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</si>
  <si>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</si>
  <si>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</si>
  <si>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</si>
  <si>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</si>
  <si>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</si>
  <si>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</si>
  <si>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</si>
  <si>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</si>
  <si>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</si>
  <si>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</si>
  <si>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</si>
  <si>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</si>
  <si>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</si>
  <si>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</si>
  <si>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</si>
  <si>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</si>
  <si>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</si>
  <si>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</si>
  <si>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</si>
  <si>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</si>
  <si>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</si>
  <si>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</si>
  <si>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</si>
  <si>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</si>
  <si>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</si>
  <si>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</si>
  <si>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</si>
  <si>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</si>
  <si>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</si>
  <si>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</si>
  <si>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</si>
  <si>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</si>
  <si>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</si>
  <si>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</si>
  <si>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</si>
  <si>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</si>
  <si>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</si>
  <si>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</si>
  <si>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</si>
  <si>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</si>
  <si>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</si>
  <si>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</si>
  <si>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</si>
  <si>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</si>
  <si>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</si>
  <si>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</si>
  <si>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</si>
  <si>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</si>
  <si>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</si>
  <si>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</si>
  <si>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</si>
  <si>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</si>
  <si>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</si>
  <si>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</si>
  <si>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</si>
  <si>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</si>
  <si>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</si>
  <si>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</si>
  <si>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</si>
  <si>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</si>
  <si>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</si>
  <si>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</si>
  <si>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</si>
  <si>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</si>
  <si>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</si>
  <si>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</si>
  <si>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</si>
  <si>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</si>
  <si>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</si>
  <si>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</si>
  <si>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</si>
  <si>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</si>
  <si>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</si>
  <si>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</si>
  <si>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</si>
  <si>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</si>
  <si>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</si>
  <si>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</si>
  <si>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</si>
  <si>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</si>
  <si>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</si>
  <si>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</si>
  <si>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</si>
  <si>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</si>
  <si>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</si>
  <si>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</si>
  <si>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</si>
  <si>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</si>
  <si>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</si>
  <si>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</si>
  <si>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</si>
  <si>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</si>
  <si>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</si>
  <si>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</si>
  <si>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</si>
  <si>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</si>
  <si>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</si>
  <si>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</si>
  <si>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</si>
  <si>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</si>
  <si>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</si>
  <si>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</si>
  <si>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</si>
  <si>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</si>
  <si>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</si>
  <si>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</si>
  <si>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</si>
  <si>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</si>
  <si>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</si>
  <si>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</si>
  <si>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</si>
  <si>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</si>
  <si>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</si>
  <si>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</si>
  <si>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</si>
  <si>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</si>
  <si>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</si>
  <si>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</si>
  <si>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</si>
  <si>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</si>
  <si>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</si>
  <si>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</si>
  <si>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</si>
  <si>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</si>
  <si>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</si>
  <si>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</si>
  <si>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</si>
  <si>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</si>
  <si>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</si>
  <si>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</si>
  <si>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</si>
  <si>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</si>
  <si>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</si>
  <si>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</si>
  <si>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</si>
  <si>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</si>
  <si>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</si>
  <si>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</si>
  <si>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</si>
  <si>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</si>
  <si>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</si>
  <si>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</si>
  <si>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</si>
  <si>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</si>
  <si>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</si>
  <si>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</si>
  <si>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</si>
  <si>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</si>
  <si>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</si>
  <si>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</si>
  <si>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</si>
  <si>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</si>
  <si>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</si>
  <si>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</si>
  <si>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</si>
  <si>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</si>
  <si>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</si>
  <si>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</si>
  <si>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</si>
  <si>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</si>
  <si>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</si>
  <si>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</si>
  <si>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</si>
  <si>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</si>
  <si>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</si>
  <si>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</si>
  <si>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</si>
  <si>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</si>
  <si>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</si>
  <si>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</si>
  <si>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</si>
  <si>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</si>
  <si>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</si>
  <si>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</si>
  <si>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</si>
  <si>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</si>
  <si>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</si>
  <si>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</si>
  <si>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</si>
  <si>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</si>
  <si>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</si>
  <si>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</si>
  <si>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</si>
  <si>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</si>
  <si>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</si>
  <si>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</si>
  <si>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</si>
  <si>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</si>
  <si>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</si>
  <si>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</si>
  <si>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</si>
  <si>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</si>
  <si>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</si>
  <si>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</si>
  <si>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</si>
  <si>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</si>
  <si>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</si>
  <si>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</si>
  <si>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</si>
  <si>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</si>
  <si>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</si>
  <si>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</si>
  <si>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</si>
  <si>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</si>
  <si>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</si>
  <si>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</si>
  <si>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</si>
  <si>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</si>
  <si>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</si>
  <si>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</si>
  <si>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</si>
  <si>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</si>
  <si>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</si>
  <si>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</si>
  <si>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</si>
  <si>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</si>
  <si>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</si>
  <si>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</si>
  <si>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</si>
  <si>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</si>
  <si>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</si>
  <si>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</si>
  <si>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</si>
  <si>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</si>
  <si>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</si>
  <si>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</si>
  <si>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</si>
  <si>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</si>
  <si>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</si>
  <si>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</si>
  <si>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</si>
  <si>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</si>
  <si>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</si>
  <si>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</si>
  <si>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</si>
  <si>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</si>
  <si>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</si>
  <si>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</si>
  <si>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</si>
  <si>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</si>
  <si>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</si>
  <si>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</si>
  <si>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</si>
  <si>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</si>
  <si>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</si>
  <si>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</si>
  <si>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</si>
  <si>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</si>
  <si>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</si>
  <si>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</si>
  <si>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</si>
  <si>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</si>
  <si>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</si>
  <si>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</si>
  <si>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</si>
  <si>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</si>
  <si>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</si>
  <si>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</si>
  <si>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</si>
  <si>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</si>
  <si>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</si>
  <si>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</si>
  <si>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</si>
  <si>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</si>
  <si>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</si>
  <si>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</si>
  <si>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</si>
  <si>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</si>
  <si>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</si>
  <si>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</si>
  <si>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</si>
  <si>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</si>
  <si>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</si>
  <si>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</si>
  <si>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</si>
  <si>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</si>
  <si>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</si>
  <si>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</si>
  <si>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</si>
  <si>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</si>
  <si>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</si>
  <si>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</si>
  <si>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</si>
  <si>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</si>
  <si>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</si>
  <si>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</si>
  <si>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</si>
  <si>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</si>
  <si>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</si>
  <si>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</si>
  <si>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</si>
  <si>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</si>
  <si>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</si>
  <si>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</si>
  <si>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</si>
  <si>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</si>
  <si>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</si>
  <si>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</si>
  <si>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</si>
  <si>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</si>
  <si>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</si>
  <si>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</si>
  <si>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</si>
  <si>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</si>
  <si>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</si>
  <si>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</si>
  <si>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</si>
  <si>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</si>
  <si>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</si>
  <si>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</si>
  <si>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</si>
  <si>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</si>
  <si>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</si>
  <si>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</si>
  <si>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</si>
  <si>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</si>
  <si>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</si>
  <si>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</si>
  <si>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</si>
  <si>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</si>
  <si>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</si>
  <si>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</si>
  <si>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</si>
  <si>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</si>
  <si>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</si>
  <si>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</si>
  <si>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</si>
  <si>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</si>
  <si>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</si>
  <si>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</si>
  <si>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</si>
  <si>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</si>
  <si>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</si>
  <si>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</si>
  <si>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</si>
  <si>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</si>
  <si>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</si>
  <si>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</si>
  <si>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</si>
  <si>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</si>
  <si>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</si>
  <si>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</si>
  <si>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</si>
  <si>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</si>
  <si>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</si>
  <si>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</si>
  <si>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</si>
  <si>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</si>
  <si>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</si>
  <si>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</si>
  <si>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</si>
  <si>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</si>
  <si>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</si>
  <si>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</si>
  <si>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</si>
  <si>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</si>
  <si>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</si>
  <si>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</si>
  <si>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</si>
  <si>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</si>
  <si>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</si>
  <si>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</si>
  <si>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</si>
  <si>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</si>
  <si>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</si>
  <si>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</si>
  <si>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</si>
  <si>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</si>
  <si>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</si>
  <si>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</si>
  <si>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</si>
  <si>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</si>
  <si>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</si>
  <si>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</si>
  <si>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</si>
  <si>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</si>
  <si>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</si>
  <si>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</si>
  <si>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</si>
  <si>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</si>
  <si>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</si>
  <si>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</si>
  <si>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</si>
  <si>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</si>
  <si>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</si>
  <si>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</si>
  <si>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</si>
  <si>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</si>
  <si>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</si>
  <si>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</si>
  <si>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</si>
  <si>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</si>
  <si>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</si>
  <si>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</si>
  <si>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</si>
  <si>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</si>
  <si>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</si>
  <si>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</si>
  <si>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</si>
  <si>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</si>
  <si>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</si>
  <si>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</si>
  <si>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</si>
  <si>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</si>
  <si>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</si>
  <si>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</si>
  <si>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</si>
  <si>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</si>
  <si>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</si>
  <si>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</si>
  <si>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</si>
  <si>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</si>
  <si>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</si>
  <si>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</si>
  <si>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</si>
  <si>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</si>
  <si>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</si>
  <si>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</si>
  <si>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</si>
  <si>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</si>
  <si>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</si>
  <si>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</si>
  <si>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</si>
  <si>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</si>
  <si>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</si>
  <si>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</si>
  <si>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</si>
  <si>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</si>
  <si>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</si>
  <si>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</si>
  <si>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</si>
  <si>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</si>
  <si>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</si>
  <si>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</si>
  <si>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</si>
  <si>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</si>
  <si>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</si>
  <si>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</si>
  <si>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</si>
  <si>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</si>
  <si>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</si>
  <si>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</si>
  <si>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</si>
  <si>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</si>
  <si>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</si>
  <si>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</si>
  <si>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</si>
  <si>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</si>
  <si>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</si>
  <si>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</si>
  <si>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</si>
  <si>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</si>
  <si>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</si>
  <si>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</si>
  <si>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</si>
  <si>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</si>
  <si>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</si>
  <si>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</si>
  <si>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</si>
  <si>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</si>
  <si>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</si>
  <si>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</si>
  <si>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</si>
  <si>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</si>
  <si>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</si>
  <si>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</si>
  <si>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</si>
  <si>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</si>
  <si>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</si>
  <si>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</si>
  <si>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</si>
  <si>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</si>
  <si>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</si>
  <si>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</si>
  <si>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</si>
  <si>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</si>
  <si>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</si>
  <si>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</si>
  <si>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</si>
  <si>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</si>
  <si>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</si>
  <si>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</si>
  <si>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</si>
  <si>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</si>
  <si>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</si>
  <si>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</si>
  <si>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</si>
  <si>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</si>
  <si>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</si>
  <si>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</si>
  <si>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</si>
  <si>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</si>
  <si>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</si>
  <si>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</si>
  <si>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</si>
  <si>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</si>
  <si>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</si>
  <si>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</si>
  <si>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</si>
  <si>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</si>
  <si>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</si>
  <si>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</si>
  <si>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</si>
  <si>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</si>
  <si>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</si>
  <si>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</si>
  <si>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</si>
  <si>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</si>
  <si>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</si>
  <si>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</si>
  <si>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</si>
  <si>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</si>
  <si>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</si>
  <si>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</si>
  <si>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</si>
  <si>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</si>
  <si>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</si>
  <si>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</si>
  <si>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</si>
  <si>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</si>
  <si>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</si>
  <si>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</si>
  <si>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</si>
  <si>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</si>
  <si>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</si>
  <si>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</si>
  <si>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</si>
  <si>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</si>
  <si>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</si>
  <si>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</si>
  <si>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</si>
  <si>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</si>
  <si>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</si>
  <si>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</si>
  <si>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</si>
  <si>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</si>
  <si>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</si>
  <si>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</si>
  <si>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</si>
  <si>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</si>
  <si>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</si>
  <si>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</si>
  <si>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</si>
  <si>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</si>
  <si>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</si>
  <si>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</si>
  <si>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</si>
  <si>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</si>
  <si>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</si>
  <si>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</si>
  <si>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</si>
  <si>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</si>
  <si>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</si>
  <si>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</si>
  <si>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</si>
  <si>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</si>
  <si>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</si>
  <si>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</si>
  <si>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</si>
  <si>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</si>
  <si>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</si>
  <si>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</si>
  <si>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</si>
  <si>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</si>
  <si>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</si>
  <si>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</si>
  <si>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</si>
  <si>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</si>
  <si>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</si>
  <si>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</si>
  <si>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</si>
  <si>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</si>
  <si>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</si>
  <si>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</si>
  <si>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</si>
  <si>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</si>
  <si>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</si>
  <si>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</si>
  <si>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</si>
  <si>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</si>
  <si>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</si>
  <si>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</si>
  <si>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</si>
  <si>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</si>
  <si>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</si>
  <si>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</si>
  <si>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</si>
  <si>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</si>
  <si>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</si>
  <si>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</si>
  <si>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</si>
  <si>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</si>
  <si>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</si>
  <si>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</si>
  <si>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</si>
  <si>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</si>
  <si>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</si>
  <si>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</si>
  <si>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</si>
  <si>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</si>
  <si>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</si>
  <si>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</si>
  <si>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</si>
  <si>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</si>
  <si>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</si>
  <si>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</si>
  <si>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</si>
  <si>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</si>
  <si>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</si>
  <si>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</si>
  <si>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</si>
  <si>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</si>
  <si>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</si>
  <si>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</si>
  <si>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</si>
  <si>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</si>
  <si>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</si>
  <si>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</si>
  <si>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</si>
  <si>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</si>
  <si>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</si>
  <si>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</si>
  <si>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</si>
  <si>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</si>
  <si>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</si>
  <si>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</si>
  <si>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</si>
  <si>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</si>
  <si>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</si>
  <si>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</si>
  <si>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</si>
  <si>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</si>
  <si>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</si>
  <si>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</si>
  <si>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</si>
  <si>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</si>
  <si>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</si>
  <si>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</si>
  <si>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</si>
  <si>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</si>
  <si>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</si>
  <si>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</si>
  <si>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</si>
  <si>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</si>
  <si>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</si>
  <si>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</si>
  <si>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</si>
  <si>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</si>
  <si>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</si>
  <si>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</si>
  <si>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</si>
  <si>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</si>
  <si>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</si>
  <si>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</si>
  <si>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</si>
  <si>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</si>
  <si>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</si>
  <si>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</si>
  <si>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</si>
  <si>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</si>
  <si>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</si>
  <si>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</si>
  <si>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</si>
  <si>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</si>
  <si>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</si>
  <si>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</si>
  <si>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</si>
  <si>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</si>
  <si>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</si>
  <si>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</si>
  <si>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</si>
  <si>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</si>
  <si>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</si>
  <si>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</si>
  <si>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</si>
  <si>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</si>
  <si>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</si>
  <si>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</si>
  <si>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</si>
  <si>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</si>
  <si>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</si>
  <si>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</si>
  <si>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</si>
  <si>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</si>
  <si>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</si>
  <si>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</si>
  <si>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</si>
  <si>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</si>
  <si>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</si>
  <si>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</si>
  <si>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</si>
  <si>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</si>
  <si>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</si>
  <si>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</si>
  <si>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</si>
  <si>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</si>
  <si>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</si>
  <si>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</si>
  <si>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</si>
  <si>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</si>
  <si>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</si>
  <si>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</si>
  <si>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</si>
  <si>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</si>
  <si>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</si>
  <si>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</si>
  <si>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</si>
  <si>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</si>
  <si>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</si>
  <si>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</si>
  <si>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</si>
  <si>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</si>
  <si>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</si>
  <si>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</si>
  <si>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</si>
  <si>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</si>
  <si>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</si>
  <si>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</si>
  <si>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</si>
  <si>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</si>
  <si>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</si>
  <si>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</si>
  <si>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</si>
  <si>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</si>
  <si>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</si>
  <si>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</si>
  <si>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</si>
  <si>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</si>
  <si>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</si>
  <si>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</si>
  <si>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</si>
  <si>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</si>
  <si>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</si>
  <si>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</si>
  <si>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</si>
  <si>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</si>
  <si>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</si>
  <si>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</si>
  <si>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</si>
  <si>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</si>
  <si>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</si>
  <si>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</si>
  <si>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</si>
  <si>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</si>
  <si>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</si>
  <si>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</si>
  <si>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</si>
  <si>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</si>
  <si>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</si>
  <si>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</si>
  <si>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</si>
  <si>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</si>
  <si>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</si>
  <si>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</si>
  <si>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</si>
  <si>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</si>
  <si>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</si>
  <si>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</si>
  <si>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</si>
  <si>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</si>
  <si>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</si>
  <si>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</si>
  <si>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</si>
  <si>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</si>
  <si>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</si>
  <si>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</si>
  <si>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</si>
  <si>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</si>
  <si>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</si>
  <si>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</si>
  <si>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</si>
  <si>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</si>
  <si>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</si>
  <si>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</si>
  <si>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</si>
  <si>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</si>
  <si>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</si>
  <si>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</si>
  <si>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</si>
  <si>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</si>
  <si>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</si>
  <si>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</si>
  <si>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</si>
  <si>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</si>
  <si>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</si>
  <si>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</si>
  <si>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</si>
  <si>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</si>
  <si>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</si>
  <si>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</si>
  <si>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</si>
  <si>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</si>
  <si>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</si>
  <si>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</si>
  <si>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</si>
  <si>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</si>
  <si>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</si>
  <si>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</si>
  <si>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</si>
  <si>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</si>
  <si>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</si>
  <si>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</si>
  <si>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</si>
  <si>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</si>
  <si>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</si>
  <si>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</si>
  <si>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</si>
  <si>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</si>
  <si>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</si>
  <si>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</si>
  <si>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</si>
  <si>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</si>
  <si>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</si>
  <si>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</si>
  <si>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</si>
  <si>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</si>
  <si>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</si>
  <si>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</si>
  <si>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</si>
  <si>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</si>
  <si>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</si>
  <si>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</si>
  <si>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</si>
  <si>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</si>
  <si>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</si>
  <si>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</si>
  <si>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</si>
  <si>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</si>
  <si>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</si>
  <si>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</si>
  <si>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</si>
  <si>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</si>
  <si>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</si>
  <si>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</si>
  <si>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</si>
  <si>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</si>
  <si>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</si>
  <si>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</si>
  <si>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</si>
  <si>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</si>
  <si>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</si>
  <si>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</si>
  <si>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</si>
  <si>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</si>
  <si>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</si>
  <si>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</si>
  <si>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</si>
  <si>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</si>
  <si>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</si>
  <si>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</si>
  <si>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</si>
  <si>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</si>
  <si>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</si>
  <si>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</si>
  <si>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</si>
  <si>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</si>
  <si>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</si>
  <si>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</si>
  <si>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</si>
  <si>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</si>
  <si>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</si>
  <si>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</si>
  <si>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</si>
  <si>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</si>
  <si>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</si>
  <si>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</si>
  <si>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</si>
  <si>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</si>
  <si>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</si>
  <si>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</si>
  <si>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</si>
  <si>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</si>
  <si>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</si>
  <si>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</si>
  <si>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</si>
  <si>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</si>
  <si>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</si>
  <si>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</si>
  <si>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</si>
  <si>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</si>
  <si>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</si>
  <si>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</si>
  <si>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</si>
  <si>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</si>
  <si>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</si>
  <si>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</si>
  <si>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</si>
  <si>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</si>
  <si>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</si>
  <si>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</si>
  <si>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</si>
  <si>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</si>
  <si>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</si>
  <si>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</si>
  <si>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</si>
  <si>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</si>
  <si>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</si>
  <si>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</si>
  <si>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</si>
  <si>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</si>
  <si>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</si>
  <si>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</si>
  <si>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</si>
  <si>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</si>
  <si>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</si>
  <si>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</si>
  <si>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</si>
  <si>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</si>
  <si>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</si>
  <si>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</si>
  <si>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</si>
  <si>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</si>
  <si>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</si>
  <si>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</si>
  <si>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</si>
  <si>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</si>
  <si>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</si>
  <si>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</si>
  <si>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</si>
  <si>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</si>
  <si>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</si>
  <si>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</si>
  <si>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</si>
  <si>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</si>
  <si>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</si>
  <si>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</si>
  <si>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</si>
  <si>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</si>
  <si>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</si>
  <si>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</si>
  <si>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</si>
  <si>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</si>
  <si>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</si>
  <si>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</si>
  <si>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</si>
  <si>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</si>
  <si>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</si>
  <si>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</si>
  <si>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</si>
  <si>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</si>
  <si>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</si>
  <si>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</si>
  <si>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</si>
  <si>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</si>
  <si>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</si>
  <si>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</si>
  <si>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</si>
  <si>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</si>
  <si>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</si>
  <si>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</si>
  <si>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</si>
  <si>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</si>
  <si>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</si>
  <si>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</si>
  <si>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</si>
  <si>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</si>
  <si>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</si>
  <si>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</si>
  <si>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</si>
  <si>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</si>
  <si>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</si>
  <si>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</si>
  <si>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</si>
  <si>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</si>
  <si>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</si>
  <si>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</si>
  <si>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</si>
  <si>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</si>
  <si>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</si>
  <si>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</si>
  <si>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</si>
  <si>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</si>
  <si>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</si>
  <si>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</si>
  <si>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</si>
  <si>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</si>
  <si>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</si>
  <si>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</si>
  <si>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</si>
  <si>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</si>
  <si>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</si>
  <si>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</si>
  <si>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</si>
  <si>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</si>
  <si>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</si>
  <si>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</si>
  <si>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</si>
  <si>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</si>
  <si>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</si>
  <si>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</si>
  <si>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</si>
  <si>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</si>
  <si>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</si>
  <si>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</si>
  <si>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</si>
  <si>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</si>
  <si>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</si>
  <si>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</si>
  <si>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</si>
  <si>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</si>
  <si>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</si>
  <si>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</si>
  <si>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</si>
  <si>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</si>
  <si>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</si>
  <si>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</si>
  <si>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</si>
  <si>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</si>
  <si>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</si>
  <si>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</si>
  <si>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</si>
  <si>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</si>
  <si>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</si>
  <si>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</si>
  <si>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</si>
  <si>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</si>
  <si>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</si>
  <si>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</si>
  <si>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</si>
  <si>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</si>
  <si>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</si>
  <si>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</si>
  <si>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</si>
  <si>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</si>
  <si>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</si>
  <si>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</si>
  <si>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</si>
  <si>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</si>
  <si>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</si>
  <si>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</si>
  <si>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</si>
  <si>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</si>
  <si>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</si>
  <si>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</si>
  <si>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</si>
  <si>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</si>
  <si>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</si>
  <si>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</si>
  <si>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</si>
  <si>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</si>
  <si>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</si>
  <si>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</si>
  <si>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</si>
  <si>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</si>
  <si>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</si>
  <si>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</si>
  <si>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</si>
  <si>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</si>
  <si>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</si>
  <si>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</si>
  <si>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</si>
  <si>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</si>
  <si>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</si>
  <si>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</si>
  <si>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</si>
  <si>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</si>
  <si>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</si>
  <si>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</si>
  <si>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</si>
  <si>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</si>
  <si>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</si>
  <si>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</si>
  <si>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</si>
  <si>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</si>
  <si>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</si>
  <si>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</si>
  <si>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</si>
  <si>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</si>
  <si>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</si>
  <si>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</si>
  <si>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</si>
  <si>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</si>
  <si>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</si>
  <si>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</si>
  <si>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</si>
  <si>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</si>
  <si>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</si>
  <si>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</si>
  <si>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</si>
  <si>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</si>
  <si>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</si>
  <si>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</si>
  <si>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</si>
  <si>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</si>
  <si>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</si>
  <si>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</si>
  <si>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</si>
  <si>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</si>
  <si>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</si>
  <si>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</si>
  <si>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</si>
  <si>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</si>
  <si>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</si>
  <si>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</si>
  <si>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</si>
  <si>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</si>
  <si>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</si>
  <si>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</si>
  <si>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</si>
  <si>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</si>
  <si>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</si>
  <si>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</si>
  <si>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</si>
  <si>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</si>
  <si>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</si>
  <si>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</si>
  <si>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</si>
  <si>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</si>
  <si>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</si>
  <si>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</si>
  <si>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</si>
  <si>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</si>
  <si>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</si>
  <si>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</si>
  <si>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</si>
  <si>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</si>
  <si>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</si>
  <si>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</si>
  <si>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</si>
  <si>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</si>
  <si>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</si>
  <si>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</si>
  <si>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</si>
  <si>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</si>
  <si>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</si>
  <si>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</si>
  <si>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</si>
  <si>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</si>
  <si>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</si>
  <si>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</si>
  <si>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</si>
  <si>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</si>
  <si>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</si>
  <si>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</si>
  <si>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</si>
  <si>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</si>
  <si>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</si>
  <si>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</si>
  <si>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</si>
  <si>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</si>
  <si>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</si>
  <si>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</si>
  <si>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</si>
  <si>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</si>
  <si>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</si>
  <si>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</si>
  <si>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</si>
  <si>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</si>
  <si>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</si>
  <si>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</si>
  <si>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</si>
  <si>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</si>
  <si>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</si>
  <si>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</si>
  <si>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</si>
  <si>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</si>
  <si>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</si>
  <si>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</si>
  <si>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</si>
  <si>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</si>
  <si>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</si>
  <si>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</si>
  <si>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</si>
  <si>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</si>
  <si>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</si>
  <si>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</si>
  <si>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</si>
  <si>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</si>
  <si>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</si>
  <si>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</si>
  <si>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</si>
  <si>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</si>
  <si>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</si>
  <si>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</si>
  <si>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</si>
  <si>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</si>
  <si>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</si>
  <si>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</si>
  <si>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</si>
  <si>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</si>
  <si>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</si>
  <si>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</si>
  <si>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</si>
  <si>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</si>
  <si>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</si>
  <si>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</si>
  <si>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</si>
  <si>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</si>
  <si>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</si>
  <si>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</si>
  <si>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</si>
  <si>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</si>
  <si>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</si>
  <si>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</si>
  <si>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</si>
  <si>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</si>
  <si>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</si>
  <si>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</si>
  <si>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</si>
  <si>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</si>
  <si>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</si>
  <si>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</si>
  <si>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</si>
  <si>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</si>
  <si>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</si>
  <si>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</si>
  <si>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</si>
  <si>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</si>
  <si>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</si>
  <si>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</si>
  <si>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</si>
  <si>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</si>
  <si>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</si>
  <si>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</si>
  <si>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</si>
  <si>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</si>
  <si>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</si>
  <si>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</si>
  <si>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</si>
  <si>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</si>
  <si>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</si>
  <si>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</si>
  <si>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</si>
  <si>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</si>
  <si>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</si>
  <si>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</si>
  <si>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</si>
  <si>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</si>
  <si>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</si>
  <si>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</si>
  <si>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</si>
  <si>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</si>
  <si>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</si>
  <si>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</si>
  <si>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</si>
  <si>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</si>
  <si>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</si>
  <si>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</si>
  <si>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</si>
  <si>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</si>
  <si>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</si>
  <si>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</si>
  <si>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</si>
  <si>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</si>
  <si>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</si>
  <si>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</si>
  <si>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</si>
  <si>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</si>
  <si>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</si>
  <si>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</si>
  <si>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</si>
  <si>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</si>
  <si>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</si>
  <si>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</si>
  <si>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</si>
  <si>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</si>
  <si>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</si>
  <si>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</si>
  <si>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</si>
  <si>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</si>
  <si>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</si>
  <si>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</si>
  <si>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</si>
  <si>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</si>
  <si>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</si>
  <si>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</si>
  <si>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</si>
  <si>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</si>
  <si>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</si>
  <si>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</si>
  <si>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</si>
  <si>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</si>
  <si>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</si>
  <si>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</si>
  <si>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</si>
  <si>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</si>
  <si>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</si>
  <si>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</si>
  <si>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</si>
  <si>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</si>
  <si>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</si>
  <si>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</si>
  <si>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</si>
  <si>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</si>
  <si>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</si>
  <si>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</si>
  <si>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</si>
  <si>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</si>
  <si>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</si>
  <si>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</si>
  <si>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</si>
  <si>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</si>
  <si>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</si>
  <si>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</si>
  <si>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</si>
  <si>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</si>
  <si>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</si>
  <si>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</si>
  <si>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</si>
  <si>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</si>
  <si>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</si>
  <si>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</si>
  <si>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</si>
  <si>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</si>
  <si>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</si>
  <si>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</si>
  <si>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</si>
  <si>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</si>
  <si>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</si>
  <si>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</si>
  <si>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</si>
  <si>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</si>
  <si>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</si>
  <si>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</si>
  <si>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</si>
  <si>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</si>
  <si>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</si>
  <si>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</si>
  <si>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</si>
  <si>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</si>
  <si>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</si>
  <si>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</si>
  <si>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</si>
  <si>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</si>
  <si>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</si>
  <si>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</si>
  <si>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</si>
  <si>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</si>
  <si>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</si>
  <si>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</si>
  <si>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</si>
  <si>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</si>
  <si>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</si>
  <si>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</si>
  <si>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</si>
  <si>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</si>
  <si>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</si>
  <si>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</si>
  <si>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</si>
  <si>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</si>
  <si>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</si>
  <si>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</si>
  <si>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</si>
  <si>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</si>
  <si>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</si>
  <si>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</si>
  <si>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</si>
  <si>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</si>
  <si>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</si>
  <si>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</si>
  <si>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</si>
  <si>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</si>
  <si>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</si>
  <si>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</si>
  <si>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</si>
  <si>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</si>
  <si>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</si>
  <si>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</si>
  <si>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</si>
  <si>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</si>
  <si>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</si>
  <si>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</si>
  <si>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</si>
  <si>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</si>
  <si>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</si>
  <si>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</si>
  <si>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</si>
  <si>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</si>
  <si>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</si>
  <si>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</si>
  <si>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</si>
  <si>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</si>
  <si>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</si>
  <si>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</si>
  <si>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</si>
  <si>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</si>
  <si>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</si>
  <si>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</si>
  <si>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</si>
  <si>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</si>
  <si>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</si>
  <si>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</si>
  <si>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</si>
  <si>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</si>
  <si>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</si>
  <si>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</si>
  <si>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</si>
  <si>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</si>
  <si>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</si>
  <si>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</si>
  <si>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</si>
  <si>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</si>
  <si>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</si>
  <si>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</si>
  <si>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</si>
  <si>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</si>
  <si>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</si>
  <si>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</si>
  <si>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</si>
  <si>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</si>
  <si>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</si>
  <si>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</si>
  <si>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</si>
  <si>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</si>
  <si>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</si>
  <si>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</si>
  <si>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</si>
  <si>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</si>
  <si>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</si>
  <si>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</si>
  <si>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</si>
  <si>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</si>
  <si>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</si>
  <si>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</si>
  <si>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</si>
  <si>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</si>
  <si>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</si>
  <si>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</si>
  <si>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</si>
  <si>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</si>
  <si>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</si>
  <si>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</si>
  <si>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</si>
  <si>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</si>
  <si>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</si>
  <si>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</si>
  <si>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</si>
  <si>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</si>
  <si>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</si>
  <si>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</si>
  <si>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</si>
  <si>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</si>
  <si>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</si>
  <si>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</si>
  <si>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</si>
  <si>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</si>
  <si>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</si>
  <si>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</si>
  <si>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</si>
  <si>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</si>
  <si>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</si>
  <si>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</si>
  <si>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</si>
  <si>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</si>
  <si>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</si>
  <si>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</si>
  <si>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</si>
  <si>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</si>
  <si>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</si>
  <si>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</si>
  <si>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</si>
  <si>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</si>
  <si>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</si>
  <si>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</si>
  <si>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</si>
  <si>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</si>
  <si>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</si>
  <si>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</si>
  <si>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</si>
  <si>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</si>
  <si>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</si>
  <si>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</si>
  <si>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</si>
  <si>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</si>
  <si>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</si>
  <si>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</si>
  <si>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</si>
  <si>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</si>
  <si>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</si>
  <si>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</si>
  <si>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</si>
  <si>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</si>
  <si>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</si>
  <si>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</si>
  <si>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</si>
  <si>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</si>
  <si>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</si>
  <si>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</si>
  <si>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</si>
  <si>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</si>
  <si>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</si>
  <si>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</si>
  <si>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</si>
  <si>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</si>
  <si>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</si>
  <si>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</si>
  <si>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</si>
  <si>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</si>
  <si>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</si>
  <si>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</si>
  <si>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</si>
  <si>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</si>
  <si>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</si>
  <si>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</si>
  <si>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</si>
  <si>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</si>
  <si>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</si>
  <si>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</si>
  <si>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</si>
  <si>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</si>
  <si>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</si>
  <si>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</si>
  <si>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</si>
  <si>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</si>
  <si>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</si>
  <si>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</si>
  <si>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</si>
  <si>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</si>
  <si>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</si>
  <si>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</si>
  <si>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</si>
  <si>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</si>
  <si>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</si>
  <si>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</si>
  <si>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</si>
  <si>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</si>
  <si>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</si>
  <si>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</si>
  <si>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</si>
  <si>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</si>
  <si>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</si>
  <si>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</si>
  <si>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</si>
  <si>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</si>
  <si>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</si>
  <si>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</si>
  <si>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</si>
  <si>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</si>
  <si>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</si>
  <si>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</si>
  <si>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</si>
  <si>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</si>
  <si>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</si>
  <si>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</si>
  <si>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</si>
  <si>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</si>
  <si>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</si>
  <si>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</si>
  <si>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</si>
  <si>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</si>
  <si>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</si>
  <si>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</si>
  <si>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</si>
  <si>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</si>
  <si>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</si>
  <si>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</si>
  <si>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</si>
  <si>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</si>
  <si>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</si>
  <si>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</si>
  <si>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</si>
  <si>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</si>
  <si>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</si>
  <si>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</si>
  <si>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</si>
  <si>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</si>
  <si>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</si>
  <si>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</si>
  <si>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</si>
  <si>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</si>
  <si>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</si>
  <si>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</si>
  <si>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</si>
  <si>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</si>
  <si>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</si>
  <si>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</si>
  <si>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</si>
  <si>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</si>
  <si>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</si>
  <si>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</si>
  <si>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</si>
  <si>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</si>
  <si>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</si>
  <si>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</si>
  <si>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</si>
  <si>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</si>
  <si>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</si>
  <si>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</si>
  <si>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</si>
  <si>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</si>
  <si>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</si>
  <si>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</si>
  <si>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</si>
  <si>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</si>
  <si>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</si>
  <si>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</si>
  <si>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</si>
  <si>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</si>
  <si>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</si>
  <si>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</si>
  <si>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</si>
  <si>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</si>
  <si>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</si>
  <si>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</si>
  <si>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</si>
  <si>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</si>
  <si>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</si>
  <si>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</si>
  <si>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</si>
  <si>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</si>
  <si>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</si>
  <si>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</si>
  <si>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</si>
  <si>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</si>
  <si>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</si>
  <si>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</si>
  <si>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</si>
  <si>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</si>
  <si>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</si>
  <si>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</si>
  <si>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</si>
  <si>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</si>
  <si>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</si>
  <si>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</si>
  <si>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</si>
  <si>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</si>
  <si>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</si>
  <si>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</si>
  <si>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</si>
  <si>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</si>
  <si>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</si>
  <si>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</si>
  <si>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</si>
  <si>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</si>
  <si>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</si>
  <si>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</si>
  <si>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</si>
  <si>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</si>
  <si>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</si>
  <si>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</si>
  <si>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</si>
  <si>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</si>
  <si>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</si>
  <si>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</si>
  <si>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</si>
  <si>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</si>
  <si>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</si>
  <si>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</si>
  <si>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</si>
  <si>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</si>
  <si>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</si>
  <si>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</si>
  <si>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</si>
  <si>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</si>
  <si>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</si>
  <si>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</si>
  <si>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</si>
  <si>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</si>
  <si>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</si>
  <si>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</si>
  <si>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</si>
  <si>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</si>
  <si>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</si>
  <si>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</si>
  <si>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</si>
  <si>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</si>
  <si>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</si>
  <si>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</si>
  <si>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</si>
  <si>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</si>
  <si>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</si>
  <si>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</si>
  <si>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</si>
  <si>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</si>
  <si>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</si>
  <si>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</si>
  <si>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</si>
  <si>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</si>
  <si>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</si>
  <si>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</si>
  <si>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</si>
  <si>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</si>
  <si>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</si>
  <si>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</si>
  <si>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</si>
  <si>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</si>
  <si>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</si>
  <si>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</si>
  <si>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</si>
  <si>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</si>
  <si>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</si>
  <si>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</si>
  <si>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</si>
  <si>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</si>
  <si>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</si>
  <si>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</si>
  <si>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</si>
  <si>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</si>
  <si>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</si>
  <si>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</si>
  <si>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</si>
  <si>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</si>
  <si>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</si>
  <si>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</si>
  <si>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</si>
  <si>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</si>
  <si>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</si>
  <si>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</si>
  <si>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</si>
  <si>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</si>
  <si>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</si>
  <si>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</si>
  <si>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</si>
  <si>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</si>
  <si>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</si>
  <si>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</si>
  <si>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</si>
  <si>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</si>
  <si>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</si>
  <si>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</si>
  <si>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</si>
  <si>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</si>
  <si>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</si>
  <si>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</si>
  <si>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</si>
  <si>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</si>
  <si>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</si>
  <si>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</si>
  <si>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</si>
  <si>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</si>
  <si>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</si>
  <si>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</si>
  <si>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</si>
  <si>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</si>
  <si>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</si>
  <si>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</si>
  <si>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</si>
  <si>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</si>
  <si>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</si>
  <si>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</si>
  <si>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</si>
  <si>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</si>
  <si>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</si>
  <si>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</si>
  <si>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</si>
  <si>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</si>
  <si>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</si>
  <si>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</si>
  <si>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</si>
  <si>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</si>
  <si>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</si>
  <si>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</si>
  <si>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</si>
  <si>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</si>
  <si>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</si>
  <si>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</si>
  <si>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</si>
  <si>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</si>
  <si>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</si>
  <si>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</si>
  <si>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</si>
  <si>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</si>
  <si>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</si>
  <si>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</si>
  <si>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</si>
  <si>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</si>
  <si>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</si>
  <si>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</si>
  <si>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</si>
  <si>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</si>
  <si>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</si>
  <si>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</si>
  <si>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</si>
  <si>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</si>
  <si>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</si>
  <si>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</si>
  <si>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</si>
  <si>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</si>
  <si>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</si>
  <si>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</si>
  <si>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</si>
  <si>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</si>
  <si>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</si>
  <si>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</si>
  <si>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</si>
  <si>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</si>
  <si>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</si>
  <si>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</si>
  <si>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</si>
  <si>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</si>
  <si>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</si>
  <si>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</si>
  <si>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</si>
  <si>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</si>
  <si>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</si>
  <si>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</si>
  <si>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</si>
  <si>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</si>
  <si>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</si>
  <si>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</si>
  <si>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</si>
  <si>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</si>
  <si>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</si>
  <si>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</si>
  <si>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</si>
  <si>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</si>
  <si>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</si>
  <si>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</si>
  <si>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</si>
  <si>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</si>
  <si>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</si>
  <si>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</si>
  <si>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</si>
  <si>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</si>
  <si>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</si>
  <si>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</si>
  <si>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</si>
  <si>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</si>
  <si>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</si>
  <si>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</si>
  <si>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</si>
  <si>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</si>
  <si>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</si>
  <si>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</si>
  <si>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</si>
  <si>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</si>
  <si>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</si>
  <si>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</si>
  <si>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</si>
  <si>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</si>
  <si>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</si>
  <si>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</si>
  <si>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</si>
  <si>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</si>
  <si>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</si>
  <si>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</si>
  <si>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</si>
  <si>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</si>
  <si>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</si>
  <si>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</si>
  <si>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</si>
  <si>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</si>
  <si>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</si>
  <si>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</si>
  <si>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</si>
  <si>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</si>
  <si>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</si>
  <si>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</si>
  <si>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</si>
  <si>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</si>
  <si>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</si>
  <si>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</si>
  <si>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</si>
  <si>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</si>
  <si>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</si>
  <si>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</si>
  <si>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</si>
  <si>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</si>
  <si>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</si>
  <si>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</si>
  <si>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</si>
  <si>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</si>
  <si>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</si>
  <si>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</si>
  <si>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</si>
  <si>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</si>
  <si>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</si>
  <si>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</si>
  <si>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</si>
  <si>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</si>
  <si>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</si>
  <si>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</si>
  <si>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</si>
  <si>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</si>
  <si>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</si>
  <si>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</si>
  <si>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</si>
  <si>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</si>
  <si>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</si>
  <si>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</si>
  <si>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</si>
  <si>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</si>
  <si>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</si>
  <si>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</si>
  <si>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</si>
  <si>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</si>
  <si>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</si>
  <si>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</si>
  <si>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</si>
  <si>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</si>
  <si>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</si>
  <si>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</si>
  <si>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</si>
  <si>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</si>
  <si>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</si>
  <si>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</si>
  <si>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</si>
  <si>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</si>
  <si>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</si>
  <si>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</si>
  <si>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</si>
  <si>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</si>
  <si>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</si>
  <si>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</si>
  <si>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</si>
  <si>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</si>
  <si>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</si>
  <si>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</si>
  <si>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</si>
  <si>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</si>
  <si>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</si>
  <si>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</si>
  <si>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</si>
  <si>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</si>
  <si>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</si>
  <si>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</si>
  <si>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</si>
  <si>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</si>
  <si>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</si>
  <si>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</si>
  <si>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</si>
  <si>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</si>
  <si>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</si>
  <si>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</si>
  <si>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</si>
  <si>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</si>
  <si>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</si>
  <si>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</si>
  <si>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</si>
  <si>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</si>
  <si>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</si>
  <si>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</si>
  <si>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</si>
  <si>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</si>
  <si>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</si>
  <si>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</si>
  <si>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</si>
  <si>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</si>
  <si>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</si>
  <si>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</si>
  <si>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</si>
  <si>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</si>
  <si>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</si>
  <si>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</si>
  <si>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</si>
  <si>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</si>
  <si>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</si>
  <si>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</si>
  <si>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</si>
  <si>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</si>
  <si>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</si>
  <si>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</si>
  <si>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</si>
  <si>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</si>
  <si>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</si>
  <si>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</si>
  <si>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</si>
  <si>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</si>
  <si>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</si>
  <si>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</si>
  <si>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</si>
  <si>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</si>
  <si>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</si>
  <si>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</si>
  <si>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</si>
  <si>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</si>
  <si>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</si>
  <si>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</si>
  <si>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</si>
  <si>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</si>
  <si>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</si>
  <si>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</si>
  <si>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</si>
  <si>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</si>
  <si>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</si>
  <si>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</si>
  <si>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</si>
  <si>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</si>
  <si>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</si>
  <si>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</si>
  <si>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</si>
  <si>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</si>
  <si>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</si>
  <si>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</si>
  <si>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</si>
  <si>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</si>
  <si>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</si>
  <si>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</si>
  <si>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</si>
  <si>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</si>
  <si>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</si>
  <si>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</si>
  <si>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</si>
  <si>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</si>
  <si>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</si>
  <si>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</si>
  <si>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</si>
  <si>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</si>
  <si>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</si>
  <si>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</si>
  <si>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</si>
  <si>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</si>
  <si>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</si>
  <si>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</si>
  <si>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</si>
  <si>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</si>
  <si>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</si>
  <si>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</si>
  <si>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</si>
  <si>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</si>
  <si>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</si>
  <si>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</si>
  <si>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</si>
  <si>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</si>
  <si>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</si>
  <si>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</si>
  <si>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</si>
  <si>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</si>
  <si>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</si>
  <si>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</si>
  <si>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</si>
  <si>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</si>
  <si>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</si>
  <si>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</si>
  <si>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</si>
  <si>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</si>
  <si>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</si>
  <si>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</si>
  <si>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</si>
  <si>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</si>
  <si>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</si>
  <si>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</si>
  <si>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</si>
  <si>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</si>
  <si>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</si>
  <si>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</si>
  <si>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</si>
  <si>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</si>
  <si>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</si>
  <si>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</si>
  <si>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</si>
  <si>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</si>
  <si>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</si>
  <si>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</si>
  <si>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</si>
  <si>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</si>
  <si>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</si>
  <si>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</si>
  <si>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</si>
  <si>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</si>
  <si>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</si>
  <si>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</si>
  <si>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</si>
  <si>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</si>
  <si>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</si>
  <si>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</si>
  <si>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</si>
  <si>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</si>
  <si>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</si>
  <si>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</si>
  <si>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</si>
  <si>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</si>
  <si>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</si>
  <si>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</si>
  <si>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</si>
  <si>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</si>
  <si>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</si>
  <si>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</si>
  <si>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</si>
  <si>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</si>
  <si>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</si>
  <si>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</si>
  <si>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</si>
  <si>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</si>
  <si>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</si>
  <si>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</si>
  <si>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</si>
  <si>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</si>
  <si>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</si>
  <si>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</si>
  <si>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</si>
  <si>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</si>
  <si>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</si>
  <si>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</si>
  <si>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</si>
  <si>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</si>
  <si>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</si>
  <si>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</si>
  <si>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</si>
  <si>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</si>
  <si>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</si>
  <si>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</si>
  <si>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</si>
  <si>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</si>
  <si>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</si>
  <si>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</si>
  <si>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</si>
  <si>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</si>
  <si>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</si>
  <si>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</si>
  <si>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</si>
  <si>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</si>
  <si>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</si>
  <si>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</si>
  <si>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</si>
  <si>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</si>
  <si>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</si>
  <si>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</si>
  <si>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</si>
  <si>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</si>
  <si>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</si>
  <si>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</si>
  <si>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</si>
  <si>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</si>
  <si>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</si>
  <si>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</si>
  <si>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</si>
  <si>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</si>
  <si>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</si>
  <si>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</si>
  <si>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</si>
  <si>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</si>
  <si>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</si>
  <si>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</si>
  <si>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</si>
  <si>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</si>
  <si>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</si>
  <si>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</si>
  <si>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</si>
  <si>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</si>
  <si>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</si>
  <si>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</si>
  <si>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</si>
  <si>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</si>
  <si>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</si>
  <si>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</si>
  <si>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</si>
  <si>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</si>
  <si>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</si>
  <si>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</si>
  <si>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</si>
  <si>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</si>
  <si>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</si>
  <si>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</si>
  <si>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</si>
  <si>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</si>
  <si>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</si>
  <si>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</si>
  <si>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</si>
  <si>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</si>
  <si>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</si>
  <si>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</si>
  <si>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</si>
  <si>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</si>
  <si>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</si>
  <si>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</si>
  <si>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</si>
  <si>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</si>
  <si>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</si>
  <si>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</si>
  <si>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</si>
  <si>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</si>
  <si>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</si>
  <si>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</si>
  <si>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</si>
  <si>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</si>
  <si>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</si>
  <si>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</si>
  <si>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</si>
  <si>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</si>
  <si>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</si>
  <si>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</si>
  <si>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</si>
  <si>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</si>
  <si>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</si>
  <si>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</si>
  <si>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</si>
  <si>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</si>
  <si>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</si>
  <si>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</si>
  <si>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</si>
  <si>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</si>
  <si>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</si>
  <si>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</si>
  <si>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</si>
  <si>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</si>
  <si>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</si>
  <si>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</si>
  <si>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</si>
  <si>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</si>
  <si>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</si>
  <si>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</si>
  <si>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</si>
  <si>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</si>
  <si>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</si>
  <si>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</si>
  <si>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</si>
  <si>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</si>
  <si>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</si>
  <si>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</si>
  <si>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</si>
  <si>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</si>
  <si>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</si>
  <si>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</si>
  <si>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</si>
  <si>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</si>
  <si>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</si>
  <si>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</si>
  <si>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</si>
  <si>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</si>
  <si>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</si>
  <si>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</si>
  <si>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</si>
  <si>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</si>
  <si>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</si>
  <si>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</si>
  <si>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</si>
  <si>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</si>
  <si>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</si>
  <si>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</si>
  <si>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</si>
  <si>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</si>
  <si>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</si>
  <si>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</si>
  <si>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</si>
  <si>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</si>
  <si>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</si>
  <si>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</si>
  <si>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</si>
  <si>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</si>
  <si>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</si>
  <si>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</si>
  <si>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</si>
  <si>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</si>
  <si>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</si>
  <si>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</si>
  <si>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</si>
  <si>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</si>
  <si>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</si>
  <si>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</si>
  <si>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</si>
  <si>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</si>
  <si>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</si>
  <si>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</si>
  <si>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</si>
  <si>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</si>
  <si>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</si>
  <si>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</si>
  <si>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</si>
  <si>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</si>
  <si>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</si>
  <si>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</si>
  <si>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</si>
  <si>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</si>
  <si>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</si>
  <si>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</si>
  <si>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</si>
  <si>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</si>
  <si>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</si>
  <si>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</si>
  <si>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</si>
  <si>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</si>
  <si>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</si>
  <si>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</si>
  <si>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</si>
  <si>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</si>
  <si>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</si>
  <si>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</si>
  <si>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</si>
  <si>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</si>
  <si>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</si>
  <si>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</si>
  <si>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</si>
  <si>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</si>
  <si>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</si>
  <si>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</si>
  <si>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</si>
  <si>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</si>
  <si>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</si>
  <si>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</si>
  <si>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</si>
  <si>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</si>
  <si>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</si>
  <si>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</si>
  <si>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</si>
  <si>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</si>
  <si>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</si>
  <si>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</si>
  <si>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</si>
  <si>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</si>
  <si>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</si>
  <si>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</si>
  <si>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</si>
  <si>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</si>
  <si>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</si>
  <si>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</si>
  <si>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</si>
  <si>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</si>
  <si>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</si>
  <si>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</si>
  <si>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</si>
  <si>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</si>
  <si>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</si>
  <si>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</si>
  <si>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</si>
  <si>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</si>
  <si>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</si>
  <si>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</si>
  <si>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</si>
  <si>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</si>
  <si>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</si>
  <si>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</si>
  <si>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</si>
  <si>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</si>
  <si>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</si>
  <si>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</si>
  <si>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</si>
  <si>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</si>
  <si>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</si>
  <si>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</si>
  <si>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</si>
  <si>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</si>
  <si>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</si>
  <si>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</si>
  <si>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</si>
  <si>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</si>
  <si>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</si>
  <si>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</si>
  <si>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</si>
  <si>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</si>
  <si>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</si>
  <si>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</si>
  <si>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</si>
  <si>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</si>
  <si>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</si>
  <si>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</si>
  <si>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</si>
  <si>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</si>
  <si>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</si>
  <si>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</si>
  <si>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</si>
  <si>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</si>
  <si>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</si>
  <si>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</si>
  <si>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</si>
  <si>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</si>
  <si>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</si>
  <si>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</si>
  <si>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</si>
  <si>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</si>
  <si>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</si>
  <si>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</si>
  <si>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</si>
  <si>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</si>
  <si>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</si>
  <si>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</si>
  <si>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</si>
  <si>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</si>
  <si>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</si>
  <si>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</si>
  <si>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</si>
  <si>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</si>
  <si>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</si>
  <si>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</si>
  <si>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</si>
  <si>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</si>
  <si>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</si>
  <si>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</si>
  <si>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</si>
  <si>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</si>
  <si>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</si>
  <si>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</si>
  <si>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</si>
  <si>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</si>
  <si>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</si>
  <si>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</si>
  <si>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</si>
  <si>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</si>
  <si>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</si>
  <si>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</si>
  <si>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</si>
  <si>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</si>
  <si>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</si>
  <si>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</si>
  <si>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</si>
  <si>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</si>
  <si>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</si>
  <si>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</si>
  <si>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</si>
  <si>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</si>
  <si>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</si>
  <si>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</si>
  <si>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</si>
  <si>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</si>
  <si>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</si>
  <si>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</si>
  <si>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</si>
  <si>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</si>
  <si>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</si>
  <si>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</si>
  <si>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</si>
  <si>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</si>
  <si>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</si>
  <si>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</si>
  <si>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</si>
  <si>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</si>
  <si>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</si>
  <si>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</si>
  <si>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</si>
  <si>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</si>
  <si>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</si>
  <si>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</si>
  <si>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</si>
  <si>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</si>
  <si>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</si>
  <si>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</si>
  <si>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</si>
  <si>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</si>
  <si>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</si>
  <si>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</si>
  <si>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</si>
  <si>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</si>
  <si>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</si>
  <si>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</si>
  <si>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</si>
  <si>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</si>
  <si>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</si>
  <si>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</si>
  <si>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</si>
  <si>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</si>
  <si>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</si>
  <si>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</si>
  <si>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</si>
  <si>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</si>
  <si>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</si>
  <si>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</si>
  <si>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</si>
  <si>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</si>
  <si>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</si>
  <si>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</si>
  <si>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</si>
  <si>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</si>
  <si>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</si>
  <si>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</si>
  <si>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</si>
  <si>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</si>
  <si>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</si>
  <si>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</si>
  <si>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</si>
  <si>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</si>
  <si>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</si>
  <si>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</si>
  <si>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</si>
  <si>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</si>
  <si>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</si>
  <si>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</si>
  <si>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</si>
  <si>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</si>
  <si>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</si>
  <si>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</si>
  <si>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</si>
  <si>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</si>
  <si>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</si>
  <si>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</si>
  <si>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</si>
  <si>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</si>
  <si>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</si>
  <si>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</si>
  <si>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</si>
  <si>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</si>
  <si>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</si>
  <si>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</si>
  <si>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</si>
  <si>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</si>
  <si>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</si>
  <si>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</si>
  <si>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</si>
  <si>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</si>
  <si>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</si>
  <si>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</si>
  <si>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</si>
  <si>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</si>
  <si>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</si>
  <si>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</si>
  <si>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</si>
  <si>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</si>
  <si>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</si>
  <si>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</si>
  <si>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</si>
  <si>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</si>
  <si>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</si>
  <si>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</si>
  <si>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</si>
  <si>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</si>
  <si>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</si>
  <si>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</si>
  <si>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</si>
  <si>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</si>
  <si>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</si>
  <si>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</si>
  <si>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</si>
  <si>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</si>
  <si>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</si>
  <si>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</si>
  <si>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</si>
  <si>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</si>
  <si>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</si>
  <si>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</si>
  <si>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</si>
  <si>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</si>
  <si>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</si>
  <si>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</si>
  <si>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</si>
  <si>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</si>
  <si>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</si>
  <si>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</si>
  <si>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</si>
  <si>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</si>
  <si>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</si>
  <si>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</si>
  <si>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</si>
  <si>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</si>
  <si>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</si>
  <si>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</si>
  <si>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</si>
  <si>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</si>
  <si>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</si>
  <si>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</si>
  <si>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</si>
  <si>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</si>
  <si>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</si>
  <si>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</si>
  <si>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</si>
  <si>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</si>
  <si>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</si>
  <si>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</si>
  <si>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</si>
  <si>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</si>
  <si>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</si>
  <si>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</si>
  <si>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</si>
  <si>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</si>
  <si>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</si>
  <si>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</si>
  <si>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</si>
  <si>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</si>
  <si>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</si>
  <si>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</si>
  <si>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</si>
  <si>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</si>
  <si>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</si>
  <si>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</si>
  <si>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</si>
  <si>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</si>
  <si>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</si>
  <si>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</si>
  <si>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</si>
  <si>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</si>
  <si>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</si>
  <si>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</si>
  <si>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</si>
  <si>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</si>
  <si>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</si>
  <si>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</si>
  <si>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</si>
  <si>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</si>
  <si>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</si>
  <si>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</si>
  <si>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</si>
  <si>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</si>
  <si>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</si>
  <si>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</si>
  <si>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</si>
  <si>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</si>
  <si>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</si>
  <si>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</si>
  <si>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</si>
  <si>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</si>
  <si>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</si>
  <si>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</si>
  <si>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</si>
  <si>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</si>
  <si>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</si>
  <si>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</si>
  <si>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</si>
  <si>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</si>
  <si>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</si>
  <si>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</si>
  <si>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</si>
  <si>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</si>
  <si>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</si>
  <si>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</si>
  <si>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</si>
  <si>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</si>
  <si>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</si>
  <si>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</si>
  <si>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</si>
  <si>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</si>
  <si>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</si>
  <si>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</si>
  <si>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</si>
  <si>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</si>
  <si>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</si>
  <si>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</si>
  <si>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</si>
  <si>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</si>
  <si>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</si>
  <si>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</si>
  <si>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</si>
  <si>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</si>
  <si>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</si>
  <si>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</si>
  <si>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</si>
  <si>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</si>
  <si>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</si>
  <si>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</si>
  <si>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</si>
  <si>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</si>
  <si>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</si>
  <si>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</si>
  <si>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</si>
  <si>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</si>
  <si>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</si>
  <si>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</si>
  <si>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</si>
  <si>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</si>
  <si>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</si>
  <si>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</si>
  <si>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</si>
  <si>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</si>
  <si>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</si>
  <si>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</si>
  <si>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</si>
  <si>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</si>
  <si>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</si>
  <si>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</si>
  <si>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</si>
  <si>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</si>
  <si>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</si>
  <si>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</si>
  <si>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</si>
  <si>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</si>
  <si>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</si>
  <si>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</si>
  <si>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</si>
  <si>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</si>
  <si>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</si>
  <si>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</si>
  <si>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</si>
  <si>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</si>
  <si>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</si>
  <si>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</si>
  <si>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</si>
  <si>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</si>
  <si>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</si>
  <si>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</si>
  <si>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</si>
  <si>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</si>
  <si>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</si>
  <si>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</si>
  <si>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</si>
  <si>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</si>
  <si>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</si>
  <si>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</si>
  <si>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</si>
  <si>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</si>
  <si>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</si>
  <si>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</si>
  <si>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</si>
  <si>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</si>
  <si>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</si>
  <si>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</si>
  <si>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</si>
  <si>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</si>
  <si>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</si>
  <si>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</si>
  <si>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</si>
  <si>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</si>
  <si>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</si>
  <si>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</si>
  <si>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</si>
  <si>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</si>
  <si>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</si>
  <si>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</si>
  <si>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</si>
  <si>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</si>
  <si>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</si>
  <si>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</si>
  <si>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</si>
  <si>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</si>
  <si>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</si>
  <si>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</si>
  <si>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</si>
  <si>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</si>
  <si>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</si>
  <si>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</si>
  <si>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</si>
  <si>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</si>
  <si>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</si>
  <si>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</si>
  <si>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</si>
  <si>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</si>
  <si>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</si>
  <si>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</si>
  <si>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</si>
  <si>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</si>
  <si>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</si>
  <si>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</si>
  <si>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</si>
  <si>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</si>
  <si>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</si>
  <si>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</si>
  <si>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</si>
  <si>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</si>
  <si>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</si>
  <si>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</si>
  <si>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</si>
  <si>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</si>
  <si>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</si>
  <si>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</si>
  <si>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</si>
  <si>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</si>
  <si>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</si>
  <si>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</si>
  <si>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</si>
  <si>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</si>
  <si>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</si>
  <si>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</si>
  <si>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</si>
  <si>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</si>
  <si>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</si>
  <si>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</si>
  <si>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</si>
  <si>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</si>
  <si>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</si>
  <si>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</si>
  <si>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</si>
  <si>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</si>
  <si>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</si>
  <si>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</si>
  <si>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</si>
  <si>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</si>
  <si>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</si>
  <si>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</si>
  <si>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</si>
  <si>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</si>
  <si>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</si>
  <si>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</si>
  <si>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</si>
  <si>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</si>
  <si>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</si>
  <si>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</si>
  <si>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</si>
  <si>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</si>
  <si>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</si>
  <si>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</si>
  <si>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</si>
  <si>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</si>
  <si>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</si>
  <si>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</si>
  <si>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</si>
  <si>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</si>
  <si>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</si>
  <si>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</si>
  <si>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</si>
  <si>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</si>
  <si>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</si>
  <si>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</si>
  <si>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</si>
  <si>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</si>
  <si>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</si>
  <si>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</si>
  <si>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</si>
  <si>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</si>
  <si>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</si>
  <si>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</si>
  <si>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</si>
  <si>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</si>
  <si>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</si>
  <si>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</si>
  <si>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</si>
  <si>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</si>
  <si>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</si>
  <si>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</si>
  <si>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</si>
  <si>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</si>
  <si>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</si>
  <si>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</si>
  <si>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</si>
  <si>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</si>
  <si>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</si>
  <si>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</si>
  <si>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</si>
  <si>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</si>
  <si>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</si>
  <si>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</si>
  <si>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</si>
  <si>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</si>
  <si>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</si>
  <si>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</si>
  <si>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</si>
  <si>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</si>
  <si>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</si>
  <si>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</si>
  <si>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</si>
  <si>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</si>
  <si>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</si>
  <si>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</si>
  <si>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</si>
  <si>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</si>
  <si>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</si>
  <si>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</si>
  <si>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</si>
  <si>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</si>
  <si>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</si>
  <si>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</si>
  <si>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</si>
  <si>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</si>
  <si>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</si>
  <si>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</si>
  <si>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</si>
  <si>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</si>
  <si>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</si>
  <si>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</si>
  <si>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</si>
  <si>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</si>
  <si>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</si>
  <si>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</si>
  <si>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</si>
  <si>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</si>
  <si>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</si>
  <si>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</si>
  <si>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</si>
  <si>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</si>
  <si>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</si>
  <si>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</si>
  <si>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</si>
  <si>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</si>
  <si>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</si>
  <si>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</si>
  <si>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</si>
  <si>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</si>
  <si>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</si>
  <si>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</si>
  <si>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</si>
  <si>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</si>
  <si>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</si>
  <si>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</si>
  <si>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</si>
  <si>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</si>
  <si>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</si>
  <si>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</si>
  <si>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</si>
  <si>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</si>
  <si>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</si>
  <si>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</si>
  <si>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</si>
  <si>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</si>
  <si>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</si>
  <si>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</si>
  <si>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</si>
  <si>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</si>
  <si>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</si>
  <si>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</si>
  <si>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</si>
  <si>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</si>
  <si>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</si>
  <si>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</si>
  <si>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</si>
  <si>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</si>
  <si>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</si>
  <si>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</si>
  <si>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</si>
  <si>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</si>
  <si>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</si>
  <si>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</si>
  <si>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</si>
  <si>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</si>
  <si>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</si>
  <si>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</si>
  <si>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</si>
  <si>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</si>
  <si>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</si>
  <si>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</si>
  <si>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</si>
  <si>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</si>
  <si>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</si>
  <si>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</si>
  <si>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</si>
  <si>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</si>
  <si>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</si>
  <si>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</si>
  <si>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</si>
  <si>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</si>
  <si>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</si>
  <si>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</si>
  <si>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</si>
  <si>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</si>
  <si>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</si>
  <si>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</si>
  <si>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</si>
  <si>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</si>
  <si>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</si>
  <si>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</si>
  <si>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</si>
  <si>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</si>
  <si>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</si>
  <si>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</si>
  <si>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</si>
  <si>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</si>
  <si>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</si>
  <si>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</si>
  <si>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</si>
  <si>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</si>
  <si>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</si>
  <si>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</si>
  <si>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</si>
  <si>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</si>
  <si>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</si>
  <si>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</si>
  <si>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</si>
  <si>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</si>
  <si>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</si>
  <si>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</si>
  <si>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</si>
  <si>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</si>
  <si>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</si>
  <si>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</si>
  <si>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</si>
  <si>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</si>
  <si>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</si>
  <si>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</si>
  <si>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</si>
  <si>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</si>
  <si>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</si>
  <si>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</si>
  <si>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</si>
  <si>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</si>
  <si>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</si>
  <si>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</si>
  <si>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</si>
  <si>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</si>
  <si>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</si>
  <si>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</si>
  <si>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</si>
  <si>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</si>
  <si>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</si>
  <si>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</si>
  <si>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</si>
  <si>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</si>
  <si>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</si>
  <si>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</si>
  <si>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</si>
  <si>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</si>
  <si>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</si>
  <si>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</si>
  <si>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</si>
  <si>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</si>
  <si>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</si>
  <si>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</si>
  <si>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</si>
  <si>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</si>
  <si>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</si>
  <si>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</si>
  <si>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</si>
  <si>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</si>
  <si>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</si>
  <si>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</si>
  <si>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</si>
  <si>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</si>
  <si>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</si>
  <si>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</si>
  <si>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</si>
  <si>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</si>
  <si>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</si>
  <si>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</si>
  <si>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</si>
  <si>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</si>
  <si>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</si>
  <si>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</si>
  <si>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</si>
  <si>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</si>
  <si>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</si>
  <si>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</si>
  <si>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</si>
  <si>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</si>
  <si>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</si>
  <si>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</si>
  <si>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</si>
  <si>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</si>
  <si>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</si>
  <si>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</si>
  <si>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</si>
  <si>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</si>
  <si>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</si>
  <si>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</si>
  <si>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</si>
  <si>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</si>
  <si>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</si>
  <si>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</si>
  <si>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</si>
  <si>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</si>
  <si>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</si>
  <si>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</si>
  <si>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</si>
  <si>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</si>
  <si>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</si>
  <si>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</si>
  <si>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</si>
  <si>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</si>
  <si>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</si>
  <si>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</si>
  <si>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</si>
  <si>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</si>
  <si>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</si>
  <si>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</si>
  <si>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</si>
  <si>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</si>
  <si>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</si>
  <si>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</si>
  <si>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</si>
  <si>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</si>
  <si>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</si>
  <si>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</si>
  <si>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</si>
  <si>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</si>
  <si>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</si>
  <si>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</si>
  <si>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</si>
  <si>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</si>
  <si>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</si>
  <si>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</si>
  <si>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</si>
  <si>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</si>
  <si>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</si>
  <si>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</si>
  <si>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</si>
  <si>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</si>
  <si>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</si>
  <si>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</si>
  <si>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</si>
  <si>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</si>
  <si>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</si>
  <si>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</si>
  <si>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</si>
  <si>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</si>
  <si>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</si>
  <si>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</si>
  <si>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</si>
  <si>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</si>
  <si>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</si>
  <si>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</si>
  <si>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</si>
  <si>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</si>
  <si>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</si>
  <si>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</si>
  <si>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</si>
  <si>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</si>
  <si>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</si>
  <si>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</si>
  <si>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</si>
  <si>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</si>
  <si>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</si>
  <si>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</si>
  <si>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</si>
  <si>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</si>
  <si>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</si>
  <si>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</si>
  <si>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</si>
  <si>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</si>
  <si>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</si>
  <si>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</si>
  <si>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</si>
  <si>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</si>
  <si>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</si>
  <si>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</si>
  <si>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</si>
  <si>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</si>
  <si>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</si>
  <si>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</si>
  <si>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</si>
  <si>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</si>
  <si>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</si>
  <si>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</si>
  <si>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</si>
  <si>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</si>
  <si>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</si>
  <si>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</si>
  <si>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</si>
  <si>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</si>
  <si>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</si>
  <si>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</si>
  <si>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</si>
  <si>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</si>
  <si>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</si>
  <si>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</si>
  <si>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</si>
  <si>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</si>
  <si>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</si>
  <si>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</si>
  <si>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</si>
  <si>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</si>
  <si>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</si>
  <si>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</si>
  <si>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</si>
  <si>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</si>
  <si>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</si>
  <si>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</si>
  <si>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</si>
  <si>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</si>
  <si>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</si>
  <si>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</si>
  <si>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</si>
  <si>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</si>
  <si>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</si>
  <si>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</si>
  <si>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</si>
  <si>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</si>
  <si>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</si>
  <si>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</si>
  <si>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</si>
  <si>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</si>
  <si>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</si>
  <si>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</si>
  <si>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</si>
  <si>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</si>
  <si>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</si>
  <si>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</si>
  <si>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</si>
  <si>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</si>
  <si>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</si>
  <si>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</si>
  <si>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</si>
  <si>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</si>
  <si>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</si>
  <si>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</si>
  <si>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</si>
  <si>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</si>
  <si>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</si>
  <si>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</si>
  <si>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</si>
  <si>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</si>
  <si>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</si>
  <si>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</si>
  <si>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</si>
  <si>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</si>
  <si>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</si>
  <si>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</si>
  <si>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</si>
  <si>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</si>
  <si>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</si>
  <si>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</si>
  <si>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</si>
  <si>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</si>
  <si>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</si>
  <si>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</si>
  <si>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</si>
  <si>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</si>
  <si>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</si>
  <si>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</si>
  <si>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</si>
  <si>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</si>
  <si>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</si>
  <si>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</si>
  <si>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</si>
  <si>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</si>
  <si>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</si>
  <si>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</si>
  <si>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</si>
  <si>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</si>
  <si>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</si>
  <si>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</si>
  <si>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</si>
  <si>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</si>
  <si>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</si>
  <si>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</si>
  <si>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</si>
  <si>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</si>
  <si>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</si>
  <si>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</si>
  <si>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</si>
  <si>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</si>
  <si>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</si>
  <si>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</si>
  <si>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</si>
  <si>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</si>
  <si>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</si>
  <si>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</si>
  <si>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</si>
  <si>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</si>
  <si>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</si>
  <si>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</si>
  <si>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</si>
  <si>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</si>
  <si>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</si>
  <si>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</si>
  <si>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</si>
  <si>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</si>
  <si>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</si>
  <si>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</si>
  <si>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</si>
  <si>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</si>
  <si>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</si>
  <si>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</si>
  <si>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</si>
  <si>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</si>
  <si>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</si>
  <si>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</si>
  <si>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</si>
  <si>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</si>
  <si>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</si>
  <si>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</si>
  <si>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</si>
  <si>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</si>
  <si>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</si>
  <si>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</si>
  <si>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</si>
  <si>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</si>
  <si>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</si>
  <si>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</si>
  <si>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</si>
  <si>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</si>
  <si>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</si>
  <si>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</si>
  <si>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</si>
  <si>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</si>
  <si>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</si>
  <si>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</si>
  <si>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</si>
  <si>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</si>
  <si>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</si>
  <si>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</si>
  <si>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</si>
  <si>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</si>
  <si>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</si>
  <si>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</si>
  <si>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</si>
  <si>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</si>
  <si>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</si>
  <si>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</si>
  <si>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</si>
  <si>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</si>
  <si>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</si>
  <si>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</si>
  <si>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</si>
  <si>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</si>
  <si>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</si>
  <si>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</si>
  <si>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</si>
  <si>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</si>
  <si>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</si>
  <si>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</si>
  <si>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</si>
  <si>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</si>
  <si>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</si>
  <si>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</si>
  <si>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</si>
  <si>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</si>
  <si>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</si>
  <si>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</si>
  <si>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</si>
  <si>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</si>
  <si>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</si>
  <si>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</si>
  <si>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</si>
  <si>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</si>
  <si>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</si>
  <si>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</si>
  <si>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</si>
  <si>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</si>
  <si>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</si>
  <si>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</si>
  <si>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</si>
  <si>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</si>
  <si>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</si>
  <si>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</si>
  <si>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</si>
  <si>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</si>
  <si>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</si>
  <si>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</si>
  <si>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</si>
  <si>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</si>
  <si>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</si>
  <si>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</si>
  <si>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</si>
  <si>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</si>
  <si>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</si>
  <si>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</si>
  <si>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</si>
  <si>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</si>
  <si>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</si>
  <si>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</si>
  <si>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</si>
  <si>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</si>
  <si>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</si>
  <si>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</si>
  <si>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</si>
  <si>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</si>
  <si>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</si>
  <si>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</si>
  <si>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</si>
  <si>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</si>
  <si>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</si>
  <si>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</si>
  <si>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</si>
  <si>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</si>
  <si>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</si>
  <si>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</si>
  <si>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</si>
  <si>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</si>
  <si>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</si>
  <si>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</si>
  <si>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</si>
  <si>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</si>
  <si>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</si>
  <si>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</si>
  <si>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</si>
  <si>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</si>
  <si>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</si>
  <si>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</si>
  <si>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</si>
  <si>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</si>
  <si>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</si>
  <si>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</si>
  <si>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</si>
  <si>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</si>
  <si>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</si>
  <si>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</si>
  <si>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</si>
  <si>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</si>
  <si>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</si>
  <si>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</si>
  <si>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</si>
  <si>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</si>
  <si>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</si>
  <si>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</si>
  <si>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</si>
  <si>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</si>
  <si>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</si>
  <si>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</si>
  <si>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</si>
  <si>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</si>
  <si>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</si>
  <si>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</si>
  <si>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</si>
  <si>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</si>
  <si>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</si>
  <si>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</si>
  <si>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</si>
  <si>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</si>
  <si>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</si>
  <si>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</si>
  <si>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</si>
  <si>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</si>
  <si>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</si>
  <si>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</si>
  <si>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</si>
  <si>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</si>
  <si>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</si>
  <si>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</si>
  <si>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</si>
  <si>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</si>
  <si>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</si>
  <si>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</si>
  <si>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</si>
  <si>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</si>
  <si>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</si>
  <si>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</si>
  <si>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</si>
  <si>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</si>
  <si>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</si>
  <si>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</si>
  <si>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</si>
  <si>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</si>
  <si>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</si>
  <si>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</si>
  <si>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</si>
  <si>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</si>
  <si>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</si>
  <si>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</si>
  <si>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</si>
  <si>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</si>
  <si>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</si>
  <si>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</si>
  <si>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</si>
  <si>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</si>
  <si>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</si>
  <si>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</si>
  <si>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</si>
  <si>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</si>
  <si>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</si>
  <si>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</si>
  <si>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</si>
  <si>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</si>
  <si>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</si>
  <si>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</si>
  <si>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</si>
  <si>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</si>
  <si>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</si>
  <si>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</si>
  <si>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</si>
  <si>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</si>
  <si>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</si>
  <si>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</si>
  <si>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</si>
  <si>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</si>
  <si>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</si>
  <si>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</si>
  <si>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</si>
  <si>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</si>
  <si>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</si>
  <si>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</si>
  <si>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</si>
  <si>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</si>
  <si>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</si>
  <si>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</si>
  <si>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</si>
  <si>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</si>
  <si>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</si>
  <si>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</si>
  <si>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</si>
  <si>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</si>
  <si>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</si>
  <si>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</si>
  <si>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</si>
  <si>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</si>
  <si>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</si>
  <si>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</si>
  <si>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</si>
  <si>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</si>
  <si>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</si>
  <si>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</si>
  <si>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</si>
  <si>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</si>
  <si>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</si>
  <si>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</si>
  <si>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</si>
  <si>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</si>
  <si>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</si>
  <si>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</si>
  <si>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</si>
  <si>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</si>
  <si>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</si>
  <si>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</si>
  <si>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</si>
  <si>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</si>
  <si>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</si>
  <si>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</si>
  <si>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</si>
  <si>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</si>
  <si>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</si>
  <si>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</si>
  <si>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</si>
  <si>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</si>
  <si>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</si>
  <si>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</si>
  <si>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</si>
  <si>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</si>
  <si>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</si>
  <si>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</si>
  <si>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</si>
  <si>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</si>
  <si>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</si>
  <si>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</si>
  <si>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</si>
  <si>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</si>
  <si>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</si>
  <si>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</si>
  <si>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</si>
  <si>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</si>
  <si>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</si>
  <si>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</si>
  <si>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</si>
  <si>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</si>
  <si>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</si>
  <si>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</si>
  <si>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</si>
  <si>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</si>
  <si>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</si>
  <si>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</si>
  <si>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</si>
  <si>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</si>
  <si>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</si>
  <si>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</si>
  <si>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</si>
  <si>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</si>
  <si>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</si>
  <si>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</si>
  <si>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</si>
  <si>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</si>
  <si>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</si>
  <si>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</si>
  <si>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</si>
  <si>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</si>
  <si>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</si>
  <si>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</si>
  <si>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</si>
  <si>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</si>
  <si>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</si>
  <si>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</si>
  <si>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</si>
  <si>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</si>
  <si>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</si>
  <si>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</si>
  <si>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</si>
  <si>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</si>
  <si>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</si>
  <si>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</si>
  <si>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</si>
  <si>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</si>
  <si>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</si>
  <si>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</si>
  <si>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</si>
  <si>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</si>
  <si>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</si>
  <si>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</si>
  <si>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</si>
  <si>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</si>
  <si>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</si>
  <si>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</si>
  <si>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</si>
  <si>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</si>
  <si>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</si>
  <si>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</si>
  <si>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</si>
  <si>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</si>
  <si>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</si>
  <si>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</si>
  <si>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</si>
  <si>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</si>
  <si>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</si>
  <si>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</si>
  <si>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</si>
  <si>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</si>
  <si>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</si>
  <si>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</si>
  <si>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</si>
  <si>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</si>
  <si>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</si>
  <si>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</si>
  <si>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</si>
  <si>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</si>
  <si>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</si>
  <si>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</si>
  <si>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</si>
  <si>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</si>
  <si>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</si>
  <si>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</si>
  <si>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</si>
  <si>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</si>
  <si>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</si>
  <si>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</si>
  <si>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</si>
  <si>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</si>
  <si>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</si>
  <si>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</si>
  <si>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</si>
  <si>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</si>
  <si>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</si>
  <si>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</si>
  <si>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</si>
  <si>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</si>
  <si>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</si>
  <si>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</si>
  <si>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</si>
  <si>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</si>
  <si>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</si>
  <si>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</si>
  <si>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</si>
  <si>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</si>
  <si>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</si>
  <si>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</si>
  <si>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</si>
  <si>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</si>
  <si>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</si>
  <si>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</si>
  <si>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</si>
  <si>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</si>
  <si>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</si>
  <si>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</si>
  <si>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</si>
  <si>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</si>
  <si>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</si>
  <si>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</si>
  <si>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</si>
  <si>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</si>
  <si>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</si>
  <si>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</si>
  <si>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</si>
  <si>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</si>
  <si>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</si>
  <si>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</si>
  <si>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</si>
  <si>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</si>
  <si>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</si>
  <si>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</si>
  <si>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</si>
  <si>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</si>
  <si>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</si>
  <si>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</si>
  <si>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</si>
  <si>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</si>
  <si>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</si>
  <si>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</si>
  <si>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</si>
  <si>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</si>
  <si>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</si>
  <si>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</si>
  <si>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</si>
  <si>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</si>
  <si>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</si>
  <si>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</si>
  <si>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</si>
  <si>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</si>
  <si>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</si>
  <si>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</si>
  <si>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</si>
  <si>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</si>
  <si>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</si>
  <si>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</si>
  <si>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</si>
  <si>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</si>
  <si>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</si>
  <si>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</si>
  <si>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</si>
  <si>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</si>
  <si>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</si>
  <si>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</si>
  <si>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</si>
  <si>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</si>
  <si>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</si>
  <si>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</si>
  <si>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</si>
  <si>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</si>
  <si>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</si>
  <si>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</si>
  <si>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</si>
  <si>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</si>
  <si>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</si>
  <si>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</si>
  <si>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</si>
  <si>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</si>
  <si>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</si>
  <si>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</si>
  <si>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</si>
  <si>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</si>
  <si>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</si>
  <si>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</si>
  <si>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</si>
  <si>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</si>
  <si>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</si>
  <si>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</si>
  <si>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</si>
  <si>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</si>
  <si>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</si>
  <si>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</si>
  <si>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</si>
  <si>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</si>
  <si>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</si>
  <si>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</si>
  <si>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</si>
  <si>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</si>
  <si>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</si>
  <si>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</si>
  <si>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</si>
  <si>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</si>
  <si>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</si>
  <si>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</si>
  <si>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</si>
  <si>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</si>
  <si>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</si>
  <si>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</si>
  <si>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</si>
  <si>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</si>
  <si>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</si>
  <si>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</si>
  <si>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</si>
  <si>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</si>
  <si>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</si>
  <si>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</si>
  <si>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</si>
  <si>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</si>
  <si>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</si>
  <si>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</si>
  <si>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</si>
  <si>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</si>
  <si>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</si>
  <si>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</si>
  <si>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</si>
  <si>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</si>
  <si>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</si>
  <si>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</si>
  <si>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</si>
  <si>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</si>
  <si>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</si>
  <si>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</si>
  <si>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</si>
  <si>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</si>
  <si>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</si>
  <si>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</si>
  <si>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</si>
  <si>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</si>
  <si>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</si>
  <si>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</si>
  <si>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</si>
  <si>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</si>
  <si>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</si>
  <si>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</si>
  <si>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</si>
  <si>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</si>
  <si>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</si>
  <si>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</si>
  <si>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</si>
  <si>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</si>
  <si>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</si>
  <si>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</si>
  <si>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</si>
  <si>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</si>
  <si>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</si>
  <si>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</si>
  <si>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</si>
  <si>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</si>
  <si>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</si>
  <si>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</si>
  <si>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</si>
  <si>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</si>
  <si>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</si>
  <si>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</si>
  <si>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</si>
  <si>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</si>
  <si>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</si>
  <si>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</si>
  <si>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</si>
  <si>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</si>
  <si>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</si>
  <si>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</si>
  <si>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</si>
  <si>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</si>
  <si>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</si>
  <si>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</si>
  <si>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</si>
  <si>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</si>
  <si>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</si>
  <si>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</si>
  <si>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</si>
  <si>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</si>
  <si>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</si>
  <si>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</si>
  <si>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</si>
  <si>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</si>
  <si>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</si>
  <si>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</si>
  <si>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</si>
  <si>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</si>
  <si>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</si>
  <si>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</si>
  <si>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</si>
  <si>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</si>
  <si>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</si>
  <si>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</si>
  <si>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</si>
  <si>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</si>
  <si>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</si>
  <si>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</si>
  <si>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</si>
  <si>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</si>
  <si>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</si>
  <si>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</si>
  <si>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</si>
  <si>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</si>
  <si>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</si>
  <si>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</si>
  <si>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</si>
  <si>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</si>
  <si>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</si>
  <si>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</si>
  <si>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</si>
  <si>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</si>
  <si>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</si>
  <si>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</si>
  <si>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</si>
  <si>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</si>
  <si>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</si>
  <si>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</si>
  <si>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</si>
  <si>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</si>
  <si>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</si>
  <si>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</si>
  <si>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</si>
  <si>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</si>
  <si>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</si>
  <si>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</si>
  <si>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</si>
  <si>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</si>
  <si>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</si>
  <si>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</si>
  <si>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</si>
  <si>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</si>
  <si>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</si>
  <si>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</si>
  <si>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</si>
  <si>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</si>
  <si>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</si>
  <si>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</si>
  <si>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</si>
  <si>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</si>
  <si>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</si>
  <si>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</si>
  <si>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</si>
  <si>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</si>
  <si>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</si>
  <si>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</si>
  <si>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</si>
  <si>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</si>
  <si>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</si>
  <si>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</si>
  <si>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</si>
  <si>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</si>
  <si>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</si>
  <si>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</si>
  <si>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</si>
  <si>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</si>
  <si>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</si>
  <si>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</si>
  <si>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</si>
  <si>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</si>
  <si>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</si>
  <si>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</si>
  <si>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</si>
  <si>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</si>
  <si>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</si>
  <si>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</si>
  <si>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</si>
  <si>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</si>
  <si>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</si>
  <si>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</si>
  <si>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</si>
  <si>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</si>
  <si>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</si>
  <si>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</si>
  <si>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</si>
  <si>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</si>
  <si>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</si>
  <si>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</si>
  <si>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</si>
  <si>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</si>
  <si>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</si>
  <si>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</si>
  <si>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</si>
  <si>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</si>
  <si>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</si>
  <si>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</si>
  <si>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</si>
  <si>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</si>
  <si>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</si>
  <si>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</si>
  <si>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</si>
  <si>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</si>
  <si>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</si>
  <si>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</si>
  <si>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</si>
  <si>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</si>
  <si>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</si>
  <si>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</si>
  <si>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</si>
  <si>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</si>
  <si>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</si>
  <si>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</si>
  <si>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</si>
  <si>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</si>
  <si>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</si>
  <si>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</si>
  <si>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</si>
  <si>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</si>
  <si>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</si>
  <si>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</si>
  <si>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</si>
  <si>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</si>
  <si>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</si>
  <si>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</si>
  <si>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</si>
  <si>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</si>
  <si>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</si>
  <si>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</si>
  <si>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</si>
  <si>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</si>
  <si>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</si>
  <si>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</si>
  <si>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</si>
  <si>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</si>
  <si>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</si>
  <si>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</si>
  <si>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</si>
  <si>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</si>
  <si>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</si>
  <si>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</si>
  <si>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</si>
  <si>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</si>
  <si>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</si>
  <si>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</si>
  <si>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</si>
  <si>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</si>
  <si>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</si>
  <si>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</si>
  <si>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</si>
  <si>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</si>
  <si>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</si>
  <si>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</si>
  <si>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</si>
  <si>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</si>
  <si>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</si>
  <si>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</si>
  <si>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</si>
  <si>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</si>
  <si>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</si>
  <si>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</si>
  <si>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</si>
  <si>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</si>
  <si>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</si>
  <si>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</si>
  <si>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</si>
  <si>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</si>
  <si>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</si>
  <si>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</si>
  <si>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</si>
  <si>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</si>
  <si>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</si>
  <si>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</si>
  <si>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</si>
  <si>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</si>
  <si>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</si>
  <si>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</si>
  <si>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</si>
  <si>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</si>
  <si>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</si>
  <si>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</si>
  <si>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</si>
  <si>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</si>
  <si>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</si>
  <si>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</si>
  <si>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</si>
  <si>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</si>
  <si>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</si>
  <si>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</si>
  <si>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</si>
  <si>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</si>
  <si>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</si>
  <si>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</si>
  <si>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</si>
  <si>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</si>
  <si>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</si>
  <si>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</si>
  <si>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</si>
  <si>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</si>
  <si>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</si>
  <si>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</si>
  <si>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</si>
  <si>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</si>
  <si>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</si>
  <si>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</si>
  <si>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</si>
  <si>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</si>
  <si>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</si>
  <si>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</si>
  <si>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</si>
  <si>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</si>
  <si>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</si>
  <si>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</si>
  <si>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</si>
  <si>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</si>
  <si>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</si>
  <si>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</si>
  <si>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</si>
  <si>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</si>
  <si>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</si>
  <si>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</si>
  <si>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</si>
  <si>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</si>
  <si>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</si>
  <si>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</si>
  <si>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</si>
  <si>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</si>
  <si>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</si>
  <si>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</si>
  <si>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</si>
  <si>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</si>
  <si>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</si>
  <si>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</si>
  <si>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</si>
  <si>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</si>
  <si>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</si>
  <si>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</si>
  <si>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</si>
  <si>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</si>
  <si>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</si>
  <si>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</si>
  <si>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</si>
  <si>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</si>
  <si>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</si>
  <si>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</si>
  <si>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</si>
  <si>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</si>
  <si>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</si>
  <si>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</si>
  <si>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</si>
  <si>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</si>
  <si>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</si>
  <si>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</si>
  <si>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</si>
  <si>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</si>
  <si>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</si>
  <si>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</si>
  <si>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</si>
  <si>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</si>
  <si>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</si>
  <si>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</si>
  <si>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</si>
  <si>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</si>
  <si>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</si>
  <si>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</si>
  <si>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</si>
  <si>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</si>
  <si>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</si>
  <si>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</si>
  <si>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</si>
  <si>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</si>
  <si>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</si>
  <si>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</si>
  <si>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</si>
  <si>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</si>
  <si>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</si>
  <si>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</si>
  <si>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</si>
  <si>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</si>
  <si>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</si>
  <si>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</si>
  <si>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</si>
  <si>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</si>
  <si>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</si>
  <si>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</si>
  <si>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</si>
  <si>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</si>
  <si>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</si>
  <si>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</si>
  <si>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</si>
  <si>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</si>
  <si>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</si>
  <si>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</si>
  <si>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</si>
  <si>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</si>
  <si>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</si>
  <si>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</si>
  <si>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</si>
  <si>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</si>
  <si>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</si>
  <si>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</si>
  <si>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</si>
  <si>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</si>
  <si>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</si>
  <si>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</si>
  <si>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</si>
  <si>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</si>
  <si>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</si>
  <si>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</si>
  <si>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</si>
  <si>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</si>
  <si>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</si>
  <si>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</si>
  <si>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</si>
  <si>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</si>
  <si>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</si>
  <si>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</si>
  <si>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</si>
  <si>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</si>
  <si>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</si>
  <si>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</si>
  <si>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</si>
  <si>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</si>
  <si>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</si>
  <si>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</si>
  <si>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</si>
  <si>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</si>
  <si>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</si>
  <si>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</si>
  <si>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</si>
  <si>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</si>
  <si>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</si>
  <si>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</si>
  <si>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</si>
  <si>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</si>
  <si>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</si>
  <si>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</si>
  <si>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</si>
  <si>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</si>
  <si>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</si>
  <si>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</si>
  <si>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</si>
  <si>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</si>
  <si>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</si>
  <si>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</si>
  <si>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</si>
  <si>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</si>
  <si>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</si>
  <si>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</si>
  <si>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</si>
  <si>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</si>
  <si>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</si>
  <si>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</si>
  <si>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</si>
  <si>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</si>
  <si>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</si>
  <si>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</si>
  <si>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</si>
  <si>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</si>
  <si>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</si>
  <si>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</si>
  <si>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</si>
  <si>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</si>
  <si>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</si>
  <si>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</si>
  <si>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</si>
  <si>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</si>
  <si>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</si>
  <si>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</si>
  <si>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</si>
  <si>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</si>
  <si>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</si>
  <si>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</si>
  <si>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</si>
  <si>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</si>
  <si>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</si>
  <si>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</si>
  <si>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</si>
  <si>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</si>
  <si>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</si>
  <si>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</si>
  <si>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</si>
  <si>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</si>
  <si>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</si>
  <si>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</si>
  <si>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</si>
  <si>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</si>
  <si>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</si>
  <si>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</si>
  <si>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</si>
  <si>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</si>
  <si>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</si>
  <si>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</si>
  <si>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</si>
  <si>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</si>
  <si>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</si>
  <si>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</si>
  <si>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</si>
  <si>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</si>
  <si>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</si>
  <si>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</si>
  <si>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</si>
  <si>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</si>
  <si>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</si>
  <si>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</si>
  <si>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</si>
  <si>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</si>
  <si>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</si>
  <si>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</si>
  <si>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</si>
  <si>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</si>
  <si>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</si>
  <si>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</si>
  <si>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</si>
  <si>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</si>
  <si>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</si>
  <si>
    <t>See setIds 369-374</t>
  </si>
  <si>
    <t>See setIds 313-318</t>
  </si>
  <si>
    <t>DLC_HARROWSTORM</t>
  </si>
  <si>
    <t>Harrowstorm</t>
  </si>
  <si>
    <t>Das Unheilige Grab</t>
  </si>
  <si>
    <t>Eiskap</t>
  </si>
  <si>
    <t>Unhallowed Grave</t>
  </si>
  <si>
    <t>Icereach</t>
  </si>
  <si>
    <t>Kyne\'s Aegis</t>
  </si>
  <si>
    <t>Kynes Ägis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</si>
</sst>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6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21" fillId="0" borderId="0" xfId="0" applyFont="1"/>
    <xf numFmtId="0" fontId="0" fillId="0" borderId="0" xfId="0" applyBorder="1"/>
    <xf numFmtId="0" fontId="3" fillId="4" borderId="1" xfId="3" applyBorder="1"/>
    <xf numFmtId="0" fontId="16" fillId="9" borderId="1" xfId="6" applyBorder="1"/>
    <xf numFmtId="0" fontId="0" fillId="0" borderId="1" xfId="0" applyFill="1" applyBorder="1"/>
    <xf numFmtId="0" fontId="16" fillId="9" borderId="1" xfId="6" applyNumberFormat="1" applyBorder="1"/>
    <xf numFmtId="0" fontId="2" fillId="8" borderId="3" xfId="5" applyFont="1"/>
    <xf numFmtId="0" fontId="0" fillId="8" borderId="3" xfId="5" applyFont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7"/>
  <sheetViews>
    <sheetView tabSelected="1" zoomScale="85" zoomScaleNormal="85" workbookViewId="0">
      <pane xSplit="3" ySplit="2" topLeftCell="G3" activePane="bottomRight" state="frozen"/>
      <selection pane="topRight" activeCell="D1" sqref="D1"/>
      <selection pane="bottomLeft" activeCell="A2" sqref="A2"/>
      <selection pane="bottomRight" activeCell="J3" sqref="J3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4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7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7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7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7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7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7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2" customFormat="1" x14ac:dyDescent="0.25">
      <c r="A1" s="41"/>
      <c r="D1" s="56" t="s">
        <v>4392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4205</v>
      </c>
      <c r="H2" s="1" t="s">
        <v>2423</v>
      </c>
      <c r="I2" s="1" t="s">
        <v>2470</v>
      </c>
      <c r="J2" s="3" t="s">
        <v>4178</v>
      </c>
      <c r="K2" s="12" t="s">
        <v>4000</v>
      </c>
      <c r="L2" s="12" t="s">
        <v>2424</v>
      </c>
      <c r="M2" s="12" t="s">
        <v>3999</v>
      </c>
      <c r="N2" s="12" t="s">
        <v>4207</v>
      </c>
      <c r="O2" s="12" t="s">
        <v>3997</v>
      </c>
      <c r="P2" s="12" t="s">
        <v>3998</v>
      </c>
      <c r="Q2" s="12" t="s">
        <v>3996</v>
      </c>
      <c r="R2" s="14" t="s">
        <v>2416</v>
      </c>
      <c r="S2" s="25" t="s">
        <v>4001</v>
      </c>
      <c r="T2" s="24" t="s">
        <v>4179</v>
      </c>
      <c r="U2" s="3" t="s">
        <v>75</v>
      </c>
      <c r="V2" s="36" t="s">
        <v>4328</v>
      </c>
      <c r="W2" s="14" t="s">
        <v>4316</v>
      </c>
      <c r="X2" s="14" t="s">
        <v>4317</v>
      </c>
      <c r="Y2" s="14" t="s">
        <v>2417</v>
      </c>
      <c r="Z2" s="25" t="s">
        <v>4002</v>
      </c>
      <c r="AA2" s="36" t="s">
        <v>4332</v>
      </c>
      <c r="AB2" s="14" t="s">
        <v>4318</v>
      </c>
      <c r="AC2" s="14" t="s">
        <v>4319</v>
      </c>
      <c r="AD2" s="14" t="s">
        <v>2418</v>
      </c>
      <c r="AE2" s="25" t="s">
        <v>4003</v>
      </c>
      <c r="AF2" s="36" t="s">
        <v>4374</v>
      </c>
      <c r="AG2" s="14" t="s">
        <v>4320</v>
      </c>
      <c r="AH2" s="14" t="s">
        <v>4321</v>
      </c>
      <c r="AI2" s="14" t="s">
        <v>4186</v>
      </c>
      <c r="AJ2" s="25" t="s">
        <v>4187</v>
      </c>
      <c r="AK2" s="36" t="s">
        <v>4375</v>
      </c>
      <c r="AL2" s="14" t="s">
        <v>4322</v>
      </c>
      <c r="AM2" s="14" t="s">
        <v>4323</v>
      </c>
      <c r="AN2" s="14" t="s">
        <v>4188</v>
      </c>
      <c r="AO2" s="25" t="s">
        <v>4189</v>
      </c>
      <c r="AP2" s="36" t="s">
        <v>4376</v>
      </c>
      <c r="AQ2" s="14" t="s">
        <v>4324</v>
      </c>
      <c r="AR2" s="14" t="s">
        <v>4325</v>
      </c>
      <c r="AS2" s="14" t="s">
        <v>4203</v>
      </c>
      <c r="AT2" s="25" t="s">
        <v>4204</v>
      </c>
      <c r="AU2" s="36" t="s">
        <v>4377</v>
      </c>
      <c r="AV2" s="14" t="s">
        <v>4326</v>
      </c>
      <c r="AW2" s="14" t="s">
        <v>4327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 t="shared" ref="G3:G66" si="0">A3</f>
        <v>23</v>
      </c>
      <c r="J3" s="8" t="s">
        <v>4237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constants'!$E$2:$L$4965,8,FALSE),""),""),"")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constants'!$L$2:$O$9999,4,FALSE)),"")</f>
        <v>DLC_BASE_GAME</v>
      </c>
      <c r="U3" s="3" t="str">
        <f>VLOOKUP(T3,'LibSets constants'!$B$3:$C$1000,2,FALSE)</f>
        <v>Included in base game</v>
      </c>
      <c r="V3" s="37" t="s">
        <v>4358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constants'!$E$2:$L$4965,8,FALSE),""),""),"")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constants'!$E$2:$L$4965,8,FALSE),""),""),"")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constants'!$E$2:$L$4965,8,FALSE),""),""),"")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constants'!$E$2:$L$4965,8,FALSE),""),""),"")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constants'!$E$2:$L$4965,8,FALSE),""),""),"")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 t="shared" ref="AZ3:AZ66" si="3">IF(I3&lt;&gt;"Not in the game (anymore)",IF(A3&lt;&gt;"",", setType="&amp;J3,"")&amp;IF(M3="true",", multiTrialSet=true",""),"")</f>
        <v>, setType=LIBSETS_SETTYPE_ARENA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 t="shared" si="0"/>
        <v>24</v>
      </c>
      <c r="J4" s="8" t="s">
        <v>4237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constants'!$E$2:$L$4965,8,FALSE),""),""),"")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constants'!$L$2:$O$9999,4,FALSE)),"")</f>
        <v>DLC_BASE_GAME</v>
      </c>
      <c r="U4" s="3" t="str">
        <f>VLOOKUP(T4,'LibSets constants'!$B$3:$C$1000,2,FALSE)</f>
        <v>Included in base game</v>
      </c>
      <c r="V4" s="37" t="s">
        <v>4358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constants'!$E$2:$L$4965,8,FALSE),""),""),"")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constants'!$E$2:$L$4965,8,FALSE),""),""),"")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constants'!$E$2:$L$4965,8,FALSE),""),""),"")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constants'!$E$2:$L$4965,8,FALSE),""),""),"")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constants'!$E$2:$L$4965,8,FALSE),""),""),"")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[24] = {wayshrines={-1,-1,-1,}, dlcId=DLC_BASE_GAME</v>
      </c>
      <c r="AY4" s="23" t="str">
        <f t="shared" si="2"/>
        <v>, zoneIds={635}, veteran=false</v>
      </c>
      <c r="AZ4" s="23" t="str">
        <f t="shared" si="3"/>
        <v>, setType=LIBSETS_SETTYPE_ARENA</v>
      </c>
      <c r="BA4" s="23" t="str">
        <f t="shared" si="4"/>
        <v>, dropMechanic={LIBSETS_DROP_MECHANIC_ARENA_STAGE_CHEST}},</v>
      </c>
      <c r="BB4" s="23" t="str">
        <f t="shared" si="5"/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 t="shared" si="0"/>
        <v>32</v>
      </c>
      <c r="J5" s="8" t="s">
        <v>4237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constants'!$E$2:$L$4965,8,FALSE),""),""),"")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constants'!$L$2:$O$9999,4,FALSE)),"")</f>
        <v>DLC_BASE_GAME</v>
      </c>
      <c r="U5" s="3" t="str">
        <f>VLOOKUP(T5,'LibSets constants'!$B$3:$C$1000,2,FALSE)</f>
        <v>Included in base game</v>
      </c>
      <c r="V5" s="37" t="s">
        <v>4358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constants'!$E$2:$L$4965,8,FALSE),""),""),"")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constants'!$E$2:$L$4965,8,FALSE),""),""),"")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constants'!$E$2:$L$4965,8,FALSE),""),""),"")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constants'!$E$2:$L$4965,8,FALSE),""),""),"")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constants'!$E$2:$L$4965,8,FALSE),""),""),"")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[32] = {wayshrines={-1,-1,-1,}, dlcId=DLC_BASE_GAME</v>
      </c>
      <c r="AY5" s="23" t="str">
        <f t="shared" si="2"/>
        <v>, zoneIds={635}, veteran=false</v>
      </c>
      <c r="AZ5" s="23" t="str">
        <f t="shared" si="3"/>
        <v>, setType=LIBSETS_SETTYPE_ARENA</v>
      </c>
      <c r="BA5" s="23" t="str">
        <f t="shared" si="4"/>
        <v>, dropMechanic={LIBSETS_DROP_MECHANIC_ARENA_STAGE_CHEST}},</v>
      </c>
      <c r="BB5" s="23" t="str">
        <f t="shared" si="5"/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 t="shared" si="0"/>
        <v>88</v>
      </c>
      <c r="J6" s="8" t="s">
        <v>4237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constants'!$E$2:$L$4965,8,FALSE),""),""),"")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constants'!$L$2:$O$9999,4,FALSE)),"")</f>
        <v>DLC_BASE_GAME</v>
      </c>
      <c r="U6" s="3" t="str">
        <f>VLOOKUP(T6,'LibSets constants'!$B$3:$C$1000,2,FALSE)</f>
        <v>Included in base game</v>
      </c>
      <c r="V6" s="37" t="s">
        <v>4358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constants'!$E$2:$L$4965,8,FALSE),""),""),"")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constants'!$E$2:$L$4965,8,FALSE),""),""),"")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constants'!$E$2:$L$4965,8,FALSE),""),""),"")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constants'!$E$2:$L$4965,8,FALSE),""),""),"")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constants'!$E$2:$L$4965,8,FALSE),""),""),"")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[88] = {wayshrines={-1,-1,-1,}, dlcId=DLC_BASE_GAME</v>
      </c>
      <c r="AY6" s="23" t="str">
        <f t="shared" si="2"/>
        <v>, zoneIds={635}, veteran=false</v>
      </c>
      <c r="AZ6" s="23" t="str">
        <f t="shared" si="3"/>
        <v>, setType=LIBSETS_SETTYPE_ARENA</v>
      </c>
      <c r="BA6" s="23" t="str">
        <f t="shared" si="4"/>
        <v>, dropMechanic={LIBSETS_DROP_MECHANIC_ARENA_STAGE_CHEST}},</v>
      </c>
      <c r="BB6" s="23" t="str">
        <f t="shared" si="5"/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 t="shared" si="0"/>
        <v>211</v>
      </c>
      <c r="J7" s="8" t="s">
        <v>4237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constants'!$E$2:$L$4965,8,FALSE),""),""),"")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constants'!$L$2:$O$9999,4,FALSE)),"")</f>
        <v>DLC_ORSINIUM</v>
      </c>
      <c r="U7" s="3" t="str">
        <f>VLOOKUP(T7,'LibSets constants'!$B$3:$C$1000,2,FALSE)</f>
        <v>Orsinium</v>
      </c>
      <c r="V7" s="37" t="s">
        <v>4358</v>
      </c>
      <c r="W7" s="50" t="str">
        <f>IF(V7&lt;&gt;"",IF(V7&lt;&gt;"LIBSETS_DROP_MECHANIC_MONSTER_NAME",VLOOKUP(V7,'LibSets constants'!$I$4:$L$1000,3,FALSE),""),"")</f>
        <v>Arena stage chest</v>
      </c>
      <c r="X7" s="45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constants'!$E$2:$L$4965,8,FALSE),""),""),"")</f>
        <v/>
      </c>
      <c r="AA7" s="51"/>
      <c r="AB7" s="50" t="str">
        <f>IF(AA7&lt;&gt;"",IF(AA7&lt;&gt;"LIBSETS_DROP_MECHANIC_MONSTER_NAME",VLOOKUP(AA7,'LibSets constants'!$I$4:$L$1000,3,FALSE),""),"")</f>
        <v/>
      </c>
      <c r="AC7" s="50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constants'!$E$2:$L$4965,8,FALSE),""),""),"")</f>
        <v/>
      </c>
      <c r="AF7" s="51"/>
      <c r="AG7" s="50" t="str">
        <f>IF(AF7&lt;&gt;"",IF(AF7&lt;&gt;"LIBSETS_DROP_MECHANIC_MONSTER_NAME",VLOOKUP(AF7,'LibSets constants'!$I$4:$L$1000,3,FALSE),""),"")</f>
        <v/>
      </c>
      <c r="AH7" s="50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constants'!$E$2:$L$4965,8,FALSE),""),""),"")</f>
        <v/>
      </c>
      <c r="AK7" s="51"/>
      <c r="AL7" s="50" t="str">
        <f>IF(AK7&lt;&gt;"",IF(AK7&lt;&gt;"LIBSETS_DROP_MECHANIC_MONSTER_NAME",VLOOKUP(AK7,'LibSets constants'!$I$4:$L$1000,3,FALSE),""),"")</f>
        <v/>
      </c>
      <c r="AM7" s="50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constants'!$E$2:$L$4965,8,FALSE),""),""),"")</f>
        <v/>
      </c>
      <c r="AP7" s="51"/>
      <c r="AQ7" s="50" t="str">
        <f>IF(AP7&lt;&gt;"",IF(AP7&lt;&gt;"LIBSETS_DROP_MECHANIC_MONSTER_NAME",VLOOKUP(AP7,'LibSets constants'!$I$4:$L$1000,3,FALSE),""),"")</f>
        <v/>
      </c>
      <c r="AR7" s="50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constants'!$E$2:$L$4965,8,FALSE),""),""),"")</f>
        <v/>
      </c>
      <c r="AU7" s="51"/>
      <c r="AV7" s="50" t="str">
        <f>IF(AU7&lt;&gt;"",IF(AU7&lt;&gt;"LIBSETS_DROP_MECHANIC_MONSTER_NAME",VLOOKUP(AU7,'LibSets constants'!$I$4:$L$1000,3,FALSE),""),"")</f>
        <v/>
      </c>
      <c r="AW7" s="50" t="str">
        <f>IF(AU7&lt;&gt;"",IF(AU7&lt;&gt;"LIBSETS_DROP_MECHANIC_MONSTER_NAME",VLOOKUP(AU7,'LibSets constants'!$I$4:$L$1000,4,FALSE),""),"")</f>
        <v/>
      </c>
      <c r="AX7" s="23" t="str">
        <f t="shared" si="1"/>
        <v>[211] = {wayshrines={-1,-1,-1,}, dlcId=DLC_ORSINIUM</v>
      </c>
      <c r="AY7" s="23" t="str">
        <f t="shared" si="2"/>
        <v>, zoneIds={677},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 t="shared" si="0"/>
        <v>213</v>
      </c>
      <c r="J8" s="8" t="s">
        <v>4237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constants'!$E$2:$L$4965,8,FALSE),""),""),"")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constants'!$L$2:$O$9999,4,FALSE)),"")</f>
        <v>DLC_ORSINIUM</v>
      </c>
      <c r="U8" s="3" t="str">
        <f>VLOOKUP(T8,'LibSets constants'!$B$3:$C$1000,2,FALSE)</f>
        <v>Orsinium</v>
      </c>
      <c r="V8" s="37" t="s">
        <v>4358</v>
      </c>
      <c r="W8" s="3" t="str">
        <f>IF(V8&lt;&gt;"",IF(V8&lt;&gt;"LIBSETS_DROP_MECHANIC_MONSTER_NAME",VLOOKUP(V8,'LibSets constants'!$I$4:$L$1000,3,FALSE),""),"")</f>
        <v>Arena stage chest</v>
      </c>
      <c r="X8" s="45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constants'!$E$2:$L$4965,8,FALSE),""),""),"")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constants'!$E$2:$L$4965,8,FALSE),""),""),"")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constants'!$E$2:$L$4965,8,FALSE),""),""),"")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constants'!$E$2:$L$4965,8,FALSE),""),""),"")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constants'!$E$2:$L$4965,8,FALSE),""),""),"")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[213] = {wayshrines={-1,-1,-1,}, dlcId=DLC_ORSINIUM</v>
      </c>
      <c r="AY8" s="23" t="str">
        <f t="shared" si="2"/>
        <v>, zoneIds={677},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 t="shared" si="0"/>
        <v>214</v>
      </c>
      <c r="J9" s="8" t="s">
        <v>4237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constants'!$E$2:$L$4965,8,FALSE),""),""),"")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constants'!$L$2:$O$9999,4,FALSE)),"")</f>
        <v>DLC_ORSINIUM</v>
      </c>
      <c r="U9" s="3" t="str">
        <f>VLOOKUP(T9,'LibSets constants'!$B$3:$C$1000,2,FALSE)</f>
        <v>Orsinium</v>
      </c>
      <c r="V9" s="37" t="s">
        <v>4358</v>
      </c>
      <c r="W9" s="50" t="str">
        <f>IF(V9&lt;&gt;"",IF(V9&lt;&gt;"LIBSETS_DROP_MECHANIC_MONSTER_NAME",VLOOKUP(V9,'LibSets constants'!$I$4:$L$1000,3,FALSE),""),"")</f>
        <v>Arena stage chest</v>
      </c>
      <c r="X9" s="45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constants'!$E$2:$L$4965,8,FALSE),""),""),"")</f>
        <v/>
      </c>
      <c r="AA9" s="51"/>
      <c r="AB9" s="50" t="str">
        <f>IF(AA9&lt;&gt;"",IF(AA9&lt;&gt;"LIBSETS_DROP_MECHANIC_MONSTER_NAME",VLOOKUP(AA9,'LibSets constants'!$I$4:$L$1000,3,FALSE),""),"")</f>
        <v/>
      </c>
      <c r="AC9" s="50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constants'!$E$2:$L$4965,8,FALSE),""),""),"")</f>
        <v/>
      </c>
      <c r="AF9" s="51"/>
      <c r="AG9" s="50" t="str">
        <f>IF(AF9&lt;&gt;"",IF(AF9&lt;&gt;"LIBSETS_DROP_MECHANIC_MONSTER_NAME",VLOOKUP(AF9,'LibSets constants'!$I$4:$L$1000,3,FALSE),""),"")</f>
        <v/>
      </c>
      <c r="AH9" s="50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constants'!$E$2:$L$4965,8,FALSE),""),""),"")</f>
        <v/>
      </c>
      <c r="AK9" s="51"/>
      <c r="AL9" s="50" t="str">
        <f>IF(AK9&lt;&gt;"",IF(AK9&lt;&gt;"LIBSETS_DROP_MECHANIC_MONSTER_NAME",VLOOKUP(AK9,'LibSets constants'!$I$4:$L$1000,3,FALSE),""),"")</f>
        <v/>
      </c>
      <c r="AM9" s="50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constants'!$E$2:$L$4965,8,FALSE),""),""),"")</f>
        <v/>
      </c>
      <c r="AP9" s="51"/>
      <c r="AQ9" s="50" t="str">
        <f>IF(AP9&lt;&gt;"",IF(AP9&lt;&gt;"LIBSETS_DROP_MECHANIC_MONSTER_NAME",VLOOKUP(AP9,'LibSets constants'!$I$4:$L$1000,3,FALSE),""),"")</f>
        <v/>
      </c>
      <c r="AR9" s="50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constants'!$E$2:$L$4965,8,FALSE),""),""),"")</f>
        <v/>
      </c>
      <c r="AU9" s="51"/>
      <c r="AV9" s="50" t="str">
        <f>IF(AU9&lt;&gt;"",IF(AU9&lt;&gt;"LIBSETS_DROP_MECHANIC_MONSTER_NAME",VLOOKUP(AU9,'LibSets constants'!$I$4:$L$1000,3,FALSE),""),"")</f>
        <v/>
      </c>
      <c r="AW9" s="50" t="str">
        <f>IF(AU9&lt;&gt;"",IF(AU9&lt;&gt;"LIBSETS_DROP_MECHANIC_MONSTER_NAME",VLOOKUP(AU9,'LibSets constants'!$I$4:$L$1000,4,FALSE),""),"")</f>
        <v/>
      </c>
      <c r="AX9" s="23" t="str">
        <f t="shared" si="1"/>
        <v>[214] = {wayshrines={-1,-1,-1,}, dlcId=DLC_ORSINIUM</v>
      </c>
      <c r="AY9" s="23" t="str">
        <f t="shared" si="2"/>
        <v>, zoneIds={677}, veteran=false</v>
      </c>
      <c r="AZ9" s="23" t="str">
        <f t="shared" si="3"/>
        <v>, setType=LIBSETS_SETTYPE_ARENA</v>
      </c>
      <c r="BA9" s="23" t="str">
        <f t="shared" si="4"/>
        <v>, dropMechanic={LIBSETS_DROP_MECHANIC_ARENA_STAGE_CHEST}},</v>
      </c>
      <c r="BB9" s="23" t="str">
        <f t="shared" si="5"/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 t="shared" si="0"/>
        <v>215</v>
      </c>
      <c r="J10" s="8" t="s">
        <v>4237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constants'!$E$2:$L$4965,8,FALSE),""),""),"")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constants'!$L$2:$O$9999,4,FALSE)),"")</f>
        <v>DLC_ORSINIUM</v>
      </c>
      <c r="U10" s="3" t="str">
        <f>VLOOKUP(T10,'LibSets constants'!$B$3:$C$1000,2,FALSE)</f>
        <v>Orsinium</v>
      </c>
      <c r="V10" s="37" t="s">
        <v>4358</v>
      </c>
      <c r="W10" s="3" t="str">
        <f>IF(V10&lt;&gt;"",IF(V10&lt;&gt;"LIBSETS_DROP_MECHANIC_MONSTER_NAME",VLOOKUP(V10,'LibSets constants'!$I$4:$L$1000,3,FALSE),""),"")</f>
        <v>Arena stage chest</v>
      </c>
      <c r="X10" s="45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constants'!$E$2:$L$4965,8,FALSE),""),""),"")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constants'!$E$2:$L$4965,8,FALSE),""),""),"")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constants'!$E$2:$L$4965,8,FALSE),""),""),"")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constants'!$E$2:$L$4965,8,FALSE),""),""),"")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constants'!$E$2:$L$4965,8,FALSE),""),""),"")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[215] = {wayshrines={-1,-1,-1,}, dlcId=DLC_ORSINIUM</v>
      </c>
      <c r="AY10" s="23" t="str">
        <f t="shared" si="2"/>
        <v>, zoneIds={677}, veteran=false</v>
      </c>
      <c r="AZ10" s="23" t="str">
        <f t="shared" si="3"/>
        <v>, setType=LIBSETS_SETTYPE_ARENA</v>
      </c>
      <c r="BA10" s="23" t="str">
        <f t="shared" si="4"/>
        <v>, dropMechanic={LIBSETS_DROP_MECHANIC_ARENA_STAGE_CHEST}},</v>
      </c>
      <c r="BB10" s="23" t="str">
        <f t="shared" si="5"/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 t="shared" si="0"/>
        <v>216</v>
      </c>
      <c r="J11" s="8" t="s">
        <v>4237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constants'!$E$2:$L$4965,8,FALSE),""),""),"")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constants'!$L$2:$O$9999,4,FALSE)),"")</f>
        <v>DLC_ORSINIUM</v>
      </c>
      <c r="U11" s="3" t="str">
        <f>VLOOKUP(T11,'LibSets constants'!$B$3:$C$1000,2,FALSE)</f>
        <v>Orsinium</v>
      </c>
      <c r="V11" s="37" t="s">
        <v>4358</v>
      </c>
      <c r="W11" s="3" t="str">
        <f>IF(V11&lt;&gt;"",IF(V11&lt;&gt;"LIBSETS_DROP_MECHANIC_MONSTER_NAME",VLOOKUP(V11,'LibSets constants'!$I$4:$L$1000,3,FALSE),""),"")</f>
        <v>Arena stage chest</v>
      </c>
      <c r="X11" s="45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constants'!$E$2:$L$4965,8,FALSE),""),""),"")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constants'!$E$2:$L$4965,8,FALSE),""),""),"")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constants'!$E$2:$L$4965,8,FALSE),""),""),"")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constants'!$E$2:$L$4965,8,FALSE),""),""),"")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constants'!$E$2:$L$4965,8,FALSE),""),""),"")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[216] = {wayshrines={-1,-1,-1,}, dlcId=DLC_ORSINIUM</v>
      </c>
      <c r="AY11" s="23" t="str">
        <f t="shared" si="2"/>
        <v>, zoneIds={677}, veteran=false</v>
      </c>
      <c r="AZ11" s="23" t="str">
        <f t="shared" si="3"/>
        <v>, setType=LIBSETS_SETTYPE_ARENA</v>
      </c>
      <c r="BA11" s="23" t="str">
        <f t="shared" si="4"/>
        <v>, dropMechanic={LIBSETS_DROP_MECHANIC_ARENA_STAGE_CHEST}},</v>
      </c>
      <c r="BB11" s="23" t="str">
        <f t="shared" si="5"/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 t="shared" si="0"/>
        <v>217</v>
      </c>
      <c r="J12" s="8" t="s">
        <v>4237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constants'!$E$2:$L$4965,8,FALSE),""),""),"")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constants'!$L$2:$O$9999,4,FALSE)),"")</f>
        <v>DLC_ORSINIUM</v>
      </c>
      <c r="U12" s="3" t="str">
        <f>VLOOKUP(T12,'LibSets constants'!$B$3:$C$1000,2,FALSE)</f>
        <v>Orsinium</v>
      </c>
      <c r="V12" s="37" t="s">
        <v>4358</v>
      </c>
      <c r="W12" s="3" t="str">
        <f>IF(V12&lt;&gt;"",IF(V12&lt;&gt;"LIBSETS_DROP_MECHANIC_MONSTER_NAME",VLOOKUP(V12,'LibSets constants'!$I$4:$L$1000,3,FALSE),""),"")</f>
        <v>Arena stage chest</v>
      </c>
      <c r="X12" s="45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constants'!$E$2:$L$4965,8,FALSE),""),""),"")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constants'!$E$2:$L$4965,8,FALSE),""),""),"")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constants'!$E$2:$L$4965,8,FALSE),""),""),"")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constants'!$E$2:$L$4965,8,FALSE),""),""),"")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constants'!$E$2:$L$4965,8,FALSE),""),""),"")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[217] = {wayshrines={-1,-1,-1,}, dlcId=DLC_ORSINIUM</v>
      </c>
      <c r="AY12" s="23" t="str">
        <f t="shared" si="2"/>
        <v>, zoneIds={677}, veteran=false</v>
      </c>
      <c r="AZ12" s="23" t="str">
        <f t="shared" si="3"/>
        <v>, setType=LIBSETS_SETTYPE_ARENA</v>
      </c>
      <c r="BA12" s="23" t="str">
        <f t="shared" si="4"/>
        <v>, dropMechanic={LIBSETS_DROP_MECHANIC_ARENA_STAGE_CHEST}},</v>
      </c>
      <c r="BB12" s="23" t="str">
        <f t="shared" si="5"/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 t="shared" si="0"/>
        <v>313</v>
      </c>
      <c r="J13" s="8" t="s">
        <v>4237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constants'!$E$2:$L$4965,8,FALSE),""),""),"")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constants'!$L$2:$O$9999,4,FALSE)),"")</f>
        <v>DLC_BASE_GAME</v>
      </c>
      <c r="U13" s="3" t="str">
        <f>VLOOKUP(T13,'LibSets constants'!$B$3:$C$1000,2,FALSE)</f>
        <v>Included in base game</v>
      </c>
      <c r="V13" s="37" t="s">
        <v>4358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constants'!$E$2:$L$4965,8,FALSE),""),""),"")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constants'!$E$2:$L$4965,8,FALSE),""),""),"")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constants'!$E$2:$L$4965,8,FALSE),""),""),"")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constants'!$E$2:$L$4965,8,FALSE),""),""),"")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constants'!$E$2:$L$4965,8,FALSE),""),""),"")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[313] = {wayshrines={-1,-1,-1,}, dlcId=DLC_BASE_GAME</v>
      </c>
      <c r="AY13" s="23" t="str">
        <f t="shared" si="2"/>
        <v>, zoneIds={635}, veteran=true</v>
      </c>
      <c r="AZ13" s="23" t="str">
        <f t="shared" si="3"/>
        <v>, setType=LIBSETS_SETTYPE_ARENA</v>
      </c>
      <c r="BA13" s="23" t="str">
        <f t="shared" si="4"/>
        <v>, dropMechanic={LIBSETS_DROP_MECHANIC_ARENA_STAGE_CHEST}},</v>
      </c>
      <c r="BB13" s="23" t="str">
        <f t="shared" si="5"/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 t="shared" si="0"/>
        <v>314</v>
      </c>
      <c r="H14"/>
      <c r="I14"/>
      <c r="J14" s="8" t="s">
        <v>4237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constants'!$E$2:$L$4965,8,FALSE),""),""),"")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constants'!$L$2:$O$9999,4,FALSE)),"")</f>
        <v>DLC_BASE_GAME</v>
      </c>
      <c r="U14" s="3" t="str">
        <f>VLOOKUP(T14,'LibSets constants'!$B$3:$C$1000,2,FALSE)</f>
        <v>Included in base game</v>
      </c>
      <c r="V14" s="37" t="s">
        <v>4358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constants'!$E$2:$L$4965,8,FALSE),""),""),"")</f>
        <v/>
      </c>
      <c r="Z14"/>
      <c r="AA14" s="37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constants'!$E$2:$L$4965,8,FALSE),""),""),"")</f>
        <v/>
      </c>
      <c r="AE14"/>
      <c r="AF14" s="37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constants'!$E$2:$L$4965,8,FALSE),""),""),"")</f>
        <v/>
      </c>
      <c r="AJ14"/>
      <c r="AK14" s="37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constants'!$E$2:$L$4965,8,FALSE),""),""),"")</f>
        <v/>
      </c>
      <c r="AO14"/>
      <c r="AP14" s="37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constants'!$E$2:$L$4965,8,FALSE),""),""),"")</f>
        <v/>
      </c>
      <c r="AT14"/>
      <c r="AU14" s="37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[314] = {wayshrines={-1,-1,-1,}, dlcId=DLC_BASE_GAME</v>
      </c>
      <c r="AY14" s="23" t="str">
        <f t="shared" si="2"/>
        <v>, zoneIds={635}, veteran=true</v>
      </c>
      <c r="AZ14" s="23" t="str">
        <f t="shared" si="3"/>
        <v>, setType=LIBSETS_SETTYPE_ARENA</v>
      </c>
      <c r="BA14" s="23" t="str">
        <f t="shared" si="4"/>
        <v>, dropMechanic={LIBSETS_DROP_MECHANIC_ARENA_STAGE_CHEST}},</v>
      </c>
      <c r="BB14" s="23" t="str">
        <f t="shared" si="5"/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 t="shared" si="0"/>
        <v>315</v>
      </c>
      <c r="J15" s="8" t="s">
        <v>4237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constants'!$E$2:$L$4965,8,FALSE),""),""),"")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constants'!$L$2:$O$9999,4,FALSE)),"")</f>
        <v>DLC_BASE_GAME</v>
      </c>
      <c r="U15" s="3" t="str">
        <f>VLOOKUP(T15,'LibSets constants'!$B$3:$C$1000,2,FALSE)</f>
        <v>Included in base game</v>
      </c>
      <c r="V15" s="37" t="s">
        <v>4358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constants'!$E$2:$L$4965,8,FALSE),""),""),"")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constants'!$E$2:$L$4965,8,FALSE),""),""),"")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constants'!$E$2:$L$4965,8,FALSE),""),""),"")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constants'!$E$2:$L$4965,8,FALSE),""),""),"")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constants'!$E$2:$L$4965,8,FALSE),""),""),"")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[315] = {wayshrines={-1,-1,-1,}, dlcId=DLC_BASE_GAME</v>
      </c>
      <c r="AY15" s="23" t="str">
        <f t="shared" si="2"/>
        <v>, zoneIds={635}, veteran=true</v>
      </c>
      <c r="AZ15" s="23" t="str">
        <f t="shared" si="3"/>
        <v>, setType=LIBSETS_SETTYPE_ARENA</v>
      </c>
      <c r="BA15" s="23" t="str">
        <f t="shared" si="4"/>
        <v>, dropMechanic={LIBSETS_DROP_MECHANIC_ARENA_STAGE_CHEST}},</v>
      </c>
      <c r="BB15" s="23" t="str">
        <f t="shared" si="5"/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 t="shared" si="0"/>
        <v>316</v>
      </c>
      <c r="J16" s="8" t="s">
        <v>4237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constants'!$E$2:$L$4965,8,FALSE),""),""),"")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constants'!$L$2:$O$9999,4,FALSE)),"")</f>
        <v>DLC_BASE_GAME</v>
      </c>
      <c r="U16" s="3" t="str">
        <f>VLOOKUP(T16,'LibSets constants'!$B$3:$C$1000,2,FALSE)</f>
        <v>Included in base game</v>
      </c>
      <c r="V16" s="37" t="s">
        <v>4358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constants'!$E$2:$L$4965,8,FALSE),""),""),"")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constants'!$E$2:$L$4965,8,FALSE),""),""),"")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constants'!$E$2:$L$4965,8,FALSE),""),""),"")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constants'!$E$2:$L$4965,8,FALSE),""),""),"")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constants'!$E$2:$L$4965,8,FALSE),""),""),"")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[316] = {wayshrines={-1,-1,-1,}, dlcId=DLC_BASE_GAME</v>
      </c>
      <c r="AY16" s="23" t="str">
        <f t="shared" si="2"/>
        <v>, zoneIds={635}, veteran=true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 t="shared" si="0"/>
        <v>317</v>
      </c>
      <c r="J17" s="8" t="s">
        <v>4237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constants'!$E$2:$L$4965,8,FALSE),""),""),"")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constants'!$L$2:$O$9999,4,FALSE)),"")</f>
        <v>DLC_BASE_GAME</v>
      </c>
      <c r="U17" s="3" t="str">
        <f>VLOOKUP(T17,'LibSets constants'!$B$3:$C$1000,2,FALSE)</f>
        <v>Included in base game</v>
      </c>
      <c r="V17" s="37" t="s">
        <v>4358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constants'!$E$2:$L$4965,8,FALSE),""),""),"")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constants'!$E$2:$L$4965,8,FALSE),""),""),"")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constants'!$E$2:$L$4965,8,FALSE),""),""),"")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constants'!$E$2:$L$4965,8,FALSE),""),""),"")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constants'!$E$2:$L$4965,8,FALSE),""),""),"")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[317] = {wayshrines={-1,-1,-1,}, dlcId=DLC_BASE_GAME</v>
      </c>
      <c r="AY17" s="23" t="str">
        <f t="shared" si="2"/>
        <v>, zoneIds={635}, veteran=true</v>
      </c>
      <c r="AZ17" s="23" t="str">
        <f t="shared" si="3"/>
        <v>, setType=LIBSETS_SETTYPE_ARENA</v>
      </c>
      <c r="BA17" s="23" t="str">
        <f t="shared" si="4"/>
        <v>, dropMechanic={LIBSETS_DROP_MECHANIC_ARENA_STAGE_CHEST}},</v>
      </c>
      <c r="BB17" s="23" t="str">
        <f t="shared" si="5"/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 t="shared" si="0"/>
        <v>318</v>
      </c>
      <c r="J18" s="8" t="s">
        <v>4237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constants'!$E$2:$L$4965,8,FALSE),""),""),"")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constants'!$L$2:$O$9999,4,FALSE)),"")</f>
        <v>DLC_BASE_GAME</v>
      </c>
      <c r="U18" s="3" t="str">
        <f>VLOOKUP(T18,'LibSets constants'!$B$3:$C$1000,2,FALSE)</f>
        <v>Included in base game</v>
      </c>
      <c r="V18" s="37" t="s">
        <v>4358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constants'!$E$2:$L$4965,8,FALSE),""),""),"")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constants'!$E$2:$L$4965,8,FALSE),""),""),"")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constants'!$E$2:$L$4965,8,FALSE),""),""),"")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constants'!$E$2:$L$4965,8,FALSE),""),""),"")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constants'!$E$2:$L$4965,8,FALSE),""),""),"")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[318] = {wayshrines={-1,-1,-1,}, dlcId=DLC_BASE_GAME</v>
      </c>
      <c r="AY18" s="23" t="str">
        <f t="shared" si="2"/>
        <v>, zoneIds={635}, veteran=true</v>
      </c>
      <c r="AZ18" s="23" t="str">
        <f t="shared" si="3"/>
        <v>, setType=LIBSETS_SETTYPE_ARENA</v>
      </c>
      <c r="BA18" s="23" t="str">
        <f t="shared" si="4"/>
        <v>, dropMechanic={LIBSETS_DROP_MECHANIC_ARENA_STAGE_CHEST}},</v>
      </c>
      <c r="BB18" s="23" t="str">
        <f t="shared" si="5"/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 t="shared" si="0"/>
        <v>369</v>
      </c>
      <c r="J19" s="8" t="s">
        <v>4237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constants'!$E$2:$L$4965,8,FALSE),""),""),"")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constants'!$L$2:$O$9999,4,FALSE)),"")</f>
        <v>DLC_ORSINIUM</v>
      </c>
      <c r="U19" s="3" t="str">
        <f>VLOOKUP(T19,'LibSets constants'!$B$3:$C$1000,2,FALSE)</f>
        <v>Orsinium</v>
      </c>
      <c r="V19" s="37" t="s">
        <v>4358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constants'!$E$2:$L$4965,8,FALSE),""),""),"")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constants'!$E$2:$L$4965,8,FALSE),""),""),"")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constants'!$E$2:$L$4965,8,FALSE),""),""),"")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constants'!$E$2:$L$4965,8,FALSE),""),""),"")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constants'!$E$2:$L$4965,8,FALSE),""),""),"")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[369] = {wayshrines={-1,-1,-1,}, dlcId=DLC_ORSINIUM</v>
      </c>
      <c r="AY19" s="23" t="str">
        <f t="shared" si="2"/>
        <v>, zoneIds={677}, veteran=true</v>
      </c>
      <c r="AZ19" s="23" t="str">
        <f t="shared" si="3"/>
        <v>, setType=LIBSETS_SETTYPE_ARENA</v>
      </c>
      <c r="BA19" s="23" t="str">
        <f t="shared" si="4"/>
        <v>, dropMechanic={LIBSETS_DROP_MECHANIC_ARENA_STAGE_CHEST}},</v>
      </c>
      <c r="BB19" s="23" t="str">
        <f t="shared" si="5"/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 t="shared" si="0"/>
        <v>370</v>
      </c>
      <c r="J20" s="8" t="s">
        <v>4237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constants'!$E$2:$L$4965,8,FALSE),""),""),"")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constants'!$L$2:$O$9999,4,FALSE)),"")</f>
        <v>DLC_ORSINIUM</v>
      </c>
      <c r="U20" s="3" t="str">
        <f>VLOOKUP(T20,'LibSets constants'!$B$3:$C$1000,2,FALSE)</f>
        <v>Orsinium</v>
      </c>
      <c r="V20" s="37" t="s">
        <v>4358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constants'!$E$2:$L$4965,8,FALSE),""),""),"")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constants'!$E$2:$L$4965,8,FALSE),""),""),"")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constants'!$E$2:$L$4965,8,FALSE),""),""),"")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constants'!$E$2:$L$4965,8,FALSE),""),""),"")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constants'!$E$2:$L$4965,8,FALSE),""),""),"")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[370] = {wayshrines={-1,-1,-1,}, dlcId=DLC_ORSINIUM</v>
      </c>
      <c r="AY20" s="23" t="str">
        <f t="shared" si="2"/>
        <v>, zoneIds={677}, veteran=true</v>
      </c>
      <c r="AZ20" s="23" t="str">
        <f t="shared" si="3"/>
        <v>, setType=LIBSETS_SETTYPE_ARENA</v>
      </c>
      <c r="BA20" s="23" t="str">
        <f t="shared" si="4"/>
        <v>, dropMechanic={LIBSETS_DROP_MECHANIC_ARENA_STAGE_CHEST}},</v>
      </c>
      <c r="BB20" s="23" t="str">
        <f t="shared" si="5"/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 t="shared" si="0"/>
        <v>371</v>
      </c>
      <c r="J21" s="8" t="s">
        <v>4237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constants'!$E$2:$L$4965,8,FALSE),""),""),"")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constants'!$L$2:$O$9999,4,FALSE)),"")</f>
        <v>DLC_ORSINIUM</v>
      </c>
      <c r="U21" s="3" t="str">
        <f>VLOOKUP(T21,'LibSets constants'!$B$3:$C$1000,2,FALSE)</f>
        <v>Orsinium</v>
      </c>
      <c r="V21" s="37" t="s">
        <v>4358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constants'!$E$2:$L$4965,8,FALSE),""),""),"")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constants'!$E$2:$L$4965,8,FALSE),""),""),"")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constants'!$E$2:$L$4965,8,FALSE),""),""),"")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constants'!$E$2:$L$4965,8,FALSE),""),""),"")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constants'!$E$2:$L$4965,8,FALSE),""),""),"")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[371] = {wayshrines={-1,-1,-1,}, dlcId=DLC_ORSINIUM</v>
      </c>
      <c r="AY21" s="23" t="str">
        <f t="shared" si="2"/>
        <v>, zoneIds={677}, veteran=true</v>
      </c>
      <c r="AZ21" s="23" t="str">
        <f t="shared" si="3"/>
        <v>, setType=LIBSETS_SETTYPE_ARENA</v>
      </c>
      <c r="BA21" s="23" t="str">
        <f t="shared" si="4"/>
        <v>, dropMechanic={LIBSETS_DROP_MECHANIC_ARENA_STAGE_CHEST}},</v>
      </c>
      <c r="BB21" s="23" t="str">
        <f t="shared" si="5"/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 t="shared" si="0"/>
        <v>372</v>
      </c>
      <c r="J22" s="8" t="s">
        <v>4237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constants'!$E$2:$L$4965,8,FALSE),""),""),"")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constants'!$L$2:$O$9999,4,FALSE)),"")</f>
        <v>DLC_ORSINIUM</v>
      </c>
      <c r="U22" s="3" t="str">
        <f>VLOOKUP(T22,'LibSets constants'!$B$3:$C$1000,2,FALSE)</f>
        <v>Orsinium</v>
      </c>
      <c r="V22" s="37" t="s">
        <v>4358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constants'!$E$2:$L$4965,8,FALSE),""),""),"")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constants'!$E$2:$L$4965,8,FALSE),""),""),"")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constants'!$E$2:$L$4965,8,FALSE),""),""),"")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constants'!$E$2:$L$4965,8,FALSE),""),""),"")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constants'!$E$2:$L$4965,8,FALSE),""),""),"")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[372] = {wayshrines={-1,-1,-1,}, dlcId=DLC_ORSINIUM</v>
      </c>
      <c r="AY22" s="23" t="str">
        <f t="shared" si="2"/>
        <v>, zoneIds={677}, veteran=true</v>
      </c>
      <c r="AZ22" s="23" t="str">
        <f t="shared" si="3"/>
        <v>, setType=LIBSETS_SETTYPE_ARENA</v>
      </c>
      <c r="BA22" s="23" t="str">
        <f t="shared" si="4"/>
        <v>, dropMechanic={LIBSETS_DROP_MECHANIC_ARENA_STAGE_CHEST}},</v>
      </c>
      <c r="BB22" s="23" t="str">
        <f t="shared" si="5"/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 t="shared" si="0"/>
        <v>373</v>
      </c>
      <c r="J23" s="8" t="s">
        <v>4237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constants'!$E$2:$L$4965,8,FALSE),""),""),"")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constants'!$L$2:$O$9999,4,FALSE)),"")</f>
        <v>DLC_ORSINIUM</v>
      </c>
      <c r="U23" s="3" t="str">
        <f>VLOOKUP(T23,'LibSets constants'!$B$3:$C$1000,2,FALSE)</f>
        <v>Orsinium</v>
      </c>
      <c r="V23" s="37" t="s">
        <v>4358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constants'!$E$2:$L$4965,8,FALSE),""),""),"")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constants'!$E$2:$L$4965,8,FALSE),""),""),"")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constants'!$E$2:$L$4965,8,FALSE),""),""),"")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constants'!$E$2:$L$4965,8,FALSE),""),""),"")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constants'!$E$2:$L$4965,8,FALSE),""),""),"")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[373] = {wayshrines={-1,-1,-1,}, dlcId=DLC_ORSINIUM</v>
      </c>
      <c r="AY23" s="23" t="str">
        <f t="shared" si="2"/>
        <v>, zoneIds={677}, veteran=true</v>
      </c>
      <c r="AZ23" s="23" t="str">
        <f t="shared" si="3"/>
        <v>, setType=LIBSETS_SETTYPE_ARENA</v>
      </c>
      <c r="BA23" s="23" t="str">
        <f t="shared" si="4"/>
        <v>, dropMechanic={LIBSETS_DROP_MECHANIC_ARENA_STAGE_CHEST}},</v>
      </c>
      <c r="BB23" s="23" t="str">
        <f t="shared" si="5"/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 t="shared" si="0"/>
        <v>374</v>
      </c>
      <c r="J24" s="8" t="s">
        <v>4237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constants'!$E$2:$L$4965,8,FALSE),""),""),"")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constants'!$L$2:$O$9999,4,FALSE)),"")</f>
        <v>DLC_ORSINIUM</v>
      </c>
      <c r="U24" s="3" t="str">
        <f>VLOOKUP(T24,'LibSets constants'!$B$3:$C$1000,2,FALSE)</f>
        <v>Orsinium</v>
      </c>
      <c r="V24" s="37" t="s">
        <v>4358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constants'!$E$2:$L$4965,8,FALSE),""),""),"")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constants'!$E$2:$L$4965,8,FALSE),""),""),"")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constants'!$E$2:$L$4965,8,FALSE),""),""),"")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constants'!$E$2:$L$4965,8,FALSE),""),""),"")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constants'!$E$2:$L$4965,8,FALSE),""),""),"")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[374] = {wayshrines={-1,-1,-1,}, dlcId=DLC_ORSINIUM</v>
      </c>
      <c r="AY24" s="23" t="str">
        <f t="shared" si="2"/>
        <v>, zoneIds={677}, veteran=true</v>
      </c>
      <c r="AZ24" s="23" t="str">
        <f t="shared" si="3"/>
        <v>, setType=LIBSETS_SETTYPE_ARENA</v>
      </c>
      <c r="BA24" s="23" t="str">
        <f t="shared" si="4"/>
        <v>, dropMechanic={LIBSETS_DROP_MECHANIC_ARENA_STAGE_CHEST}},</v>
      </c>
      <c r="BB24" s="23" t="str">
        <f t="shared" si="5"/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 t="shared" si="0"/>
        <v>411</v>
      </c>
      <c r="J25" s="8" t="s">
        <v>4237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constants'!$E$2:$L$4965,8,FALSE),""),""),"")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constants'!$L$2:$O$9999,4,FALSE)),"")</f>
        <v>DLC_MURKMIRE</v>
      </c>
      <c r="U25" s="3" t="str">
        <f>VLOOKUP(T25,'LibSets constants'!$B$3:$C$1000,2,FALSE)</f>
        <v>Murkmire</v>
      </c>
      <c r="V25" s="37" t="s">
        <v>4358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constants'!$E$2:$L$4965,8,FALSE),""),""),"")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constants'!$E$2:$L$4965,8,FALSE),""),""),"")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constants'!$E$2:$L$4965,8,FALSE),""),""),"")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constants'!$E$2:$L$4965,8,FALSE),""),""),"")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constants'!$E$2:$L$4965,8,FALSE),""),""),"")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[411] = {wayshrines={-1,-1,-1,}, dlcId=DLC_MURKMIRE</v>
      </c>
      <c r="AY25" s="23" t="str">
        <f t="shared" si="2"/>
        <v>, zoneIds={1082}, veteran=false</v>
      </c>
      <c r="AZ25" s="23" t="str">
        <f t="shared" si="3"/>
        <v>, setType=LIBSETS_SETTYPE_ARENA</v>
      </c>
      <c r="BA25" s="23" t="str">
        <f t="shared" si="4"/>
        <v>, dropMechanic={LIBSETS_DROP_MECHANIC_ARENA_STAGE_CHEST}},</v>
      </c>
      <c r="BB25" s="23" t="str">
        <f t="shared" si="5"/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 t="shared" si="0"/>
        <v>412</v>
      </c>
      <c r="J26" s="8" t="s">
        <v>4237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constants'!$E$2:$L$4965,8,FALSE),""),""),"")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constants'!$L$2:$O$9999,4,FALSE)),"")</f>
        <v>DLC_MURKMIRE</v>
      </c>
      <c r="U26" s="3" t="str">
        <f>VLOOKUP(T26,'LibSets constants'!$B$3:$C$1000,2,FALSE)</f>
        <v>Murkmire</v>
      </c>
      <c r="V26" s="37" t="s">
        <v>4358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constants'!$E$2:$L$4965,8,FALSE),""),""),"")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constants'!$E$2:$L$4965,8,FALSE),""),""),"")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constants'!$E$2:$L$4965,8,FALSE),""),""),"")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constants'!$E$2:$L$4965,8,FALSE),""),""),"")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constants'!$E$2:$L$4965,8,FALSE),""),""),"")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[412] = {wayshrines={-1,-1,-1,}, dlcId=DLC_MURKMIRE</v>
      </c>
      <c r="AY26" s="23" t="str">
        <f t="shared" si="2"/>
        <v>, zoneIds={1082}, veteran=false</v>
      </c>
      <c r="AZ26" s="23" t="str">
        <f t="shared" si="3"/>
        <v>, setType=LIBSETS_SETTYPE_ARENA</v>
      </c>
      <c r="BA26" s="23" t="str">
        <f t="shared" si="4"/>
        <v>, dropMechanic={LIBSETS_DROP_MECHANIC_ARENA_STAGE_CHEST}},</v>
      </c>
      <c r="BB26" s="23" t="str">
        <f t="shared" si="5"/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 t="shared" si="0"/>
        <v>413</v>
      </c>
      <c r="J27" s="8" t="s">
        <v>4237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constants'!$E$2:$L$4965,8,FALSE),""),""),"")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constants'!$L$2:$O$9999,4,FALSE)),"")</f>
        <v>DLC_MURKMIRE</v>
      </c>
      <c r="U27" s="3" t="str">
        <f>VLOOKUP(T27,'LibSets constants'!$B$3:$C$1000,2,FALSE)</f>
        <v>Murkmire</v>
      </c>
      <c r="V27" s="37" t="s">
        <v>4358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constants'!$E$2:$L$4965,8,FALSE),""),""),"")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constants'!$E$2:$L$4965,8,FALSE),""),""),"")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constants'!$E$2:$L$4965,8,FALSE),""),""),"")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constants'!$E$2:$L$4965,8,FALSE),""),""),"")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constants'!$E$2:$L$4965,8,FALSE),""),""),"")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[413] = {wayshrines={-1,-1,-1,}, dlcId=DLC_MURKMIRE</v>
      </c>
      <c r="AY27" s="23" t="str">
        <f t="shared" si="2"/>
        <v>, zoneIds={1082}, veteran=false</v>
      </c>
      <c r="AZ27" s="23" t="str">
        <f t="shared" si="3"/>
        <v>, setType=LIBSETS_SETTYPE_ARENA</v>
      </c>
      <c r="BA27" s="23" t="str">
        <f t="shared" si="4"/>
        <v>, dropMechanic={LIBSETS_DROP_MECHANIC_ARENA_STAGE_CHEST}},</v>
      </c>
      <c r="BB27" s="23" t="str">
        <f t="shared" si="5"/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 t="shared" si="0"/>
        <v>414</v>
      </c>
      <c r="J28" s="8" t="s">
        <v>4237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constants'!$E$2:$L$4965,8,FALSE),""),""),"")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constants'!$L$2:$O$9999,4,FALSE)),"")</f>
        <v>DLC_MURKMIRE</v>
      </c>
      <c r="U28" s="3" t="str">
        <f>VLOOKUP(T28,'LibSets constants'!$B$3:$C$1000,2,FALSE)</f>
        <v>Murkmire</v>
      </c>
      <c r="V28" s="37" t="s">
        <v>4358</v>
      </c>
      <c r="W28" s="50" t="str">
        <f>IF(V28&lt;&gt;"",IF(V28&lt;&gt;"LIBSETS_DROP_MECHANIC_MONSTER_NAME",VLOOKUP(V28,'LibSets constants'!$I$4:$L$1000,3,FALSE),""),"")</f>
        <v>Arena stage chest</v>
      </c>
      <c r="X28" s="50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constants'!$E$2:$L$4965,8,FALSE),""),""),"")</f>
        <v/>
      </c>
      <c r="AA28" s="51"/>
      <c r="AB28" s="50" t="str">
        <f>IF(AA28&lt;&gt;"",IF(AA28&lt;&gt;"LIBSETS_DROP_MECHANIC_MONSTER_NAME",VLOOKUP(AA28,'LibSets constants'!$I$4:$L$1000,3,FALSE),""),"")</f>
        <v/>
      </c>
      <c r="AC28" s="50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constants'!$E$2:$L$4965,8,FALSE),""),""),"")</f>
        <v/>
      </c>
      <c r="AF28" s="51"/>
      <c r="AG28" s="50" t="str">
        <f>IF(AF28&lt;&gt;"",IF(AF28&lt;&gt;"LIBSETS_DROP_MECHANIC_MONSTER_NAME",VLOOKUP(AF28,'LibSets constants'!$I$4:$L$1000,3,FALSE),""),"")</f>
        <v/>
      </c>
      <c r="AH28" s="50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constants'!$E$2:$L$4965,8,FALSE),""),""),"")</f>
        <v/>
      </c>
      <c r="AK28" s="51"/>
      <c r="AL28" s="50" t="str">
        <f>IF(AK28&lt;&gt;"",IF(AK28&lt;&gt;"LIBSETS_DROP_MECHANIC_MONSTER_NAME",VLOOKUP(AK28,'LibSets constants'!$I$4:$L$1000,3,FALSE),""),"")</f>
        <v/>
      </c>
      <c r="AM28" s="50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constants'!$E$2:$L$4965,8,FALSE),""),""),"")</f>
        <v/>
      </c>
      <c r="AP28" s="51"/>
      <c r="AQ28" s="50" t="str">
        <f>IF(AP28&lt;&gt;"",IF(AP28&lt;&gt;"LIBSETS_DROP_MECHANIC_MONSTER_NAME",VLOOKUP(AP28,'LibSets constants'!$I$4:$L$1000,3,FALSE),""),"")</f>
        <v/>
      </c>
      <c r="AR28" s="50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constants'!$E$2:$L$4965,8,FALSE),""),""),"")</f>
        <v/>
      </c>
      <c r="AU28" s="51"/>
      <c r="AV28" s="50" t="str">
        <f>IF(AU28&lt;&gt;"",IF(AU28&lt;&gt;"LIBSETS_DROP_MECHANIC_MONSTER_NAME",VLOOKUP(AU28,'LibSets constants'!$I$4:$L$1000,3,FALSE),""),"")</f>
        <v/>
      </c>
      <c r="AW28" s="50" t="str">
        <f>IF(AU28&lt;&gt;"",IF(AU28&lt;&gt;"LIBSETS_DROP_MECHANIC_MONSTER_NAME",VLOOKUP(AU28,'LibSets constants'!$I$4:$L$1000,4,FALSE),""),"")</f>
        <v/>
      </c>
      <c r="AX28" s="23" t="str">
        <f t="shared" si="1"/>
        <v>[414] = {wayshrines={-1,-1,-1,}, dlcId=DLC_MURKMIRE</v>
      </c>
      <c r="AY28" s="23" t="str">
        <f t="shared" si="2"/>
        <v>, zoneIds={1082}, veteran=false</v>
      </c>
      <c r="AZ28" s="23" t="str">
        <f t="shared" si="3"/>
        <v>, setType=LIBSETS_SETTYPE_ARENA</v>
      </c>
      <c r="BA28" s="23" t="str">
        <f t="shared" si="4"/>
        <v>, dropMechanic={LIBSETS_DROP_MECHANIC_ARENA_STAGE_CHEST}},</v>
      </c>
      <c r="BB28" s="23" t="str">
        <f t="shared" si="5"/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 t="shared" si="0"/>
        <v>415</v>
      </c>
      <c r="J29" s="8" t="s">
        <v>4237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constants'!$E$2:$L$4965,8,FALSE),""),""),"")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constants'!$L$2:$O$9999,4,FALSE)),"")</f>
        <v>DLC_MURKMIRE</v>
      </c>
      <c r="U29" s="3" t="str">
        <f>VLOOKUP(T29,'LibSets constants'!$B$3:$C$1000,2,FALSE)</f>
        <v>Murkmire</v>
      </c>
      <c r="V29" s="37" t="s">
        <v>4358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constants'!$E$2:$L$4965,8,FALSE),""),""),"")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constants'!$E$2:$L$4965,8,FALSE),""),""),"")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constants'!$E$2:$L$4965,8,FALSE),""),""),"")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constants'!$E$2:$L$4965,8,FALSE),""),""),"")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constants'!$E$2:$L$4965,8,FALSE),""),""),"")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[415] = {wayshrines={-1,-1,-1,}, dlcId=DLC_MURKMIRE</v>
      </c>
      <c r="AY29" s="23" t="str">
        <f t="shared" si="2"/>
        <v>, zoneIds={1082}, veteran=false</v>
      </c>
      <c r="AZ29" s="23" t="str">
        <f t="shared" si="3"/>
        <v>, setType=LIBSETS_SETTYPE_ARENA</v>
      </c>
      <c r="BA29" s="23" t="str">
        <f t="shared" si="4"/>
        <v>, dropMechanic={LIBSETS_DROP_MECHANIC_ARENA_STAGE_CHEST}},</v>
      </c>
      <c r="BB29" s="23" t="str">
        <f t="shared" si="5"/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 t="shared" si="0"/>
        <v>416</v>
      </c>
      <c r="J30" s="8" t="s">
        <v>4237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constants'!$E$2:$L$4965,8,FALSE),""),""),"")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constants'!$L$2:$O$9999,4,FALSE)),"")</f>
        <v>DLC_MURKMIRE</v>
      </c>
      <c r="U30" s="3" t="str">
        <f>VLOOKUP(T30,'LibSets constants'!$B$3:$C$1000,2,FALSE)</f>
        <v>Murkmire</v>
      </c>
      <c r="V30" s="37" t="s">
        <v>4358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constants'!$E$2:$L$4965,8,FALSE),""),""),"")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constants'!$E$2:$L$4965,8,FALSE),""),""),"")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constants'!$E$2:$L$4965,8,FALSE),""),""),"")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constants'!$E$2:$L$4965,8,FALSE),""),""),"")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constants'!$E$2:$L$4965,8,FALSE),""),""),"")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[416] = {wayshrines={-1,-1,-1,}, dlcId=DLC_MURKMIRE</v>
      </c>
      <c r="AY30" s="23" t="str">
        <f t="shared" si="2"/>
        <v>, zoneIds={1082}, veteran=false</v>
      </c>
      <c r="AZ30" s="23" t="str">
        <f t="shared" si="3"/>
        <v>, setType=LIBSETS_SETTYPE_ARENA</v>
      </c>
      <c r="BA30" s="23" t="str">
        <f t="shared" si="4"/>
        <v>, dropMechanic={LIBSETS_DROP_MECHANIC_ARENA_STAGE_CHEST}},</v>
      </c>
      <c r="BB30" s="23" t="str">
        <f t="shared" si="5"/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 t="shared" si="0"/>
        <v>423</v>
      </c>
      <c r="J31" s="8" t="s">
        <v>4237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constants'!$E$2:$L$4965,8,FALSE),""),""),"")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constants'!$L$2:$O$9999,4,FALSE)),"")</f>
        <v>DLC_MURKMIRE</v>
      </c>
      <c r="U31" s="3" t="str">
        <f>VLOOKUP(T31,'LibSets constants'!$B$3:$C$1000,2,FALSE)</f>
        <v>Murkmire</v>
      </c>
      <c r="V31" s="37" t="s">
        <v>4358</v>
      </c>
      <c r="W31" s="50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constants'!$E$2:$L$4965,8,FALSE),""),""),"")</f>
        <v/>
      </c>
      <c r="AA31" s="51"/>
      <c r="AB31" s="50" t="str">
        <f>IF(AA31&lt;&gt;"",IF(AA31&lt;&gt;"LIBSETS_DROP_MECHANIC_MONSTER_NAME",VLOOKUP(AA31,'LibSets constants'!$I$4:$L$1000,3,FALSE),""),"")</f>
        <v/>
      </c>
      <c r="AC31" s="50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constants'!$E$2:$L$4965,8,FALSE),""),""),"")</f>
        <v/>
      </c>
      <c r="AF31" s="51"/>
      <c r="AG31" s="50" t="str">
        <f>IF(AF31&lt;&gt;"",IF(AF31&lt;&gt;"LIBSETS_DROP_MECHANIC_MONSTER_NAME",VLOOKUP(AF31,'LibSets constants'!$I$4:$L$1000,3,FALSE),""),"")</f>
        <v/>
      </c>
      <c r="AH31" s="50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constants'!$E$2:$L$4965,8,FALSE),""),""),"")</f>
        <v/>
      </c>
      <c r="AK31" s="51"/>
      <c r="AL31" s="50" t="str">
        <f>IF(AK31&lt;&gt;"",IF(AK31&lt;&gt;"LIBSETS_DROP_MECHANIC_MONSTER_NAME",VLOOKUP(AK31,'LibSets constants'!$I$4:$L$1000,3,FALSE),""),"")</f>
        <v/>
      </c>
      <c r="AM31" s="50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constants'!$E$2:$L$4965,8,FALSE),""),""),"")</f>
        <v/>
      </c>
      <c r="AP31" s="51"/>
      <c r="AQ31" s="50" t="str">
        <f>IF(AP31&lt;&gt;"",IF(AP31&lt;&gt;"LIBSETS_DROP_MECHANIC_MONSTER_NAME",VLOOKUP(AP31,'LibSets constants'!$I$4:$L$1000,3,FALSE),""),"")</f>
        <v/>
      </c>
      <c r="AR31" s="50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constants'!$E$2:$L$4965,8,FALSE),""),""),"")</f>
        <v/>
      </c>
      <c r="AU31" s="51"/>
      <c r="AV31" s="50" t="str">
        <f>IF(AU31&lt;&gt;"",IF(AU31&lt;&gt;"LIBSETS_DROP_MECHANIC_MONSTER_NAME",VLOOKUP(AU31,'LibSets constants'!$I$4:$L$1000,3,FALSE),""),"")</f>
        <v/>
      </c>
      <c r="AW31" s="50" t="str">
        <f>IF(AU31&lt;&gt;"",IF(AU31&lt;&gt;"LIBSETS_DROP_MECHANIC_MONSTER_NAME",VLOOKUP(AU31,'LibSets constants'!$I$4:$L$1000,4,FALSE),""),"")</f>
        <v/>
      </c>
      <c r="AX31" s="23" t="str">
        <f t="shared" si="1"/>
        <v>[423] = {wayshrines={-1,-1,-1,}, dlcId=DLC_MURKMIRE</v>
      </c>
      <c r="AY31" s="23" t="str">
        <f t="shared" si="2"/>
        <v>, zoneIds={1082}, veteran=true</v>
      </c>
      <c r="AZ31" s="23" t="str">
        <f t="shared" si="3"/>
        <v>, setType=LIBSETS_SETTYPE_ARENA</v>
      </c>
      <c r="BA31" s="23" t="str">
        <f t="shared" si="4"/>
        <v>, dropMechanic={LIBSETS_DROP_MECHANIC_ARENA_STAGE_CHEST}},</v>
      </c>
      <c r="BB31" s="23" t="str">
        <f t="shared" si="5"/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 t="shared" si="0"/>
        <v>424</v>
      </c>
      <c r="J32" s="8" t="s">
        <v>4237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constants'!$E$2:$L$4965,8,FALSE),""),""),"")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constants'!$L$2:$O$9999,4,FALSE)),"")</f>
        <v>DLC_MURKMIRE</v>
      </c>
      <c r="U32" s="3" t="str">
        <f>VLOOKUP(T32,'LibSets constants'!$B$3:$C$1000,2,FALSE)</f>
        <v>Murkmire</v>
      </c>
      <c r="V32" s="37" t="s">
        <v>4358</v>
      </c>
      <c r="W32" s="50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constants'!$E$2:$L$4965,8,FALSE),""),""),"")</f>
        <v/>
      </c>
      <c r="AA32" s="51"/>
      <c r="AB32" s="50" t="str">
        <f>IF(AA32&lt;&gt;"",IF(AA32&lt;&gt;"LIBSETS_DROP_MECHANIC_MONSTER_NAME",VLOOKUP(AA32,'LibSets constants'!$I$4:$L$1000,3,FALSE),""),"")</f>
        <v/>
      </c>
      <c r="AC32" s="50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constants'!$E$2:$L$4965,8,FALSE),""),""),"")</f>
        <v/>
      </c>
      <c r="AF32" s="51"/>
      <c r="AG32" s="50" t="str">
        <f>IF(AF32&lt;&gt;"",IF(AF32&lt;&gt;"LIBSETS_DROP_MECHANIC_MONSTER_NAME",VLOOKUP(AF32,'LibSets constants'!$I$4:$L$1000,3,FALSE),""),"")</f>
        <v/>
      </c>
      <c r="AH32" s="50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constants'!$E$2:$L$4965,8,FALSE),""),""),"")</f>
        <v/>
      </c>
      <c r="AK32" s="51"/>
      <c r="AL32" s="50" t="str">
        <f>IF(AK32&lt;&gt;"",IF(AK32&lt;&gt;"LIBSETS_DROP_MECHANIC_MONSTER_NAME",VLOOKUP(AK32,'LibSets constants'!$I$4:$L$1000,3,FALSE),""),"")</f>
        <v/>
      </c>
      <c r="AM32" s="50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constants'!$E$2:$L$4965,8,FALSE),""),""),"")</f>
        <v/>
      </c>
      <c r="AP32" s="51"/>
      <c r="AQ32" s="50" t="str">
        <f>IF(AP32&lt;&gt;"",IF(AP32&lt;&gt;"LIBSETS_DROP_MECHANIC_MONSTER_NAME",VLOOKUP(AP32,'LibSets constants'!$I$4:$L$1000,3,FALSE),""),"")</f>
        <v/>
      </c>
      <c r="AR32" s="50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constants'!$E$2:$L$4965,8,FALSE),""),""),"")</f>
        <v/>
      </c>
      <c r="AU32" s="51"/>
      <c r="AV32" s="50" t="str">
        <f>IF(AU32&lt;&gt;"",IF(AU32&lt;&gt;"LIBSETS_DROP_MECHANIC_MONSTER_NAME",VLOOKUP(AU32,'LibSets constants'!$I$4:$L$1000,3,FALSE),""),"")</f>
        <v/>
      </c>
      <c r="AW32" s="50" t="str">
        <f>IF(AU32&lt;&gt;"",IF(AU32&lt;&gt;"LIBSETS_DROP_MECHANIC_MONSTER_NAME",VLOOKUP(AU32,'LibSets constants'!$I$4:$L$1000,4,FALSE),""),"")</f>
        <v/>
      </c>
      <c r="AX32" s="23" t="str">
        <f t="shared" si="1"/>
        <v>[424] = {wayshrines={-1,-1,-1,}, dlcId=DLC_MURKMIRE</v>
      </c>
      <c r="AY32" s="23" t="str">
        <f t="shared" si="2"/>
        <v>, zoneIds={1082}, veteran=true</v>
      </c>
      <c r="AZ32" s="23" t="str">
        <f t="shared" si="3"/>
        <v>, setType=LIBSETS_SETTYPE_ARENA</v>
      </c>
      <c r="BA32" s="23" t="str">
        <f t="shared" si="4"/>
        <v>, dropMechanic={LIBSETS_DROP_MECHANIC_ARENA_STAGE_CHEST}},</v>
      </c>
      <c r="BB32" s="23" t="str">
        <f t="shared" si="5"/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 t="shared" si="0"/>
        <v>425</v>
      </c>
      <c r="J33" s="8" t="s">
        <v>4237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constants'!$E$2:$L$4965,8,FALSE),""),""),"")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constants'!$L$2:$O$9999,4,FALSE)),"")</f>
        <v>DLC_MURKMIRE</v>
      </c>
      <c r="U33" s="3" t="str">
        <f>VLOOKUP(T33,'LibSets constants'!$B$3:$C$1000,2,FALSE)</f>
        <v>Murkmire</v>
      </c>
      <c r="V33" s="37" t="s">
        <v>4358</v>
      </c>
      <c r="W33" s="50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constants'!$E$2:$L$4965,8,FALSE),""),""),"")</f>
        <v/>
      </c>
      <c r="AA33" s="51"/>
      <c r="AB33" s="50" t="str">
        <f>IF(AA33&lt;&gt;"",IF(AA33&lt;&gt;"LIBSETS_DROP_MECHANIC_MONSTER_NAME",VLOOKUP(AA33,'LibSets constants'!$I$4:$L$1000,3,FALSE),""),"")</f>
        <v/>
      </c>
      <c r="AC33" s="50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constants'!$E$2:$L$4965,8,FALSE),""),""),"")</f>
        <v/>
      </c>
      <c r="AF33" s="51"/>
      <c r="AG33" s="50" t="str">
        <f>IF(AF33&lt;&gt;"",IF(AF33&lt;&gt;"LIBSETS_DROP_MECHANIC_MONSTER_NAME",VLOOKUP(AF33,'LibSets constants'!$I$4:$L$1000,3,FALSE),""),"")</f>
        <v/>
      </c>
      <c r="AH33" s="50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constants'!$E$2:$L$4965,8,FALSE),""),""),"")</f>
        <v/>
      </c>
      <c r="AK33" s="51"/>
      <c r="AL33" s="50" t="str">
        <f>IF(AK33&lt;&gt;"",IF(AK33&lt;&gt;"LIBSETS_DROP_MECHANIC_MONSTER_NAME",VLOOKUP(AK33,'LibSets constants'!$I$4:$L$1000,3,FALSE),""),"")</f>
        <v/>
      </c>
      <c r="AM33" s="50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constants'!$E$2:$L$4965,8,FALSE),""),""),"")</f>
        <v/>
      </c>
      <c r="AP33" s="51"/>
      <c r="AQ33" s="50" t="str">
        <f>IF(AP33&lt;&gt;"",IF(AP33&lt;&gt;"LIBSETS_DROP_MECHANIC_MONSTER_NAME",VLOOKUP(AP33,'LibSets constants'!$I$4:$L$1000,3,FALSE),""),"")</f>
        <v/>
      </c>
      <c r="AR33" s="50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constants'!$E$2:$L$4965,8,FALSE),""),""),"")</f>
        <v/>
      </c>
      <c r="AU33" s="51"/>
      <c r="AV33" s="50" t="str">
        <f>IF(AU33&lt;&gt;"",IF(AU33&lt;&gt;"LIBSETS_DROP_MECHANIC_MONSTER_NAME",VLOOKUP(AU33,'LibSets constants'!$I$4:$L$1000,3,FALSE),""),"")</f>
        <v/>
      </c>
      <c r="AW33" s="50" t="str">
        <f>IF(AU33&lt;&gt;"",IF(AU33&lt;&gt;"LIBSETS_DROP_MECHANIC_MONSTER_NAME",VLOOKUP(AU33,'LibSets constants'!$I$4:$L$1000,4,FALSE),""),"")</f>
        <v/>
      </c>
      <c r="AX33" s="23" t="str">
        <f t="shared" si="1"/>
        <v>[425] = {wayshrines={-1,-1,-1,}, dlcId=DLC_MURKMIRE</v>
      </c>
      <c r="AY33" s="23" t="str">
        <f t="shared" si="2"/>
        <v>, zoneIds={1082}, veteran=true</v>
      </c>
      <c r="AZ33" s="23" t="str">
        <f t="shared" si="3"/>
        <v>, setType=LIBSETS_SETTYPE_ARENA</v>
      </c>
      <c r="BA33" s="23" t="str">
        <f t="shared" si="4"/>
        <v>, dropMechanic={LIBSETS_DROP_MECHANIC_ARENA_STAGE_CHEST}},</v>
      </c>
      <c r="BB33" s="23" t="str">
        <f t="shared" si="5"/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 t="shared" si="0"/>
        <v>426</v>
      </c>
      <c r="J34" s="8" t="s">
        <v>4237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constants'!$E$2:$L$4965,8,FALSE),""),""),"")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constants'!$L$2:$O$9999,4,FALSE)),"")</f>
        <v>DLC_MURKMIRE</v>
      </c>
      <c r="U34" s="3" t="str">
        <f>VLOOKUP(T34,'LibSets constants'!$B$3:$C$1000,2,FALSE)</f>
        <v>Murkmire</v>
      </c>
      <c r="V34" s="37" t="s">
        <v>4358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constants'!$E$2:$L$4965,8,FALSE),""),""),"")</f>
        <v/>
      </c>
      <c r="AA34" s="51"/>
      <c r="AB34" s="50" t="str">
        <f>IF(AA34&lt;&gt;"",IF(AA34&lt;&gt;"LIBSETS_DROP_MECHANIC_MONSTER_NAME",VLOOKUP(AA34,'LibSets constants'!$I$4:$L$1000,3,FALSE),""),"")</f>
        <v/>
      </c>
      <c r="AC34" s="50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constants'!$E$2:$L$4965,8,FALSE),""),""),"")</f>
        <v/>
      </c>
      <c r="AF34" s="51"/>
      <c r="AG34" s="50" t="str">
        <f>IF(AF34&lt;&gt;"",IF(AF34&lt;&gt;"LIBSETS_DROP_MECHANIC_MONSTER_NAME",VLOOKUP(AF34,'LibSets constants'!$I$4:$L$1000,3,FALSE),""),"")</f>
        <v/>
      </c>
      <c r="AH34" s="50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constants'!$E$2:$L$4965,8,FALSE),""),""),"")</f>
        <v/>
      </c>
      <c r="AK34" s="51"/>
      <c r="AL34" s="50" t="str">
        <f>IF(AK34&lt;&gt;"",IF(AK34&lt;&gt;"LIBSETS_DROP_MECHANIC_MONSTER_NAME",VLOOKUP(AK34,'LibSets constants'!$I$4:$L$1000,3,FALSE),""),"")</f>
        <v/>
      </c>
      <c r="AM34" s="50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constants'!$E$2:$L$4965,8,FALSE),""),""),"")</f>
        <v/>
      </c>
      <c r="AP34" s="51"/>
      <c r="AQ34" s="50" t="str">
        <f>IF(AP34&lt;&gt;"",IF(AP34&lt;&gt;"LIBSETS_DROP_MECHANIC_MONSTER_NAME",VLOOKUP(AP34,'LibSets constants'!$I$4:$L$1000,3,FALSE),""),"")</f>
        <v/>
      </c>
      <c r="AR34" s="50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constants'!$E$2:$L$4965,8,FALSE),""),""),"")</f>
        <v/>
      </c>
      <c r="AU34" s="51"/>
      <c r="AV34" s="50" t="str">
        <f>IF(AU34&lt;&gt;"",IF(AU34&lt;&gt;"LIBSETS_DROP_MECHANIC_MONSTER_NAME",VLOOKUP(AU34,'LibSets constants'!$I$4:$L$1000,3,FALSE),""),"")</f>
        <v/>
      </c>
      <c r="AW34" s="50" t="str">
        <f>IF(AU34&lt;&gt;"",IF(AU34&lt;&gt;"LIBSETS_DROP_MECHANIC_MONSTER_NAME",VLOOKUP(AU34,'LibSets constants'!$I$4:$L$1000,4,FALSE),""),"")</f>
        <v/>
      </c>
      <c r="AX34" s="23" t="str">
        <f t="shared" si="1"/>
        <v>[426] = {wayshrines={-1,-1,-1,}, dlcId=DLC_MURKMIRE</v>
      </c>
      <c r="AY34" s="23" t="str">
        <f t="shared" si="2"/>
        <v>, zoneIds={1082}, veteran=true</v>
      </c>
      <c r="AZ34" s="23" t="str">
        <f t="shared" si="3"/>
        <v>, setType=LIBSETS_SETTYPE_ARENA</v>
      </c>
      <c r="BA34" s="23" t="str">
        <f t="shared" si="4"/>
        <v>, dropMechanic={LIBSETS_DROP_MECHANIC_ARENA_STAGE_CHEST}},</v>
      </c>
      <c r="BB34" s="23" t="str">
        <f t="shared" si="5"/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 t="shared" si="0"/>
        <v>427</v>
      </c>
      <c r="J35" s="8" t="s">
        <v>4237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constants'!$E$2:$L$4965,8,FALSE),""),""),"")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constants'!$L$2:$O$9999,4,FALSE)),"")</f>
        <v>DLC_MURKMIRE</v>
      </c>
      <c r="U35" s="3" t="str">
        <f>VLOOKUP(T35,'LibSets constants'!$B$3:$C$1000,2,FALSE)</f>
        <v>Murkmire</v>
      </c>
      <c r="V35" s="37" t="s">
        <v>4358</v>
      </c>
      <c r="W35" s="50" t="str">
        <f>IF(V35&lt;&gt;"",IF(V35&lt;&gt;"LIBSETS_DROP_MECHANIC_MONSTER_NAME",VLOOKUP(V35,'LibSets constants'!$I$4:$L$1000,3,FALSE),""),"")</f>
        <v>Arena stage chest</v>
      </c>
      <c r="X35" s="50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constants'!$E$2:$L$4965,8,FALSE),""),""),"")</f>
        <v/>
      </c>
      <c r="AA35" s="51"/>
      <c r="AB35" s="50" t="str">
        <f>IF(AA35&lt;&gt;"",IF(AA35&lt;&gt;"LIBSETS_DROP_MECHANIC_MONSTER_NAME",VLOOKUP(AA35,'LibSets constants'!$I$4:$L$1000,3,FALSE),""),"")</f>
        <v/>
      </c>
      <c r="AC35" s="50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constants'!$E$2:$L$4965,8,FALSE),""),""),"")</f>
        <v/>
      </c>
      <c r="AF35" s="51"/>
      <c r="AG35" s="50" t="str">
        <f>IF(AF35&lt;&gt;"",IF(AF35&lt;&gt;"LIBSETS_DROP_MECHANIC_MONSTER_NAME",VLOOKUP(AF35,'LibSets constants'!$I$4:$L$1000,3,FALSE),""),"")</f>
        <v/>
      </c>
      <c r="AH35" s="50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constants'!$E$2:$L$4965,8,FALSE),""),""),"")</f>
        <v/>
      </c>
      <c r="AK35" s="51"/>
      <c r="AL35" s="50" t="str">
        <f>IF(AK35&lt;&gt;"",IF(AK35&lt;&gt;"LIBSETS_DROP_MECHANIC_MONSTER_NAME",VLOOKUP(AK35,'LibSets constants'!$I$4:$L$1000,3,FALSE),""),"")</f>
        <v/>
      </c>
      <c r="AM35" s="50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constants'!$E$2:$L$4965,8,FALSE),""),""),"")</f>
        <v/>
      </c>
      <c r="AP35" s="51"/>
      <c r="AQ35" s="50" t="str">
        <f>IF(AP35&lt;&gt;"",IF(AP35&lt;&gt;"LIBSETS_DROP_MECHANIC_MONSTER_NAME",VLOOKUP(AP35,'LibSets constants'!$I$4:$L$1000,3,FALSE),""),"")</f>
        <v/>
      </c>
      <c r="AR35" s="50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constants'!$E$2:$L$4965,8,FALSE),""),""),"")</f>
        <v/>
      </c>
      <c r="AU35" s="51"/>
      <c r="AV35" s="50" t="str">
        <f>IF(AU35&lt;&gt;"",IF(AU35&lt;&gt;"LIBSETS_DROP_MECHANIC_MONSTER_NAME",VLOOKUP(AU35,'LibSets constants'!$I$4:$L$1000,3,FALSE),""),"")</f>
        <v/>
      </c>
      <c r="AW35" s="50" t="str">
        <f>IF(AU35&lt;&gt;"",IF(AU35&lt;&gt;"LIBSETS_DROP_MECHANIC_MONSTER_NAME",VLOOKUP(AU35,'LibSets constants'!$I$4:$L$1000,4,FALSE),""),"")</f>
        <v/>
      </c>
      <c r="AX35" s="23" t="str">
        <f t="shared" si="1"/>
        <v>[427] = {wayshrines={-1,-1,-1,}, dlcId=DLC_MURKMIRE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 t="shared" si="3"/>
        <v>, setType=LIBSETS_SETTYPE_ARENA</v>
      </c>
      <c r="BA35" s="23" t="str">
        <f t="shared" si="4"/>
        <v>, dropMechanic={LIBSETS_DROP_MECHANIC_ARENA_STAGE_CHEST}},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 t="shared" si="0"/>
        <v>428</v>
      </c>
      <c r="J36" s="8" t="s">
        <v>4237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constants'!$E$2:$L$4965,8,FALSE),""),""),"")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constants'!$L$2:$O$9999,4,FALSE)),"")</f>
        <v>DLC_MURKMIRE</v>
      </c>
      <c r="U36" s="3" t="str">
        <f>VLOOKUP(T36,'LibSets constants'!$B$3:$C$1000,2,FALSE)</f>
        <v>Murkmire</v>
      </c>
      <c r="V36" s="37" t="s">
        <v>4358</v>
      </c>
      <c r="W36" s="50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constants'!$E$2:$L$4965,8,FALSE),""),""),"")</f>
        <v/>
      </c>
      <c r="AA36" s="51"/>
      <c r="AB36" s="50" t="str">
        <f>IF(AA36&lt;&gt;"",IF(AA36&lt;&gt;"LIBSETS_DROP_MECHANIC_MONSTER_NAME",VLOOKUP(AA36,'LibSets constants'!$I$4:$L$1000,3,FALSE),""),"")</f>
        <v/>
      </c>
      <c r="AC36" s="50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constants'!$E$2:$L$4965,8,FALSE),""),""),"")</f>
        <v/>
      </c>
      <c r="AF36" s="51"/>
      <c r="AG36" s="50" t="str">
        <f>IF(AF36&lt;&gt;"",IF(AF36&lt;&gt;"LIBSETS_DROP_MECHANIC_MONSTER_NAME",VLOOKUP(AF36,'LibSets constants'!$I$4:$L$1000,3,FALSE),""),"")</f>
        <v/>
      </c>
      <c r="AH36" s="50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constants'!$E$2:$L$4965,8,FALSE),""),""),"")</f>
        <v/>
      </c>
      <c r="AK36" s="51"/>
      <c r="AL36" s="50" t="str">
        <f>IF(AK36&lt;&gt;"",IF(AK36&lt;&gt;"LIBSETS_DROP_MECHANIC_MONSTER_NAME",VLOOKUP(AK36,'LibSets constants'!$I$4:$L$1000,3,FALSE),""),"")</f>
        <v/>
      </c>
      <c r="AM36" s="50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constants'!$E$2:$L$4965,8,FALSE),""),""),"")</f>
        <v/>
      </c>
      <c r="AP36" s="51"/>
      <c r="AQ36" s="50" t="str">
        <f>IF(AP36&lt;&gt;"",IF(AP36&lt;&gt;"LIBSETS_DROP_MECHANIC_MONSTER_NAME",VLOOKUP(AP36,'LibSets constants'!$I$4:$L$1000,3,FALSE),""),"")</f>
        <v/>
      </c>
      <c r="AR36" s="50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constants'!$E$2:$L$4965,8,FALSE),""),""),"")</f>
        <v/>
      </c>
      <c r="AU36" s="51"/>
      <c r="AV36" s="50" t="str">
        <f>IF(AU36&lt;&gt;"",IF(AU36&lt;&gt;"LIBSETS_DROP_MECHANIC_MONSTER_NAME",VLOOKUP(AU36,'LibSets constants'!$I$4:$L$1000,3,FALSE),""),"")</f>
        <v/>
      </c>
      <c r="AW36" s="50" t="str">
        <f>IF(AU36&lt;&gt;"",IF(AU36&lt;&gt;"LIBSETS_DROP_MECHANIC_MONSTER_NAME",VLOOKUP(AU36,'LibSets constants'!$I$4:$L$1000,4,FALSE),""),"")</f>
        <v/>
      </c>
      <c r="AX36" s="23" t="str">
        <f t="shared" si="1"/>
        <v>[428] = {wayshrines={-1,-1,-1,}, dlcId=DLC_MURKMIRE</v>
      </c>
      <c r="AY36" s="23" t="str">
        <f t="shared" si="6"/>
        <v>, zoneIds={1082}, veteran=true</v>
      </c>
      <c r="AZ36" s="23" t="str">
        <f t="shared" si="3"/>
        <v>, setType=LIBSETS_SETTYPE_ARENA</v>
      </c>
      <c r="BA36" s="23" t="str">
        <f t="shared" si="4"/>
        <v>, dropMechanic={LIBSETS_DROP_MECHANIC_ARENA_STAGE_CHEST}},</v>
      </c>
      <c r="BB36" s="23" t="str">
        <f t="shared" si="7"/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 t="shared" si="0"/>
        <v>???</v>
      </c>
      <c r="H37" s="54" t="s">
        <v>4541</v>
      </c>
      <c r="I37" t="s">
        <v>2468</v>
      </c>
      <c r="J37" s="8" t="s">
        <v>4237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constants'!$E$2:$L$4965,8,FALSE),""),""),"")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constants'!$L$2:$O$9999,4,FALSE)),"")</f>
        <v>DLC_ORSINIUM</v>
      </c>
      <c r="U37" s="3" t="str">
        <f>VLOOKUP(T37,'LibSets constants'!$B$3:$C$1000,2,FALSE)</f>
        <v>Orsinium</v>
      </c>
      <c r="V37" s="37" t="s">
        <v>4358</v>
      </c>
      <c r="W37" s="50" t="str">
        <f>IF(V37&lt;&gt;"",IF(V37&lt;&gt;"LIBSETS_DROP_MECHANIC_MONSTER_NAME",VLOOKUP(V37,'LibSets constants'!$I$4:$L$1000,3,FALSE),""),"")</f>
        <v>Arena stage chest</v>
      </c>
      <c r="X37" s="50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constants'!$E$2:$L$4965,8,FALSE),""),""),"")</f>
        <v/>
      </c>
      <c r="AA37" s="51"/>
      <c r="AB37" s="50" t="str">
        <f>IF(AA37&lt;&gt;"",IF(AA37&lt;&gt;"LIBSETS_DROP_MECHANIC_MONSTER_NAME",VLOOKUP(AA37,'LibSets constants'!$I$4:$L$1000,3,FALSE),""),"")</f>
        <v/>
      </c>
      <c r="AC37" s="50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constants'!$E$2:$L$4965,8,FALSE),""),""),"")</f>
        <v/>
      </c>
      <c r="AF37" s="51"/>
      <c r="AG37" s="50" t="str">
        <f>IF(AF37&lt;&gt;"",IF(AF37&lt;&gt;"LIBSETS_DROP_MECHANIC_MONSTER_NAME",VLOOKUP(AF37,'LibSets constants'!$I$4:$L$1000,3,FALSE),""),"")</f>
        <v/>
      </c>
      <c r="AH37" s="50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constants'!$E$2:$L$4965,8,FALSE),""),""),"")</f>
        <v/>
      </c>
      <c r="AK37" s="51"/>
      <c r="AL37" s="50" t="str">
        <f>IF(AK37&lt;&gt;"",IF(AK37&lt;&gt;"LIBSETS_DROP_MECHANIC_MONSTER_NAME",VLOOKUP(AK37,'LibSets constants'!$I$4:$L$1000,3,FALSE),""),"")</f>
        <v/>
      </c>
      <c r="AM37" s="50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constants'!$E$2:$L$4965,8,FALSE),""),""),"")</f>
        <v/>
      </c>
      <c r="AP37" s="51"/>
      <c r="AQ37" s="50" t="str">
        <f>IF(AP37&lt;&gt;"",IF(AP37&lt;&gt;"LIBSETS_DROP_MECHANIC_MONSTER_NAME",VLOOKUP(AP37,'LibSets constants'!$I$4:$L$1000,3,FALSE),""),"")</f>
        <v/>
      </c>
      <c r="AR37" s="50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constants'!$E$2:$L$4965,8,FALSE),""),""),"")</f>
        <v/>
      </c>
      <c r="AU37" s="51"/>
      <c r="AV37" s="50" t="str">
        <f>IF(AU37&lt;&gt;"",IF(AU37&lt;&gt;"LIBSETS_DROP_MECHANIC_MONSTER_NAME",VLOOKUP(AU37,'LibSets constants'!$I$4:$L$1000,3,FALSE),""),"")</f>
        <v/>
      </c>
      <c r="AW37" s="50" t="str">
        <f>IF(AU37&lt;&gt;"",IF(AU37&lt;&gt;"LIBSETS_DROP_MECHANIC_MONSTER_NAME",VLOOKUP(AU37,'LibSets constants'!$I$4:$L$1000,4,FALSE),""),"")</f>
        <v/>
      </c>
      <c r="AX37" s="23" t="str">
        <f t="shared" si="1"/>
        <v>--[???] = {wayshrines={-1,-1,-1,}, dlcId=DLC_ORSINIUM</v>
      </c>
      <c r="AY37" s="23" t="str">
        <f t="shared" si="6"/>
        <v>, zoneIds={677}, veteran=true</v>
      </c>
      <c r="AZ37" s="23" t="str">
        <f t="shared" si="3"/>
        <v>, setType=LIBSETS_SETTYPE_ARENA</v>
      </c>
      <c r="BA37" s="23" t="str">
        <f t="shared" si="4"/>
        <v>, dropMechanic={LIBSETS_DROP_MECHANIC_ARENA_STAGE_CHEST}},</v>
      </c>
      <c r="BB37" s="23" t="str">
        <f t="shared" si="7"/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 t="shared" si="0"/>
        <v>???</v>
      </c>
      <c r="H38" s="54" t="s">
        <v>4541</v>
      </c>
      <c r="I38" t="s">
        <v>2468</v>
      </c>
      <c r="J38" s="8" t="s">
        <v>4237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constants'!$E$2:$L$4965,8,FALSE),""),""),"")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constants'!$L$2:$O$9999,4,FALSE)),"")</f>
        <v>DLC_ORSINIUM</v>
      </c>
      <c r="U38" s="3" t="str">
        <f>VLOOKUP(T38,'LibSets constants'!$B$3:$C$1000,2,FALSE)</f>
        <v>Orsinium</v>
      </c>
      <c r="V38" s="37" t="s">
        <v>4358</v>
      </c>
      <c r="W38" s="50" t="str">
        <f>IF(V38&lt;&gt;"",IF(V38&lt;&gt;"LIBSETS_DROP_MECHANIC_MONSTER_NAME",VLOOKUP(V38,'LibSets constants'!$I$4:$L$1000,3,FALSE),""),"")</f>
        <v>Arena stage chest</v>
      </c>
      <c r="X38" s="50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constants'!$E$2:$L$4965,8,FALSE),""),""),"")</f>
        <v/>
      </c>
      <c r="AA38" s="51"/>
      <c r="AB38" s="50" t="str">
        <f>IF(AA38&lt;&gt;"",IF(AA38&lt;&gt;"LIBSETS_DROP_MECHANIC_MONSTER_NAME",VLOOKUP(AA38,'LibSets constants'!$I$4:$L$1000,3,FALSE),""),"")</f>
        <v/>
      </c>
      <c r="AC38" s="50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constants'!$E$2:$L$4965,8,FALSE),""),""),"")</f>
        <v/>
      </c>
      <c r="AF38" s="51"/>
      <c r="AG38" s="50" t="str">
        <f>IF(AF38&lt;&gt;"",IF(AF38&lt;&gt;"LIBSETS_DROP_MECHANIC_MONSTER_NAME",VLOOKUP(AF38,'LibSets constants'!$I$4:$L$1000,3,FALSE),""),"")</f>
        <v/>
      </c>
      <c r="AH38" s="50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constants'!$E$2:$L$4965,8,FALSE),""),""),"")</f>
        <v/>
      </c>
      <c r="AK38" s="51"/>
      <c r="AL38" s="50" t="str">
        <f>IF(AK38&lt;&gt;"",IF(AK38&lt;&gt;"LIBSETS_DROP_MECHANIC_MONSTER_NAME",VLOOKUP(AK38,'LibSets constants'!$I$4:$L$1000,3,FALSE),""),"")</f>
        <v/>
      </c>
      <c r="AM38" s="50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constants'!$E$2:$L$4965,8,FALSE),""),""),"")</f>
        <v/>
      </c>
      <c r="AP38" s="51"/>
      <c r="AQ38" s="50" t="str">
        <f>IF(AP38&lt;&gt;"",IF(AP38&lt;&gt;"LIBSETS_DROP_MECHANIC_MONSTER_NAME",VLOOKUP(AP38,'LibSets constants'!$I$4:$L$1000,3,FALSE),""),"")</f>
        <v/>
      </c>
      <c r="AR38" s="50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constants'!$E$2:$L$4965,8,FALSE),""),""),"")</f>
        <v/>
      </c>
      <c r="AU38" s="51"/>
      <c r="AV38" s="50" t="str">
        <f>IF(AU38&lt;&gt;"",IF(AU38&lt;&gt;"LIBSETS_DROP_MECHANIC_MONSTER_NAME",VLOOKUP(AU38,'LibSets constants'!$I$4:$L$1000,3,FALSE),""),"")</f>
        <v/>
      </c>
      <c r="AW38" s="50" t="str">
        <f>IF(AU38&lt;&gt;"",IF(AU38&lt;&gt;"LIBSETS_DROP_MECHANIC_MONSTER_NAME",VLOOKUP(AU38,'LibSets constants'!$I$4:$L$1000,4,FALSE),""),"")</f>
        <v/>
      </c>
      <c r="AX38" s="23" t="str">
        <f t="shared" si="1"/>
        <v>--[???] = {wayshrines={-1,-1,-1,}, dlcId=DLC_ORSINIUM</v>
      </c>
      <c r="AY38" s="23" t="str">
        <f t="shared" si="6"/>
        <v>, zoneIds={677}, veteran=true</v>
      </c>
      <c r="AZ38" s="23" t="str">
        <f t="shared" si="3"/>
        <v>, setType=LIBSETS_SETTYPE_ARENA</v>
      </c>
      <c r="BA38" s="23" t="str">
        <f t="shared" si="4"/>
        <v>, dropMechanic={LIBSETS_DROP_MECHANIC_ARENA_STAGE_CHEST}},</v>
      </c>
      <c r="BB38" s="23" t="str">
        <f t="shared" si="7"/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 t="shared" si="0"/>
        <v>???</v>
      </c>
      <c r="H39" s="54" t="s">
        <v>4541</v>
      </c>
      <c r="I39" t="s">
        <v>2468</v>
      </c>
      <c r="J39" s="8" t="s">
        <v>4237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constants'!$E$2:$L$4965,8,FALSE),""),""),"")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constants'!$L$2:$O$9999,4,FALSE)),"")</f>
        <v>DLC_ORSINIUM</v>
      </c>
      <c r="U39" s="3" t="str">
        <f>VLOOKUP(T39,'LibSets constants'!$B$3:$C$1000,2,FALSE)</f>
        <v>Orsinium</v>
      </c>
      <c r="V39" s="37" t="s">
        <v>4358</v>
      </c>
      <c r="W39" s="50" t="str">
        <f>IF(V39&lt;&gt;"",IF(V39&lt;&gt;"LIBSETS_DROP_MECHANIC_MONSTER_NAME",VLOOKUP(V39,'LibSets constants'!$I$4:$L$1000,3,FALSE),""),"")</f>
        <v>Arena stage chest</v>
      </c>
      <c r="X39" s="50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constants'!$E$2:$L$4965,8,FALSE),""),""),"")</f>
        <v/>
      </c>
      <c r="AA39" s="51"/>
      <c r="AB39" s="50" t="str">
        <f>IF(AA39&lt;&gt;"",IF(AA39&lt;&gt;"LIBSETS_DROP_MECHANIC_MONSTER_NAME",VLOOKUP(AA39,'LibSets constants'!$I$4:$L$1000,3,FALSE),""),"")</f>
        <v/>
      </c>
      <c r="AC39" s="50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constants'!$E$2:$L$4965,8,FALSE),""),""),"")</f>
        <v/>
      </c>
      <c r="AF39" s="51"/>
      <c r="AG39" s="50" t="str">
        <f>IF(AF39&lt;&gt;"",IF(AF39&lt;&gt;"LIBSETS_DROP_MECHANIC_MONSTER_NAME",VLOOKUP(AF39,'LibSets constants'!$I$4:$L$1000,3,FALSE),""),"")</f>
        <v/>
      </c>
      <c r="AH39" s="50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constants'!$E$2:$L$4965,8,FALSE),""),""),"")</f>
        <v/>
      </c>
      <c r="AK39" s="51"/>
      <c r="AL39" s="50" t="str">
        <f>IF(AK39&lt;&gt;"",IF(AK39&lt;&gt;"LIBSETS_DROP_MECHANIC_MONSTER_NAME",VLOOKUP(AK39,'LibSets constants'!$I$4:$L$1000,3,FALSE),""),"")</f>
        <v/>
      </c>
      <c r="AM39" s="50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constants'!$E$2:$L$4965,8,FALSE),""),""),"")</f>
        <v/>
      </c>
      <c r="AP39" s="51"/>
      <c r="AQ39" s="50" t="str">
        <f>IF(AP39&lt;&gt;"",IF(AP39&lt;&gt;"LIBSETS_DROP_MECHANIC_MONSTER_NAME",VLOOKUP(AP39,'LibSets constants'!$I$4:$L$1000,3,FALSE),""),"")</f>
        <v/>
      </c>
      <c r="AR39" s="50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constants'!$E$2:$L$4965,8,FALSE),""),""),"")</f>
        <v/>
      </c>
      <c r="AU39" s="51"/>
      <c r="AV39" s="50" t="str">
        <f>IF(AU39&lt;&gt;"",IF(AU39&lt;&gt;"LIBSETS_DROP_MECHANIC_MONSTER_NAME",VLOOKUP(AU39,'LibSets constants'!$I$4:$L$1000,3,FALSE),""),"")</f>
        <v/>
      </c>
      <c r="AW39" s="50" t="str">
        <f>IF(AU39&lt;&gt;"",IF(AU39&lt;&gt;"LIBSETS_DROP_MECHANIC_MONSTER_NAME",VLOOKUP(AU39,'LibSets constants'!$I$4:$L$1000,4,FALSE),""),"")</f>
        <v/>
      </c>
      <c r="AX39" s="23" t="str">
        <f t="shared" si="1"/>
        <v>--[???] = {wayshrines={-1,-1,-1,}, dlcId=DLC_ORSINIUM</v>
      </c>
      <c r="AY39" s="23" t="str">
        <f t="shared" si="6"/>
        <v>, zoneIds={677}, veteran=true</v>
      </c>
      <c r="AZ39" s="23" t="str">
        <f t="shared" si="3"/>
        <v>, setType=LIBSETS_SETTYPE_ARENA</v>
      </c>
      <c r="BA39" s="23" t="str">
        <f t="shared" si="4"/>
        <v>, dropMechanic={LIBSETS_DROP_MECHANIC_ARENA_STAGE_CHEST}},</v>
      </c>
      <c r="BB39" s="23" t="str">
        <f t="shared" si="7"/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 t="shared" si="0"/>
        <v>???</v>
      </c>
      <c r="H40" s="54" t="s">
        <v>4541</v>
      </c>
      <c r="I40" t="s">
        <v>2468</v>
      </c>
      <c r="J40" s="8" t="s">
        <v>4237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constants'!$E$2:$L$4965,8,FALSE),""),""),"")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constants'!$L$2:$O$9999,4,FALSE)),"")</f>
        <v>DLC_ORSINIUM</v>
      </c>
      <c r="U40" s="3" t="str">
        <f>VLOOKUP(T40,'LibSets constants'!$B$3:$C$1000,2,FALSE)</f>
        <v>Orsinium</v>
      </c>
      <c r="V40" s="37" t="s">
        <v>4358</v>
      </c>
      <c r="W40" s="50" t="str">
        <f>IF(V40&lt;&gt;"",IF(V40&lt;&gt;"LIBSETS_DROP_MECHANIC_MONSTER_NAME",VLOOKUP(V40,'LibSets constants'!$I$4:$L$1000,3,FALSE),""),"")</f>
        <v>Arena stage chest</v>
      </c>
      <c r="X40" s="50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constants'!$E$2:$L$4965,8,FALSE),""),""),"")</f>
        <v/>
      </c>
      <c r="AA40" s="51"/>
      <c r="AB40" s="50" t="str">
        <f>IF(AA40&lt;&gt;"",IF(AA40&lt;&gt;"LIBSETS_DROP_MECHANIC_MONSTER_NAME",VLOOKUP(AA40,'LibSets constants'!$I$4:$L$1000,3,FALSE),""),"")</f>
        <v/>
      </c>
      <c r="AC40" s="50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constants'!$E$2:$L$4965,8,FALSE),""),""),"")</f>
        <v/>
      </c>
      <c r="AF40" s="51"/>
      <c r="AG40" s="50" t="str">
        <f>IF(AF40&lt;&gt;"",IF(AF40&lt;&gt;"LIBSETS_DROP_MECHANIC_MONSTER_NAME",VLOOKUP(AF40,'LibSets constants'!$I$4:$L$1000,3,FALSE),""),"")</f>
        <v/>
      </c>
      <c r="AH40" s="50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constants'!$E$2:$L$4965,8,FALSE),""),""),"")</f>
        <v/>
      </c>
      <c r="AK40" s="51"/>
      <c r="AL40" s="50" t="str">
        <f>IF(AK40&lt;&gt;"",IF(AK40&lt;&gt;"LIBSETS_DROP_MECHANIC_MONSTER_NAME",VLOOKUP(AK40,'LibSets constants'!$I$4:$L$1000,3,FALSE),""),"")</f>
        <v/>
      </c>
      <c r="AM40" s="50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constants'!$E$2:$L$4965,8,FALSE),""),""),"")</f>
        <v/>
      </c>
      <c r="AP40" s="51"/>
      <c r="AQ40" s="50" t="str">
        <f>IF(AP40&lt;&gt;"",IF(AP40&lt;&gt;"LIBSETS_DROP_MECHANIC_MONSTER_NAME",VLOOKUP(AP40,'LibSets constants'!$I$4:$L$1000,3,FALSE),""),"")</f>
        <v/>
      </c>
      <c r="AR40" s="50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constants'!$E$2:$L$4965,8,FALSE),""),""),"")</f>
        <v/>
      </c>
      <c r="AU40" s="51"/>
      <c r="AV40" s="50" t="str">
        <f>IF(AU40&lt;&gt;"",IF(AU40&lt;&gt;"LIBSETS_DROP_MECHANIC_MONSTER_NAME",VLOOKUP(AU40,'LibSets constants'!$I$4:$L$1000,3,FALSE),""),"")</f>
        <v/>
      </c>
      <c r="AW40" s="50" t="str">
        <f>IF(AU40&lt;&gt;"",IF(AU40&lt;&gt;"LIBSETS_DROP_MECHANIC_MONSTER_NAME",VLOOKUP(AU40,'LibSets constants'!$I$4:$L$1000,4,FALSE),""),"")</f>
        <v/>
      </c>
      <c r="AX40" s="23" t="str">
        <f t="shared" si="1"/>
        <v>--[???] = {wayshrines={-1,-1,-1,}, dlcId=DLC_ORSINIUM</v>
      </c>
      <c r="AY40" s="23" t="str">
        <f t="shared" si="6"/>
        <v>, zoneIds={677}, veteran=true</v>
      </c>
      <c r="AZ40" s="23" t="str">
        <f t="shared" si="3"/>
        <v>, setType=LIBSETS_SETTYPE_ARENA</v>
      </c>
      <c r="BA40" s="23" t="str">
        <f t="shared" si="4"/>
        <v>, dropMechanic={LIBSETS_DROP_MECHANIC_ARENA_STAGE_CHEST}},</v>
      </c>
      <c r="BB40" s="23" t="str">
        <f t="shared" si="7"/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 t="shared" si="0"/>
        <v>???</v>
      </c>
      <c r="H41" s="54" t="s">
        <v>4541</v>
      </c>
      <c r="I41" t="s">
        <v>2468</v>
      </c>
      <c r="J41" s="8" t="s">
        <v>4237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constants'!$E$2:$L$4965,8,FALSE),""),""),"")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constants'!$L$2:$O$9999,4,FALSE)),"")</f>
        <v>DLC_ORSINIUM</v>
      </c>
      <c r="U41" s="3" t="str">
        <f>VLOOKUP(T41,'LibSets constants'!$B$3:$C$1000,2,FALSE)</f>
        <v>Orsinium</v>
      </c>
      <c r="V41" s="37" t="s">
        <v>4358</v>
      </c>
      <c r="W41" s="50" t="str">
        <f>IF(V41&lt;&gt;"",IF(V41&lt;&gt;"LIBSETS_DROP_MECHANIC_MONSTER_NAME",VLOOKUP(V41,'LibSets constants'!$I$4:$L$1000,3,FALSE),""),"")</f>
        <v>Arena stage chest</v>
      </c>
      <c r="X41" s="50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constants'!$E$2:$L$4965,8,FALSE),""),""),"")</f>
        <v/>
      </c>
      <c r="AA41" s="51"/>
      <c r="AB41" s="50" t="str">
        <f>IF(AA41&lt;&gt;"",IF(AA41&lt;&gt;"LIBSETS_DROP_MECHANIC_MONSTER_NAME",VLOOKUP(AA41,'LibSets constants'!$I$4:$L$1000,3,FALSE),""),"")</f>
        <v/>
      </c>
      <c r="AC41" s="50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constants'!$E$2:$L$4965,8,FALSE),""),""),"")</f>
        <v/>
      </c>
      <c r="AF41" s="51"/>
      <c r="AG41" s="50" t="str">
        <f>IF(AF41&lt;&gt;"",IF(AF41&lt;&gt;"LIBSETS_DROP_MECHANIC_MONSTER_NAME",VLOOKUP(AF41,'LibSets constants'!$I$4:$L$1000,3,FALSE),""),"")</f>
        <v/>
      </c>
      <c r="AH41" s="50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constants'!$E$2:$L$4965,8,FALSE),""),""),"")</f>
        <v/>
      </c>
      <c r="AK41" s="51"/>
      <c r="AL41" s="50" t="str">
        <f>IF(AK41&lt;&gt;"",IF(AK41&lt;&gt;"LIBSETS_DROP_MECHANIC_MONSTER_NAME",VLOOKUP(AK41,'LibSets constants'!$I$4:$L$1000,3,FALSE),""),"")</f>
        <v/>
      </c>
      <c r="AM41" s="50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constants'!$E$2:$L$4965,8,FALSE),""),""),"")</f>
        <v/>
      </c>
      <c r="AP41" s="51"/>
      <c r="AQ41" s="50" t="str">
        <f>IF(AP41&lt;&gt;"",IF(AP41&lt;&gt;"LIBSETS_DROP_MECHANIC_MONSTER_NAME",VLOOKUP(AP41,'LibSets constants'!$I$4:$L$1000,3,FALSE),""),"")</f>
        <v/>
      </c>
      <c r="AR41" s="50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constants'!$E$2:$L$4965,8,FALSE),""),""),"")</f>
        <v/>
      </c>
      <c r="AU41" s="51"/>
      <c r="AV41" s="50" t="str">
        <f>IF(AU41&lt;&gt;"",IF(AU41&lt;&gt;"LIBSETS_DROP_MECHANIC_MONSTER_NAME",VLOOKUP(AU41,'LibSets constants'!$I$4:$L$1000,3,FALSE),""),"")</f>
        <v/>
      </c>
      <c r="AW41" s="50" t="str">
        <f>IF(AU41&lt;&gt;"",IF(AU41&lt;&gt;"LIBSETS_DROP_MECHANIC_MONSTER_NAME",VLOOKUP(AU41,'LibSets constants'!$I$4:$L$1000,4,FALSE),""),"")</f>
        <v/>
      </c>
      <c r="AX41" s="23" t="str">
        <f t="shared" si="1"/>
        <v>--[???] = {wayshrines={-1,-1,-1,}, dlcId=DLC_ORSINIUM</v>
      </c>
      <c r="AY41" s="23" t="str">
        <f t="shared" si="6"/>
        <v>, zoneIds={677}, veteran=true</v>
      </c>
      <c r="AZ41" s="23" t="str">
        <f t="shared" si="3"/>
        <v>, setType=LIBSETS_SETTYPE_ARENA</v>
      </c>
      <c r="BA41" s="23" t="str">
        <f t="shared" si="4"/>
        <v>, dropMechanic={LIBSETS_DROP_MECHANIC_ARENA_STAGE_CHEST}},</v>
      </c>
      <c r="BB41" s="23" t="str">
        <f t="shared" si="7"/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 t="shared" si="0"/>
        <v>???</v>
      </c>
      <c r="H42" s="54" t="s">
        <v>4541</v>
      </c>
      <c r="I42" t="s">
        <v>2468</v>
      </c>
      <c r="J42" s="8" t="s">
        <v>4237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constants'!$E$2:$L$4965,8,FALSE),""),""),"")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constants'!$L$2:$O$9999,4,FALSE)),"")</f>
        <v>DLC_ORSINIUM</v>
      </c>
      <c r="U42" s="3" t="str">
        <f>VLOOKUP(T42,'LibSets constants'!$B$3:$C$1000,2,FALSE)</f>
        <v>Orsinium</v>
      </c>
      <c r="V42" s="37" t="s">
        <v>4358</v>
      </c>
      <c r="W42" s="50" t="str">
        <f>IF(V42&lt;&gt;"",IF(V42&lt;&gt;"LIBSETS_DROP_MECHANIC_MONSTER_NAME",VLOOKUP(V42,'LibSets constants'!$I$4:$L$1000,3,FALSE),""),"")</f>
        <v>Arena stage chest</v>
      </c>
      <c r="X42" s="50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constants'!$E$2:$L$4965,8,FALSE),""),""),"")</f>
        <v/>
      </c>
      <c r="AA42" s="51"/>
      <c r="AB42" s="50" t="str">
        <f>IF(AA42&lt;&gt;"",IF(AA42&lt;&gt;"LIBSETS_DROP_MECHANIC_MONSTER_NAME",VLOOKUP(AA42,'LibSets constants'!$I$4:$L$1000,3,FALSE),""),"")</f>
        <v/>
      </c>
      <c r="AC42" s="50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constants'!$E$2:$L$4965,8,FALSE),""),""),"")</f>
        <v/>
      </c>
      <c r="AF42" s="51"/>
      <c r="AG42" s="50" t="str">
        <f>IF(AF42&lt;&gt;"",IF(AF42&lt;&gt;"LIBSETS_DROP_MECHANIC_MONSTER_NAME",VLOOKUP(AF42,'LibSets constants'!$I$4:$L$1000,3,FALSE),""),"")</f>
        <v/>
      </c>
      <c r="AH42" s="50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constants'!$E$2:$L$4965,8,FALSE),""),""),"")</f>
        <v/>
      </c>
      <c r="AK42" s="51"/>
      <c r="AL42" s="50" t="str">
        <f>IF(AK42&lt;&gt;"",IF(AK42&lt;&gt;"LIBSETS_DROP_MECHANIC_MONSTER_NAME",VLOOKUP(AK42,'LibSets constants'!$I$4:$L$1000,3,FALSE),""),"")</f>
        <v/>
      </c>
      <c r="AM42" s="50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constants'!$E$2:$L$4965,8,FALSE),""),""),"")</f>
        <v/>
      </c>
      <c r="AP42" s="51"/>
      <c r="AQ42" s="50" t="str">
        <f>IF(AP42&lt;&gt;"",IF(AP42&lt;&gt;"LIBSETS_DROP_MECHANIC_MONSTER_NAME",VLOOKUP(AP42,'LibSets constants'!$I$4:$L$1000,3,FALSE),""),"")</f>
        <v/>
      </c>
      <c r="AR42" s="50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constants'!$E$2:$L$4965,8,FALSE),""),""),"")</f>
        <v/>
      </c>
      <c r="AU42" s="51"/>
      <c r="AV42" s="50" t="str">
        <f>IF(AU42&lt;&gt;"",IF(AU42&lt;&gt;"LIBSETS_DROP_MECHANIC_MONSTER_NAME",VLOOKUP(AU42,'LibSets constants'!$I$4:$L$1000,3,FALSE),""),"")</f>
        <v/>
      </c>
      <c r="AW42" s="50" t="str">
        <f>IF(AU42&lt;&gt;"",IF(AU42&lt;&gt;"LIBSETS_DROP_MECHANIC_MONSTER_NAME",VLOOKUP(AU42,'LibSets constants'!$I$4:$L$1000,4,FALSE),""),"")</f>
        <v/>
      </c>
      <c r="AX42" s="23" t="str">
        <f t="shared" si="1"/>
        <v>--[???] = {wayshrines={-1,-1,-1,}, dlcId=DLC_ORSINIUM</v>
      </c>
      <c r="AY42" s="23" t="str">
        <f t="shared" si="6"/>
        <v>, zoneIds={677}, veteran=true</v>
      </c>
      <c r="AZ42" s="23" t="str">
        <f t="shared" si="3"/>
        <v>, setType=LIBSETS_SETTYPE_ARENA</v>
      </c>
      <c r="BA42" s="23" t="str">
        <f t="shared" si="4"/>
        <v>, dropMechanic={LIBSETS_DROP_MECHANIC_ARENA_STAGE_CHEST}},</v>
      </c>
      <c r="BB42" s="23" t="str">
        <f t="shared" si="7"/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 t="shared" si="0"/>
        <v>???</v>
      </c>
      <c r="H43" s="54" t="s">
        <v>4541</v>
      </c>
      <c r="I43" t="s">
        <v>2468</v>
      </c>
      <c r="J43" s="8" t="s">
        <v>4237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constants'!$E$2:$L$4965,8,FALSE),""),""),"")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constants'!$L$2:$O$9999,4,FALSE)),"")</f>
        <v>DLC_ORSINIUM</v>
      </c>
      <c r="U43" s="3" t="str">
        <f>VLOOKUP(T43,'LibSets constants'!$B$3:$C$1000,2,FALSE)</f>
        <v>Orsinium</v>
      </c>
      <c r="V43" s="37" t="s">
        <v>4358</v>
      </c>
      <c r="W43" s="50" t="str">
        <f>IF(V43&lt;&gt;"",IF(V43&lt;&gt;"LIBSETS_DROP_MECHANIC_MONSTER_NAME",VLOOKUP(V43,'LibSets constants'!$I$4:$L$1000,3,FALSE),""),"")</f>
        <v>Arena stage chest</v>
      </c>
      <c r="X43" s="50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constants'!$E$2:$L$4965,8,FALSE),""),""),"")</f>
        <v/>
      </c>
      <c r="AA43" s="51"/>
      <c r="AB43" s="50" t="str">
        <f>IF(AA43&lt;&gt;"",IF(AA43&lt;&gt;"LIBSETS_DROP_MECHANIC_MONSTER_NAME",VLOOKUP(AA43,'LibSets constants'!$I$4:$L$1000,3,FALSE),""),"")</f>
        <v/>
      </c>
      <c r="AC43" s="50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constants'!$E$2:$L$4965,8,FALSE),""),""),"")</f>
        <v/>
      </c>
      <c r="AF43" s="51"/>
      <c r="AG43" s="50" t="str">
        <f>IF(AF43&lt;&gt;"",IF(AF43&lt;&gt;"LIBSETS_DROP_MECHANIC_MONSTER_NAME",VLOOKUP(AF43,'LibSets constants'!$I$4:$L$1000,3,FALSE),""),"")</f>
        <v/>
      </c>
      <c r="AH43" s="50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constants'!$E$2:$L$4965,8,FALSE),""),""),"")</f>
        <v/>
      </c>
      <c r="AK43" s="51"/>
      <c r="AL43" s="50" t="str">
        <f>IF(AK43&lt;&gt;"",IF(AK43&lt;&gt;"LIBSETS_DROP_MECHANIC_MONSTER_NAME",VLOOKUP(AK43,'LibSets constants'!$I$4:$L$1000,3,FALSE),""),"")</f>
        <v/>
      </c>
      <c r="AM43" s="50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constants'!$E$2:$L$4965,8,FALSE),""),""),"")</f>
        <v/>
      </c>
      <c r="AP43" s="51"/>
      <c r="AQ43" s="50" t="str">
        <f>IF(AP43&lt;&gt;"",IF(AP43&lt;&gt;"LIBSETS_DROP_MECHANIC_MONSTER_NAME",VLOOKUP(AP43,'LibSets constants'!$I$4:$L$1000,3,FALSE),""),"")</f>
        <v/>
      </c>
      <c r="AR43" s="50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constants'!$E$2:$L$4965,8,FALSE),""),""),"")</f>
        <v/>
      </c>
      <c r="AU43" s="51"/>
      <c r="AV43" s="50" t="str">
        <f>IF(AU43&lt;&gt;"",IF(AU43&lt;&gt;"LIBSETS_DROP_MECHANIC_MONSTER_NAME",VLOOKUP(AU43,'LibSets constants'!$I$4:$L$1000,3,FALSE),""),"")</f>
        <v/>
      </c>
      <c r="AW43" s="50" t="str">
        <f>IF(AU43&lt;&gt;"",IF(AU43&lt;&gt;"LIBSETS_DROP_MECHANIC_MONSTER_NAME",VLOOKUP(AU43,'LibSets constants'!$I$4:$L$1000,4,FALSE),""),"")</f>
        <v/>
      </c>
      <c r="AX43" s="23" t="str">
        <f t="shared" si="1"/>
        <v>--[???] = {wayshrines={-1,-1,-1,}, dlcId=DLC_ORSINIUM</v>
      </c>
      <c r="AY43" s="23" t="str">
        <f t="shared" si="6"/>
        <v>, zoneIds={677}, veteran=true</v>
      </c>
      <c r="AZ43" s="23" t="str">
        <f t="shared" si="3"/>
        <v>, setType=LIBSETS_SETTYPE_ARENA</v>
      </c>
      <c r="BA43" s="23" t="str">
        <f t="shared" si="4"/>
        <v>, dropMechanic={LIBSETS_DROP_MECHANIC_ARENA_STAGE_CHEST}},</v>
      </c>
      <c r="BB43" s="23" t="str">
        <f t="shared" si="7"/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 t="shared" si="0"/>
        <v>???</v>
      </c>
      <c r="H44" s="54" t="s">
        <v>4541</v>
      </c>
      <c r="I44" t="s">
        <v>2468</v>
      </c>
      <c r="J44" s="8" t="s">
        <v>4237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constants'!$E$2:$L$4965,8,FALSE),""),""),"")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constants'!$L$2:$O$9999,4,FALSE)),"")</f>
        <v>DLC_ORSINIUM</v>
      </c>
      <c r="U44" s="3" t="str">
        <f>VLOOKUP(T44,'LibSets constants'!$B$3:$C$1000,2,FALSE)</f>
        <v>Orsinium</v>
      </c>
      <c r="V44" s="37" t="s">
        <v>4358</v>
      </c>
      <c r="W44" s="50" t="str">
        <f>IF(V44&lt;&gt;"",IF(V44&lt;&gt;"LIBSETS_DROP_MECHANIC_MONSTER_NAME",VLOOKUP(V44,'LibSets constants'!$I$4:$L$1000,3,FALSE),""),"")</f>
        <v>Arena stage chest</v>
      </c>
      <c r="X44" s="50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constants'!$E$2:$L$4965,8,FALSE),""),""),"")</f>
        <v/>
      </c>
      <c r="AA44" s="51"/>
      <c r="AB44" s="50" t="str">
        <f>IF(AA44&lt;&gt;"",IF(AA44&lt;&gt;"LIBSETS_DROP_MECHANIC_MONSTER_NAME",VLOOKUP(AA44,'LibSets constants'!$I$4:$L$1000,3,FALSE),""),"")</f>
        <v/>
      </c>
      <c r="AC44" s="50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constants'!$E$2:$L$4965,8,FALSE),""),""),"")</f>
        <v/>
      </c>
      <c r="AF44" s="51"/>
      <c r="AG44" s="50" t="str">
        <f>IF(AF44&lt;&gt;"",IF(AF44&lt;&gt;"LIBSETS_DROP_MECHANIC_MONSTER_NAME",VLOOKUP(AF44,'LibSets constants'!$I$4:$L$1000,3,FALSE),""),"")</f>
        <v/>
      </c>
      <c r="AH44" s="50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constants'!$E$2:$L$4965,8,FALSE),""),""),"")</f>
        <v/>
      </c>
      <c r="AK44" s="51"/>
      <c r="AL44" s="50" t="str">
        <f>IF(AK44&lt;&gt;"",IF(AK44&lt;&gt;"LIBSETS_DROP_MECHANIC_MONSTER_NAME",VLOOKUP(AK44,'LibSets constants'!$I$4:$L$1000,3,FALSE),""),"")</f>
        <v/>
      </c>
      <c r="AM44" s="50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constants'!$E$2:$L$4965,8,FALSE),""),""),"")</f>
        <v/>
      </c>
      <c r="AP44" s="51"/>
      <c r="AQ44" s="50" t="str">
        <f>IF(AP44&lt;&gt;"",IF(AP44&lt;&gt;"LIBSETS_DROP_MECHANIC_MONSTER_NAME",VLOOKUP(AP44,'LibSets constants'!$I$4:$L$1000,3,FALSE),""),"")</f>
        <v/>
      </c>
      <c r="AR44" s="50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constants'!$E$2:$L$4965,8,FALSE),""),""),"")</f>
        <v/>
      </c>
      <c r="AU44" s="51"/>
      <c r="AV44" s="50" t="str">
        <f>IF(AU44&lt;&gt;"",IF(AU44&lt;&gt;"LIBSETS_DROP_MECHANIC_MONSTER_NAME",VLOOKUP(AU44,'LibSets constants'!$I$4:$L$1000,3,FALSE),""),"")</f>
        <v/>
      </c>
      <c r="AW44" s="50" t="str">
        <f>IF(AU44&lt;&gt;"",IF(AU44&lt;&gt;"LIBSETS_DROP_MECHANIC_MONSTER_NAME",VLOOKUP(AU44,'LibSets constants'!$I$4:$L$1000,4,FALSE),""),"")</f>
        <v/>
      </c>
      <c r="AX44" s="23" t="str">
        <f t="shared" si="1"/>
        <v>--[???] = {wayshrines={-1,-1,-1,}, dlcId=DLC_ORSINIUM</v>
      </c>
      <c r="AY44" s="23" t="str">
        <f t="shared" si="6"/>
        <v>, zoneIds={677}, veteran=true</v>
      </c>
      <c r="AZ44" s="23" t="str">
        <f t="shared" si="3"/>
        <v>, setType=LIBSETS_SETTYPE_ARENA</v>
      </c>
      <c r="BA44" s="23" t="str">
        <f t="shared" si="4"/>
        <v>, dropMechanic={LIBSETS_DROP_MECHANIC_ARENA_STAGE_CHEST}},</v>
      </c>
      <c r="BB44" s="23" t="str">
        <f t="shared" si="7"/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 t="shared" si="0"/>
        <v>???</v>
      </c>
      <c r="H45" s="54" t="s">
        <v>4541</v>
      </c>
      <c r="I45" t="s">
        <v>2468</v>
      </c>
      <c r="J45" s="8" t="s">
        <v>4237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constants'!$E$2:$L$4965,8,FALSE),""),""),"")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constants'!$L$2:$O$9999,4,FALSE)),"")</f>
        <v>DLC_ORSINIUM</v>
      </c>
      <c r="U45" s="3" t="str">
        <f>VLOOKUP(T45,'LibSets constants'!$B$3:$C$1000,2,FALSE)</f>
        <v>Orsinium</v>
      </c>
      <c r="V45" s="37" t="s">
        <v>4358</v>
      </c>
      <c r="W45" s="50" t="str">
        <f>IF(V45&lt;&gt;"",IF(V45&lt;&gt;"LIBSETS_DROP_MECHANIC_MONSTER_NAME",VLOOKUP(V45,'LibSets constants'!$I$4:$L$1000,3,FALSE),""),"")</f>
        <v>Arena stage chest</v>
      </c>
      <c r="X45" s="50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constants'!$E$2:$L$4965,8,FALSE),""),""),"")</f>
        <v/>
      </c>
      <c r="AA45" s="51"/>
      <c r="AB45" s="50" t="str">
        <f>IF(AA45&lt;&gt;"",IF(AA45&lt;&gt;"LIBSETS_DROP_MECHANIC_MONSTER_NAME",VLOOKUP(AA45,'LibSets constants'!$I$4:$L$1000,3,FALSE),""),"")</f>
        <v/>
      </c>
      <c r="AC45" s="50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constants'!$E$2:$L$4965,8,FALSE),""),""),"")</f>
        <v/>
      </c>
      <c r="AF45" s="51"/>
      <c r="AG45" s="50" t="str">
        <f>IF(AF45&lt;&gt;"",IF(AF45&lt;&gt;"LIBSETS_DROP_MECHANIC_MONSTER_NAME",VLOOKUP(AF45,'LibSets constants'!$I$4:$L$1000,3,FALSE),""),"")</f>
        <v/>
      </c>
      <c r="AH45" s="50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constants'!$E$2:$L$4965,8,FALSE),""),""),"")</f>
        <v/>
      </c>
      <c r="AK45" s="51"/>
      <c r="AL45" s="50" t="str">
        <f>IF(AK45&lt;&gt;"",IF(AK45&lt;&gt;"LIBSETS_DROP_MECHANIC_MONSTER_NAME",VLOOKUP(AK45,'LibSets constants'!$I$4:$L$1000,3,FALSE),""),"")</f>
        <v/>
      </c>
      <c r="AM45" s="50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constants'!$E$2:$L$4965,8,FALSE),""),""),"")</f>
        <v/>
      </c>
      <c r="AP45" s="51"/>
      <c r="AQ45" s="50" t="str">
        <f>IF(AP45&lt;&gt;"",IF(AP45&lt;&gt;"LIBSETS_DROP_MECHANIC_MONSTER_NAME",VLOOKUP(AP45,'LibSets constants'!$I$4:$L$1000,3,FALSE),""),"")</f>
        <v/>
      </c>
      <c r="AR45" s="50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constants'!$E$2:$L$4965,8,FALSE),""),""),"")</f>
        <v/>
      </c>
      <c r="AU45" s="51"/>
      <c r="AV45" s="50" t="str">
        <f>IF(AU45&lt;&gt;"",IF(AU45&lt;&gt;"LIBSETS_DROP_MECHANIC_MONSTER_NAME",VLOOKUP(AU45,'LibSets constants'!$I$4:$L$1000,3,FALSE),""),"")</f>
        <v/>
      </c>
      <c r="AW45" s="50" t="str">
        <f>IF(AU45&lt;&gt;"",IF(AU45&lt;&gt;"LIBSETS_DROP_MECHANIC_MONSTER_NAME",VLOOKUP(AU45,'LibSets constants'!$I$4:$L$1000,4,FALSE),""),"")</f>
        <v/>
      </c>
      <c r="AX45" s="23" t="str">
        <f t="shared" si="1"/>
        <v>--[???] = {wayshrines={-1,-1,-1,}, dlcId=DLC_ORSINIUM</v>
      </c>
      <c r="AY45" s="23" t="str">
        <f t="shared" si="6"/>
        <v>, zoneIds={677}, veteran=true</v>
      </c>
      <c r="AZ45" s="23" t="str">
        <f t="shared" si="3"/>
        <v>, setType=LIBSETS_SETTYPE_ARENA</v>
      </c>
      <c r="BA45" s="23" t="str">
        <f t="shared" si="4"/>
        <v>, dropMechanic={LIBSETS_DROP_MECHANIC_ARENA_STAGE_CHEST}},</v>
      </c>
      <c r="BB45" s="23" t="str">
        <f t="shared" si="7"/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 t="shared" si="0"/>
        <v>???</v>
      </c>
      <c r="H46" s="54" t="s">
        <v>4541</v>
      </c>
      <c r="I46" t="s">
        <v>2468</v>
      </c>
      <c r="J46" s="8" t="s">
        <v>4237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constants'!$E$2:$L$4965,8,FALSE),""),""),"")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constants'!$L$2:$O$9999,4,FALSE)),"")</f>
        <v>DLC_ORSINIUM</v>
      </c>
      <c r="U46" s="3" t="str">
        <f>VLOOKUP(T46,'LibSets constants'!$B$3:$C$1000,2,FALSE)</f>
        <v>Orsinium</v>
      </c>
      <c r="V46" s="37" t="s">
        <v>4358</v>
      </c>
      <c r="W46" s="50" t="str">
        <f>IF(V46&lt;&gt;"",IF(V46&lt;&gt;"LIBSETS_DROP_MECHANIC_MONSTER_NAME",VLOOKUP(V46,'LibSets constants'!$I$4:$L$1000,3,FALSE),""),"")</f>
        <v>Arena stage chest</v>
      </c>
      <c r="X46" s="50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constants'!$E$2:$L$4965,8,FALSE),""),""),"")</f>
        <v/>
      </c>
      <c r="AA46" s="51"/>
      <c r="AB46" s="50" t="str">
        <f>IF(AA46&lt;&gt;"",IF(AA46&lt;&gt;"LIBSETS_DROP_MECHANIC_MONSTER_NAME",VLOOKUP(AA46,'LibSets constants'!$I$4:$L$1000,3,FALSE),""),"")</f>
        <v/>
      </c>
      <c r="AC46" s="50" t="str">
        <f>IF(AA46&lt;&gt;"",IF(AA46&lt;&gt;"LIBSETS_DROP_MECHANIC_MONSTER_NAME",VLOOKUP(AA46,'LibSets constants'!$I$4:$L$1000,4,FALSE),""),"")</f>
        <v/>
      </c>
      <c r="AD46" s="3" t="str">
        <f>IF(J46&lt;&gt;"LIBSETS_SETTYPE_BATTLEGROUND",IF(J46&lt;&gt;"LIBSETS_SETTYPE_SPECIAL",IF(AE46&lt;&gt;"",VLOOKUP(AE46,'ESO zone constants'!$E$2:$L$4965,8,FALSE),""),""),"")</f>
        <v/>
      </c>
      <c r="AF46" s="51"/>
      <c r="AG46" s="50" t="str">
        <f>IF(AF46&lt;&gt;"",IF(AF46&lt;&gt;"LIBSETS_DROP_MECHANIC_MONSTER_NAME",VLOOKUP(AF46,'LibSets constants'!$I$4:$L$1000,3,FALSE),""),"")</f>
        <v/>
      </c>
      <c r="AH46" s="50" t="str">
        <f>IF(AF46&lt;&gt;"",IF(AF46&lt;&gt;"LIBSETS_DROP_MECHANIC_MONSTER_NAME",VLOOKUP(AF46,'LibSets constants'!$I$4:$L$1000,4,FALSE),""),"")</f>
        <v/>
      </c>
      <c r="AI46" s="3" t="str">
        <f>IF(J46&lt;&gt;"LIBSETS_SETTYPE_BATTLEGROUND",IF(J46&lt;&gt;"LIBSETS_SETTYPE_SPECIAL",IF(AJ46&lt;&gt;"",VLOOKUP(AJ46,'ESO zone constants'!$E$2:$L$4965,8,FALSE),""),""),"")</f>
        <v/>
      </c>
      <c r="AK46" s="51"/>
      <c r="AL46" s="50" t="str">
        <f>IF(AK46&lt;&gt;"",IF(AK46&lt;&gt;"LIBSETS_DROP_MECHANIC_MONSTER_NAME",VLOOKUP(AK46,'LibSets constants'!$I$4:$L$1000,3,FALSE),""),"")</f>
        <v/>
      </c>
      <c r="AM46" s="50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constants'!$E$2:$L$4965,8,FALSE),""),""),"")</f>
        <v/>
      </c>
      <c r="AP46" s="51"/>
      <c r="AQ46" s="50" t="str">
        <f>IF(AP46&lt;&gt;"",IF(AP46&lt;&gt;"LIBSETS_DROP_MECHANIC_MONSTER_NAME",VLOOKUP(AP46,'LibSets constants'!$I$4:$L$1000,3,FALSE),""),"")</f>
        <v/>
      </c>
      <c r="AR46" s="50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constants'!$E$2:$L$4965,8,FALSE),""),""),"")</f>
        <v/>
      </c>
      <c r="AU46" s="51"/>
      <c r="AV46" s="50" t="str">
        <f>IF(AU46&lt;&gt;"",IF(AU46&lt;&gt;"LIBSETS_DROP_MECHANIC_MONSTER_NAME",VLOOKUP(AU46,'LibSets constants'!$I$4:$L$1000,3,FALSE),""),"")</f>
        <v/>
      </c>
      <c r="AW46" s="50" t="str">
        <f>IF(AU46&lt;&gt;"",IF(AU46&lt;&gt;"LIBSETS_DROP_MECHANIC_MONSTER_NAME",VLOOKUP(AU46,'LibSets constants'!$I$4:$L$1000,4,FALSE),""),"")</f>
        <v/>
      </c>
      <c r="AX46" s="23" t="str">
        <f t="shared" si="1"/>
        <v>--[???] = {wayshrines={-1,-1,-1,}, dlcId=DLC_ORSINIUM</v>
      </c>
      <c r="AY46" s="23" t="str">
        <f t="shared" si="6"/>
        <v>, zoneIds={677}, veteran=true</v>
      </c>
      <c r="AZ46" s="23" t="str">
        <f t="shared" si="3"/>
        <v>, setType=LIBSETS_SETTYPE_ARENA</v>
      </c>
      <c r="BA46" s="23" t="str">
        <f t="shared" si="4"/>
        <v>, dropMechanic={LIBSETS_DROP_MECHANIC_ARENA_STAGE_CHEST}},</v>
      </c>
      <c r="BB46" s="23" t="str">
        <f t="shared" si="7"/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 t="shared" si="0"/>
        <v>???</v>
      </c>
      <c r="H47" s="54" t="s">
        <v>4541</v>
      </c>
      <c r="I47" t="s">
        <v>2468</v>
      </c>
      <c r="J47" s="8" t="s">
        <v>4237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constants'!$E$2:$L$4965,8,FALSE),""),""),"")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constants'!$L$2:$O$9999,4,FALSE)),"")</f>
        <v>DLC_ORSINIUM</v>
      </c>
      <c r="U47" s="3" t="str">
        <f>VLOOKUP(T47,'LibSets constants'!$B$3:$C$1000,2,FALSE)</f>
        <v>Orsinium</v>
      </c>
      <c r="V47" s="37" t="s">
        <v>4358</v>
      </c>
      <c r="W47" s="50" t="str">
        <f>IF(V47&lt;&gt;"",IF(V47&lt;&gt;"LIBSETS_DROP_MECHANIC_MONSTER_NAME",VLOOKUP(V47,'LibSets constants'!$I$4:$L$1000,3,FALSE),""),"")</f>
        <v>Arena stage chest</v>
      </c>
      <c r="X47" s="50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constants'!$E$2:$L$4965,8,FALSE),""),""),"")</f>
        <v/>
      </c>
      <c r="AA47" s="51"/>
      <c r="AB47" s="50" t="str">
        <f>IF(AA47&lt;&gt;"",IF(AA47&lt;&gt;"LIBSETS_DROP_MECHANIC_MONSTER_NAME",VLOOKUP(AA47,'LibSets constants'!$I$4:$L$1000,3,FALSE),""),"")</f>
        <v/>
      </c>
      <c r="AC47" s="50" t="str">
        <f>IF(AA47&lt;&gt;"",IF(AA47&lt;&gt;"LIBSETS_DROP_MECHANIC_MONSTER_NAME",VLOOKUP(AA47,'LibSets constants'!$I$4:$L$1000,4,FALSE),""),"")</f>
        <v/>
      </c>
      <c r="AD47" s="3" t="str">
        <f>IF(J47&lt;&gt;"LIBSETS_SETTYPE_BATTLEGROUND",IF(J47&lt;&gt;"LIBSETS_SETTYPE_SPECIAL",IF(AE47&lt;&gt;"",VLOOKUP(AE47,'ESO zone constants'!$E$2:$L$4965,8,FALSE),""),""),"")</f>
        <v/>
      </c>
      <c r="AF47" s="51"/>
      <c r="AG47" s="50" t="str">
        <f>IF(AF47&lt;&gt;"",IF(AF47&lt;&gt;"LIBSETS_DROP_MECHANIC_MONSTER_NAME",VLOOKUP(AF47,'LibSets constants'!$I$4:$L$1000,3,FALSE),""),"")</f>
        <v/>
      </c>
      <c r="AH47" s="50" t="str">
        <f>IF(AF47&lt;&gt;"",IF(AF47&lt;&gt;"LIBSETS_DROP_MECHANIC_MONSTER_NAME",VLOOKUP(AF47,'LibSets constants'!$I$4:$L$1000,4,FALSE),""),"")</f>
        <v/>
      </c>
      <c r="AI47" s="3" t="str">
        <f>IF(J47&lt;&gt;"LIBSETS_SETTYPE_BATTLEGROUND",IF(J47&lt;&gt;"LIBSETS_SETTYPE_SPECIAL",IF(AJ47&lt;&gt;"",VLOOKUP(AJ47,'ESO zone constants'!$E$2:$L$4965,8,FALSE),""),""),"")</f>
        <v/>
      </c>
      <c r="AK47" s="51"/>
      <c r="AL47" s="50" t="str">
        <f>IF(AK47&lt;&gt;"",IF(AK47&lt;&gt;"LIBSETS_DROP_MECHANIC_MONSTER_NAME",VLOOKUP(AK47,'LibSets constants'!$I$4:$L$1000,3,FALSE),""),"")</f>
        <v/>
      </c>
      <c r="AM47" s="50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constants'!$E$2:$L$4965,8,FALSE),""),""),"")</f>
        <v/>
      </c>
      <c r="AP47" s="51"/>
      <c r="AQ47" s="50" t="str">
        <f>IF(AP47&lt;&gt;"",IF(AP47&lt;&gt;"LIBSETS_DROP_MECHANIC_MONSTER_NAME",VLOOKUP(AP47,'LibSets constants'!$I$4:$L$1000,3,FALSE),""),"")</f>
        <v/>
      </c>
      <c r="AR47" s="50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constants'!$E$2:$L$4965,8,FALSE),""),""),"")</f>
        <v/>
      </c>
      <c r="AU47" s="51"/>
      <c r="AV47" s="50" t="str">
        <f>IF(AU47&lt;&gt;"",IF(AU47&lt;&gt;"LIBSETS_DROP_MECHANIC_MONSTER_NAME",VLOOKUP(AU47,'LibSets constants'!$I$4:$L$1000,3,FALSE),""),"")</f>
        <v/>
      </c>
      <c r="AW47" s="50" t="str">
        <f>IF(AU47&lt;&gt;"",IF(AU47&lt;&gt;"LIBSETS_DROP_MECHANIC_MONSTER_NAME",VLOOKUP(AU47,'LibSets constants'!$I$4:$L$1000,4,FALSE),""),"")</f>
        <v/>
      </c>
      <c r="AX47" s="23" t="str">
        <f t="shared" si="1"/>
        <v>--[???] = {wayshrines={-1,-1,-1,}, dlcId=DLC_ORSINIUM</v>
      </c>
      <c r="AY47" s="23" t="str">
        <f t="shared" si="6"/>
        <v>, zoneIds={677}, veteran=true</v>
      </c>
      <c r="AZ47" s="23" t="str">
        <f t="shared" si="3"/>
        <v>, setType=LIBSETS_SETTYPE_ARENA</v>
      </c>
      <c r="BA47" s="23" t="str">
        <f t="shared" si="4"/>
        <v>, dropMechanic={LIBSETS_DROP_MECHANIC_ARENA_STAGE_CHEST}},</v>
      </c>
      <c r="BB47" s="23" t="str">
        <f t="shared" si="7"/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 t="shared" si="0"/>
        <v>???</v>
      </c>
      <c r="H48" s="54" t="s">
        <v>4541</v>
      </c>
      <c r="I48" t="s">
        <v>2468</v>
      </c>
      <c r="J48" s="8" t="s">
        <v>4237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constants'!$E$2:$L$4965,8,FALSE),""),""),"")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constants'!$L$2:$O$9999,4,FALSE)),"")</f>
        <v>DLC_ORSINIUM</v>
      </c>
      <c r="U48" s="3" t="str">
        <f>VLOOKUP(T48,'LibSets constants'!$B$3:$C$1000,2,FALSE)</f>
        <v>Orsinium</v>
      </c>
      <c r="V48" s="37" t="s">
        <v>4358</v>
      </c>
      <c r="W48" s="50" t="str">
        <f>IF(V48&lt;&gt;"",IF(V48&lt;&gt;"LIBSETS_DROP_MECHANIC_MONSTER_NAME",VLOOKUP(V48,'LibSets constants'!$I$4:$L$1000,3,FALSE),""),"")</f>
        <v>Arena stage chest</v>
      </c>
      <c r="X48" s="50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constants'!$E$2:$L$4965,8,FALSE),""),""),"")</f>
        <v/>
      </c>
      <c r="AA48" s="51"/>
      <c r="AB48" s="50" t="str">
        <f>IF(AA48&lt;&gt;"",IF(AA48&lt;&gt;"LIBSETS_DROP_MECHANIC_MONSTER_NAME",VLOOKUP(AA48,'LibSets constants'!$I$4:$L$1000,3,FALSE),""),"")</f>
        <v/>
      </c>
      <c r="AC48" s="50" t="str">
        <f>IF(AA48&lt;&gt;"",IF(AA48&lt;&gt;"LIBSETS_DROP_MECHANIC_MONSTER_NAME",VLOOKUP(AA48,'LibSets constants'!$I$4:$L$1000,4,FALSE),""),"")</f>
        <v/>
      </c>
      <c r="AD48" s="3" t="str">
        <f>IF(J48&lt;&gt;"LIBSETS_SETTYPE_BATTLEGROUND",IF(J48&lt;&gt;"LIBSETS_SETTYPE_SPECIAL",IF(AE48&lt;&gt;"",VLOOKUP(AE48,'ESO zone constants'!$E$2:$L$4965,8,FALSE),""),""),"")</f>
        <v/>
      </c>
      <c r="AF48" s="51"/>
      <c r="AG48" s="50" t="str">
        <f>IF(AF48&lt;&gt;"",IF(AF48&lt;&gt;"LIBSETS_DROP_MECHANIC_MONSTER_NAME",VLOOKUP(AF48,'LibSets constants'!$I$4:$L$1000,3,FALSE),""),"")</f>
        <v/>
      </c>
      <c r="AH48" s="50" t="str">
        <f>IF(AF48&lt;&gt;"",IF(AF48&lt;&gt;"LIBSETS_DROP_MECHANIC_MONSTER_NAME",VLOOKUP(AF48,'LibSets constants'!$I$4:$L$1000,4,FALSE),""),"")</f>
        <v/>
      </c>
      <c r="AI48" s="3" t="str">
        <f>IF(J48&lt;&gt;"LIBSETS_SETTYPE_BATTLEGROUND",IF(J48&lt;&gt;"LIBSETS_SETTYPE_SPECIAL",IF(AJ48&lt;&gt;"",VLOOKUP(AJ48,'ESO zone constants'!$E$2:$L$4965,8,FALSE),""),""),"")</f>
        <v/>
      </c>
      <c r="AK48" s="51"/>
      <c r="AL48" s="50" t="str">
        <f>IF(AK48&lt;&gt;"",IF(AK48&lt;&gt;"LIBSETS_DROP_MECHANIC_MONSTER_NAME",VLOOKUP(AK48,'LibSets constants'!$I$4:$L$1000,3,FALSE),""),"")</f>
        <v/>
      </c>
      <c r="AM48" s="50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constants'!$E$2:$L$4965,8,FALSE),""),""),"")</f>
        <v/>
      </c>
      <c r="AP48" s="51"/>
      <c r="AQ48" s="50" t="str">
        <f>IF(AP48&lt;&gt;"",IF(AP48&lt;&gt;"LIBSETS_DROP_MECHANIC_MONSTER_NAME",VLOOKUP(AP48,'LibSets constants'!$I$4:$L$1000,3,FALSE),""),"")</f>
        <v/>
      </c>
      <c r="AR48" s="50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constants'!$E$2:$L$4965,8,FALSE),""),""),"")</f>
        <v/>
      </c>
      <c r="AU48" s="51"/>
      <c r="AV48" s="50" t="str">
        <f>IF(AU48&lt;&gt;"",IF(AU48&lt;&gt;"LIBSETS_DROP_MECHANIC_MONSTER_NAME",VLOOKUP(AU48,'LibSets constants'!$I$4:$L$1000,3,FALSE),""),"")</f>
        <v/>
      </c>
      <c r="AW48" s="50" t="str">
        <f>IF(AU48&lt;&gt;"",IF(AU48&lt;&gt;"LIBSETS_DROP_MECHANIC_MONSTER_NAME",VLOOKUP(AU48,'LibSets constants'!$I$4:$L$1000,4,FALSE),""),"")</f>
        <v/>
      </c>
      <c r="AX48" s="23" t="str">
        <f t="shared" si="1"/>
        <v>--[???] = {wayshrines={-1,-1,-1,}, dlcId=DLC_ORSINIUM</v>
      </c>
      <c r="AY48" s="23" t="str">
        <f t="shared" si="6"/>
        <v>, zoneIds={677}, veteran=true</v>
      </c>
      <c r="AZ48" s="23" t="str">
        <f t="shared" si="3"/>
        <v>, setType=LIBSETS_SETTYPE_ARENA</v>
      </c>
      <c r="BA48" s="23" t="str">
        <f t="shared" si="4"/>
        <v>, dropMechanic={LIBSETS_DROP_MECHANIC_ARENA_STAGE_CHEST}},</v>
      </c>
      <c r="BB48" s="23" t="str">
        <f t="shared" si="7"/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 t="shared" si="0"/>
        <v>???</v>
      </c>
      <c r="H49" s="54" t="s">
        <v>4541</v>
      </c>
      <c r="I49" t="s">
        <v>2468</v>
      </c>
      <c r="J49" s="8" t="s">
        <v>4237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constants'!$E$2:$L$4965,8,FALSE),""),""),"")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constants'!$L$2:$O$9999,4,FALSE)),"")</f>
        <v>DLC_ORSINIUM</v>
      </c>
      <c r="U49" s="3" t="str">
        <f>VLOOKUP(T49,'LibSets constants'!$B$3:$C$1000,2,FALSE)</f>
        <v>Orsinium</v>
      </c>
      <c r="V49" s="37" t="s">
        <v>4358</v>
      </c>
      <c r="W49" s="50" t="str">
        <f>IF(V49&lt;&gt;"",IF(V49&lt;&gt;"LIBSETS_DROP_MECHANIC_MONSTER_NAME",VLOOKUP(V49,'LibSets constants'!$I$4:$L$1000,3,FALSE),""),"")</f>
        <v>Arena stage chest</v>
      </c>
      <c r="X49" s="50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constants'!$E$2:$L$4965,8,FALSE),""),""),"")</f>
        <v/>
      </c>
      <c r="AA49" s="51"/>
      <c r="AB49" s="50" t="str">
        <f>IF(AA49&lt;&gt;"",IF(AA49&lt;&gt;"LIBSETS_DROP_MECHANIC_MONSTER_NAME",VLOOKUP(AA49,'LibSets constants'!$I$4:$L$1000,3,FALSE),""),"")</f>
        <v/>
      </c>
      <c r="AC49" s="50" t="str">
        <f>IF(AA49&lt;&gt;"",IF(AA49&lt;&gt;"LIBSETS_DROP_MECHANIC_MONSTER_NAME",VLOOKUP(AA49,'LibSets constants'!$I$4:$L$1000,4,FALSE),""),"")</f>
        <v/>
      </c>
      <c r="AD49" s="3" t="str">
        <f>IF(J49&lt;&gt;"LIBSETS_SETTYPE_BATTLEGROUND",IF(J49&lt;&gt;"LIBSETS_SETTYPE_SPECIAL",IF(AE49&lt;&gt;"",VLOOKUP(AE49,'ESO zone constants'!$E$2:$L$4965,8,FALSE),""),""),"")</f>
        <v/>
      </c>
      <c r="AF49" s="51"/>
      <c r="AG49" s="50" t="str">
        <f>IF(AF49&lt;&gt;"",IF(AF49&lt;&gt;"LIBSETS_DROP_MECHANIC_MONSTER_NAME",VLOOKUP(AF49,'LibSets constants'!$I$4:$L$1000,3,FALSE),""),"")</f>
        <v/>
      </c>
      <c r="AH49" s="50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constants'!$E$2:$L$4965,8,FALSE),""),""),"")</f>
        <v/>
      </c>
      <c r="AK49" s="51"/>
      <c r="AL49" s="50" t="str">
        <f>IF(AK49&lt;&gt;"",IF(AK49&lt;&gt;"LIBSETS_DROP_MECHANIC_MONSTER_NAME",VLOOKUP(AK49,'LibSets constants'!$I$4:$L$1000,3,FALSE),""),"")</f>
        <v/>
      </c>
      <c r="AM49" s="50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constants'!$E$2:$L$4965,8,FALSE),""),""),"")</f>
        <v/>
      </c>
      <c r="AP49" s="51"/>
      <c r="AQ49" s="50" t="str">
        <f>IF(AP49&lt;&gt;"",IF(AP49&lt;&gt;"LIBSETS_DROP_MECHANIC_MONSTER_NAME",VLOOKUP(AP49,'LibSets constants'!$I$4:$L$1000,3,FALSE),""),"")</f>
        <v/>
      </c>
      <c r="AR49" s="50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constants'!$E$2:$L$4965,8,FALSE),""),""),"")</f>
        <v/>
      </c>
      <c r="AU49" s="51"/>
      <c r="AV49" s="50" t="str">
        <f>IF(AU49&lt;&gt;"",IF(AU49&lt;&gt;"LIBSETS_DROP_MECHANIC_MONSTER_NAME",VLOOKUP(AU49,'LibSets constants'!$I$4:$L$1000,3,FALSE),""),"")</f>
        <v/>
      </c>
      <c r="AW49" s="50" t="str">
        <f>IF(AU49&lt;&gt;"",IF(AU49&lt;&gt;"LIBSETS_DROP_MECHANIC_MONSTER_NAME",VLOOKUP(AU49,'LibSets constants'!$I$4:$L$1000,4,FALSE),""),"")</f>
        <v/>
      </c>
      <c r="AX49" s="23" t="str">
        <f t="shared" si="1"/>
        <v>--[???] = {wayshrines={-1,-1,-1,}, dlcId=DLC_ORSINIUM</v>
      </c>
      <c r="AY49" s="23" t="str">
        <f t="shared" si="6"/>
        <v>, zoneIds={677}, veteran=true</v>
      </c>
      <c r="AZ49" s="23" t="str">
        <f t="shared" si="3"/>
        <v>, setType=LIBSETS_SETTYPE_ARENA</v>
      </c>
      <c r="BA49" s="23" t="str">
        <f t="shared" si="4"/>
        <v>, dropMechanic={LIBSETS_DROP_MECHANIC_ARENA_STAGE_CHEST}},</v>
      </c>
      <c r="BB49" s="23" t="str">
        <f t="shared" si="7"/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 t="shared" si="0"/>
        <v>???</v>
      </c>
      <c r="H50" s="55" t="s">
        <v>4542</v>
      </c>
      <c r="I50" t="s">
        <v>2469</v>
      </c>
      <c r="J50" s="8" t="s">
        <v>4237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constants'!$E$2:$L$4965,8,FALSE),""),""),"")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constants'!$L$2:$O$9999,4,FALSE)),"")</f>
        <v>DLC_BASE_GAME</v>
      </c>
      <c r="U50" s="3" t="str">
        <f>VLOOKUP(T50,'LibSets constants'!$B$3:$C$1000,2,FALSE)</f>
        <v>Included in base game</v>
      </c>
      <c r="V50" s="37" t="s">
        <v>4358</v>
      </c>
      <c r="W50" s="50" t="str">
        <f>IF(V50&lt;&gt;"",IF(V50&lt;&gt;"LIBSETS_DROP_MECHANIC_MONSTER_NAME",VLOOKUP(V50,'LibSets constants'!$I$4:$L$1000,3,FALSE),""),"")</f>
        <v>Arena stage chest</v>
      </c>
      <c r="X50" s="50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constants'!$E$2:$L$4965,8,FALSE),""),""),"")</f>
        <v/>
      </c>
      <c r="AA50" s="51"/>
      <c r="AB50" s="50" t="str">
        <f>IF(AA50&lt;&gt;"",IF(AA50&lt;&gt;"LIBSETS_DROP_MECHANIC_MONSTER_NAME",VLOOKUP(AA50,'LibSets constants'!$I$4:$L$1000,3,FALSE),""),"")</f>
        <v/>
      </c>
      <c r="AC50" s="50" t="str">
        <f>IF(AA50&lt;&gt;"",IF(AA50&lt;&gt;"LIBSETS_DROP_MECHANIC_MONSTER_NAME",VLOOKUP(AA50,'LibSets constants'!$I$4:$L$1000,4,FALSE),""),"")</f>
        <v/>
      </c>
      <c r="AD50" s="3" t="str">
        <f>IF(J50&lt;&gt;"LIBSETS_SETTYPE_BATTLEGROUND",IF(J50&lt;&gt;"LIBSETS_SETTYPE_SPECIAL",IF(AE50&lt;&gt;"",VLOOKUP(AE50,'ESO zone constants'!$E$2:$L$4965,8,FALSE),""),""),"")</f>
        <v/>
      </c>
      <c r="AF50" s="51"/>
      <c r="AG50" s="50" t="str">
        <f>IF(AF50&lt;&gt;"",IF(AF50&lt;&gt;"LIBSETS_DROP_MECHANIC_MONSTER_NAME",VLOOKUP(AF50,'LibSets constants'!$I$4:$L$1000,3,FALSE),""),"")</f>
        <v/>
      </c>
      <c r="AH50" s="50" t="str">
        <f>IF(AF50&lt;&gt;"",IF(AF50&lt;&gt;"LIBSETS_DROP_MECHANIC_MONSTER_NAME",VLOOKUP(AF50,'LibSets constants'!$I$4:$L$1000,4,FALSE),""),"")</f>
        <v/>
      </c>
      <c r="AI50" s="3" t="str">
        <f>IF(J50&lt;&gt;"LIBSETS_SETTYPE_BATTLEGROUND",IF(J50&lt;&gt;"LIBSETS_SETTYPE_SPECIAL",IF(AJ50&lt;&gt;"",VLOOKUP(AJ50,'ESO zone constants'!$E$2:$L$4965,8,FALSE),""),""),"")</f>
        <v/>
      </c>
      <c r="AK50" s="51"/>
      <c r="AL50" s="50" t="str">
        <f>IF(AK50&lt;&gt;"",IF(AK50&lt;&gt;"LIBSETS_DROP_MECHANIC_MONSTER_NAME",VLOOKUP(AK50,'LibSets constants'!$I$4:$L$1000,3,FALSE),""),"")</f>
        <v/>
      </c>
      <c r="AM50" s="50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constants'!$E$2:$L$4965,8,FALSE),""),""),"")</f>
        <v/>
      </c>
      <c r="AP50" s="51"/>
      <c r="AQ50" s="50" t="str">
        <f>IF(AP50&lt;&gt;"",IF(AP50&lt;&gt;"LIBSETS_DROP_MECHANIC_MONSTER_NAME",VLOOKUP(AP50,'LibSets constants'!$I$4:$L$1000,3,FALSE),""),"")</f>
        <v/>
      </c>
      <c r="AR50" s="50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constants'!$E$2:$L$4965,8,FALSE),""),""),"")</f>
        <v/>
      </c>
      <c r="AU50" s="51"/>
      <c r="AV50" s="50" t="str">
        <f>IF(AU50&lt;&gt;"",IF(AU50&lt;&gt;"LIBSETS_DROP_MECHANIC_MONSTER_NAME",VLOOKUP(AU50,'LibSets constants'!$I$4:$L$1000,3,FALSE),""),"")</f>
        <v/>
      </c>
      <c r="AW50" s="50" t="str">
        <f>IF(AU50&lt;&gt;"",IF(AU50&lt;&gt;"LIBSETS_DROP_MECHANIC_MONSTER_NAME",VLOOKUP(AU50,'LibSets constants'!$I$4:$L$1000,4,FALSE),""),"")</f>
        <v/>
      </c>
      <c r="AX50" s="23" t="str">
        <f t="shared" si="1"/>
        <v>--[???] = {wayshrines={-1,-1,-1,}, dlcId=DLC_BASE_GAME</v>
      </c>
      <c r="AY50" s="23" t="str">
        <f t="shared" si="6"/>
        <v>, zoneIds={635}, veteran=true</v>
      </c>
      <c r="AZ50" s="23" t="str">
        <f t="shared" si="3"/>
        <v>, setType=LIBSETS_SETTYPE_ARENA</v>
      </c>
      <c r="BA50" s="23" t="str">
        <f t="shared" si="4"/>
        <v>, dropMechanic={LIBSETS_DROP_MECHANIC_ARENA_STAGE_CHEST}},</v>
      </c>
      <c r="BB50" s="23" t="str">
        <f t="shared" si="7"/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 t="shared" si="0"/>
        <v>???</v>
      </c>
      <c r="H51" s="55" t="s">
        <v>4542</v>
      </c>
      <c r="I51" t="s">
        <v>2469</v>
      </c>
      <c r="J51" s="8" t="s">
        <v>4237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constants'!$E$2:$L$4965,8,FALSE),""),""),"")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constants'!$L$2:$O$9999,4,FALSE)),"")</f>
        <v>DLC_BASE_GAME</v>
      </c>
      <c r="U51" s="3" t="str">
        <f>VLOOKUP(T51,'LibSets constants'!$B$3:$C$1000,2,FALSE)</f>
        <v>Included in base game</v>
      </c>
      <c r="V51" s="37" t="s">
        <v>4358</v>
      </c>
      <c r="W51" s="50" t="str">
        <f>IF(V51&lt;&gt;"",IF(V51&lt;&gt;"LIBSETS_DROP_MECHANIC_MONSTER_NAME",VLOOKUP(V51,'LibSets constants'!$I$4:$L$1000,3,FALSE),""),"")</f>
        <v>Arena stage chest</v>
      </c>
      <c r="X51" s="50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constants'!$E$2:$L$4965,8,FALSE),""),""),"")</f>
        <v/>
      </c>
      <c r="AA51" s="51"/>
      <c r="AB51" s="50" t="str">
        <f>IF(AA51&lt;&gt;"",IF(AA51&lt;&gt;"LIBSETS_DROP_MECHANIC_MONSTER_NAME",VLOOKUP(AA51,'LibSets constants'!$I$4:$L$1000,3,FALSE),""),"")</f>
        <v/>
      </c>
      <c r="AC51" s="50" t="str">
        <f>IF(AA51&lt;&gt;"",IF(AA51&lt;&gt;"LIBSETS_DROP_MECHANIC_MONSTER_NAME",VLOOKUP(AA51,'LibSets constants'!$I$4:$L$1000,4,FALSE),""),"")</f>
        <v/>
      </c>
      <c r="AD51" s="3" t="str">
        <f>IF(J51&lt;&gt;"LIBSETS_SETTYPE_BATTLEGROUND",IF(J51&lt;&gt;"LIBSETS_SETTYPE_SPECIAL",IF(AE51&lt;&gt;"",VLOOKUP(AE51,'ESO zone constants'!$E$2:$L$4965,8,FALSE),""),""),"")</f>
        <v/>
      </c>
      <c r="AF51" s="51"/>
      <c r="AG51" s="50" t="str">
        <f>IF(AF51&lt;&gt;"",IF(AF51&lt;&gt;"LIBSETS_DROP_MECHANIC_MONSTER_NAME",VLOOKUP(AF51,'LibSets constants'!$I$4:$L$1000,3,FALSE),""),"")</f>
        <v/>
      </c>
      <c r="AH51" s="50" t="str">
        <f>IF(AF51&lt;&gt;"",IF(AF51&lt;&gt;"LIBSETS_DROP_MECHANIC_MONSTER_NAME",VLOOKUP(AF51,'LibSets constants'!$I$4:$L$1000,4,FALSE),""),"")</f>
        <v/>
      </c>
      <c r="AI51" s="3" t="str">
        <f>IF(J51&lt;&gt;"LIBSETS_SETTYPE_BATTLEGROUND",IF(J51&lt;&gt;"LIBSETS_SETTYPE_SPECIAL",IF(AJ51&lt;&gt;"",VLOOKUP(AJ51,'ESO zone constants'!$E$2:$L$4965,8,FALSE),""),""),"")</f>
        <v/>
      </c>
      <c r="AK51" s="51"/>
      <c r="AL51" s="50" t="str">
        <f>IF(AK51&lt;&gt;"",IF(AK51&lt;&gt;"LIBSETS_DROP_MECHANIC_MONSTER_NAME",VLOOKUP(AK51,'LibSets constants'!$I$4:$L$1000,3,FALSE),""),"")</f>
        <v/>
      </c>
      <c r="AM51" s="50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constants'!$E$2:$L$4965,8,FALSE),""),""),"")</f>
        <v/>
      </c>
      <c r="AP51" s="51"/>
      <c r="AQ51" s="50" t="str">
        <f>IF(AP51&lt;&gt;"",IF(AP51&lt;&gt;"LIBSETS_DROP_MECHANIC_MONSTER_NAME",VLOOKUP(AP51,'LibSets constants'!$I$4:$L$1000,3,FALSE),""),"")</f>
        <v/>
      </c>
      <c r="AR51" s="50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constants'!$E$2:$L$4965,8,FALSE),""),""),"")</f>
        <v/>
      </c>
      <c r="AU51" s="51"/>
      <c r="AV51" s="50" t="str">
        <f>IF(AU51&lt;&gt;"",IF(AU51&lt;&gt;"LIBSETS_DROP_MECHANIC_MONSTER_NAME",VLOOKUP(AU51,'LibSets constants'!$I$4:$L$1000,3,FALSE),""),"")</f>
        <v/>
      </c>
      <c r="AW51" s="50" t="str">
        <f>IF(AU51&lt;&gt;"",IF(AU51&lt;&gt;"LIBSETS_DROP_MECHANIC_MONSTER_NAME",VLOOKUP(AU51,'LibSets constants'!$I$4:$L$1000,4,FALSE),""),"")</f>
        <v/>
      </c>
      <c r="AX51" s="23" t="str">
        <f t="shared" si="1"/>
        <v>--[???] = {wayshrines={-1,-1,-1,}, dlcId=DLC_BASE_GAME</v>
      </c>
      <c r="AY51" s="23" t="str">
        <f t="shared" si="6"/>
        <v>, zoneIds={635}, veteran=true</v>
      </c>
      <c r="AZ51" s="23" t="str">
        <f t="shared" si="3"/>
        <v>, setType=LIBSETS_SETTYPE_ARENA</v>
      </c>
      <c r="BA51" s="23" t="str">
        <f t="shared" si="4"/>
        <v>, dropMechanic={LIBSETS_DROP_MECHANIC_ARENA_STAGE_CHEST}},</v>
      </c>
      <c r="BB51" s="23" t="str">
        <f t="shared" si="7"/>
        <v xml:space="preserve"> --The Master's Battle Axe / Streitaxt des Meisters   [Dragonstar Arena]</v>
      </c>
    </row>
    <row r="52" spans="1:54" x14ac:dyDescent="0.25">
      <c r="A52" s="5" t="s">
        <v>2425</v>
      </c>
      <c r="B52" t="s">
        <v>2440</v>
      </c>
      <c r="C52" t="s">
        <v>2441</v>
      </c>
      <c r="G52" s="3" t="str">
        <f t="shared" si="0"/>
        <v>???</v>
      </c>
      <c r="H52" s="55" t="s">
        <v>4542</v>
      </c>
      <c r="I52" t="s">
        <v>2469</v>
      </c>
      <c r="J52" s="8" t="s">
        <v>4237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constants'!$E$2:$L$4965,8,FALSE),""),""),"")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constants'!$L$2:$O$9999,4,FALSE)),"")</f>
        <v>DLC_BASE_GAME</v>
      </c>
      <c r="U52" s="3" t="str">
        <f>VLOOKUP(T52,'LibSets constants'!$B$3:$C$1000,2,FALSE)</f>
        <v>Included in base game</v>
      </c>
      <c r="V52" s="37" t="s">
        <v>4358</v>
      </c>
      <c r="W52" s="50" t="str">
        <f>IF(V52&lt;&gt;"",IF(V52&lt;&gt;"LIBSETS_DROP_MECHANIC_MONSTER_NAME",VLOOKUP(V52,'LibSets constants'!$I$4:$L$1000,3,FALSE),""),"")</f>
        <v>Arena stage chest</v>
      </c>
      <c r="X52" s="50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constants'!$E$2:$L$4965,8,FALSE),""),""),"")</f>
        <v/>
      </c>
      <c r="AA52" s="51"/>
      <c r="AB52" s="50" t="str">
        <f>IF(AA52&lt;&gt;"",IF(AA52&lt;&gt;"LIBSETS_DROP_MECHANIC_MONSTER_NAME",VLOOKUP(AA52,'LibSets constants'!$I$4:$L$1000,3,FALSE),""),"")</f>
        <v/>
      </c>
      <c r="AC52" s="50" t="str">
        <f>IF(AA52&lt;&gt;"",IF(AA52&lt;&gt;"LIBSETS_DROP_MECHANIC_MONSTER_NAME",VLOOKUP(AA52,'LibSets constants'!$I$4:$L$1000,4,FALSE),""),"")</f>
        <v/>
      </c>
      <c r="AD52" s="3" t="str">
        <f>IF(J52&lt;&gt;"LIBSETS_SETTYPE_BATTLEGROUND",IF(J52&lt;&gt;"LIBSETS_SETTYPE_SPECIAL",IF(AE52&lt;&gt;"",VLOOKUP(AE52,'ESO zone constants'!$E$2:$L$4965,8,FALSE),""),""),"")</f>
        <v/>
      </c>
      <c r="AF52" s="51"/>
      <c r="AG52" s="50" t="str">
        <f>IF(AF52&lt;&gt;"",IF(AF52&lt;&gt;"LIBSETS_DROP_MECHANIC_MONSTER_NAME",VLOOKUP(AF52,'LibSets constants'!$I$4:$L$1000,3,FALSE),""),"")</f>
        <v/>
      </c>
      <c r="AH52" s="50" t="str">
        <f>IF(AF52&lt;&gt;"",IF(AF52&lt;&gt;"LIBSETS_DROP_MECHANIC_MONSTER_NAME",VLOOKUP(AF52,'LibSets constants'!$I$4:$L$1000,4,FALSE),""),"")</f>
        <v/>
      </c>
      <c r="AI52" s="3" t="str">
        <f>IF(J52&lt;&gt;"LIBSETS_SETTYPE_BATTLEGROUND",IF(J52&lt;&gt;"LIBSETS_SETTYPE_SPECIAL",IF(AJ52&lt;&gt;"",VLOOKUP(AJ52,'ESO zone constants'!$E$2:$L$4965,8,FALSE),""),""),"")</f>
        <v/>
      </c>
      <c r="AK52" s="51"/>
      <c r="AL52" s="50" t="str">
        <f>IF(AK52&lt;&gt;"",IF(AK52&lt;&gt;"LIBSETS_DROP_MECHANIC_MONSTER_NAME",VLOOKUP(AK52,'LibSets constants'!$I$4:$L$1000,3,FALSE),""),"")</f>
        <v/>
      </c>
      <c r="AM52" s="50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constants'!$E$2:$L$4965,8,FALSE),""),""),"")</f>
        <v/>
      </c>
      <c r="AP52" s="51"/>
      <c r="AQ52" s="50" t="str">
        <f>IF(AP52&lt;&gt;"",IF(AP52&lt;&gt;"LIBSETS_DROP_MECHANIC_MONSTER_NAME",VLOOKUP(AP52,'LibSets constants'!$I$4:$L$1000,3,FALSE),""),"")</f>
        <v/>
      </c>
      <c r="AR52" s="50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constants'!$E$2:$L$4965,8,FALSE),""),""),"")</f>
        <v/>
      </c>
      <c r="AU52" s="51"/>
      <c r="AV52" s="50" t="str">
        <f>IF(AU52&lt;&gt;"",IF(AU52&lt;&gt;"LIBSETS_DROP_MECHANIC_MONSTER_NAME",VLOOKUP(AU52,'LibSets constants'!$I$4:$L$1000,3,FALSE),""),"")</f>
        <v/>
      </c>
      <c r="AW52" s="50" t="str">
        <f>IF(AU52&lt;&gt;"",IF(AU52&lt;&gt;"LIBSETS_DROP_MECHANIC_MONSTER_NAME",VLOOKUP(AU52,'LibSets constants'!$I$4:$L$1000,4,FALSE),""),"")</f>
        <v/>
      </c>
      <c r="AX52" s="23" t="str">
        <f t="shared" si="1"/>
        <v>--[???] = {wayshrines={-1,-1,-1,}, dlcId=DLC_BASE_GAME</v>
      </c>
      <c r="AY52" s="23" t="str">
        <f t="shared" si="6"/>
        <v>, zoneIds={635}, veteran=true</v>
      </c>
      <c r="AZ52" s="23" t="str">
        <f t="shared" si="3"/>
        <v>, setType=LIBSETS_SETTYPE_ARENA</v>
      </c>
      <c r="BA52" s="23" t="str">
        <f t="shared" si="4"/>
        <v>, dropMechanic={LIBSETS_DROP_MECHANIC_ARENA_STAGE_CHEST}},</v>
      </c>
      <c r="BB52" s="23" t="str">
        <f t="shared" si="7"/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 t="shared" si="0"/>
        <v>???</v>
      </c>
      <c r="H53" s="55" t="s">
        <v>4542</v>
      </c>
      <c r="I53" t="s">
        <v>2469</v>
      </c>
      <c r="J53" s="8" t="s">
        <v>4237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constants'!$E$2:$L$4965,8,FALSE),""),""),"")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constants'!$L$2:$O$9999,4,FALSE)),"")</f>
        <v>DLC_BASE_GAME</v>
      </c>
      <c r="U53" s="3" t="str">
        <f>VLOOKUP(T53,'LibSets constants'!$B$3:$C$1000,2,FALSE)</f>
        <v>Included in base game</v>
      </c>
      <c r="V53" s="37" t="s">
        <v>4358</v>
      </c>
      <c r="W53" s="50" t="str">
        <f>IF(V53&lt;&gt;"",IF(V53&lt;&gt;"LIBSETS_DROP_MECHANIC_MONSTER_NAME",VLOOKUP(V53,'LibSets constants'!$I$4:$L$1000,3,FALSE),""),"")</f>
        <v>Arena stage chest</v>
      </c>
      <c r="X53" s="50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constants'!$E$2:$L$4965,8,FALSE),""),""),"")</f>
        <v/>
      </c>
      <c r="AA53" s="51"/>
      <c r="AB53" s="50" t="str">
        <f>IF(AA53&lt;&gt;"",IF(AA53&lt;&gt;"LIBSETS_DROP_MECHANIC_MONSTER_NAME",VLOOKUP(AA53,'LibSets constants'!$I$4:$L$1000,3,FALSE),""),"")</f>
        <v/>
      </c>
      <c r="AC53" s="50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constants'!$E$2:$L$4965,8,FALSE),""),""),"")</f>
        <v/>
      </c>
      <c r="AF53" s="51"/>
      <c r="AG53" s="50" t="str">
        <f>IF(AF53&lt;&gt;"",IF(AF53&lt;&gt;"LIBSETS_DROP_MECHANIC_MONSTER_NAME",VLOOKUP(AF53,'LibSets constants'!$I$4:$L$1000,3,FALSE),""),"")</f>
        <v/>
      </c>
      <c r="AH53" s="50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constants'!$E$2:$L$4965,8,FALSE),""),""),"")</f>
        <v/>
      </c>
      <c r="AK53" s="51"/>
      <c r="AL53" s="50" t="str">
        <f>IF(AK53&lt;&gt;"",IF(AK53&lt;&gt;"LIBSETS_DROP_MECHANIC_MONSTER_NAME",VLOOKUP(AK53,'LibSets constants'!$I$4:$L$1000,3,FALSE),""),"")</f>
        <v/>
      </c>
      <c r="AM53" s="50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constants'!$E$2:$L$4965,8,FALSE),""),""),"")</f>
        <v/>
      </c>
      <c r="AP53" s="51"/>
      <c r="AQ53" s="50" t="str">
        <f>IF(AP53&lt;&gt;"",IF(AP53&lt;&gt;"LIBSETS_DROP_MECHANIC_MONSTER_NAME",VLOOKUP(AP53,'LibSets constants'!$I$4:$L$1000,3,FALSE),""),"")</f>
        <v/>
      </c>
      <c r="AR53" s="50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constants'!$E$2:$L$4965,8,FALSE),""),""),"")</f>
        <v/>
      </c>
      <c r="AU53" s="51"/>
      <c r="AV53" s="50" t="str">
        <f>IF(AU53&lt;&gt;"",IF(AU53&lt;&gt;"LIBSETS_DROP_MECHANIC_MONSTER_NAME",VLOOKUP(AU53,'LibSets constants'!$I$4:$L$1000,3,FALSE),""),"")</f>
        <v/>
      </c>
      <c r="AW53" s="50" t="str">
        <f>IF(AU53&lt;&gt;"",IF(AU53&lt;&gt;"LIBSETS_DROP_MECHANIC_MONSTER_NAME",VLOOKUP(AU53,'LibSets constants'!$I$4:$L$1000,4,FALSE),""),"")</f>
        <v/>
      </c>
      <c r="AX53" s="23" t="str">
        <f t="shared" si="1"/>
        <v>--[???] = {wayshrines={-1,-1,-1,}, dlcId=DLC_BASE_GAME</v>
      </c>
      <c r="AY53" s="23" t="str">
        <f t="shared" si="6"/>
        <v>, zoneIds={635}, veteran=true</v>
      </c>
      <c r="AZ53" s="23" t="str">
        <f t="shared" si="3"/>
        <v>, setType=LIBSETS_SETTYPE_ARENA</v>
      </c>
      <c r="BA53" s="23" t="str">
        <f t="shared" si="4"/>
        <v>, dropMechanic={LIBSETS_DROP_MECHANIC_ARENA_STAGE_CHEST}},</v>
      </c>
      <c r="BB53" s="23" t="str">
        <f t="shared" si="7"/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 t="shared" si="0"/>
        <v>???</v>
      </c>
      <c r="H54" s="55" t="s">
        <v>4542</v>
      </c>
      <c r="I54" t="s">
        <v>2469</v>
      </c>
      <c r="J54" s="8" t="s">
        <v>4237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constants'!$E$2:$L$4965,8,FALSE),""),""),"")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constants'!$L$2:$O$9999,4,FALSE)),"")</f>
        <v>DLC_BASE_GAME</v>
      </c>
      <c r="U54" s="3" t="str">
        <f>VLOOKUP(T54,'LibSets constants'!$B$3:$C$1000,2,FALSE)</f>
        <v>Included in base game</v>
      </c>
      <c r="V54" s="37" t="s">
        <v>4358</v>
      </c>
      <c r="W54" s="50" t="str">
        <f>IF(V54&lt;&gt;"",IF(V54&lt;&gt;"LIBSETS_DROP_MECHANIC_MONSTER_NAME",VLOOKUP(V54,'LibSets constants'!$I$4:$L$1000,3,FALSE),""),"")</f>
        <v>Arena stage chest</v>
      </c>
      <c r="X54" s="50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constants'!$E$2:$L$4965,8,FALSE),""),""),"")</f>
        <v/>
      </c>
      <c r="AA54" s="51"/>
      <c r="AB54" s="50" t="str">
        <f>IF(AA54&lt;&gt;"",IF(AA54&lt;&gt;"LIBSETS_DROP_MECHANIC_MONSTER_NAME",VLOOKUP(AA54,'LibSets constants'!$I$4:$L$1000,3,FALSE),""),"")</f>
        <v/>
      </c>
      <c r="AC54" s="50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constants'!$E$2:$L$4965,8,FALSE),""),""),"")</f>
        <v/>
      </c>
      <c r="AF54" s="51"/>
      <c r="AG54" s="50" t="str">
        <f>IF(AF54&lt;&gt;"",IF(AF54&lt;&gt;"LIBSETS_DROP_MECHANIC_MONSTER_NAME",VLOOKUP(AF54,'LibSets constants'!$I$4:$L$1000,3,FALSE),""),"")</f>
        <v/>
      </c>
      <c r="AH54" s="50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constants'!$E$2:$L$4965,8,FALSE),""),""),"")</f>
        <v/>
      </c>
      <c r="AK54" s="51"/>
      <c r="AL54" s="50" t="str">
        <f>IF(AK54&lt;&gt;"",IF(AK54&lt;&gt;"LIBSETS_DROP_MECHANIC_MONSTER_NAME",VLOOKUP(AK54,'LibSets constants'!$I$4:$L$1000,3,FALSE),""),"")</f>
        <v/>
      </c>
      <c r="AM54" s="50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constants'!$E$2:$L$4965,8,FALSE),""),""),"")</f>
        <v/>
      </c>
      <c r="AP54" s="51"/>
      <c r="AQ54" s="50" t="str">
        <f>IF(AP54&lt;&gt;"",IF(AP54&lt;&gt;"LIBSETS_DROP_MECHANIC_MONSTER_NAME",VLOOKUP(AP54,'LibSets constants'!$I$4:$L$1000,3,FALSE),""),"")</f>
        <v/>
      </c>
      <c r="AR54" s="50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constants'!$E$2:$L$4965,8,FALSE),""),""),"")</f>
        <v/>
      </c>
      <c r="AU54" s="51"/>
      <c r="AV54" s="50" t="str">
        <f>IF(AU54&lt;&gt;"",IF(AU54&lt;&gt;"LIBSETS_DROP_MECHANIC_MONSTER_NAME",VLOOKUP(AU54,'LibSets constants'!$I$4:$L$1000,3,FALSE),""),"")</f>
        <v/>
      </c>
      <c r="AW54" s="50" t="str">
        <f>IF(AU54&lt;&gt;"",IF(AU54&lt;&gt;"LIBSETS_DROP_MECHANIC_MONSTER_NAME",VLOOKUP(AU54,'LibSets constants'!$I$4:$L$1000,4,FALSE),""),"")</f>
        <v/>
      </c>
      <c r="AX54" s="23" t="str">
        <f t="shared" si="1"/>
        <v>--[???] = {wayshrines={-1,-1,-1,}, dlcId=DLC_BASE_GAME</v>
      </c>
      <c r="AY54" s="23" t="str">
        <f t="shared" si="6"/>
        <v>, zoneIds={635}, veteran=true</v>
      </c>
      <c r="AZ54" s="23" t="str">
        <f t="shared" si="3"/>
        <v>, setType=LIBSETS_SETTYPE_ARENA</v>
      </c>
      <c r="BA54" s="23" t="str">
        <f t="shared" si="4"/>
        <v>, dropMechanic={LIBSETS_DROP_MECHANIC_ARENA_STAGE_CHEST}},</v>
      </c>
      <c r="BB54" s="23" t="str">
        <f t="shared" si="7"/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 t="shared" si="0"/>
        <v>???</v>
      </c>
      <c r="H55" s="55" t="s">
        <v>4542</v>
      </c>
      <c r="I55" t="s">
        <v>2469</v>
      </c>
      <c r="J55" s="8" t="s">
        <v>4237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constants'!$E$2:$L$4965,8,FALSE),""),""),"")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constants'!$L$2:$O$9999,4,FALSE)),"")</f>
        <v>DLC_BASE_GAME</v>
      </c>
      <c r="U55" s="3" t="str">
        <f>VLOOKUP(T55,'LibSets constants'!$B$3:$C$1000,2,FALSE)</f>
        <v>Included in base game</v>
      </c>
      <c r="V55" s="37" t="s">
        <v>4358</v>
      </c>
      <c r="W55" s="50" t="str">
        <f>IF(V55&lt;&gt;"",IF(V55&lt;&gt;"LIBSETS_DROP_MECHANIC_MONSTER_NAME",VLOOKUP(V55,'LibSets constants'!$I$4:$L$1000,3,FALSE),""),"")</f>
        <v>Arena stage chest</v>
      </c>
      <c r="X55" s="50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constants'!$E$2:$L$4965,8,FALSE),""),""),"")</f>
        <v/>
      </c>
      <c r="AA55" s="51"/>
      <c r="AB55" s="50" t="str">
        <f>IF(AA55&lt;&gt;"",IF(AA55&lt;&gt;"LIBSETS_DROP_MECHANIC_MONSTER_NAME",VLOOKUP(AA55,'LibSets constants'!$I$4:$L$1000,3,FALSE),""),"")</f>
        <v/>
      </c>
      <c r="AC55" s="50" t="str">
        <f>IF(AA55&lt;&gt;"",IF(AA55&lt;&gt;"LIBSETS_DROP_MECHANIC_MONSTER_NAME",VLOOKUP(AA55,'LibSets constants'!$I$4:$L$1000,4,FALSE),""),"")</f>
        <v/>
      </c>
      <c r="AD55" s="3" t="str">
        <f>IF(J55&lt;&gt;"LIBSETS_SETTYPE_BATTLEGROUND",IF(J55&lt;&gt;"LIBSETS_SETTYPE_SPECIAL",IF(AE55&lt;&gt;"",VLOOKUP(AE55,'ESO zone constants'!$E$2:$L$4965,8,FALSE),""),""),"")</f>
        <v/>
      </c>
      <c r="AF55" s="51"/>
      <c r="AG55" s="50" t="str">
        <f>IF(AF55&lt;&gt;"",IF(AF55&lt;&gt;"LIBSETS_DROP_MECHANIC_MONSTER_NAME",VLOOKUP(AF55,'LibSets constants'!$I$4:$L$1000,3,FALSE),""),"")</f>
        <v/>
      </c>
      <c r="AH55" s="50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constants'!$E$2:$L$4965,8,FALSE),""),""),"")</f>
        <v/>
      </c>
      <c r="AK55" s="51"/>
      <c r="AL55" s="50" t="str">
        <f>IF(AK55&lt;&gt;"",IF(AK55&lt;&gt;"LIBSETS_DROP_MECHANIC_MONSTER_NAME",VLOOKUP(AK55,'LibSets constants'!$I$4:$L$1000,3,FALSE),""),"")</f>
        <v/>
      </c>
      <c r="AM55" s="50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constants'!$E$2:$L$4965,8,FALSE),""),""),"")</f>
        <v/>
      </c>
      <c r="AP55" s="51"/>
      <c r="AQ55" s="50" t="str">
        <f>IF(AP55&lt;&gt;"",IF(AP55&lt;&gt;"LIBSETS_DROP_MECHANIC_MONSTER_NAME",VLOOKUP(AP55,'LibSets constants'!$I$4:$L$1000,3,FALSE),""),"")</f>
        <v/>
      </c>
      <c r="AR55" s="50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constants'!$E$2:$L$4965,8,FALSE),""),""),"")</f>
        <v/>
      </c>
      <c r="AU55" s="51"/>
      <c r="AV55" s="50" t="str">
        <f>IF(AU55&lt;&gt;"",IF(AU55&lt;&gt;"LIBSETS_DROP_MECHANIC_MONSTER_NAME",VLOOKUP(AU55,'LibSets constants'!$I$4:$L$1000,3,FALSE),""),"")</f>
        <v/>
      </c>
      <c r="AW55" s="50" t="str">
        <f>IF(AU55&lt;&gt;"",IF(AU55&lt;&gt;"LIBSETS_DROP_MECHANIC_MONSTER_NAME",VLOOKUP(AU55,'LibSets constants'!$I$4:$L$1000,4,FALSE),""),"")</f>
        <v/>
      </c>
      <c r="AX55" s="23" t="str">
        <f t="shared" si="1"/>
        <v>--[???] = {wayshrines={-1,-1,-1,}, dlcId=DLC_BASE_GAME</v>
      </c>
      <c r="AY55" s="23" t="str">
        <f t="shared" si="6"/>
        <v>, zoneIds={635}, veteran=true</v>
      </c>
      <c r="AZ55" s="23" t="str">
        <f t="shared" si="3"/>
        <v>, setType=LIBSETS_SETTYPE_ARENA</v>
      </c>
      <c r="BA55" s="23" t="str">
        <f t="shared" si="4"/>
        <v>, dropMechanic={LIBSETS_DROP_MECHANIC_ARENA_STAGE_CHEST}},</v>
      </c>
      <c r="BB55" s="23" t="str">
        <f t="shared" si="7"/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 t="shared" si="0"/>
        <v>???</v>
      </c>
      <c r="H56" s="55" t="s">
        <v>4542</v>
      </c>
      <c r="I56" t="s">
        <v>2469</v>
      </c>
      <c r="J56" s="8" t="s">
        <v>4237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constants'!$E$2:$L$4965,8,FALSE),""),""),"")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constants'!$L$2:$O$9999,4,FALSE)),"")</f>
        <v>DLC_BASE_GAME</v>
      </c>
      <c r="U56" s="3" t="str">
        <f>VLOOKUP(T56,'LibSets constants'!$B$3:$C$1000,2,FALSE)</f>
        <v>Included in base game</v>
      </c>
      <c r="V56" s="37" t="s">
        <v>4358</v>
      </c>
      <c r="W56" s="50" t="str">
        <f>IF(V56&lt;&gt;"",IF(V56&lt;&gt;"LIBSETS_DROP_MECHANIC_MONSTER_NAME",VLOOKUP(V56,'LibSets constants'!$I$4:$L$1000,3,FALSE),""),"")</f>
        <v>Arena stage chest</v>
      </c>
      <c r="X56" s="50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constants'!$E$2:$L$4965,8,FALSE),""),""),"")</f>
        <v/>
      </c>
      <c r="AA56" s="51"/>
      <c r="AB56" s="50" t="str">
        <f>IF(AA56&lt;&gt;"",IF(AA56&lt;&gt;"LIBSETS_DROP_MECHANIC_MONSTER_NAME",VLOOKUP(AA56,'LibSets constants'!$I$4:$L$1000,3,FALSE),""),"")</f>
        <v/>
      </c>
      <c r="AC56" s="50" t="str">
        <f>IF(AA56&lt;&gt;"",IF(AA56&lt;&gt;"LIBSETS_DROP_MECHANIC_MONSTER_NAME",VLOOKUP(AA56,'LibSets constants'!$I$4:$L$1000,4,FALSE),""),"")</f>
        <v/>
      </c>
      <c r="AD56" s="3" t="str">
        <f>IF(J56&lt;&gt;"LIBSETS_SETTYPE_BATTLEGROUND",IF(J56&lt;&gt;"LIBSETS_SETTYPE_SPECIAL",IF(AE56&lt;&gt;"",VLOOKUP(AE56,'ESO zone constants'!$E$2:$L$4965,8,FALSE),""),""),"")</f>
        <v/>
      </c>
      <c r="AF56" s="51"/>
      <c r="AG56" s="50" t="str">
        <f>IF(AF56&lt;&gt;"",IF(AF56&lt;&gt;"LIBSETS_DROP_MECHANIC_MONSTER_NAME",VLOOKUP(AF56,'LibSets constants'!$I$4:$L$1000,3,FALSE),""),"")</f>
        <v/>
      </c>
      <c r="AH56" s="50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constants'!$E$2:$L$4965,8,FALSE),""),""),"")</f>
        <v/>
      </c>
      <c r="AK56" s="51"/>
      <c r="AL56" s="50" t="str">
        <f>IF(AK56&lt;&gt;"",IF(AK56&lt;&gt;"LIBSETS_DROP_MECHANIC_MONSTER_NAME",VLOOKUP(AK56,'LibSets constants'!$I$4:$L$1000,3,FALSE),""),"")</f>
        <v/>
      </c>
      <c r="AM56" s="50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constants'!$E$2:$L$4965,8,FALSE),""),""),"")</f>
        <v/>
      </c>
      <c r="AP56" s="51"/>
      <c r="AQ56" s="50" t="str">
        <f>IF(AP56&lt;&gt;"",IF(AP56&lt;&gt;"LIBSETS_DROP_MECHANIC_MONSTER_NAME",VLOOKUP(AP56,'LibSets constants'!$I$4:$L$1000,3,FALSE),""),"")</f>
        <v/>
      </c>
      <c r="AR56" s="50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constants'!$E$2:$L$4965,8,FALSE),""),""),"")</f>
        <v/>
      </c>
      <c r="AU56" s="51"/>
      <c r="AV56" s="50" t="str">
        <f>IF(AU56&lt;&gt;"",IF(AU56&lt;&gt;"LIBSETS_DROP_MECHANIC_MONSTER_NAME",VLOOKUP(AU56,'LibSets constants'!$I$4:$L$1000,3,FALSE),""),"")</f>
        <v/>
      </c>
      <c r="AW56" s="50" t="str">
        <f>IF(AU56&lt;&gt;"",IF(AU56&lt;&gt;"LIBSETS_DROP_MECHANIC_MONSTER_NAME",VLOOKUP(AU56,'LibSets constants'!$I$4:$L$1000,4,FALSE),""),"")</f>
        <v/>
      </c>
      <c r="AX56" s="23" t="str">
        <f t="shared" si="1"/>
        <v>--[???] = {wayshrines={-1,-1,-1,}, dlcId=DLC_BASE_GAME</v>
      </c>
      <c r="AY56" s="23" t="str">
        <f t="shared" si="6"/>
        <v>, zoneIds={635}, veteran=true</v>
      </c>
      <c r="AZ56" s="23" t="str">
        <f t="shared" si="3"/>
        <v>, setType=LIBSETS_SETTYPE_ARENA</v>
      </c>
      <c r="BA56" s="23" t="str">
        <f t="shared" si="4"/>
        <v>, dropMechanic={LIBSETS_DROP_MECHANIC_ARENA_STAGE_CHEST}},</v>
      </c>
      <c r="BB56" s="23" t="str">
        <f t="shared" si="7"/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 t="shared" si="0"/>
        <v>???</v>
      </c>
      <c r="H57" s="55" t="s">
        <v>4542</v>
      </c>
      <c r="I57" t="s">
        <v>2469</v>
      </c>
      <c r="J57" s="8" t="s">
        <v>4237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constants'!$E$2:$L$4965,8,FALSE),""),""),"")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constants'!$L$2:$O$9999,4,FALSE)),"")</f>
        <v>DLC_BASE_GAME</v>
      </c>
      <c r="U57" s="3" t="str">
        <f>VLOOKUP(T57,'LibSets constants'!$B$3:$C$1000,2,FALSE)</f>
        <v>Included in base game</v>
      </c>
      <c r="V57" s="37" t="s">
        <v>4358</v>
      </c>
      <c r="W57" s="50" t="str">
        <f>IF(V57&lt;&gt;"",IF(V57&lt;&gt;"LIBSETS_DROP_MECHANIC_MONSTER_NAME",VLOOKUP(V57,'LibSets constants'!$I$4:$L$1000,3,FALSE),""),"")</f>
        <v>Arena stage chest</v>
      </c>
      <c r="X57" s="50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constants'!$E$2:$L$4965,8,FALSE),""),""),"")</f>
        <v/>
      </c>
      <c r="AA57" s="51"/>
      <c r="AB57" s="50" t="str">
        <f>IF(AA57&lt;&gt;"",IF(AA57&lt;&gt;"LIBSETS_DROP_MECHANIC_MONSTER_NAME",VLOOKUP(AA57,'LibSets constants'!$I$4:$L$1000,3,FALSE),""),"")</f>
        <v/>
      </c>
      <c r="AC57" s="50" t="str">
        <f>IF(AA57&lt;&gt;"",IF(AA57&lt;&gt;"LIBSETS_DROP_MECHANIC_MONSTER_NAME",VLOOKUP(AA57,'LibSets constants'!$I$4:$L$1000,4,FALSE),""),"")</f>
        <v/>
      </c>
      <c r="AD57" s="50" t="str">
        <f>IF(J57&lt;&gt;"LIBSETS_SETTYPE_BATTLEGROUND",IF(J57&lt;&gt;"LIBSETS_SETTYPE_SPECIAL",IF(AE57&lt;&gt;"",VLOOKUP(AE57,'ESO zone constants'!$E$2:$L$4965,8,FALSE),""),""),"")</f>
        <v/>
      </c>
      <c r="AF57" s="51"/>
      <c r="AG57" s="50" t="str">
        <f>IF(AF57&lt;&gt;"",IF(AF57&lt;&gt;"LIBSETS_DROP_MECHANIC_MONSTER_NAME",VLOOKUP(AF57,'LibSets constants'!$I$4:$L$1000,3,FALSE),""),"")</f>
        <v/>
      </c>
      <c r="AH57" s="50" t="str">
        <f>IF(AF57&lt;&gt;"",IF(AF57&lt;&gt;"LIBSETS_DROP_MECHANIC_MONSTER_NAME",VLOOKUP(AF57,'LibSets constants'!$I$4:$L$1000,4,FALSE),""),"")</f>
        <v/>
      </c>
      <c r="AI57" s="50" t="str">
        <f>IF(J57&lt;&gt;"LIBSETS_SETTYPE_BATTLEGROUND",IF(J57&lt;&gt;"LIBSETS_SETTYPE_SPECIAL",IF(AJ57&lt;&gt;"",VLOOKUP(AJ57,'ESO zone constants'!$E$2:$L$4965,8,FALSE),""),""),"")</f>
        <v/>
      </c>
      <c r="AK57" s="51"/>
      <c r="AL57" s="50" t="str">
        <f>IF(AK57&lt;&gt;"",IF(AK57&lt;&gt;"LIBSETS_DROP_MECHANIC_MONSTER_NAME",VLOOKUP(AK57,'LibSets constants'!$I$4:$L$1000,3,FALSE),""),"")</f>
        <v/>
      </c>
      <c r="AM57" s="50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constants'!$E$2:$L$4965,8,FALSE),""),""),"")</f>
        <v/>
      </c>
      <c r="AP57" s="51"/>
      <c r="AQ57" s="50" t="str">
        <f>IF(AP57&lt;&gt;"",IF(AP57&lt;&gt;"LIBSETS_DROP_MECHANIC_MONSTER_NAME",VLOOKUP(AP57,'LibSets constants'!$I$4:$L$1000,3,FALSE),""),"")</f>
        <v/>
      </c>
      <c r="AR57" s="50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constants'!$E$2:$L$4965,8,FALSE),""),""),"")</f>
        <v/>
      </c>
      <c r="AU57" s="51"/>
      <c r="AV57" s="50" t="str">
        <f>IF(AU57&lt;&gt;"",IF(AU57&lt;&gt;"LIBSETS_DROP_MECHANIC_MONSTER_NAME",VLOOKUP(AU57,'LibSets constants'!$I$4:$L$1000,3,FALSE),""),"")</f>
        <v/>
      </c>
      <c r="AW57" s="50" t="str">
        <f>IF(AU57&lt;&gt;"",IF(AU57&lt;&gt;"LIBSETS_DROP_MECHANIC_MONSTER_NAME",VLOOKUP(AU57,'LibSets constants'!$I$4:$L$1000,4,FALSE),""),"")</f>
        <v/>
      </c>
      <c r="AX57" s="23" t="str">
        <f t="shared" si="1"/>
        <v>--[???] = {wayshrines={-1,-1,-1,}, dlcId=DLC_BASE_GAME</v>
      </c>
      <c r="AY57" s="23" t="str">
        <f t="shared" si="6"/>
        <v>, zoneIds={635}, veteran=true</v>
      </c>
      <c r="AZ57" s="23" t="str">
        <f t="shared" si="3"/>
        <v>, setType=LIBSETS_SETTYPE_ARENA</v>
      </c>
      <c r="BA57" s="23" t="str">
        <f t="shared" si="4"/>
        <v>, dropMechanic={LIBSETS_DROP_MECHANIC_ARENA_STAGE_CHEST}},</v>
      </c>
      <c r="BB57" s="23" t="str">
        <f t="shared" si="7"/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 t="shared" si="0"/>
        <v>???</v>
      </c>
      <c r="H58" s="55" t="s">
        <v>4542</v>
      </c>
      <c r="I58" t="s">
        <v>2469</v>
      </c>
      <c r="J58" s="8" t="s">
        <v>4237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constants'!$E$2:$L$4965,8,FALSE),""),""),"")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constants'!$L$2:$O$9999,4,FALSE)),"")</f>
        <v>DLC_BASE_GAME</v>
      </c>
      <c r="U58" s="3" t="str">
        <f>VLOOKUP(T58,'LibSets constants'!$B$3:$C$1000,2,FALSE)</f>
        <v>Included in base game</v>
      </c>
      <c r="V58" s="37" t="s">
        <v>4358</v>
      </c>
      <c r="W58" s="50" t="str">
        <f>IF(V58&lt;&gt;"",IF(V58&lt;&gt;"LIBSETS_DROP_MECHANIC_MONSTER_NAME",VLOOKUP(V58,'LibSets constants'!$I$4:$L$1000,3,FALSE),""),"")</f>
        <v>Arena stage chest</v>
      </c>
      <c r="X58" s="50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constants'!$E$2:$L$4965,8,FALSE),""),""),"")</f>
        <v/>
      </c>
      <c r="AA58" s="51"/>
      <c r="AB58" s="50" t="str">
        <f>IF(AA58&lt;&gt;"",IF(AA58&lt;&gt;"LIBSETS_DROP_MECHANIC_MONSTER_NAME",VLOOKUP(AA58,'LibSets constants'!$I$4:$L$1000,3,FALSE),""),"")</f>
        <v/>
      </c>
      <c r="AC58" s="50" t="str">
        <f>IF(AA58&lt;&gt;"",IF(AA58&lt;&gt;"LIBSETS_DROP_MECHANIC_MONSTER_NAME",VLOOKUP(AA58,'LibSets constants'!$I$4:$L$1000,4,FALSE),""),"")</f>
        <v/>
      </c>
      <c r="AD58" s="50" t="str">
        <f>IF(J58&lt;&gt;"LIBSETS_SETTYPE_BATTLEGROUND",IF(J58&lt;&gt;"LIBSETS_SETTYPE_SPECIAL",IF(AE58&lt;&gt;"",VLOOKUP(AE58,'ESO zone constants'!$E$2:$L$4965,8,FALSE),""),""),"")</f>
        <v/>
      </c>
      <c r="AF58" s="51"/>
      <c r="AG58" s="50" t="str">
        <f>IF(AF58&lt;&gt;"",IF(AF58&lt;&gt;"LIBSETS_DROP_MECHANIC_MONSTER_NAME",VLOOKUP(AF58,'LibSets constants'!$I$4:$L$1000,3,FALSE),""),"")</f>
        <v/>
      </c>
      <c r="AH58" s="50" t="str">
        <f>IF(AF58&lt;&gt;"",IF(AF58&lt;&gt;"LIBSETS_DROP_MECHANIC_MONSTER_NAME",VLOOKUP(AF58,'LibSets constants'!$I$4:$L$1000,4,FALSE),""),"")</f>
        <v/>
      </c>
      <c r="AI58" s="50" t="str">
        <f>IF(J58&lt;&gt;"LIBSETS_SETTYPE_BATTLEGROUND",IF(J58&lt;&gt;"LIBSETS_SETTYPE_SPECIAL",IF(AJ58&lt;&gt;"",VLOOKUP(AJ58,'ESO zone constants'!$E$2:$L$4965,8,FALSE),""),""),"")</f>
        <v/>
      </c>
      <c r="AK58" s="51"/>
      <c r="AL58" s="50" t="str">
        <f>IF(AK58&lt;&gt;"",IF(AK58&lt;&gt;"LIBSETS_DROP_MECHANIC_MONSTER_NAME",VLOOKUP(AK58,'LibSets constants'!$I$4:$L$1000,3,FALSE),""),"")</f>
        <v/>
      </c>
      <c r="AM58" s="50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constants'!$E$2:$L$4965,8,FALSE),""),""),"")</f>
        <v/>
      </c>
      <c r="AP58" s="51"/>
      <c r="AQ58" s="50" t="str">
        <f>IF(AP58&lt;&gt;"",IF(AP58&lt;&gt;"LIBSETS_DROP_MECHANIC_MONSTER_NAME",VLOOKUP(AP58,'LibSets constants'!$I$4:$L$1000,3,FALSE),""),"")</f>
        <v/>
      </c>
      <c r="AR58" s="50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constants'!$E$2:$L$4965,8,FALSE),""),""),"")</f>
        <v/>
      </c>
      <c r="AU58" s="51"/>
      <c r="AV58" s="50" t="str">
        <f>IF(AU58&lt;&gt;"",IF(AU58&lt;&gt;"LIBSETS_DROP_MECHANIC_MONSTER_NAME",VLOOKUP(AU58,'LibSets constants'!$I$4:$L$1000,3,FALSE),""),"")</f>
        <v/>
      </c>
      <c r="AW58" s="50" t="str">
        <f>IF(AU58&lt;&gt;"",IF(AU58&lt;&gt;"LIBSETS_DROP_MECHANIC_MONSTER_NAME",VLOOKUP(AU58,'LibSets constants'!$I$4:$L$1000,4,FALSE),""),"")</f>
        <v/>
      </c>
      <c r="AX58" s="23" t="str">
        <f t="shared" si="1"/>
        <v>--[???] = {wayshrines={-1,-1,-1,}, dlcId=DLC_BASE_GAME</v>
      </c>
      <c r="AY58" s="23" t="str">
        <f t="shared" si="6"/>
        <v>, zoneIds={635}, veteran=true</v>
      </c>
      <c r="AZ58" s="23" t="str">
        <f t="shared" si="3"/>
        <v>, setType=LIBSETS_SETTYPE_ARENA</v>
      </c>
      <c r="BA58" s="23" t="str">
        <f t="shared" si="4"/>
        <v>, dropMechanic={LIBSETS_DROP_MECHANIC_ARENA_STAGE_CHEST}},</v>
      </c>
      <c r="BB58" s="23" t="str">
        <f t="shared" si="7"/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 t="shared" si="0"/>
        <v>???</v>
      </c>
      <c r="H59" s="55" t="s">
        <v>4542</v>
      </c>
      <c r="I59" t="s">
        <v>2469</v>
      </c>
      <c r="J59" s="8" t="s">
        <v>4237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constants'!$E$2:$L$4965,8,FALSE),""),""),"")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constants'!$L$2:$O$9999,4,FALSE)),"")</f>
        <v>DLC_BASE_GAME</v>
      </c>
      <c r="U59" s="3" t="str">
        <f>VLOOKUP(T59,'LibSets constants'!$B$3:$C$1000,2,FALSE)</f>
        <v>Included in base game</v>
      </c>
      <c r="V59" s="37" t="s">
        <v>4358</v>
      </c>
      <c r="W59" s="50" t="str">
        <f>IF(V59&lt;&gt;"",IF(V59&lt;&gt;"LIBSETS_DROP_MECHANIC_MONSTER_NAME",VLOOKUP(V59,'LibSets constants'!$I$4:$L$1000,3,FALSE),""),"")</f>
        <v>Arena stage chest</v>
      </c>
      <c r="X59" s="50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constants'!$E$2:$L$4965,8,FALSE),""),""),"")</f>
        <v/>
      </c>
      <c r="AA59" s="51"/>
      <c r="AB59" s="50" t="str">
        <f>IF(AA59&lt;&gt;"",IF(AA59&lt;&gt;"LIBSETS_DROP_MECHANIC_MONSTER_NAME",VLOOKUP(AA59,'LibSets constants'!$I$4:$L$1000,3,FALSE),""),"")</f>
        <v/>
      </c>
      <c r="AC59" s="50" t="str">
        <f>IF(AA59&lt;&gt;"",IF(AA59&lt;&gt;"LIBSETS_DROP_MECHANIC_MONSTER_NAME",VLOOKUP(AA59,'LibSets constants'!$I$4:$L$1000,4,FALSE),""),"")</f>
        <v/>
      </c>
      <c r="AD59" s="50" t="str">
        <f>IF(J59&lt;&gt;"LIBSETS_SETTYPE_BATTLEGROUND",IF(J59&lt;&gt;"LIBSETS_SETTYPE_SPECIAL",IF(AE59&lt;&gt;"",VLOOKUP(AE59,'ESO zone constants'!$E$2:$L$4965,8,FALSE),""),""),"")</f>
        <v/>
      </c>
      <c r="AF59" s="51"/>
      <c r="AG59" s="50" t="str">
        <f>IF(AF59&lt;&gt;"",IF(AF59&lt;&gt;"LIBSETS_DROP_MECHANIC_MONSTER_NAME",VLOOKUP(AF59,'LibSets constants'!$I$4:$L$1000,3,FALSE),""),"")</f>
        <v/>
      </c>
      <c r="AH59" s="50" t="str">
        <f>IF(AF59&lt;&gt;"",IF(AF59&lt;&gt;"LIBSETS_DROP_MECHANIC_MONSTER_NAME",VLOOKUP(AF59,'LibSets constants'!$I$4:$L$1000,4,FALSE),""),"")</f>
        <v/>
      </c>
      <c r="AI59" s="50" t="str">
        <f>IF(J59&lt;&gt;"LIBSETS_SETTYPE_BATTLEGROUND",IF(J59&lt;&gt;"LIBSETS_SETTYPE_SPECIAL",IF(AJ59&lt;&gt;"",VLOOKUP(AJ59,'ESO zone constants'!$E$2:$L$4965,8,FALSE),""),""),"")</f>
        <v/>
      </c>
      <c r="AK59" s="51"/>
      <c r="AL59" s="50" t="str">
        <f>IF(AK59&lt;&gt;"",IF(AK59&lt;&gt;"LIBSETS_DROP_MECHANIC_MONSTER_NAME",VLOOKUP(AK59,'LibSets constants'!$I$4:$L$1000,3,FALSE),""),"")</f>
        <v/>
      </c>
      <c r="AM59" s="50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constants'!$E$2:$L$4965,8,FALSE),""),""),"")</f>
        <v/>
      </c>
      <c r="AP59" s="51"/>
      <c r="AQ59" s="50" t="str">
        <f>IF(AP59&lt;&gt;"",IF(AP59&lt;&gt;"LIBSETS_DROP_MECHANIC_MONSTER_NAME",VLOOKUP(AP59,'LibSets constants'!$I$4:$L$1000,3,FALSE),""),"")</f>
        <v/>
      </c>
      <c r="AR59" s="50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constants'!$E$2:$L$4965,8,FALSE),""),""),"")</f>
        <v/>
      </c>
      <c r="AU59" s="51"/>
      <c r="AV59" s="50" t="str">
        <f>IF(AU59&lt;&gt;"",IF(AU59&lt;&gt;"LIBSETS_DROP_MECHANIC_MONSTER_NAME",VLOOKUP(AU59,'LibSets constants'!$I$4:$L$1000,3,FALSE),""),"")</f>
        <v/>
      </c>
      <c r="AW59" s="50" t="str">
        <f>IF(AU59&lt;&gt;"",IF(AU59&lt;&gt;"LIBSETS_DROP_MECHANIC_MONSTER_NAME",VLOOKUP(AU59,'LibSets constants'!$I$4:$L$1000,4,FALSE),""),"")</f>
        <v/>
      </c>
      <c r="AX59" s="23" t="str">
        <f t="shared" si="1"/>
        <v>--[???] = {wayshrines={-1,-1,-1,}, dlcId=DLC_BASE_GAME</v>
      </c>
      <c r="AY59" s="23" t="str">
        <f t="shared" si="6"/>
        <v>, zoneIds={635}, veteran=true</v>
      </c>
      <c r="AZ59" s="23" t="str">
        <f t="shared" si="3"/>
        <v>, setType=LIBSETS_SETTYPE_ARENA</v>
      </c>
      <c r="BA59" s="23" t="str">
        <f t="shared" si="4"/>
        <v>, dropMechanic={LIBSETS_DROP_MECHANIC_ARENA_STAGE_CHEST}},</v>
      </c>
      <c r="BB59" s="23" t="str">
        <f t="shared" si="7"/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 t="shared" si="0"/>
        <v>???</v>
      </c>
      <c r="H60" s="55" t="s">
        <v>4542</v>
      </c>
      <c r="I60" t="s">
        <v>2469</v>
      </c>
      <c r="J60" s="8" t="s">
        <v>4237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constants'!$E$2:$L$4965,8,FALSE),""),""),"")</f>
        <v>635</v>
      </c>
      <c r="S60" t="s">
        <v>486</v>
      </c>
      <c r="T60" s="21" t="str">
        <f>IF(R60&lt;&gt;"",IF(NOT(ISERROR(VLOOKUP(R60,'ESO Dungeon constants'!$F$3:$J$9999,5,FALSE))),VLOOKUP(R60,'ESO Dungeon constants'!$F$3:$K$9999,6,FALSE),VLOOKUP(R60,'ESO zone constants'!$L$2:$O$9999,4,FALSE)),"")</f>
        <v>DLC_BASE_GAME</v>
      </c>
      <c r="U60" s="3" t="str">
        <f>VLOOKUP(T60,'LibSets constants'!$B$3:$C$1000,2,FALSE)</f>
        <v>Included in base game</v>
      </c>
      <c r="V60" s="37" t="s">
        <v>4358</v>
      </c>
      <c r="W60" s="50" t="str">
        <f>IF(V60&lt;&gt;"",IF(V60&lt;&gt;"LIBSETS_DROP_MECHANIC_MONSTER_NAME",VLOOKUP(V60,'LibSets constants'!$I$4:$L$1000,3,FALSE),""),"")</f>
        <v>Arena stage chest</v>
      </c>
      <c r="X60" s="50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constants'!$E$2:$L$4965,8,FALSE),""),""),"")</f>
        <v/>
      </c>
      <c r="AA60" s="51"/>
      <c r="AB60" s="50" t="str">
        <f>IF(AA60&lt;&gt;"",IF(AA60&lt;&gt;"LIBSETS_DROP_MECHANIC_MONSTER_NAME",VLOOKUP(AA60,'LibSets constants'!$I$4:$L$1000,3,FALSE),""),"")</f>
        <v/>
      </c>
      <c r="AC60" s="50" t="str">
        <f>IF(AA60&lt;&gt;"",IF(AA60&lt;&gt;"LIBSETS_DROP_MECHANIC_MONSTER_NAME",VLOOKUP(AA60,'LibSets constants'!$I$4:$L$1000,4,FALSE),""),"")</f>
        <v/>
      </c>
      <c r="AD60" s="50" t="str">
        <f>IF(J60&lt;&gt;"LIBSETS_SETTYPE_BATTLEGROUND",IF(J60&lt;&gt;"LIBSETS_SETTYPE_SPECIAL",IF(AE60&lt;&gt;"",VLOOKUP(AE60,'ESO zone constants'!$E$2:$L$4965,8,FALSE),""),""),"")</f>
        <v/>
      </c>
      <c r="AF60" s="51"/>
      <c r="AG60" s="50" t="str">
        <f>IF(AF60&lt;&gt;"",IF(AF60&lt;&gt;"LIBSETS_DROP_MECHANIC_MONSTER_NAME",VLOOKUP(AF60,'LibSets constants'!$I$4:$L$1000,3,FALSE),""),"")</f>
        <v/>
      </c>
      <c r="AH60" s="50" t="str">
        <f>IF(AF60&lt;&gt;"",IF(AF60&lt;&gt;"LIBSETS_DROP_MECHANIC_MONSTER_NAME",VLOOKUP(AF60,'LibSets constants'!$I$4:$L$1000,4,FALSE),""),"")</f>
        <v/>
      </c>
      <c r="AI60" s="50" t="str">
        <f>IF(J60&lt;&gt;"LIBSETS_SETTYPE_BATTLEGROUND",IF(J60&lt;&gt;"LIBSETS_SETTYPE_SPECIAL",IF(AJ60&lt;&gt;"",VLOOKUP(AJ60,'ESO zone constants'!$E$2:$L$4965,8,FALSE),""),""),"")</f>
        <v/>
      </c>
      <c r="AK60" s="51"/>
      <c r="AL60" s="50" t="str">
        <f>IF(AK60&lt;&gt;"",IF(AK60&lt;&gt;"LIBSETS_DROP_MECHANIC_MONSTER_NAME",VLOOKUP(AK60,'LibSets constants'!$I$4:$L$1000,3,FALSE),""),"")</f>
        <v/>
      </c>
      <c r="AM60" s="50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constants'!$E$2:$L$4965,8,FALSE),""),""),"")</f>
        <v/>
      </c>
      <c r="AP60" s="51"/>
      <c r="AQ60" s="50" t="str">
        <f>IF(AP60&lt;&gt;"",IF(AP60&lt;&gt;"LIBSETS_DROP_MECHANIC_MONSTER_NAME",VLOOKUP(AP60,'LibSets constants'!$I$4:$L$1000,3,FALSE),""),"")</f>
        <v/>
      </c>
      <c r="AR60" s="50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constants'!$E$2:$L$4965,8,FALSE),""),""),"")</f>
        <v/>
      </c>
      <c r="AU60" s="51"/>
      <c r="AV60" s="50" t="str">
        <f>IF(AU60&lt;&gt;"",IF(AU60&lt;&gt;"LIBSETS_DROP_MECHANIC_MONSTER_NAME",VLOOKUP(AU60,'LibSets constants'!$I$4:$L$1000,3,FALSE),""),"")</f>
        <v/>
      </c>
      <c r="AW60" s="50" t="str">
        <f>IF(AU60&lt;&gt;"",IF(AU60&lt;&gt;"LIBSETS_DROP_MECHANIC_MONSTER_NAME",VLOOKUP(AU60,'LibSets constants'!$I$4:$L$1000,4,FALSE),""),"")</f>
        <v/>
      </c>
      <c r="AX60" s="23" t="str">
        <f t="shared" si="1"/>
        <v>--[???] = {wayshrines={-1,-1,-1,}, dlcId=DLC_BASE_GAME</v>
      </c>
      <c r="AY60" s="23" t="str">
        <f t="shared" si="6"/>
        <v>, zoneIds={635}, veteran=true</v>
      </c>
      <c r="AZ60" s="23" t="str">
        <f t="shared" si="3"/>
        <v>, setType=LIBSETS_SETTYPE_ARENA</v>
      </c>
      <c r="BA60" s="23" t="str">
        <f t="shared" si="4"/>
        <v>, dropMechanic={LIBSETS_DROP_MECHANIC_ARENA_STAGE_CHEST}},</v>
      </c>
      <c r="BB60" s="23" t="str">
        <f t="shared" si="7"/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 t="shared" si="0"/>
        <v>???</v>
      </c>
      <c r="H61" s="55" t="s">
        <v>4542</v>
      </c>
      <c r="I61" t="s">
        <v>2469</v>
      </c>
      <c r="J61" s="8" t="s">
        <v>4237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constants'!$E$2:$L$4965,8,FALSE),""),""),"")</f>
        <v>635</v>
      </c>
      <c r="S61" t="s">
        <v>486</v>
      </c>
      <c r="T61" s="21" t="str">
        <f>IF(R61&lt;&gt;"",IF(NOT(ISERROR(VLOOKUP(R61,'ESO Dungeon constants'!$F$3:$J$9999,5,FALSE))),VLOOKUP(R61,'ESO Dungeon constants'!$F$3:$K$9999,6,FALSE),VLOOKUP(R61,'ESO zone constants'!$L$2:$O$9999,4,FALSE)),"")</f>
        <v>DLC_BASE_GAME</v>
      </c>
      <c r="U61" s="3" t="str">
        <f>VLOOKUP(T61,'LibSets constants'!$B$3:$C$1000,2,FALSE)</f>
        <v>Included in base game</v>
      </c>
      <c r="V61" s="37" t="s">
        <v>4358</v>
      </c>
      <c r="W61" s="50" t="str">
        <f>IF(V61&lt;&gt;"",IF(V61&lt;&gt;"LIBSETS_DROP_MECHANIC_MONSTER_NAME",VLOOKUP(V61,'LibSets constants'!$I$4:$L$1000,3,FALSE),""),"")</f>
        <v>Arena stage chest</v>
      </c>
      <c r="X61" s="50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constants'!$E$2:$L$4965,8,FALSE),""),""),"")</f>
        <v/>
      </c>
      <c r="AA61" s="51"/>
      <c r="AB61" s="50" t="str">
        <f>IF(AA61&lt;&gt;"",IF(AA61&lt;&gt;"LIBSETS_DROP_MECHANIC_MONSTER_NAME",VLOOKUP(AA61,'LibSets constants'!$I$4:$L$1000,3,FALSE),""),"")</f>
        <v/>
      </c>
      <c r="AC61" s="50" t="str">
        <f>IF(AA61&lt;&gt;"",IF(AA61&lt;&gt;"LIBSETS_DROP_MECHANIC_MONSTER_NAME",VLOOKUP(AA61,'LibSets constants'!$I$4:$L$1000,4,FALSE),""),"")</f>
        <v/>
      </c>
      <c r="AD61" s="50" t="str">
        <f>IF(J61&lt;&gt;"LIBSETS_SETTYPE_BATTLEGROUND",IF(J61&lt;&gt;"LIBSETS_SETTYPE_SPECIAL",IF(AE61&lt;&gt;"",VLOOKUP(AE61,'ESO zone constants'!$E$2:$L$4965,8,FALSE),""),""),"")</f>
        <v/>
      </c>
      <c r="AF61" s="51"/>
      <c r="AG61" s="50" t="str">
        <f>IF(AF61&lt;&gt;"",IF(AF61&lt;&gt;"LIBSETS_DROP_MECHANIC_MONSTER_NAME",VLOOKUP(AF61,'LibSets constants'!$I$4:$L$1000,3,FALSE),""),"")</f>
        <v/>
      </c>
      <c r="AH61" s="50" t="str">
        <f>IF(AF61&lt;&gt;"",IF(AF61&lt;&gt;"LIBSETS_DROP_MECHANIC_MONSTER_NAME",VLOOKUP(AF61,'LibSets constants'!$I$4:$L$1000,4,FALSE),""),"")</f>
        <v/>
      </c>
      <c r="AI61" s="50" t="str">
        <f>IF(J61&lt;&gt;"LIBSETS_SETTYPE_BATTLEGROUND",IF(J61&lt;&gt;"LIBSETS_SETTYPE_SPECIAL",IF(AJ61&lt;&gt;"",VLOOKUP(AJ61,'ESO zone constants'!$E$2:$L$4965,8,FALSE),""),""),"")</f>
        <v/>
      </c>
      <c r="AK61" s="51"/>
      <c r="AL61" s="50" t="str">
        <f>IF(AK61&lt;&gt;"",IF(AK61&lt;&gt;"LIBSETS_DROP_MECHANIC_MONSTER_NAME",VLOOKUP(AK61,'LibSets constants'!$I$4:$L$1000,3,FALSE),""),"")</f>
        <v/>
      </c>
      <c r="AM61" s="50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constants'!$E$2:$L$4965,8,FALSE),""),""),"")</f>
        <v/>
      </c>
      <c r="AP61" s="51"/>
      <c r="AQ61" s="50" t="str">
        <f>IF(AP61&lt;&gt;"",IF(AP61&lt;&gt;"LIBSETS_DROP_MECHANIC_MONSTER_NAME",VLOOKUP(AP61,'LibSets constants'!$I$4:$L$1000,3,FALSE),""),"")</f>
        <v/>
      </c>
      <c r="AR61" s="50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constants'!$E$2:$L$4965,8,FALSE),""),""),"")</f>
        <v/>
      </c>
      <c r="AU61" s="51"/>
      <c r="AV61" s="50" t="str">
        <f>IF(AU61&lt;&gt;"",IF(AU61&lt;&gt;"LIBSETS_DROP_MECHANIC_MONSTER_NAME",VLOOKUP(AU61,'LibSets constants'!$I$4:$L$1000,3,FALSE),""),"")</f>
        <v/>
      </c>
      <c r="AW61" s="50" t="str">
        <f>IF(AU61&lt;&gt;"",IF(AU61&lt;&gt;"LIBSETS_DROP_MECHANIC_MONSTER_NAME",VLOOKUP(AU61,'LibSets constants'!$I$4:$L$1000,4,FALSE),""),"")</f>
        <v/>
      </c>
      <c r="AX61" s="23" t="str">
        <f t="shared" si="1"/>
        <v>--[???] = {wayshrines={-1,-1,-1,}, dlcId=DLC_BASE_GAME</v>
      </c>
      <c r="AY61" s="23" t="str">
        <f t="shared" si="6"/>
        <v>, zoneIds={635}, veteran=true</v>
      </c>
      <c r="AZ61" s="23" t="str">
        <f t="shared" si="3"/>
        <v>, setType=LIBSETS_SETTYPE_ARENA</v>
      </c>
      <c r="BA61" s="23" t="str">
        <f t="shared" si="4"/>
        <v>, dropMechanic={LIBSETS_DROP_MECHANIC_ARENA_STAGE_CHEST}},</v>
      </c>
      <c r="BB61" s="23" t="str">
        <f t="shared" si="7"/>
        <v xml:space="preserve"> --The Master's Shield / Schild des Meisters   [Dragonstar Arena]</v>
      </c>
    </row>
    <row r="62" spans="1:54" x14ac:dyDescent="0.25">
      <c r="A62" s="5" t="s">
        <v>2425</v>
      </c>
      <c r="B62" t="s">
        <v>2462</v>
      </c>
      <c r="C62" t="s">
        <v>2463</v>
      </c>
      <c r="G62" s="3" t="str">
        <f t="shared" si="0"/>
        <v>???</v>
      </c>
      <c r="H62" s="55" t="s">
        <v>4542</v>
      </c>
      <c r="I62" t="s">
        <v>2469</v>
      </c>
      <c r="J62" s="8" t="s">
        <v>4237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>
        <v>0</v>
      </c>
      <c r="R62" s="3">
        <f>IF(J62&lt;&gt;"LIBSETS_SETTYPE_BATTLEGROUND",IF(J62&lt;&gt;"LIBSETS_SETTYPE_SPECIAL",IF(S62&lt;&gt;"",VLOOKUP(S62,'ESO zone constants'!$E$2:$L$4965,8,FALSE),""),""),"")</f>
        <v>635</v>
      </c>
      <c r="S62" t="s">
        <v>486</v>
      </c>
      <c r="T62" s="21" t="str">
        <f>IF(R62&lt;&gt;"",IF(NOT(ISERROR(VLOOKUP(R62,'ESO Dungeon constants'!$F$3:$J$9999,5,FALSE))),VLOOKUP(R62,'ESO Dungeon constants'!$F$3:$K$9999,6,FALSE),VLOOKUP(R62,'ESO zone constants'!$L$2:$O$9999,4,FALSE)),"")</f>
        <v>DLC_BASE_GAME</v>
      </c>
      <c r="U62" s="3" t="str">
        <f>VLOOKUP(T62,'LibSets constants'!$B$3:$C$1000,2,FALSE)</f>
        <v>Included in base game</v>
      </c>
      <c r="V62" s="37" t="s">
        <v>4358</v>
      </c>
      <c r="W62" s="50" t="str">
        <f>IF(V62&lt;&gt;"",IF(V62&lt;&gt;"LIBSETS_DROP_MECHANIC_MONSTER_NAME",VLOOKUP(V62,'LibSets constants'!$I$4:$L$1000,3,FALSE),""),"")</f>
        <v>Arena stage chest</v>
      </c>
      <c r="X62" s="50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constants'!$E$2:$L$4965,8,FALSE),""),""),"")</f>
        <v/>
      </c>
      <c r="AA62" s="51"/>
      <c r="AB62" s="50" t="str">
        <f>IF(AA62&lt;&gt;"",IF(AA62&lt;&gt;"LIBSETS_DROP_MECHANIC_MONSTER_NAME",VLOOKUP(AA62,'LibSets constants'!$I$4:$L$1000,3,FALSE),""),"")</f>
        <v/>
      </c>
      <c r="AC62" s="50" t="str">
        <f>IF(AA62&lt;&gt;"",IF(AA62&lt;&gt;"LIBSETS_DROP_MECHANIC_MONSTER_NAME",VLOOKUP(AA62,'LibSets constants'!$I$4:$L$1000,4,FALSE),""),"")</f>
        <v/>
      </c>
      <c r="AD62" s="50" t="str">
        <f>IF(J62&lt;&gt;"LIBSETS_SETTYPE_BATTLEGROUND",IF(J62&lt;&gt;"LIBSETS_SETTYPE_SPECIAL",IF(AE62&lt;&gt;"",VLOOKUP(AE62,'ESO zone constants'!$E$2:$L$4965,8,FALSE),""),""),"")</f>
        <v/>
      </c>
      <c r="AF62" s="51"/>
      <c r="AG62" s="50" t="str">
        <f>IF(AF62&lt;&gt;"",IF(AF62&lt;&gt;"LIBSETS_DROP_MECHANIC_MONSTER_NAME",VLOOKUP(AF62,'LibSets constants'!$I$4:$L$1000,3,FALSE),""),"")</f>
        <v/>
      </c>
      <c r="AH62" s="50" t="str">
        <f>IF(AF62&lt;&gt;"",IF(AF62&lt;&gt;"LIBSETS_DROP_MECHANIC_MONSTER_NAME",VLOOKUP(AF62,'LibSets constants'!$I$4:$L$1000,4,FALSE),""),"")</f>
        <v/>
      </c>
      <c r="AI62" s="50" t="str">
        <f>IF(J62&lt;&gt;"LIBSETS_SETTYPE_BATTLEGROUND",IF(J62&lt;&gt;"LIBSETS_SETTYPE_SPECIAL",IF(AJ62&lt;&gt;"",VLOOKUP(AJ62,'ESO zone constants'!$E$2:$L$4965,8,FALSE),""),""),"")</f>
        <v/>
      </c>
      <c r="AK62" s="51"/>
      <c r="AL62" s="50" t="str">
        <f>IF(AK62&lt;&gt;"",IF(AK62&lt;&gt;"LIBSETS_DROP_MECHANIC_MONSTER_NAME",VLOOKUP(AK62,'LibSets constants'!$I$4:$L$1000,3,FALSE),""),"")</f>
        <v/>
      </c>
      <c r="AM62" s="50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constants'!$E$2:$L$4965,8,FALSE),""),""),"")</f>
        <v/>
      </c>
      <c r="AP62" s="51"/>
      <c r="AQ62" s="50" t="str">
        <f>IF(AP62&lt;&gt;"",IF(AP62&lt;&gt;"LIBSETS_DROP_MECHANIC_MONSTER_NAME",VLOOKUP(AP62,'LibSets constants'!$I$4:$L$1000,3,FALSE),""),"")</f>
        <v/>
      </c>
      <c r="AR62" s="50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constants'!$E$2:$L$4965,8,FALSE),""),""),"")</f>
        <v/>
      </c>
      <c r="AU62" s="51"/>
      <c r="AV62" s="50" t="str">
        <f>IF(AU62&lt;&gt;"",IF(AU62&lt;&gt;"LIBSETS_DROP_MECHANIC_MONSTER_NAME",VLOOKUP(AU62,'LibSets constants'!$I$4:$L$1000,3,FALSE),""),"")</f>
        <v/>
      </c>
      <c r="AW62" s="50" t="str">
        <f>IF(AU62&lt;&gt;"",IF(AU62&lt;&gt;"LIBSETS_DROP_MECHANIC_MONSTER_NAME",VLOOKUP(AU62,'LibSets constants'!$I$4:$L$1000,4,FALSE),""),"")</f>
        <v/>
      </c>
      <c r="AX62" s="23" t="str">
        <f t="shared" si="1"/>
        <v>--[???] = {wayshrines={-1,-1,-1,}, dlcId=DLC_BASE_GAME</v>
      </c>
      <c r="AY62" s="23" t="str">
        <f t="shared" si="6"/>
        <v>, zoneIds={635}, veteran=true</v>
      </c>
      <c r="AZ62" s="23" t="str">
        <f t="shared" si="3"/>
        <v>, setType=LIBSETS_SETTYPE_ARENA</v>
      </c>
      <c r="BA62" s="23" t="str">
        <f t="shared" si="4"/>
        <v>, dropMechanic={LIBSETS_DROP_MECHANIC_ARENA_STAGE_CHEST}},</v>
      </c>
      <c r="BB62" s="23" t="str">
        <f t="shared" si="7"/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 t="shared" si="0"/>
        <v>326</v>
      </c>
      <c r="J63" s="8" t="s">
        <v>4238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4313</v>
      </c>
      <c r="T63" s="21" t="str">
        <f>IF(R63&lt;&gt;"",IF(NOT(ISERROR(VLOOKUP(R63,'ESO Dungeon constants'!$F$3:$J$9999,5,FALSE))),VLOOKUP(R63,'ESO Dungeon constants'!$F$3:$K$9999,6,FALSE),VLOOKUP(R63,'ESO zone constants'!$L$2:$O$9999,4,FALSE)),"")</f>
        <v/>
      </c>
      <c r="U63" s="3" t="e">
        <f>VLOOKUP(T63,'LibSets constants'!$B$3:$C$1000,2,FALSE)</f>
        <v>#N/A</v>
      </c>
      <c r="V63" s="37" t="s">
        <v>4378</v>
      </c>
      <c r="W63" s="50" t="str">
        <f>IF(V63&lt;&gt;"",IF(V63&lt;&gt;"LIBSETS_DROP_MECHANIC_MONSTER_NAME",VLOOKUP(V63,'LibSets constants'!$I$4:$L$1000,3,FALSE),""),"")</f>
        <v>Battlegounds reward</v>
      </c>
      <c r="X63" s="50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constants'!$E$2:$L$4965,8,FALSE),""),""),"")</f>
        <v/>
      </c>
      <c r="AA63" s="51"/>
      <c r="AB63" s="50" t="str">
        <f>IF(AA63&lt;&gt;"",IF(AA63&lt;&gt;"LIBSETS_DROP_MECHANIC_MONSTER_NAME",VLOOKUP(AA63,'LibSets constants'!$I$4:$L$1000,3,FALSE),""),"")</f>
        <v/>
      </c>
      <c r="AC63" s="50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constants'!$E$2:$L$4965,8,FALSE),""),""),"")</f>
        <v/>
      </c>
      <c r="AF63" s="51"/>
      <c r="AG63" s="50" t="str">
        <f>IF(AF63&lt;&gt;"",IF(AF63&lt;&gt;"LIBSETS_DROP_MECHANIC_MONSTER_NAME",VLOOKUP(AF63,'LibSets constants'!$I$4:$L$1000,3,FALSE),""),"")</f>
        <v/>
      </c>
      <c r="AH63" s="50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constants'!$E$2:$L$4965,8,FALSE),""),""),"")</f>
        <v/>
      </c>
      <c r="AK63" s="51"/>
      <c r="AL63" s="50" t="str">
        <f>IF(AK63&lt;&gt;"",IF(AK63&lt;&gt;"LIBSETS_DROP_MECHANIC_MONSTER_NAME",VLOOKUP(AK63,'LibSets constants'!$I$4:$L$1000,3,FALSE),""),"")</f>
        <v/>
      </c>
      <c r="AM63" s="50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constants'!$E$2:$L$4965,8,FALSE),""),""),"")</f>
        <v/>
      </c>
      <c r="AP63" s="51"/>
      <c r="AQ63" s="50" t="str">
        <f>IF(AP63&lt;&gt;"",IF(AP63&lt;&gt;"LIBSETS_DROP_MECHANIC_MONSTER_NAME",VLOOKUP(AP63,'LibSets constants'!$I$4:$L$1000,3,FALSE),""),"")</f>
        <v/>
      </c>
      <c r="AR63" s="50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constants'!$E$2:$L$4965,8,FALSE),""),""),"")</f>
        <v/>
      </c>
      <c r="AU63" s="51"/>
      <c r="AV63" s="50" t="str">
        <f>IF(AU63&lt;&gt;"",IF(AU63&lt;&gt;"LIBSETS_DROP_MECHANIC_MONSTER_NAME",VLOOKUP(AU63,'LibSets constants'!$I$4:$L$1000,3,FALSE),""),"")</f>
        <v/>
      </c>
      <c r="AW63" s="50" t="str">
        <f>IF(AU63&lt;&gt;"",IF(AU63&lt;&gt;"LIBSETS_DROP_MECHANIC_MONSTER_NAME",VLOOKUP(AU63,'LibSets constants'!$I$4:$L$1000,4,FALSE),""),"")</f>
        <v/>
      </c>
      <c r="AX63" s="23" t="str">
        <f t="shared" si="1"/>
        <v>[326] = {wayshrines={-1,-1,-1,}, dlcId=DLC_BASE_GAME</v>
      </c>
      <c r="AY63" s="23" t="str">
        <f t="shared" si="6"/>
        <v>, veteran=false</v>
      </c>
      <c r="AZ63" s="23" t="str">
        <f t="shared" si="3"/>
        <v>, setType=LIBSETS_SETTYPE_BATTLEGROUND</v>
      </c>
      <c r="BA63" s="23" t="str">
        <f t="shared" si="4"/>
        <v>, dropMechanic={LIBSETS_DROP_MECHANIC_BATTLEGROUND_REWARD}},</v>
      </c>
      <c r="BB63" s="23" t="str">
        <f t="shared" si="7"/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 t="shared" si="0"/>
        <v>327</v>
      </c>
      <c r="J64" s="8" t="s">
        <v>4238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4313</v>
      </c>
      <c r="T64" s="21" t="str">
        <f>IF(R64&lt;&gt;"",IF(NOT(ISERROR(VLOOKUP(R64,'ESO Dungeon constants'!$F$3:$J$9999,5,FALSE))),VLOOKUP(R64,'ESO Dungeon constants'!$F$3:$K$9999,6,FALSE),VLOOKUP(R64,'ESO zone constants'!$L$2:$O$9999,4,FALSE)),"")</f>
        <v/>
      </c>
      <c r="U64" s="3" t="e">
        <f>VLOOKUP(T64,'LibSets constants'!$B$3:$C$1000,2,FALSE)</f>
        <v>#N/A</v>
      </c>
      <c r="V64" s="37" t="s">
        <v>4378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constants'!$E$2:$L$4965,8,FALSE),""),""),"")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constants'!$E$2:$L$4965,8,FALSE),""),""),"")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constants'!$E$2:$L$4965,8,FALSE),""),""),"")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constants'!$E$2:$L$4965,8,FALSE),""),""),"")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constants'!$E$2:$L$4965,8,FALSE),""),""),"")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[327] = {wayshrines={-1,-1,-1,}, dlcId=DLC_BASE_GAME</v>
      </c>
      <c r="AY64" s="23" t="str">
        <f t="shared" si="6"/>
        <v>, veteran=false</v>
      </c>
      <c r="AZ64" s="23" t="str">
        <f t="shared" si="3"/>
        <v>, setType=LIBSETS_SETTYPE_BATTLEGROUND</v>
      </c>
      <c r="BA64" s="23" t="str">
        <f t="shared" si="4"/>
        <v>, dropMechanic={LIBSETS_DROP_MECHANIC_BATTLEGROUND_REWARD}},</v>
      </c>
      <c r="BB64" s="23" t="str">
        <f t="shared" si="7"/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 t="shared" si="0"/>
        <v>328</v>
      </c>
      <c r="J65" s="8" t="s">
        <v>4238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4313</v>
      </c>
      <c r="T65" s="21" t="str">
        <f>IF(R65&lt;&gt;"",IF(NOT(ISERROR(VLOOKUP(R65,'ESO Dungeon constants'!$F$3:$J$9999,5,FALSE))),VLOOKUP(R65,'ESO Dungeon constants'!$F$3:$K$9999,6,FALSE),VLOOKUP(R65,'ESO zone constants'!$L$2:$O$9999,4,FALSE)),"")</f>
        <v/>
      </c>
      <c r="U65" s="3" t="e">
        <f>VLOOKUP(T65,'LibSets constants'!$B$3:$C$1000,2,FALSE)</f>
        <v>#N/A</v>
      </c>
      <c r="V65" s="37" t="s">
        <v>4378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constants'!$E$2:$L$4965,8,FALSE),""),""),"")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constants'!$E$2:$L$4965,8,FALSE),""),""),"")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constants'!$E$2:$L$4965,8,FALSE),""),""),"")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constants'!$E$2:$L$4965,8,FALSE),""),""),"")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constants'!$E$2:$L$4965,8,FALSE),""),""),"")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[328] = {wayshrines={-1,-1,-1,}, dlcId=DLC_BASE_GAME</v>
      </c>
      <c r="AY65" s="23" t="str">
        <f t="shared" si="6"/>
        <v>, veteran=false</v>
      </c>
      <c r="AZ65" s="23" t="str">
        <f t="shared" si="3"/>
        <v>, setType=LIBSETS_SETTYPE_BATTLEGROUND</v>
      </c>
      <c r="BA65" s="23" t="str">
        <f t="shared" si="4"/>
        <v>, dropMechanic={LIBSETS_DROP_MECHANIC_BATTLEGROUND_REWARD}},</v>
      </c>
      <c r="BB65" s="23" t="str">
        <f t="shared" si="7"/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 t="shared" si="0"/>
        <v>329</v>
      </c>
      <c r="J66" s="8" t="s">
        <v>4238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4313</v>
      </c>
      <c r="T66" s="21" t="str">
        <f>IF(R66&lt;&gt;"",IF(NOT(ISERROR(VLOOKUP(R66,'ESO Dungeon constants'!$F$3:$J$9999,5,FALSE))),VLOOKUP(R66,'ESO Dungeon constants'!$F$3:$K$9999,6,FALSE),VLOOKUP(R66,'ESO zone constants'!$L$2:$O$9999,4,FALSE)),"")</f>
        <v/>
      </c>
      <c r="U66" s="3" t="e">
        <f>VLOOKUP(T66,'LibSets constants'!$B$3:$C$1000,2,FALSE)</f>
        <v>#N/A</v>
      </c>
      <c r="V66" s="37" t="s">
        <v>4378</v>
      </c>
      <c r="W66" s="50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constants'!$E$2:$L$4965,8,FALSE),""),""),"")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50" t="str">
        <f>IF(J66&lt;&gt;"LIBSETS_SETTYPE_BATTLEGROUND",IF(J66&lt;&gt;"LIBSETS_SETTYPE_SPECIAL",IF(AE66&lt;&gt;"",VLOOKUP(AE66,'ESO zone constants'!$E$2:$L$4965,8,FALSE),""),""),"")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50" t="str">
        <f>IF(J66&lt;&gt;"LIBSETS_SETTYPE_BATTLEGROUND",IF(J66&lt;&gt;"LIBSETS_SETTYPE_SPECIAL",IF(AJ66&lt;&gt;"",VLOOKUP(AJ66,'ESO zone constants'!$E$2:$L$4965,8,FALSE),""),""),"")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constants'!$E$2:$L$4965,8,FALSE),""),""),"")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constants'!$E$2:$L$4965,8,FALSE),""),""),"")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[329] = {wayshrines={-1,-1,-1,}, dlcId=DLC_BASE_GAME</v>
      </c>
      <c r="AY66" s="23" t="str">
        <f t="shared" si="6"/>
        <v>, veteran=false</v>
      </c>
      <c r="AZ66" s="23" t="str">
        <f t="shared" si="3"/>
        <v>, setType=LIBSETS_SETTYPE_BATTLEGROUND</v>
      </c>
      <c r="BA66" s="23" t="str">
        <f t="shared" si="4"/>
        <v>, dropMechanic={LIBSETS_DROP_MECHANIC_BATTLEGROUND_REWARD}},</v>
      </c>
      <c r="BB66" s="23" t="str">
        <f t="shared" si="7"/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 t="shared" ref="G67:G130" si="8">A67</f>
        <v>334</v>
      </c>
      <c r="J67" s="8" t="s">
        <v>4238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4313</v>
      </c>
      <c r="T67" s="21" t="str">
        <f>IF(R67&lt;&gt;"",IF(NOT(ISERROR(VLOOKUP(R67,'ESO Dungeon constants'!$F$3:$J$9999,5,FALSE))),VLOOKUP(R67,'ESO Dungeon constants'!$F$3:$K$9999,6,FALSE),VLOOKUP(R67,'ESO zone constants'!$L$2:$O$9999,4,FALSE)),"")</f>
        <v/>
      </c>
      <c r="U67" s="3" t="e">
        <f>VLOOKUP(T67,'LibSets constants'!$B$3:$C$1000,2,FALSE)</f>
        <v>#N/A</v>
      </c>
      <c r="V67" s="37" t="s">
        <v>4378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constants'!$E$2:$L$4965,8,FALSE),""),""),"")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constants'!$E$2:$L$4965,8,FALSE),""),""),"")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constants'!$E$2:$L$4965,8,FALSE),""),""),"")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constants'!$E$2:$L$4965,8,FALSE),""),""),"")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constants'!$E$2:$L$4965,8,FALSE),""),""),"")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 t="shared" ref="AY67:AY98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setType=LIBSETS_SETTYPE_BATTLEGROUND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 t="shared" ref="BB67:BB98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37</v>
      </c>
      <c r="B68" t="s">
        <v>86</v>
      </c>
      <c r="C68" t="s">
        <v>1407</v>
      </c>
      <c r="D68" t="s">
        <v>1406</v>
      </c>
      <c r="G68" s="3">
        <f t="shared" si="8"/>
        <v>37</v>
      </c>
      <c r="J68" s="8" t="s">
        <v>4239</v>
      </c>
      <c r="L68" t="s">
        <v>100</v>
      </c>
      <c r="M68" t="s">
        <v>100</v>
      </c>
      <c r="N68">
        <v>1</v>
      </c>
      <c r="O68">
        <v>177</v>
      </c>
      <c r="P68">
        <v>71</v>
      </c>
      <c r="Q68">
        <v>2</v>
      </c>
      <c r="R68" s="3">
        <f>IF(J68&lt;&gt;"LIBSETS_SETTYPE_BATTLEGROUND",IF(J68&lt;&gt;"LIBSETS_SETTYPE_SPECIAL",IF(S68&lt;&gt;"",VLOOKUP(S68,'ESO zone constants'!$E$2:$L$4965,8,FALSE),""),""),"")</f>
        <v>3</v>
      </c>
      <c r="S68" t="str">
        <f>VLOOKUP(N68,'ESO wayshrine node constants'!$A$3:$E$10003,5,FALSE)</f>
        <v>Glenumbra</v>
      </c>
      <c r="T68" s="21" t="str">
        <f>IF(R68&lt;&gt;"",IF(NOT(ISERROR(VLOOKUP(R68,'ESO Dungeon constants'!$F$3:$J$9999,5,FALSE))),VLOOKUP(R68,'ESO Dungeon constants'!$F$3:$K$9999,6,FALSE),VLOOKUP(R68,'ESO zone constants'!$L$2:$O$9999,4,FALSE)),"")</f>
        <v>DLC_BASE_GAME</v>
      </c>
      <c r="U68" s="3" t="str">
        <f>VLOOKUP(T68,'LibSets constants'!$B$3:$C$1000,2,FALSE)</f>
        <v>Included in base game</v>
      </c>
      <c r="W68" s="3" t="str">
        <f>IF(V68&lt;&gt;"",IF(V68&lt;&gt;"LIBSETS_DROP_MECHANIC_MONSTER_NAME",VLOOKUP(V68,'LibSets constants'!$I$4:$L$1000,3,FALSE),""),"")</f>
        <v/>
      </c>
      <c r="X68" s="3" t="str">
        <f>IF(V68&lt;&gt;"",IF(V68&lt;&gt;"LIBSETS_DROP_MECHANIC_MONSTER_NAME",VLOOKUP(V68,'LibSets constants'!$I$4:$L$1000,4,FALSE),""),"")</f>
        <v/>
      </c>
      <c r="Y68" s="3">
        <f>IF(J68&lt;&gt;"LIBSETS_SETTYPE_BATTLEGROUND",IF(J68&lt;&gt;"LIBSETS_SETTYPE_SPECIAL",IF(Z68&lt;&gt;"",VLOOKUP(Z68,'ESO zone constants'!$E$2:$L$4965,8,FALSE),""),""),"")</f>
        <v>381</v>
      </c>
      <c r="Z68" t="str">
        <f>VLOOKUP(O68,'ESO wayshrine node constants'!$A$3:$E$10003,5,FALSE)</f>
        <v>Auridon</v>
      </c>
      <c r="AB68" s="3" t="str">
        <f>IF(AA68&lt;&gt;"",IF(AA68&lt;&gt;"LIBSETS_DROP_MECHANIC_MONSTER_NAME",VLOOKUP(AA68,'LibSets constants'!$I$4:$L$1000,3,FALSE),""),"")</f>
        <v/>
      </c>
      <c r="AC68" s="3" t="str">
        <f>IF(AA68&lt;&gt;"",IF(AA68&lt;&gt;"LIBSETS_DROP_MECHANIC_MONSTER_NAME",VLOOKUP(AA68,'LibSets constants'!$I$4:$L$1000,4,FALSE),""),"")</f>
        <v/>
      </c>
      <c r="AD68" s="3">
        <f>IF(J68&lt;&gt;"LIBSETS_SETTYPE_BATTLEGROUND",IF(J68&lt;&gt;"LIBSETS_SETTYPE_SPECIAL",IF(AE68&lt;&gt;"",VLOOKUP(AE68,'ESO zone constants'!$E$2:$L$4965,8,FALSE),""),""),"")</f>
        <v>41</v>
      </c>
      <c r="AE68" t="str">
        <f>VLOOKUP(P68,'ESO wayshrine node constants'!$A$3:$E$10003,5,FALSE)</f>
        <v>Stonefalls</v>
      </c>
      <c r="AG68" s="3" t="str">
        <f>IF(AF68&lt;&gt;"",IF(AF68&lt;&gt;"LIBSETS_DROP_MECHANIC_MONSTER_NAME",VLOOKUP(AF68,'LibSets constants'!$I$4:$L$1000,3,FALSE),""),"")</f>
        <v/>
      </c>
      <c r="AH68" s="3" t="str">
        <f>IF(AF68&lt;&gt;"",IF(AF68&lt;&gt;"LIBSETS_DROP_MECHANIC_MONSTER_NAME",VLOOKUP(AF68,'LibSets constants'!$I$4:$L$1000,4,FALSE),""),"")</f>
        <v/>
      </c>
      <c r="AI68" s="3" t="str">
        <f>IF(J68&lt;&gt;"LIBSETS_SETTYPE_BATTLEGROUND",IF(J68&lt;&gt;"LIBSETS_SETTYPE_SPECIAL",IF(AJ68&lt;&gt;"",VLOOKUP(AJ68,'ESO zone constants'!$E$2:$L$4965,8,FALSE),""),""),"")</f>
        <v/>
      </c>
      <c r="AL68" s="3" t="str">
        <f>IF(AK68&lt;&gt;"",IF(AK68&lt;&gt;"LIBSETS_DROP_MECHANIC_MONSTER_NAME",VLOOKUP(AK68,'LibSets constants'!$I$4:$L$1000,3,FALSE),""),"")</f>
        <v/>
      </c>
      <c r="AM68" s="3" t="str">
        <f>IF(AK68&lt;&gt;"",IF(AK68&lt;&gt;"LIBSETS_DROP_MECHANIC_MONSTER_NAME",VLOOKUP(AK68,'LibSets constants'!$I$4:$L$1000,4,FALSE),""),"")</f>
        <v/>
      </c>
      <c r="AN68" s="3" t="str">
        <f>IF(J68&lt;&gt;"LIBSETS_SETTYPE_BATTLEGROUND",IF(J68&lt;&gt;"LIBSETS_SETTYPE_SPECIAL",IF(AO68&lt;&gt;"",VLOOKUP(AO68,'ESO zone constants'!$E$2:$L$4965,8,FALSE),""),""),"")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constants'!$E$2:$L$4965,8,FALSE),""),""),"")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3" t="str">
        <f t="shared" si="9"/>
        <v>[37] = {wayshrines={1,177,71,}, traitsNeeded=2, dlcId=DLC_BASE_GAME</v>
      </c>
      <c r="AY68" s="23" t="str">
        <f t="shared" si="10"/>
        <v>, zoneIds={3,381,41}, veteran=false</v>
      </c>
      <c r="AZ68" s="23" t="str">
        <f t="shared" si="11"/>
        <v>, setType=LIBSETS_SETTYPE_CRAFTED</v>
      </c>
      <c r="BA68" s="23" t="str">
        <f t="shared" si="12"/>
        <v>},</v>
      </c>
      <c r="BB68" s="23" t="str">
        <f t="shared" si="13"/>
        <v xml:space="preserve"> --Death's Wind / Todeswind    [Glenumbra, Auridon, Stonefalls]</v>
      </c>
    </row>
    <row r="69" spans="1:54" x14ac:dyDescent="0.25">
      <c r="A69" s="5">
        <v>38</v>
      </c>
      <c r="B69" t="s">
        <v>88</v>
      </c>
      <c r="C69" t="s">
        <v>1409</v>
      </c>
      <c r="D69" t="s">
        <v>1408</v>
      </c>
      <c r="G69" s="3">
        <f t="shared" si="8"/>
        <v>38</v>
      </c>
      <c r="J69" s="8" t="s">
        <v>4239</v>
      </c>
      <c r="L69" t="s">
        <v>100</v>
      </c>
      <c r="M69" t="s">
        <v>100</v>
      </c>
      <c r="N69">
        <v>15</v>
      </c>
      <c r="O69">
        <v>169</v>
      </c>
      <c r="P69">
        <v>205</v>
      </c>
      <c r="Q69">
        <v>3</v>
      </c>
      <c r="R69" s="3">
        <f>IF(J69&lt;&gt;"LIBSETS_SETTYPE_BATTLEGROUND",IF(J69&lt;&gt;"LIBSETS_SETTYPE_SPECIAL",IF(S69&lt;&gt;"",VLOOKUP(S69,'ESO zone constants'!$E$2:$L$4965,8,FALSE),""),""),"")</f>
        <v>19</v>
      </c>
      <c r="S69" t="str">
        <f>VLOOKUP(N69,'ESO wayshrine node constants'!$A$3:$E$10003,5,FALSE)</f>
        <v>Stormhaven</v>
      </c>
      <c r="T69" s="21" t="str">
        <f>IF(R69&lt;&gt;"",IF(NOT(ISERROR(VLOOKUP(R69,'ESO Dungeon constants'!$F$3:$J$9999,5,FALSE))),VLOOKUP(R69,'ESO Dungeon constants'!$F$3:$K$9999,6,FALSE),VLOOKUP(R69,'ESO zone constants'!$L$2:$O$9999,4,FALSE)),"")</f>
        <v>DLC_BASE_GAME</v>
      </c>
      <c r="U69" s="3" t="str">
        <f>VLOOKUP(T69,'LibSets constants'!$B$3:$C$1000,2,FALSE)</f>
        <v>Included in base game</v>
      </c>
      <c r="W69" s="50" t="str">
        <f>IF(V69&lt;&gt;"",IF(V69&lt;&gt;"LIBSETS_DROP_MECHANIC_MONSTER_NAME",VLOOKUP(V69,'LibSets constants'!$I$4:$L$1000,3,FALSE),""),"")</f>
        <v/>
      </c>
      <c r="X69" s="50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constants'!$E$2:$L$4965,8,FALSE),""),""),"")</f>
        <v>383</v>
      </c>
      <c r="Z69" t="str">
        <f>VLOOKUP(O69,'ESO wayshrine node constants'!$A$3:$E$10003,5,FALSE)</f>
        <v>Grahtwood</v>
      </c>
      <c r="AA69" s="51"/>
      <c r="AB69" s="50" t="str">
        <f>IF(AA69&lt;&gt;"",IF(AA69&lt;&gt;"LIBSETS_DROP_MECHANIC_MONSTER_NAME",VLOOKUP(AA69,'LibSets constants'!$I$4:$L$1000,3,FALSE),""),"")</f>
        <v/>
      </c>
      <c r="AC69" s="50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constants'!$E$2:$L$4965,8,FALSE),""),""),"")</f>
        <v>57</v>
      </c>
      <c r="AE69" t="str">
        <f>VLOOKUP(P69,'ESO wayshrine node constants'!$A$3:$E$10003,5,FALSE)</f>
        <v>Deshaan</v>
      </c>
      <c r="AF69" s="51"/>
      <c r="AG69" s="50" t="str">
        <f>IF(AF69&lt;&gt;"",IF(AF69&lt;&gt;"LIBSETS_DROP_MECHANIC_MONSTER_NAME",VLOOKUP(AF69,'LibSets constants'!$I$4:$L$1000,3,FALSE),""),"")</f>
        <v/>
      </c>
      <c r="AH69" s="50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constants'!$E$2:$L$4965,8,FALSE),""),""),"")</f>
        <v/>
      </c>
      <c r="AK69" s="51"/>
      <c r="AL69" s="50" t="str">
        <f>IF(AK69&lt;&gt;"",IF(AK69&lt;&gt;"LIBSETS_DROP_MECHANIC_MONSTER_NAME",VLOOKUP(AK69,'LibSets constants'!$I$4:$L$1000,3,FALSE),""),"")</f>
        <v/>
      </c>
      <c r="AM69" s="50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constants'!$E$2:$L$4965,8,FALSE),""),""),"")</f>
        <v/>
      </c>
      <c r="AP69" s="51"/>
      <c r="AQ69" s="50" t="str">
        <f>IF(AP69&lt;&gt;"",IF(AP69&lt;&gt;"LIBSETS_DROP_MECHANIC_MONSTER_NAME",VLOOKUP(AP69,'LibSets constants'!$I$4:$L$1000,3,FALSE),""),"")</f>
        <v/>
      </c>
      <c r="AR69" s="50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constants'!$E$2:$L$4965,8,FALSE),""),""),"")</f>
        <v/>
      </c>
      <c r="AU69" s="51"/>
      <c r="AV69" s="50" t="str">
        <f>IF(AU69&lt;&gt;"",IF(AU69&lt;&gt;"LIBSETS_DROP_MECHANIC_MONSTER_NAME",VLOOKUP(AU69,'LibSets constants'!$I$4:$L$1000,3,FALSE),""),"")</f>
        <v/>
      </c>
      <c r="AW69" s="50" t="str">
        <f>IF(AU69&lt;&gt;"",IF(AU69&lt;&gt;"LIBSETS_DROP_MECHANIC_MONSTER_NAME",VLOOKUP(AU69,'LibSets constants'!$I$4:$L$1000,4,FALSE),""),"")</f>
        <v/>
      </c>
      <c r="AX69" s="23" t="str">
        <f t="shared" si="9"/>
        <v>[38] = {wayshrines={15,169,205,}, traitsNeeded=3, dlcId=DLC_BASE_GAME</v>
      </c>
      <c r="AY69" s="23" t="str">
        <f t="shared" si="10"/>
        <v>, zoneIds={19,383,57}, veteran=false</v>
      </c>
      <c r="AZ69" s="23" t="str">
        <f t="shared" si="11"/>
        <v>, setType=LIBSETS_SETTYPE_CRAFTED</v>
      </c>
      <c r="BA69" s="23" t="str">
        <f t="shared" si="12"/>
        <v>},</v>
      </c>
      <c r="BB69" s="23" t="str">
        <f t="shared" si="13"/>
        <v xml:space="preserve"> --Twilight's Embrace / Zwielichtkuss    [Stormhaven, Grahtwood, Deshaan]</v>
      </c>
    </row>
    <row r="70" spans="1:54" x14ac:dyDescent="0.25">
      <c r="A70" s="5">
        <v>40</v>
      </c>
      <c r="B70" t="s">
        <v>85</v>
      </c>
      <c r="C70" t="s">
        <v>1414</v>
      </c>
      <c r="D70" t="s">
        <v>1413</v>
      </c>
      <c r="G70" s="3">
        <f t="shared" si="8"/>
        <v>40</v>
      </c>
      <c r="J70" s="8" t="s">
        <v>4239</v>
      </c>
      <c r="L70" t="s">
        <v>100</v>
      </c>
      <c r="M70" t="s">
        <v>100</v>
      </c>
      <c r="N70">
        <v>216</v>
      </c>
      <c r="O70">
        <v>121</v>
      </c>
      <c r="P70">
        <v>65</v>
      </c>
      <c r="Q70">
        <v>2</v>
      </c>
      <c r="R70" s="3">
        <f>IF(J70&lt;&gt;"LIBSETS_SETTYPE_BATTLEGROUND",IF(J70&lt;&gt;"LIBSETS_SETTYPE_SPECIAL",IF(S70&lt;&gt;"",VLOOKUP(S70,'ESO zone constants'!$E$2:$L$4965,8,FALSE),""),""),"")</f>
        <v>3</v>
      </c>
      <c r="S70" t="str">
        <f>VLOOKUP(N70,'ESO wayshrine node constants'!$A$3:$E$10003,5,FALSE)</f>
        <v>Glenumbra</v>
      </c>
      <c r="T70" s="21" t="str">
        <f>IF(R70&lt;&gt;"",IF(NOT(ISERROR(VLOOKUP(R70,'ESO Dungeon constants'!$F$3:$J$9999,5,FALSE))),VLOOKUP(R70,'ESO Dungeon constants'!$F$3:$K$9999,6,FALSE),VLOOKUP(R70,'ESO zone constants'!$L$2:$O$9999,4,FALSE)),"")</f>
        <v>DLC_BASE_GAME</v>
      </c>
      <c r="U70" s="3" t="str">
        <f>VLOOKUP(T70,'LibSets constants'!$B$3:$C$1000,2,FALSE)</f>
        <v>Included in base game</v>
      </c>
      <c r="W70" s="50" t="str">
        <f>IF(V70&lt;&gt;"",IF(V70&lt;&gt;"LIBSETS_DROP_MECHANIC_MONSTER_NAME",VLOOKUP(V70,'LibSets constants'!$I$4:$L$1000,3,FALSE),""),"")</f>
        <v/>
      </c>
      <c r="X70" s="3" t="str">
        <f>IF(V70&lt;&gt;"",IF(V70&lt;&gt;"LIBSETS_DROP_MECHANIC_MONSTER_NAME",VLOOKUP(V70,'LibSets constants'!$I$4:$L$1000,4,FALSE),""),"")</f>
        <v/>
      </c>
      <c r="Y70" s="3">
        <f>IF(J70&lt;&gt;"LIBSETS_SETTYPE_BATTLEGROUND",IF(J70&lt;&gt;"LIBSETS_SETTYPE_SPECIAL",IF(Z70&lt;&gt;"",VLOOKUP(Z70,'ESO zone constants'!$E$2:$L$4965,8,FALSE),""),""),"")</f>
        <v>381</v>
      </c>
      <c r="Z70" t="str">
        <f>VLOOKUP(O70,'ESO wayshrine node constants'!$A$3:$E$10003,5,FALSE)</f>
        <v>Auridon</v>
      </c>
      <c r="AA70" s="51"/>
      <c r="AB70" s="50" t="str">
        <f>IF(AA70&lt;&gt;"",IF(AA70&lt;&gt;"LIBSETS_DROP_MECHANIC_MONSTER_NAME",VLOOKUP(AA70,'LibSets constants'!$I$4:$L$1000,3,FALSE),""),"")</f>
        <v/>
      </c>
      <c r="AC70" s="50" t="str">
        <f>IF(AA70&lt;&gt;"",IF(AA70&lt;&gt;"LIBSETS_DROP_MECHANIC_MONSTER_NAME",VLOOKUP(AA70,'LibSets constants'!$I$4:$L$1000,4,FALSE),""),"")</f>
        <v/>
      </c>
      <c r="AD70" s="3">
        <f>IF(J70&lt;&gt;"LIBSETS_SETTYPE_BATTLEGROUND",IF(J70&lt;&gt;"LIBSETS_SETTYPE_SPECIAL",IF(AE70&lt;&gt;"",VLOOKUP(AE70,'ESO zone constants'!$E$2:$L$4965,8,FALSE),""),""),"")</f>
        <v>41</v>
      </c>
      <c r="AE70" t="str">
        <f>VLOOKUP(P70,'ESO wayshrine node constants'!$A$3:$E$10003,5,FALSE)</f>
        <v>Stonefalls</v>
      </c>
      <c r="AF70" s="51"/>
      <c r="AG70" s="50" t="str">
        <f>IF(AF70&lt;&gt;"",IF(AF70&lt;&gt;"LIBSETS_DROP_MECHANIC_MONSTER_NAME",VLOOKUP(AF70,'LibSets constants'!$I$4:$L$1000,3,FALSE),""),"")</f>
        <v/>
      </c>
      <c r="AH70" s="50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constants'!$E$2:$L$4965,8,FALSE),""),""),"")</f>
        <v/>
      </c>
      <c r="AK70" s="51"/>
      <c r="AL70" s="50" t="str">
        <f>IF(AK70&lt;&gt;"",IF(AK70&lt;&gt;"LIBSETS_DROP_MECHANIC_MONSTER_NAME",VLOOKUP(AK70,'LibSets constants'!$I$4:$L$1000,3,FALSE),""),"")</f>
        <v/>
      </c>
      <c r="AM70" s="50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constants'!$E$2:$L$4965,8,FALSE),""),""),"")</f>
        <v/>
      </c>
      <c r="AP70" s="51"/>
      <c r="AQ70" s="50" t="str">
        <f>IF(AP70&lt;&gt;"",IF(AP70&lt;&gt;"LIBSETS_DROP_MECHANIC_MONSTER_NAME",VLOOKUP(AP70,'LibSets constants'!$I$4:$L$1000,3,FALSE),""),"")</f>
        <v/>
      </c>
      <c r="AR70" s="50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constants'!$E$2:$L$4965,8,FALSE),""),""),"")</f>
        <v/>
      </c>
      <c r="AU70" s="51"/>
      <c r="AV70" s="50" t="str">
        <f>IF(AU70&lt;&gt;"",IF(AU70&lt;&gt;"LIBSETS_DROP_MECHANIC_MONSTER_NAME",VLOOKUP(AU70,'LibSets constants'!$I$4:$L$1000,3,FALSE),""),"")</f>
        <v/>
      </c>
      <c r="AW70" s="50" t="str">
        <f>IF(AU70&lt;&gt;"",IF(AU70&lt;&gt;"LIBSETS_DROP_MECHANIC_MONSTER_NAME",VLOOKUP(AU70,'LibSets constants'!$I$4:$L$1000,4,FALSE),""),"")</f>
        <v/>
      </c>
      <c r="AX70" s="23" t="str">
        <f t="shared" si="9"/>
        <v>[40] = {wayshrines={216,121,65,}, traitsNeeded=2, dlcId=DLC_BASE_GAME</v>
      </c>
      <c r="AY70" s="23" t="str">
        <f t="shared" si="10"/>
        <v>, zoneIds={3,381,41}, veteran=false</v>
      </c>
      <c r="AZ70" s="23" t="str">
        <f t="shared" si="11"/>
        <v>, setType=LIBSETS_SETTYPE_CRAFTED</v>
      </c>
      <c r="BA70" s="23" t="str">
        <f t="shared" si="12"/>
        <v>},</v>
      </c>
      <c r="BB70" s="23" t="str">
        <f t="shared" si="13"/>
        <v xml:space="preserve"> --Night's Silence / Stille der Nacht    [Glenumbra, Auridon, Stonefalls]</v>
      </c>
    </row>
    <row r="71" spans="1:54" x14ac:dyDescent="0.25">
      <c r="A71" s="5">
        <v>41</v>
      </c>
      <c r="B71" t="s">
        <v>87</v>
      </c>
      <c r="C71" t="s">
        <v>1416</v>
      </c>
      <c r="D71" t="s">
        <v>1415</v>
      </c>
      <c r="G71" s="3">
        <f t="shared" si="8"/>
        <v>41</v>
      </c>
      <c r="J71" s="8" t="s">
        <v>4239</v>
      </c>
      <c r="L71" t="s">
        <v>100</v>
      </c>
      <c r="M71" t="s">
        <v>100</v>
      </c>
      <c r="N71">
        <v>82</v>
      </c>
      <c r="O71">
        <v>151</v>
      </c>
      <c r="P71">
        <v>78</v>
      </c>
      <c r="Q71">
        <v>4</v>
      </c>
      <c r="R71" s="3">
        <f>IF(J71&lt;&gt;"LIBSETS_SETTYPE_BATTLEGROUND",IF(J71&lt;&gt;"LIBSETS_SETTYPE_SPECIAL",IF(S71&lt;&gt;"",VLOOKUP(S71,'ESO zone constants'!$E$2:$L$4965,8,FALSE),""),""),"")</f>
        <v>20</v>
      </c>
      <c r="S71" t="str">
        <f>VLOOKUP(N71,'ESO wayshrine node constants'!$A$3:$E$10003,5,FALSE)</f>
        <v>Rivenspire</v>
      </c>
      <c r="T71" s="21" t="str">
        <f>IF(R71&lt;&gt;"",IF(NOT(ISERROR(VLOOKUP(R71,'ESO Dungeon constants'!$F$3:$J$9999,5,FALSE))),VLOOKUP(R71,'ESO Dungeon constants'!$F$3:$K$9999,6,FALSE),VLOOKUP(R71,'ESO zone constants'!$L$2:$O$9999,4,FALSE)),"")</f>
        <v>DLC_BASE_GAME</v>
      </c>
      <c r="U71" s="3" t="str">
        <f>VLOOKUP(T71,'LibSets constants'!$B$3:$C$1000,2,FALSE)</f>
        <v>Included in base game</v>
      </c>
      <c r="W71" s="50" t="str">
        <f>IF(V71&lt;&gt;"",IF(V71&lt;&gt;"LIBSETS_DROP_MECHANIC_MONSTER_NAME",VLOOKUP(V71,'LibSets constants'!$I$4:$L$1000,3,FALSE),""),"")</f>
        <v/>
      </c>
      <c r="X71" s="50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constants'!$E$2:$L$4965,8,FALSE),""),""),"")</f>
        <v>108</v>
      </c>
      <c r="Z71" t="str">
        <f>VLOOKUP(O71,'ESO wayshrine node constants'!$A$3:$E$10003,5,FALSE)</f>
        <v>Greenshade</v>
      </c>
      <c r="AA71" s="51"/>
      <c r="AB71" s="50" t="str">
        <f>IF(AA71&lt;&gt;"",IF(AA71&lt;&gt;"LIBSETS_DROP_MECHANIC_MONSTER_NAME",VLOOKUP(AA71,'LibSets constants'!$I$4:$L$1000,3,FALSE),""),"")</f>
        <v/>
      </c>
      <c r="AC71" s="50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constants'!$E$2:$L$4965,8,FALSE),""),""),"")</f>
        <v>117</v>
      </c>
      <c r="AE71" t="str">
        <f>VLOOKUP(P71,'ESO wayshrine node constants'!$A$3:$E$10003,5,FALSE)</f>
        <v>Shadowfen</v>
      </c>
      <c r="AF71" s="51"/>
      <c r="AG71" s="50" t="str">
        <f>IF(AF71&lt;&gt;"",IF(AF71&lt;&gt;"LIBSETS_DROP_MECHANIC_MONSTER_NAME",VLOOKUP(AF71,'LibSets constants'!$I$4:$L$1000,3,FALSE),""),"")</f>
        <v/>
      </c>
      <c r="AH71" s="50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constants'!$E$2:$L$4965,8,FALSE),""),""),"")</f>
        <v/>
      </c>
      <c r="AK71" s="51"/>
      <c r="AL71" s="50" t="str">
        <f>IF(AK71&lt;&gt;"",IF(AK71&lt;&gt;"LIBSETS_DROP_MECHANIC_MONSTER_NAME",VLOOKUP(AK71,'LibSets constants'!$I$4:$L$1000,3,FALSE),""),"")</f>
        <v/>
      </c>
      <c r="AM71" s="50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constants'!$E$2:$L$4965,8,FALSE),""),""),"")</f>
        <v/>
      </c>
      <c r="AP71" s="51"/>
      <c r="AQ71" s="50" t="str">
        <f>IF(AP71&lt;&gt;"",IF(AP71&lt;&gt;"LIBSETS_DROP_MECHANIC_MONSTER_NAME",VLOOKUP(AP71,'LibSets constants'!$I$4:$L$1000,3,FALSE),""),"")</f>
        <v/>
      </c>
      <c r="AR71" s="50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constants'!$E$2:$L$4965,8,FALSE),""),""),"")</f>
        <v/>
      </c>
      <c r="AU71" s="51"/>
      <c r="AV71" s="50" t="str">
        <f>IF(AU71&lt;&gt;"",IF(AU71&lt;&gt;"LIBSETS_DROP_MECHANIC_MONSTER_NAME",VLOOKUP(AU71,'LibSets constants'!$I$4:$L$1000,3,FALSE),""),"")</f>
        <v/>
      </c>
      <c r="AW71" s="50" t="str">
        <f>IF(AU71&lt;&gt;"",IF(AU71&lt;&gt;"LIBSETS_DROP_MECHANIC_MONSTER_NAME",VLOOKUP(AU71,'LibSets constants'!$I$4:$L$1000,4,FALSE),""),"")</f>
        <v/>
      </c>
      <c r="AX71" s="23" t="str">
        <f t="shared" si="9"/>
        <v>[41] = {wayshrines={82,151,78,}, traitsNeeded=4, dlcId=DLC_BASE_GAME</v>
      </c>
      <c r="AY71" s="23" t="str">
        <f t="shared" si="10"/>
        <v>, zoneIds={20,108,117}, veteran=false</v>
      </c>
      <c r="AZ71" s="23" t="str">
        <f t="shared" si="11"/>
        <v>, setType=LIBSETS_SETTYPE_CRAFTED</v>
      </c>
      <c r="BA71" s="23" t="str">
        <f t="shared" si="12"/>
        <v>},</v>
      </c>
      <c r="BB71" s="23" t="str">
        <f t="shared" si="13"/>
        <v xml:space="preserve"> --Whitestrake's Retribution / Weißplankes Vergeltung    [Rivenspire, Greenshade, Shadowfen]</v>
      </c>
    </row>
    <row r="72" spans="1:54" x14ac:dyDescent="0.25">
      <c r="A72" s="5">
        <v>43</v>
      </c>
      <c r="B72" t="s">
        <v>84</v>
      </c>
      <c r="C72" t="s">
        <v>1418</v>
      </c>
      <c r="D72" t="s">
        <v>1417</v>
      </c>
      <c r="G72" s="3">
        <f t="shared" si="8"/>
        <v>43</v>
      </c>
      <c r="J72" s="8" t="s">
        <v>4239</v>
      </c>
      <c r="L72" t="s">
        <v>100</v>
      </c>
      <c r="M72" t="s">
        <v>100</v>
      </c>
      <c r="N72">
        <v>23</v>
      </c>
      <c r="O72">
        <v>164</v>
      </c>
      <c r="P72">
        <v>32</v>
      </c>
      <c r="Q72">
        <v>3</v>
      </c>
      <c r="R72" s="3">
        <f>IF(J72&lt;&gt;"LIBSETS_SETTYPE_BATTLEGROUND",IF(J72&lt;&gt;"LIBSETS_SETTYPE_SPECIAL",IF(S72&lt;&gt;"",VLOOKUP(S72,'ESO zone constants'!$E$2:$L$4965,8,FALSE),""),""),"")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constants'!$L$2:$O$9999,4,FALSE)),"")</f>
        <v>DLC_BASE_GAME</v>
      </c>
      <c r="U72" s="3" t="str">
        <f>VLOOKUP(T72,'LibSets constants'!$B$3:$C$1000,2,FALSE)</f>
        <v>Included in base game</v>
      </c>
      <c r="W72" s="3" t="str">
        <f>IF(V72&lt;&gt;"",IF(V72&lt;&gt;"LIBSETS_DROP_MECHANIC_MONSTER_NAME",VLOOKUP(V72,'LibSets constants'!$I$4:$L$1000,3,FALSE),""),"")</f>
        <v/>
      </c>
      <c r="X72" s="3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constants'!$E$2:$L$4965,8,FALSE),""),""),"")</f>
        <v>383</v>
      </c>
      <c r="Z72" t="str">
        <f>VLOOKUP(O72,'ESO wayshrine node constants'!$A$3:$E$10003,5,FALSE)</f>
        <v>Grahtwood</v>
      </c>
      <c r="AB72" s="3" t="str">
        <f>IF(AA72&lt;&gt;"",IF(AA72&lt;&gt;"LIBSETS_DROP_MECHANIC_MONSTER_NAME",VLOOKUP(AA72,'LibSets constants'!$I$4:$L$1000,3,FALSE),""),"")</f>
        <v/>
      </c>
      <c r="AC72" s="3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constants'!$E$2:$L$4965,8,FALSE),""),""),"")</f>
        <v>57</v>
      </c>
      <c r="AE72" t="str">
        <f>VLOOKUP(P72,'ESO wayshrine node constants'!$A$3:$E$10003,5,FALSE)</f>
        <v>Deshaan</v>
      </c>
      <c r="AG72" s="3" t="str">
        <f>IF(AF72&lt;&gt;"",IF(AF72&lt;&gt;"LIBSETS_DROP_MECHANIC_MONSTER_NAME",VLOOKUP(AF72,'LibSets constants'!$I$4:$L$1000,3,FALSE),""),"")</f>
        <v/>
      </c>
      <c r="AH72" s="3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constants'!$E$2:$L$4965,8,FALSE),""),""),"")</f>
        <v/>
      </c>
      <c r="AL72" s="3" t="str">
        <f>IF(AK72&lt;&gt;"",IF(AK72&lt;&gt;"LIBSETS_DROP_MECHANIC_MONSTER_NAME",VLOOKUP(AK72,'LibSets constants'!$I$4:$L$1000,3,FALSE),""),"")</f>
        <v/>
      </c>
      <c r="AM72" s="3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constants'!$E$2:$L$4965,8,FALSE),""),""),"")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constants'!$E$2:$L$4965,8,FALSE),""),""),"")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3" t="str">
        <f t="shared" si="9"/>
        <v>[43] = {wayshrines={23,164,32,}, traitsNeeded=3, dlcId=DLC_BASE_GAME</v>
      </c>
      <c r="AY72" s="23" t="str">
        <f t="shared" si="10"/>
        <v>, zoneIds={19,383,57}, veteran=false</v>
      </c>
      <c r="AZ72" s="23" t="str">
        <f t="shared" si="11"/>
        <v>, setType=LIBSETS_SETTYPE_CRAFTED</v>
      </c>
      <c r="BA72" s="23" t="str">
        <f t="shared" si="12"/>
        <v>},</v>
      </c>
      <c r="BB72" s="23" t="str">
        <f t="shared" si="13"/>
        <v xml:space="preserve"> --Armor of the Seducer / Rüstung der Verführung    [Stormhaven, Grahtwood, Deshaan]</v>
      </c>
    </row>
    <row r="73" spans="1:54" x14ac:dyDescent="0.25">
      <c r="A73" s="5">
        <v>44</v>
      </c>
      <c r="B73" t="s">
        <v>83</v>
      </c>
      <c r="C73" t="s">
        <v>1420</v>
      </c>
      <c r="D73" t="s">
        <v>1419</v>
      </c>
      <c r="G73" s="3">
        <f t="shared" si="8"/>
        <v>44</v>
      </c>
      <c r="J73" s="8" t="s">
        <v>4239</v>
      </c>
      <c r="L73" t="s">
        <v>100</v>
      </c>
      <c r="M73" t="s">
        <v>100</v>
      </c>
      <c r="N73">
        <v>58</v>
      </c>
      <c r="O73">
        <v>101</v>
      </c>
      <c r="P73">
        <v>93</v>
      </c>
      <c r="Q73">
        <v>5</v>
      </c>
      <c r="R73" s="3">
        <f>IF(J73&lt;&gt;"LIBSETS_SETTYPE_BATTLEGROUND",IF(J73&lt;&gt;"LIBSETS_SETTYPE_SPECIAL",IF(S73&lt;&gt;"",VLOOKUP(S73,'ESO zone constants'!$E$2:$L$4965,8,FALSE),""),""),"")</f>
        <v>104</v>
      </c>
      <c r="S73" t="str">
        <f>VLOOKUP(N73,'ESO wayshrine node constants'!$A$3:$E$10003,5,FALSE)</f>
        <v>Alik'r Desert</v>
      </c>
      <c r="T73" s="21" t="str">
        <f>IF(R73&lt;&gt;"",IF(NOT(ISERROR(VLOOKUP(R73,'ESO Dungeon constants'!$F$3:$J$9999,5,FALSE))),VLOOKUP(R73,'ESO Dungeon constants'!$F$3:$K$9999,6,FALSE),VLOOKUP(R73,'ESO zone constants'!$L$2:$O$9999,4,FALSE)),"")</f>
        <v>DLC_BASE_GAME</v>
      </c>
      <c r="U73" s="3" t="str">
        <f>VLOOKUP(T73,'LibSets constants'!$B$3:$C$1000,2,FALSE)</f>
        <v>Included in base game</v>
      </c>
      <c r="W73" s="50" t="str">
        <f>IF(V73&lt;&gt;"",IF(V73&lt;&gt;"LIBSETS_DROP_MECHANIC_MONSTER_NAME",VLOOKUP(V73,'LibSets constants'!$I$4:$L$1000,3,FALSE),""),"")</f>
        <v/>
      </c>
      <c r="X73" s="50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constants'!$E$2:$L$4965,8,FALSE),""),""),"")</f>
        <v>58</v>
      </c>
      <c r="Z73" t="str">
        <f>VLOOKUP(O73,'ESO wayshrine node constants'!$A$3:$E$10003,5,FALSE)</f>
        <v>Malabal Tor</v>
      </c>
      <c r="AA73" s="51"/>
      <c r="AB73" s="50" t="str">
        <f>IF(AA73&lt;&gt;"",IF(AA73&lt;&gt;"LIBSETS_DROP_MECHANIC_MONSTER_NAME",VLOOKUP(AA73,'LibSets constants'!$I$4:$L$1000,3,FALSE),""),"")</f>
        <v/>
      </c>
      <c r="AC73" s="50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constants'!$E$2:$L$4965,8,FALSE),""),""),"")</f>
        <v>101</v>
      </c>
      <c r="AE73" t="str">
        <f>VLOOKUP(P73,'ESO wayshrine node constants'!$A$3:$E$10003,5,FALSE)</f>
        <v>Eastmarch</v>
      </c>
      <c r="AF73" s="51"/>
      <c r="AG73" s="50" t="str">
        <f>IF(AF73&lt;&gt;"",IF(AF73&lt;&gt;"LIBSETS_DROP_MECHANIC_MONSTER_NAME",VLOOKUP(AF73,'LibSets constants'!$I$4:$L$1000,3,FALSE),""),"")</f>
        <v/>
      </c>
      <c r="AH73" s="50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constants'!$E$2:$L$4965,8,FALSE),""),""),"")</f>
        <v/>
      </c>
      <c r="AK73" s="51"/>
      <c r="AL73" s="50" t="str">
        <f>IF(AK73&lt;&gt;"",IF(AK73&lt;&gt;"LIBSETS_DROP_MECHANIC_MONSTER_NAME",VLOOKUP(AK73,'LibSets constants'!$I$4:$L$1000,3,FALSE),""),"")</f>
        <v/>
      </c>
      <c r="AM73" s="50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constants'!$E$2:$L$4965,8,FALSE),""),""),"")</f>
        <v/>
      </c>
      <c r="AP73" s="51"/>
      <c r="AQ73" s="50" t="str">
        <f>IF(AP73&lt;&gt;"",IF(AP73&lt;&gt;"LIBSETS_DROP_MECHANIC_MONSTER_NAME",VLOOKUP(AP73,'LibSets constants'!$I$4:$L$1000,3,FALSE),""),"")</f>
        <v/>
      </c>
      <c r="AR73" s="50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constants'!$E$2:$L$4965,8,FALSE),""),""),"")</f>
        <v/>
      </c>
      <c r="AU73" s="51"/>
      <c r="AV73" s="50" t="str">
        <f>IF(AU73&lt;&gt;"",IF(AU73&lt;&gt;"LIBSETS_DROP_MECHANIC_MONSTER_NAME",VLOOKUP(AU73,'LibSets constants'!$I$4:$L$1000,3,FALSE),""),"")</f>
        <v/>
      </c>
      <c r="AW73" s="50" t="str">
        <f>IF(AU73&lt;&gt;"",IF(AU73&lt;&gt;"LIBSETS_DROP_MECHANIC_MONSTER_NAME",VLOOKUP(AU73,'LibSets constants'!$I$4:$L$1000,4,FALSE),""),"")</f>
        <v/>
      </c>
      <c r="AX73" s="23" t="str">
        <f t="shared" si="9"/>
        <v>[44] = {wayshrines={58,101,93,}, traitsNeeded=5, dlcId=DLC_BASE_GAME</v>
      </c>
      <c r="AY73" s="23" t="str">
        <f t="shared" si="10"/>
        <v>, zoneIds={104,58,101}, veteran=false</v>
      </c>
      <c r="AZ73" s="23" t="str">
        <f t="shared" si="11"/>
        <v>, setType=LIBSETS_SETTYPE_CRAFTED</v>
      </c>
      <c r="BA73" s="23" t="str">
        <f t="shared" si="12"/>
        <v>},</v>
      </c>
      <c r="BB73" s="23" t="str">
        <f t="shared" si="13"/>
        <v xml:space="preserve"> --Vampire's Kiss / Kuss des Vampirs    [Alik'r Desert, Malabal Tor, Eastmarch]</v>
      </c>
    </row>
    <row r="74" spans="1:54" x14ac:dyDescent="0.25">
      <c r="A74" s="5">
        <v>48</v>
      </c>
      <c r="B74" t="s">
        <v>1427</v>
      </c>
      <c r="C74" t="s">
        <v>1429</v>
      </c>
      <c r="D74" t="s">
        <v>1428</v>
      </c>
      <c r="G74" s="3">
        <f t="shared" si="8"/>
        <v>48</v>
      </c>
      <c r="J74" s="8" t="s">
        <v>4239</v>
      </c>
      <c r="L74" t="s">
        <v>100</v>
      </c>
      <c r="M74" t="s">
        <v>100</v>
      </c>
      <c r="N74">
        <v>13</v>
      </c>
      <c r="O74">
        <v>148</v>
      </c>
      <c r="P74">
        <v>48</v>
      </c>
      <c r="Q74">
        <v>4</v>
      </c>
      <c r="R74" s="3">
        <f>IF(J74&lt;&gt;"LIBSETS_SETTYPE_BATTLEGROUND",IF(J74&lt;&gt;"LIBSETS_SETTYPE_SPECIAL",IF(S74&lt;&gt;"",VLOOKUP(S74,'ESO zone constants'!$E$2:$L$4965,8,FALSE),""),""),"")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constants'!$L$2:$O$9999,4,FALSE)),"")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constants'!$E$2:$L$4965,8,FALSE),""),""),"")</f>
        <v>108</v>
      </c>
      <c r="Z74" t="str">
        <f>VLOOKUP(O74,'ESO wayshrine node constants'!$A$3:$E$10003,5,FALSE)</f>
        <v>Greenshade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constants'!$E$2:$L$4965,8,FALSE),""),""),"")</f>
        <v>117</v>
      </c>
      <c r="AE74" t="str">
        <f>VLOOKUP(P74,'ESO wayshrine node constants'!$A$3:$E$10003,5,FALSE)</f>
        <v>Shadowfen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constants'!$E$2:$L$4965,8,FALSE),""),""),"")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constants'!$E$2:$L$4965,8,FALSE),""),""),"")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constants'!$E$2:$L$4965,8,FALSE),""),""),"")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3" t="str">
        <f t="shared" si="9"/>
        <v>[48] = {wayshrines={13,148,48,}, traitsNeeded=4, dlcId=DLC_BASE_GAME</v>
      </c>
      <c r="AY74" s="23" t="str">
        <f t="shared" si="10"/>
        <v>, zoneIds={20,108,117},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--Magnus' Gift / Magnus' Gabe   [Rivenspire, Greenshade, Shadowfen]</v>
      </c>
    </row>
    <row r="75" spans="1:54" x14ac:dyDescent="0.25">
      <c r="A75" s="5">
        <v>51</v>
      </c>
      <c r="B75" t="s">
        <v>1436</v>
      </c>
      <c r="C75" t="s">
        <v>1438</v>
      </c>
      <c r="D75" t="s">
        <v>1437</v>
      </c>
      <c r="G75" s="3">
        <f t="shared" si="8"/>
        <v>51</v>
      </c>
      <c r="J75" s="8" t="s">
        <v>4239</v>
      </c>
      <c r="L75" t="s">
        <v>100</v>
      </c>
      <c r="M75" t="s">
        <v>100</v>
      </c>
      <c r="N75">
        <v>34</v>
      </c>
      <c r="O75">
        <v>156</v>
      </c>
      <c r="P75">
        <v>118</v>
      </c>
      <c r="Q75">
        <v>6</v>
      </c>
      <c r="R75" s="3">
        <f>IF(J75&lt;&gt;"LIBSETS_SETTYPE_BATTLEGROUND",IF(J75&lt;&gt;"LIBSETS_SETTYPE_SPECIAL",IF(S75&lt;&gt;"",VLOOKUP(S75,'ESO zone constants'!$E$2:$L$4965,8,FALSE),""),""),"")</f>
        <v>92</v>
      </c>
      <c r="S75" t="str">
        <f>VLOOKUP(N75,'ESO wayshrine node constants'!$A$3:$E$10003,5,FALSE)</f>
        <v>Bangkorai</v>
      </c>
      <c r="T75" s="21" t="str">
        <f>IF(R75&lt;&gt;"",IF(NOT(ISERROR(VLOOKUP(R75,'ESO Dungeon constants'!$F$3:$J$9999,5,FALSE))),VLOOKUP(R75,'ESO Dungeon constants'!$F$3:$K$9999,6,FALSE),VLOOKUP(R75,'ESO zone constants'!$L$2:$O$9999,4,FALSE)),"")</f>
        <v>DLC_BASE_GAME</v>
      </c>
      <c r="U75" s="3" t="str">
        <f>VLOOKUP(T75,'LibSets constants'!$B$3:$C$1000,2,FALSE)</f>
        <v>Included in base game</v>
      </c>
      <c r="W75" s="50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constants'!$E$2:$L$4965,8,FALSE),""),""),"")</f>
        <v>382</v>
      </c>
      <c r="Z75" t="str">
        <f>VLOOKUP(O75,'ESO wayshrine node constants'!$A$3:$E$10003,5,FALSE)</f>
        <v>Reaper's March</v>
      </c>
      <c r="AA75" s="51"/>
      <c r="AB75" s="50" t="str">
        <f>IF(AA75&lt;&gt;"",IF(AA75&lt;&gt;"LIBSETS_DROP_MECHANIC_MONSTER_NAME",VLOOKUP(AA75,'LibSets constants'!$I$4:$L$1000,3,FALSE),""),"")</f>
        <v/>
      </c>
      <c r="AC75" s="50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constants'!$E$2:$L$4965,8,FALSE),""),""),"")</f>
        <v>103</v>
      </c>
      <c r="AE75" t="str">
        <f>VLOOKUP(P75,'ESO wayshrine node constants'!$A$3:$E$10003,5,FALSE)</f>
        <v>The Rift</v>
      </c>
      <c r="AF75" s="51"/>
      <c r="AG75" s="50" t="str">
        <f>IF(AF75&lt;&gt;"",IF(AF75&lt;&gt;"LIBSETS_DROP_MECHANIC_MONSTER_NAME",VLOOKUP(AF75,'LibSets constants'!$I$4:$L$1000,3,FALSE),""),"")</f>
        <v/>
      </c>
      <c r="AH75" s="50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constants'!$E$2:$L$4965,8,FALSE),""),""),"")</f>
        <v/>
      </c>
      <c r="AK75" s="51"/>
      <c r="AL75" s="50" t="str">
        <f>IF(AK75&lt;&gt;"",IF(AK75&lt;&gt;"LIBSETS_DROP_MECHANIC_MONSTER_NAME",VLOOKUP(AK75,'LibSets constants'!$I$4:$L$1000,3,FALSE),""),"")</f>
        <v/>
      </c>
      <c r="AM75" s="50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constants'!$E$2:$L$4965,8,FALSE),""),""),"")</f>
        <v/>
      </c>
      <c r="AP75" s="51"/>
      <c r="AQ75" s="50" t="str">
        <f>IF(AP75&lt;&gt;"",IF(AP75&lt;&gt;"LIBSETS_DROP_MECHANIC_MONSTER_NAME",VLOOKUP(AP75,'LibSets constants'!$I$4:$L$1000,3,FALSE),""),"")</f>
        <v/>
      </c>
      <c r="AR75" s="50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constants'!$E$2:$L$4965,8,FALSE),""),""),"")</f>
        <v/>
      </c>
      <c r="AU75" s="51"/>
      <c r="AV75" s="50" t="str">
        <f>IF(AU75&lt;&gt;"",IF(AU75&lt;&gt;"LIBSETS_DROP_MECHANIC_MONSTER_NAME",VLOOKUP(AU75,'LibSets constants'!$I$4:$L$1000,3,FALSE),""),"")</f>
        <v/>
      </c>
      <c r="AW75" s="50" t="str">
        <f>IF(AU75&lt;&gt;"",IF(AU75&lt;&gt;"LIBSETS_DROP_MECHANIC_MONSTER_NAME",VLOOKUP(AU75,'LibSets constants'!$I$4:$L$1000,4,FALSE),""),"")</f>
        <v/>
      </c>
      <c r="AX75" s="23" t="str">
        <f t="shared" si="9"/>
        <v>[51] = {wayshrines={34,156,118,}, traitsNeeded=6, dlcId=DLC_BASE_GAME</v>
      </c>
      <c r="AY75" s="23" t="str">
        <f t="shared" si="10"/>
        <v>, zoneIds={92,382,103}, veteran=false</v>
      </c>
      <c r="AZ75" s="23" t="str">
        <f t="shared" si="11"/>
        <v>, setType=LIBSETS_SETTYPE_CRAFTED</v>
      </c>
      <c r="BA75" s="23" t="str">
        <f t="shared" si="12"/>
        <v>},</v>
      </c>
      <c r="BB75" s="23" t="str">
        <f t="shared" si="13"/>
        <v xml:space="preserve"> --Night Mother's Gaze / Blick der Mutter der Nacht   [Bangkorai, Reaper's March, The Rift]</v>
      </c>
    </row>
    <row r="76" spans="1:54" x14ac:dyDescent="0.25">
      <c r="A76" s="5">
        <v>54</v>
      </c>
      <c r="B76" t="s">
        <v>1445</v>
      </c>
      <c r="C76" t="s">
        <v>1447</v>
      </c>
      <c r="D76" t="s">
        <v>1446</v>
      </c>
      <c r="G76" s="3">
        <f t="shared" si="8"/>
        <v>54</v>
      </c>
      <c r="J76" s="8" t="s">
        <v>4239</v>
      </c>
      <c r="L76" t="s">
        <v>100</v>
      </c>
      <c r="M76" t="s">
        <v>100</v>
      </c>
      <c r="N76">
        <v>7</v>
      </c>
      <c r="O76">
        <v>175</v>
      </c>
      <c r="P76">
        <v>77</v>
      </c>
      <c r="Q76">
        <v>2</v>
      </c>
      <c r="R76" s="3">
        <f>IF(J76&lt;&gt;"LIBSETS_SETTYPE_BATTLEGROUND",IF(J76&lt;&gt;"LIBSETS_SETTYPE_SPECIAL",IF(S76&lt;&gt;"",VLOOKUP(S76,'ESO zone constants'!$E$2:$L$4965,8,FALSE),""),""),"")</f>
        <v>3</v>
      </c>
      <c r="S76" t="str">
        <f>VLOOKUP(N76,'ESO wayshrine node constants'!$A$3:$E$10003,5,FALSE)</f>
        <v>Glenumbra</v>
      </c>
      <c r="T76" s="21" t="str">
        <f>IF(R76&lt;&gt;"",IF(NOT(ISERROR(VLOOKUP(R76,'ESO Dungeon constants'!$F$3:$J$9999,5,FALSE))),VLOOKUP(R76,'ESO Dungeon constants'!$F$3:$K$9999,6,FALSE),VLOOKUP(R76,'ESO zone constants'!$L$2:$O$9999,4,FALSE)),"")</f>
        <v>DLC_BASE_GAME</v>
      </c>
      <c r="U76" s="3" t="str">
        <f>VLOOKUP(T76,'LibSets constants'!$B$3:$C$1000,2,FALSE)</f>
        <v>Included in base game</v>
      </c>
      <c r="W76" s="3" t="str">
        <f>IF(V76&lt;&gt;"",IF(V76&lt;&gt;"LIBSETS_DROP_MECHANIC_MONSTER_NAME",VLOOKUP(V76,'LibSets constants'!$I$4:$L$1000,3,FALSE),""),"")</f>
        <v/>
      </c>
      <c r="X76" s="3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constants'!$E$2:$L$4965,8,FALSE),""),""),"")</f>
        <v>381</v>
      </c>
      <c r="Z76" t="str">
        <f>VLOOKUP(O76,'ESO wayshrine node constants'!$A$3:$E$10003,5,FALSE)</f>
        <v>Auridon</v>
      </c>
      <c r="AB76" s="3" t="str">
        <f>IF(AA76&lt;&gt;"",IF(AA76&lt;&gt;"LIBSETS_DROP_MECHANIC_MONSTER_NAME",VLOOKUP(AA76,'LibSets constants'!$I$4:$L$1000,3,FALSE),""),"")</f>
        <v/>
      </c>
      <c r="AC76" s="3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constants'!$E$2:$L$4965,8,FALSE),""),""),"")</f>
        <v>41</v>
      </c>
      <c r="AE76" t="str">
        <f>VLOOKUP(P76,'ESO wayshrine node constants'!$A$3:$E$10003,5,FALSE)</f>
        <v>Stonefalls</v>
      </c>
      <c r="AG76" s="3" t="str">
        <f>IF(AF76&lt;&gt;"",IF(AF76&lt;&gt;"LIBSETS_DROP_MECHANIC_MONSTER_NAME",VLOOKUP(AF76,'LibSets constants'!$I$4:$L$1000,3,FALSE),""),"")</f>
        <v/>
      </c>
      <c r="AH76" s="3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constants'!$E$2:$L$4965,8,FALSE),""),""),"")</f>
        <v/>
      </c>
      <c r="AL76" s="3" t="str">
        <f>IF(AK76&lt;&gt;"",IF(AK76&lt;&gt;"LIBSETS_DROP_MECHANIC_MONSTER_NAME",VLOOKUP(AK76,'LibSets constants'!$I$4:$L$1000,3,FALSE),""),"")</f>
        <v/>
      </c>
      <c r="AM76" s="3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constants'!$E$2:$L$4965,8,FALSE),""),""),"")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constants'!$E$2:$L$4965,8,FALSE),""),""),"")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3" t="str">
        <f t="shared" si="9"/>
        <v>[54] = {wayshrines={7,175,77,}, traitsNeeded=2, dlcId=DLC_BASE_GAME</v>
      </c>
      <c r="AY76" s="23" t="str">
        <f t="shared" si="10"/>
        <v>, zoneIds={3,381,41}, veteran=false</v>
      </c>
      <c r="AZ76" s="23" t="str">
        <f t="shared" si="11"/>
        <v>, setType=LIBSETS_SETTYPE_CRAFTED</v>
      </c>
      <c r="BA76" s="23" t="str">
        <f t="shared" si="12"/>
        <v>},</v>
      </c>
      <c r="BB76" s="23" t="str">
        <f t="shared" si="13"/>
        <v xml:space="preserve"> --Ashen Grip / Aschengriff   [Glenumbra, Auridon, Stonefalls]</v>
      </c>
    </row>
    <row r="77" spans="1:54" x14ac:dyDescent="0.25">
      <c r="A77" s="5">
        <v>73</v>
      </c>
      <c r="B77" t="s">
        <v>1502</v>
      </c>
      <c r="C77" t="s">
        <v>1504</v>
      </c>
      <c r="D77" t="s">
        <v>1503</v>
      </c>
      <c r="G77" s="3">
        <f t="shared" si="8"/>
        <v>73</v>
      </c>
      <c r="J77" s="8" t="s">
        <v>4239</v>
      </c>
      <c r="L77" t="s">
        <v>100</v>
      </c>
      <c r="M77" t="s">
        <v>100</v>
      </c>
      <c r="N77">
        <v>135</v>
      </c>
      <c r="O77">
        <v>135</v>
      </c>
      <c r="P77">
        <v>135</v>
      </c>
      <c r="Q77">
        <v>8</v>
      </c>
      <c r="R77" s="3">
        <f>IF(J77&lt;&gt;"LIBSETS_SETTYPE_BATTLEGROUND",IF(J77&lt;&gt;"LIBSETS_SETTYPE_SPECIAL",IF(S77&lt;&gt;"",VLOOKUP(S77,'ESO zone constants'!$E$2:$L$4965,8,FALSE),""),""),"")</f>
        <v>347</v>
      </c>
      <c r="S77" t="str">
        <f>VLOOKUP(N77,'ESO wayshrine node constants'!$A$3:$E$10003,5,FALSE)</f>
        <v>Coldharbour</v>
      </c>
      <c r="T77" s="21" t="str">
        <f>IF(R77&lt;&gt;"",IF(NOT(ISERROR(VLOOKUP(R77,'ESO Dungeon constants'!$F$3:$J$9999,5,FALSE))),VLOOKUP(R77,'ESO Dungeon constants'!$F$3:$K$9999,6,FALSE),VLOOKUP(R77,'ESO zone constants'!$L$2:$O$9999,4,FALSE)),"")</f>
        <v>DLC_BASE_GAME</v>
      </c>
      <c r="U77" s="3" t="str">
        <f>VLOOKUP(T77,'LibSets constants'!$B$3:$C$1000,2,FALSE)</f>
        <v>Included in base game</v>
      </c>
      <c r="W77" s="50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constants'!$E$2:$L$4965,8,FALSE),""),""),"")</f>
        <v>347</v>
      </c>
      <c r="Z77" t="str">
        <f>VLOOKUP(O77,'ESO wayshrine node constants'!$A$3:$E$10003,5,FALSE)</f>
        <v>Coldharbour</v>
      </c>
      <c r="AA77" s="51"/>
      <c r="AB77" s="50" t="str">
        <f>IF(AA77&lt;&gt;"",IF(AA77&lt;&gt;"LIBSETS_DROP_MECHANIC_MONSTER_NAME",VLOOKUP(AA77,'LibSets constants'!$I$4:$L$1000,3,FALSE),""),"")</f>
        <v/>
      </c>
      <c r="AC77" s="50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constants'!$E$2:$L$4965,8,FALSE),""),""),"")</f>
        <v>347</v>
      </c>
      <c r="AE77" t="str">
        <f>VLOOKUP(P77,'ESO wayshrine node constants'!$A$3:$E$10003,5,FALSE)</f>
        <v>Coldharbour</v>
      </c>
      <c r="AF77" s="51"/>
      <c r="AG77" s="50" t="str">
        <f>IF(AF77&lt;&gt;"",IF(AF77&lt;&gt;"LIBSETS_DROP_MECHANIC_MONSTER_NAME",VLOOKUP(AF77,'LibSets constants'!$I$4:$L$1000,3,FALSE),""),"")</f>
        <v/>
      </c>
      <c r="AH77" s="50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constants'!$E$2:$L$4965,8,FALSE),""),""),"")</f>
        <v/>
      </c>
      <c r="AK77" s="51"/>
      <c r="AL77" s="50" t="str">
        <f>IF(AK77&lt;&gt;"",IF(AK77&lt;&gt;"LIBSETS_DROP_MECHANIC_MONSTER_NAME",VLOOKUP(AK77,'LibSets constants'!$I$4:$L$1000,3,FALSE),""),"")</f>
        <v/>
      </c>
      <c r="AM77" s="50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constants'!$E$2:$L$4965,8,FALSE),""),""),"")</f>
        <v/>
      </c>
      <c r="AP77" s="51"/>
      <c r="AQ77" s="50" t="str">
        <f>IF(AP77&lt;&gt;"",IF(AP77&lt;&gt;"LIBSETS_DROP_MECHANIC_MONSTER_NAME",VLOOKUP(AP77,'LibSets constants'!$I$4:$L$1000,3,FALSE),""),"")</f>
        <v/>
      </c>
      <c r="AR77" s="50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constants'!$E$2:$L$4965,8,FALSE),""),""),"")</f>
        <v/>
      </c>
      <c r="AU77" s="51"/>
      <c r="AV77" s="50" t="str">
        <f>IF(AU77&lt;&gt;"",IF(AU77&lt;&gt;"LIBSETS_DROP_MECHANIC_MONSTER_NAME",VLOOKUP(AU77,'LibSets constants'!$I$4:$L$1000,3,FALSE),""),"")</f>
        <v/>
      </c>
      <c r="AW77" s="50" t="str">
        <f>IF(AU77&lt;&gt;"",IF(AU77&lt;&gt;"LIBSETS_DROP_MECHANIC_MONSTER_NAME",VLOOKUP(AU77,'LibSets constants'!$I$4:$L$1000,4,FALSE),""),"")</f>
        <v/>
      </c>
      <c r="AX77" s="23" t="str">
        <f t="shared" si="9"/>
        <v>[73] = {wayshrines={135,135,135,}, traitsNeeded=8, dlcId=DLC_BASE_GAME</v>
      </c>
      <c r="AY77" s="23" t="str">
        <f t="shared" si="10"/>
        <v>, zoneIds={347,347,347},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--Oblivion's Foe / Erinnerung   [Coldharbour, Coldharbour, Coldharbour]</v>
      </c>
    </row>
    <row r="78" spans="1:54" x14ac:dyDescent="0.25">
      <c r="A78" s="5">
        <v>74</v>
      </c>
      <c r="B78" t="s">
        <v>1505</v>
      </c>
      <c r="C78" t="s">
        <v>1507</v>
      </c>
      <c r="D78" t="s">
        <v>1506</v>
      </c>
      <c r="G78" s="3">
        <f t="shared" si="8"/>
        <v>74</v>
      </c>
      <c r="J78" s="8" t="s">
        <v>4239</v>
      </c>
      <c r="L78" t="s">
        <v>100</v>
      </c>
      <c r="M78" t="s">
        <v>100</v>
      </c>
      <c r="N78">
        <v>133</v>
      </c>
      <c r="O78">
        <v>133</v>
      </c>
      <c r="P78">
        <v>133</v>
      </c>
      <c r="Q78">
        <v>8</v>
      </c>
      <c r="R78" s="3">
        <f>IF(J78&lt;&gt;"LIBSETS_SETTYPE_BATTLEGROUND",IF(J78&lt;&gt;"LIBSETS_SETTYPE_SPECIAL",IF(S78&lt;&gt;"",VLOOKUP(S78,'ESO zone constants'!$E$2:$L$4965,8,FALSE),""),""),"")</f>
        <v>347</v>
      </c>
      <c r="S78" t="str">
        <f>VLOOKUP(N78,'ESO wayshrine node constants'!$A$3:$E$10003,5,FALSE)</f>
        <v>Coldharbour</v>
      </c>
      <c r="T78" s="21" t="str">
        <f>IF(R78&lt;&gt;"",IF(NOT(ISERROR(VLOOKUP(R78,'ESO Dungeon constants'!$F$3:$J$9999,5,FALSE))),VLOOKUP(R78,'ESO Dungeon constants'!$F$3:$K$9999,6,FALSE),VLOOKUP(R78,'ESO zone constants'!$L$2:$O$9999,4,FALSE)),"")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constants'!$E$2:$L$4965,8,FALSE),""),""),"")</f>
        <v>347</v>
      </c>
      <c r="Z78" t="str">
        <f>VLOOKUP(O78,'ESO wayshrine node constants'!$A$3:$E$10003,5,FALSE)</f>
        <v>Coldharbour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constants'!$E$2:$L$4965,8,FALSE),""),""),"")</f>
        <v>347</v>
      </c>
      <c r="AE78" t="str">
        <f>VLOOKUP(P78,'ESO wayshrine node constants'!$A$3:$E$10003,5,FALSE)</f>
        <v>Coldharbour</v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constants'!$E$2:$L$4965,8,FALSE),""),""),"")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constants'!$E$2:$L$4965,8,FALSE),""),""),"")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constants'!$E$2:$L$4965,8,FALSE),""),""),"")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3" t="str">
        <f t="shared" si="9"/>
        <v>[74] = {wayshrines={133,133,133,}, traitsNeeded=8, dlcId=DLC_BASE_GAME</v>
      </c>
      <c r="AY78" s="23" t="str">
        <f t="shared" si="10"/>
        <v>, zoneIds={347,347,347}, veteran=false</v>
      </c>
      <c r="AZ78" s="23" t="str">
        <f t="shared" si="11"/>
        <v>, setType=LIBSETS_SETTYPE_CRAFTED</v>
      </c>
      <c r="BA78" s="23" t="str">
        <f t="shared" si="12"/>
        <v>},</v>
      </c>
      <c r="BB78" s="23" t="str">
        <f t="shared" si="13"/>
        <v xml:space="preserve"> --Spectre's Eye / Schemenauge   [Coldharbour, Coldharbour, Coldharbour]</v>
      </c>
    </row>
    <row r="79" spans="1:54" x14ac:dyDescent="0.25">
      <c r="A79" s="5">
        <v>75</v>
      </c>
      <c r="B79" t="s">
        <v>1508</v>
      </c>
      <c r="C79" t="s">
        <v>1510</v>
      </c>
      <c r="D79" t="s">
        <v>1509</v>
      </c>
      <c r="G79" s="3">
        <f t="shared" si="8"/>
        <v>75</v>
      </c>
      <c r="J79" s="8" t="s">
        <v>4239</v>
      </c>
      <c r="L79" t="s">
        <v>100</v>
      </c>
      <c r="M79" t="s">
        <v>100</v>
      </c>
      <c r="N79">
        <v>19</v>
      </c>
      <c r="O79">
        <v>165</v>
      </c>
      <c r="P79">
        <v>24</v>
      </c>
      <c r="Q79">
        <v>3</v>
      </c>
      <c r="R79" s="3">
        <f>IF(J79&lt;&gt;"LIBSETS_SETTYPE_BATTLEGROUND",IF(J79&lt;&gt;"LIBSETS_SETTYPE_SPECIAL",IF(S79&lt;&gt;"",VLOOKUP(S79,'ESO zone constants'!$E$2:$L$4965,8,FALSE),""),""),"")</f>
        <v>19</v>
      </c>
      <c r="S79" t="str">
        <f>VLOOKUP(N79,'ESO wayshrine node constants'!$A$3:$E$10003,5,FALSE)</f>
        <v>Stormhaven</v>
      </c>
      <c r="T79" s="21" t="str">
        <f>IF(R79&lt;&gt;"",IF(NOT(ISERROR(VLOOKUP(R79,'ESO Dungeon constants'!$F$3:$J$9999,5,FALSE))),VLOOKUP(R79,'ESO Dungeon constants'!$F$3:$K$9999,6,FALSE),VLOOKUP(R79,'ESO zone constants'!$L$2:$O$9999,4,FALSE)),"")</f>
        <v>DLC_BASE_GAME</v>
      </c>
      <c r="U79" s="3" t="str">
        <f>VLOOKUP(T79,'LibSets constants'!$B$3:$C$1000,2,FALSE)</f>
        <v>Included in base game</v>
      </c>
      <c r="W79" s="50" t="str">
        <f>IF(V79&lt;&gt;"",IF(V79&lt;&gt;"LIBSETS_DROP_MECHANIC_MONSTER_NAME",VLOOKUP(V79,'LibSets constants'!$I$4:$L$1000,3,FALSE),""),"")</f>
        <v/>
      </c>
      <c r="X79" s="50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constants'!$E$2:$L$4965,8,FALSE),""),""),"")</f>
        <v>383</v>
      </c>
      <c r="Z79" t="str">
        <f>VLOOKUP(O79,'ESO wayshrine node constants'!$A$3:$E$10003,5,FALSE)</f>
        <v>Grahtwood</v>
      </c>
      <c r="AA79" s="51"/>
      <c r="AB79" s="50" t="str">
        <f>IF(AA79&lt;&gt;"",IF(AA79&lt;&gt;"LIBSETS_DROP_MECHANIC_MONSTER_NAME",VLOOKUP(AA79,'LibSets constants'!$I$4:$L$1000,3,FALSE),""),"")</f>
        <v/>
      </c>
      <c r="AC79" s="50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constants'!$E$2:$L$4965,8,FALSE),""),""),"")</f>
        <v>57</v>
      </c>
      <c r="AE79" t="str">
        <f>VLOOKUP(P79,'ESO wayshrine node constants'!$A$3:$E$10003,5,FALSE)</f>
        <v>Deshaan</v>
      </c>
      <c r="AF79" s="51"/>
      <c r="AG79" s="50" t="str">
        <f>IF(AF79&lt;&gt;"",IF(AF79&lt;&gt;"LIBSETS_DROP_MECHANIC_MONSTER_NAME",VLOOKUP(AF79,'LibSets constants'!$I$4:$L$1000,3,FALSE),""),"")</f>
        <v/>
      </c>
      <c r="AH79" s="50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constants'!$E$2:$L$4965,8,FALSE),""),""),"")</f>
        <v/>
      </c>
      <c r="AK79" s="51"/>
      <c r="AL79" s="50" t="str">
        <f>IF(AK79&lt;&gt;"",IF(AK79&lt;&gt;"LIBSETS_DROP_MECHANIC_MONSTER_NAME",VLOOKUP(AK79,'LibSets constants'!$I$4:$L$1000,3,FALSE),""),"")</f>
        <v/>
      </c>
      <c r="AM79" s="50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constants'!$E$2:$L$4965,8,FALSE),""),""),"")</f>
        <v/>
      </c>
      <c r="AP79" s="51"/>
      <c r="AQ79" s="50" t="str">
        <f>IF(AP79&lt;&gt;"",IF(AP79&lt;&gt;"LIBSETS_DROP_MECHANIC_MONSTER_NAME",VLOOKUP(AP79,'LibSets constants'!$I$4:$L$1000,3,FALSE),""),"")</f>
        <v/>
      </c>
      <c r="AR79" s="50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constants'!$E$2:$L$4965,8,FALSE),""),""),"")</f>
        <v/>
      </c>
      <c r="AU79" s="51"/>
      <c r="AV79" s="50" t="str">
        <f>IF(AU79&lt;&gt;"",IF(AU79&lt;&gt;"LIBSETS_DROP_MECHANIC_MONSTER_NAME",VLOOKUP(AU79,'LibSets constants'!$I$4:$L$1000,3,FALSE),""),"")</f>
        <v/>
      </c>
      <c r="AW79" s="50" t="str">
        <f>IF(AU79&lt;&gt;"",IF(AU79&lt;&gt;"LIBSETS_DROP_MECHANIC_MONSTER_NAME",VLOOKUP(AU79,'LibSets constants'!$I$4:$L$1000,4,FALSE),""),"")</f>
        <v/>
      </c>
      <c r="AX79" s="23" t="str">
        <f t="shared" si="9"/>
        <v>[75] = {wayshrines={19,165,24,}, traitsNeeded=3, dlcId=DLC_BASE_GAME</v>
      </c>
      <c r="AY79" s="23" t="str">
        <f t="shared" si="10"/>
        <v>, zoneIds={19,383,57}, veteran=false</v>
      </c>
      <c r="AZ79" s="23" t="str">
        <f t="shared" si="11"/>
        <v>, setType=LIBSETS_SETTYPE_CRAFTED</v>
      </c>
      <c r="BA79" s="23" t="str">
        <f t="shared" si="12"/>
        <v>},</v>
      </c>
      <c r="BB79" s="23" t="str">
        <f t="shared" si="13"/>
        <v xml:space="preserve"> --Torug's Pact / Torugs Pakt   [Stormhaven, Grahtwood, Deshaan]</v>
      </c>
    </row>
    <row r="80" spans="1:54" x14ac:dyDescent="0.25">
      <c r="A80" s="5">
        <v>78</v>
      </c>
      <c r="B80" t="s">
        <v>1517</v>
      </c>
      <c r="C80" t="s">
        <v>1519</v>
      </c>
      <c r="D80" t="s">
        <v>1518</v>
      </c>
      <c r="G80" s="3">
        <f t="shared" si="8"/>
        <v>78</v>
      </c>
      <c r="J80" s="8" t="s">
        <v>4239</v>
      </c>
      <c r="L80" t="s">
        <v>100</v>
      </c>
      <c r="M80" t="s">
        <v>100</v>
      </c>
      <c r="N80">
        <v>9</v>
      </c>
      <c r="O80">
        <v>154</v>
      </c>
      <c r="P80">
        <v>51</v>
      </c>
      <c r="Q80">
        <v>4</v>
      </c>
      <c r="R80" s="3">
        <f>IF(J80&lt;&gt;"LIBSETS_SETTYPE_BATTLEGROUND",IF(J80&lt;&gt;"LIBSETS_SETTYPE_SPECIAL",IF(S80&lt;&gt;"",VLOOKUP(S80,'ESO zone constants'!$E$2:$L$4965,8,FALSE),""),""),"")</f>
        <v>20</v>
      </c>
      <c r="S80" t="str">
        <f>VLOOKUP(N80,'ESO wayshrine node constants'!$A$3:$E$10003,5,FALSE)</f>
        <v>Rivenspire</v>
      </c>
      <c r="T80" s="21" t="str">
        <f>IF(R80&lt;&gt;"",IF(NOT(ISERROR(VLOOKUP(R80,'ESO Dungeon constants'!$F$3:$J$9999,5,FALSE))),VLOOKUP(R80,'ESO Dungeon constants'!$F$3:$K$9999,6,FALSE),VLOOKUP(R80,'ESO zone constants'!$L$2:$O$9999,4,FALSE)),"")</f>
        <v>DLC_BASE_GAME</v>
      </c>
      <c r="U80" s="3" t="str">
        <f>VLOOKUP(T80,'LibSets constants'!$B$3:$C$1000,2,FALSE)</f>
        <v>Included in base game</v>
      </c>
      <c r="W80" s="3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constants'!$E$2:$L$4965,8,FALSE),""),""),"")</f>
        <v>108</v>
      </c>
      <c r="Z80" t="str">
        <f>VLOOKUP(O80,'ESO wayshrine node constants'!$A$3:$E$10003,5,FALSE)</f>
        <v>Greenshade</v>
      </c>
      <c r="AB80" s="3" t="str">
        <f>IF(AA80&lt;&gt;"",IF(AA80&lt;&gt;"LIBSETS_DROP_MECHANIC_MONSTER_NAME",VLOOKUP(AA80,'LibSets constants'!$I$4:$L$1000,3,FALSE),""),"")</f>
        <v/>
      </c>
      <c r="AC80" s="3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constants'!$E$2:$L$4965,8,FALSE),""),""),"")</f>
        <v>117</v>
      </c>
      <c r="AE80" t="str">
        <f>VLOOKUP(P80,'ESO wayshrine node constants'!$A$3:$E$10003,5,FALSE)</f>
        <v>Shadowfen</v>
      </c>
      <c r="AG80" s="3" t="str">
        <f>IF(AF80&lt;&gt;"",IF(AF80&lt;&gt;"LIBSETS_DROP_MECHANIC_MONSTER_NAME",VLOOKUP(AF80,'LibSets constants'!$I$4:$L$1000,3,FALSE),""),"")</f>
        <v/>
      </c>
      <c r="AH80" s="3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constants'!$E$2:$L$4965,8,FALSE),""),""),"")</f>
        <v/>
      </c>
      <c r="AL80" s="3" t="str">
        <f>IF(AK80&lt;&gt;"",IF(AK80&lt;&gt;"LIBSETS_DROP_MECHANIC_MONSTER_NAME",VLOOKUP(AK80,'LibSets constants'!$I$4:$L$1000,3,FALSE),""),"")</f>
        <v/>
      </c>
      <c r="AM80" s="3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constants'!$E$2:$L$4965,8,FALSE),""),""),"")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constants'!$E$2:$L$4965,8,FALSE),""),""),"")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3" t="str">
        <f t="shared" si="9"/>
        <v>[78] = {wayshrines={9,154,51,}, traitsNeeded=4, dlcId=DLC_BASE_GAME</v>
      </c>
      <c r="AY80" s="23" t="str">
        <f t="shared" si="10"/>
        <v>, zoneIds={20,108,117}, veteran=false</v>
      </c>
      <c r="AZ80" s="23" t="str">
        <f t="shared" si="11"/>
        <v>, setType=LIBSETS_SETTYPE_CRAFTED</v>
      </c>
      <c r="BA80" s="23" t="str">
        <f t="shared" si="12"/>
        <v>},</v>
      </c>
      <c r="BB80" s="23" t="str">
        <f t="shared" si="13"/>
        <v xml:space="preserve"> --Hist Bark / Histrinde   [Rivenspire, Greenshade, Shadowfen]</v>
      </c>
    </row>
    <row r="81" spans="1:54" x14ac:dyDescent="0.25">
      <c r="A81" s="5">
        <v>79</v>
      </c>
      <c r="B81" t="s">
        <v>1520</v>
      </c>
      <c r="C81" t="s">
        <v>1522</v>
      </c>
      <c r="D81" t="s">
        <v>1521</v>
      </c>
      <c r="G81" s="3">
        <f t="shared" si="8"/>
        <v>79</v>
      </c>
      <c r="J81" s="8" t="s">
        <v>4239</v>
      </c>
      <c r="L81" t="s">
        <v>100</v>
      </c>
      <c r="M81" t="s">
        <v>100</v>
      </c>
      <c r="N81">
        <v>35</v>
      </c>
      <c r="O81">
        <v>144</v>
      </c>
      <c r="P81">
        <v>111</v>
      </c>
      <c r="Q81">
        <v>6</v>
      </c>
      <c r="R81" s="3">
        <f>IF(J81&lt;&gt;"LIBSETS_SETTYPE_BATTLEGROUND",IF(J81&lt;&gt;"LIBSETS_SETTYPE_SPECIAL",IF(S81&lt;&gt;"",VLOOKUP(S81,'ESO zone constants'!$E$2:$L$4965,8,FALSE),""),""),"")</f>
        <v>92</v>
      </c>
      <c r="S81" t="str">
        <f>VLOOKUP(N81,'ESO wayshrine node constants'!$A$3:$E$10003,5,FALSE)</f>
        <v>Bangkorai</v>
      </c>
      <c r="T81" s="21" t="str">
        <f>IF(R81&lt;&gt;"",IF(NOT(ISERROR(VLOOKUP(R81,'ESO Dungeon constants'!$F$3:$J$9999,5,FALSE))),VLOOKUP(R81,'ESO Dungeon constants'!$F$3:$K$9999,6,FALSE),VLOOKUP(R81,'ESO zone constants'!$L$2:$O$9999,4,FALSE)),"")</f>
        <v>DLC_BASE_GAME</v>
      </c>
      <c r="U81" s="3" t="str">
        <f>VLOOKUP(T81,'LibSets constants'!$B$3:$C$1000,2,FALSE)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constants'!$E$2:$L$4965,8,FALSE),""),""),"")</f>
        <v>382</v>
      </c>
      <c r="Z81" t="str">
        <f>VLOOKUP(O81,'ESO wayshrine node constants'!$A$3:$E$10003,5,FALSE)</f>
        <v>Reaper's March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constants'!$E$2:$L$4965,8,FALSE),""),""),"")</f>
        <v>103</v>
      </c>
      <c r="AE81" t="str">
        <f>VLOOKUP(P81,'ESO wayshrine node constants'!$A$3:$E$10003,5,FALSE)</f>
        <v>The Rift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constants'!$E$2:$L$4965,8,FALSE),""),""),"")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constants'!$E$2:$L$4965,8,FALSE),""),""),"")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constants'!$E$2:$L$4965,8,FALSE),""),""),"")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[79] = {wayshrines={35,144,111,}, traitsNeeded=6, dlcId=DLC_BASE_GAME</v>
      </c>
      <c r="AY81" s="23" t="str">
        <f t="shared" si="10"/>
        <v>, zoneIds={92,382,103}, veteran=false</v>
      </c>
      <c r="AZ81" s="23" t="str">
        <f t="shared" si="11"/>
        <v>, setType=LIBSETS_SETTYPE_CRAFTED</v>
      </c>
      <c r="BA81" s="23" t="str">
        <f t="shared" si="12"/>
        <v>},</v>
      </c>
      <c r="BB81" s="23" t="str">
        <f t="shared" si="13"/>
        <v xml:space="preserve"> --Willow's Path / Weidenpfad   [Bangkorai, Reaper's March, The Rift]</v>
      </c>
    </row>
    <row r="82" spans="1:54" x14ac:dyDescent="0.25">
      <c r="A82" s="5">
        <v>80</v>
      </c>
      <c r="B82" t="s">
        <v>1523</v>
      </c>
      <c r="C82" t="s">
        <v>1525</v>
      </c>
      <c r="D82" t="s">
        <v>1524</v>
      </c>
      <c r="G82" s="3">
        <f t="shared" si="8"/>
        <v>80</v>
      </c>
      <c r="J82" s="8" t="s">
        <v>4239</v>
      </c>
      <c r="L82" t="s">
        <v>100</v>
      </c>
      <c r="M82" t="s">
        <v>100</v>
      </c>
      <c r="N82">
        <v>39</v>
      </c>
      <c r="O82">
        <v>161</v>
      </c>
      <c r="P82">
        <v>113</v>
      </c>
      <c r="Q82">
        <v>6</v>
      </c>
      <c r="R82" s="3">
        <f>IF(J82&lt;&gt;"LIBSETS_SETTYPE_BATTLEGROUND",IF(J82&lt;&gt;"LIBSETS_SETTYPE_SPECIAL",IF(S82&lt;&gt;"",VLOOKUP(S82,'ESO zone constants'!$E$2:$L$4965,8,FALSE),""),""),"")</f>
        <v>92</v>
      </c>
      <c r="S82" t="str">
        <f>VLOOKUP(N82,'ESO wayshrine node constants'!$A$3:$E$10003,5,FALSE)</f>
        <v>Bangkorai</v>
      </c>
      <c r="T82" s="21" t="str">
        <f>IF(R82&lt;&gt;"",IF(NOT(ISERROR(VLOOKUP(R82,'ESO Dungeon constants'!$F$3:$J$9999,5,FALSE))),VLOOKUP(R82,'ESO Dungeon constants'!$F$3:$K$9999,6,FALSE),VLOOKUP(R82,'ESO zone constants'!$L$2:$O$9999,4,FALSE)),"")</f>
        <v>DLC_BASE_GAME</v>
      </c>
      <c r="U82" s="3" t="str">
        <f>VLOOKUP(T82,'LibSets constants'!$B$3:$C$1000,2,FALSE)</f>
        <v>Included in base game</v>
      </c>
      <c r="W82" s="3" t="str">
        <f>IF(V82&lt;&gt;"",IF(V82&lt;&gt;"LIBSETS_DROP_MECHANIC_MONSTER_NAME",VLOOKUP(V82,'LibSets constants'!$I$4:$L$1000,3,FALSE),""),"")</f>
        <v/>
      </c>
      <c r="X82" s="3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constants'!$E$2:$L$4965,8,FALSE),""),""),"")</f>
        <v>382</v>
      </c>
      <c r="Z82" t="str">
        <f>VLOOKUP(O82,'ESO wayshrine node constants'!$A$3:$E$10003,5,FALSE)</f>
        <v>Reaper's March</v>
      </c>
      <c r="AB82" s="3" t="str">
        <f>IF(AA82&lt;&gt;"",IF(AA82&lt;&gt;"LIBSETS_DROP_MECHANIC_MONSTER_NAME",VLOOKUP(AA82,'LibSets constants'!$I$4:$L$1000,3,FALSE),""),"")</f>
        <v/>
      </c>
      <c r="AC82" s="3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constants'!$E$2:$L$4965,8,FALSE),""),""),"")</f>
        <v>103</v>
      </c>
      <c r="AE82" t="str">
        <f>VLOOKUP(P82,'ESO wayshrine node constants'!$A$3:$E$10003,5,FALSE)</f>
        <v>The Rift</v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constants'!$E$2:$L$4965,8,FALSE),""),""),"")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constants'!$E$2:$L$4965,8,FALSE),""),""),"")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constants'!$E$2:$L$4965,8,FALSE),""),""),"")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3" t="str">
        <f t="shared" si="9"/>
        <v>[80] = {wayshrines={39,161,113,}, traitsNeeded=6, dlcId=DLC_BASE_GAME</v>
      </c>
      <c r="AY82" s="23" t="str">
        <f t="shared" si="10"/>
        <v>, zoneIds={92,382,103}, veteran=false</v>
      </c>
      <c r="AZ82" s="23" t="str">
        <f t="shared" si="11"/>
        <v>, setType=LIBSETS_SETTYPE_CRAFTED</v>
      </c>
      <c r="BA82" s="23" t="str">
        <f t="shared" si="12"/>
        <v>},</v>
      </c>
      <c r="BB82" s="23" t="str">
        <f t="shared" si="13"/>
        <v xml:space="preserve"> --Hunding's Rage / Hundings Zorn   [Bangkorai, Reaper's March, The Rift]</v>
      </c>
    </row>
    <row r="83" spans="1:54" x14ac:dyDescent="0.25">
      <c r="A83" s="5">
        <v>81</v>
      </c>
      <c r="B83" t="s">
        <v>1526</v>
      </c>
      <c r="C83" t="s">
        <v>1528</v>
      </c>
      <c r="D83" t="s">
        <v>1527</v>
      </c>
      <c r="G83" s="3">
        <f t="shared" si="8"/>
        <v>81</v>
      </c>
      <c r="J83" s="8" t="s">
        <v>4239</v>
      </c>
      <c r="L83" t="s">
        <v>100</v>
      </c>
      <c r="M83" t="s">
        <v>100</v>
      </c>
      <c r="N83">
        <v>137</v>
      </c>
      <c r="O83">
        <v>103</v>
      </c>
      <c r="P83">
        <v>89</v>
      </c>
      <c r="Q83">
        <v>5</v>
      </c>
      <c r="R83" s="3">
        <f>IF(J83&lt;&gt;"LIBSETS_SETTYPE_BATTLEGROUND",IF(J83&lt;&gt;"LIBSETS_SETTYPE_SPECIAL",IF(S83&lt;&gt;"",VLOOKUP(S83,'ESO zone constants'!$E$2:$L$4965,8,FALSE),""),""),"")</f>
        <v>104</v>
      </c>
      <c r="S83" t="str">
        <f>VLOOKUP(N83,'ESO wayshrine node constants'!$A$3:$E$10003,5,FALSE)</f>
        <v>Alik'r Desert</v>
      </c>
      <c r="T83" s="21" t="str">
        <f>IF(R83&lt;&gt;"",IF(NOT(ISERROR(VLOOKUP(R83,'ESO Dungeon constants'!$F$3:$J$9999,5,FALSE))),VLOOKUP(R83,'ESO Dungeon constants'!$F$3:$K$9999,6,FALSE),VLOOKUP(R83,'ESO zone constants'!$L$2:$O$9999,4,FALSE)),"")</f>
        <v>DLC_BASE_GAME</v>
      </c>
      <c r="U83" s="3" t="str">
        <f>VLOOKUP(T83,'LibSets constants'!$B$3:$C$1000,2,FALSE)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constants'!$E$2:$L$4965,8,FALSE),""),""),"")</f>
        <v>58</v>
      </c>
      <c r="Z83" t="str">
        <f>VLOOKUP(O83,'ESO wayshrine node constants'!$A$3:$E$10003,5,FALSE)</f>
        <v>Malabal Tor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constants'!$E$2:$L$4965,8,FALSE),""),""),"")</f>
        <v>101</v>
      </c>
      <c r="AE83" t="str">
        <f>VLOOKUP(P83,'ESO wayshrine node constants'!$A$3:$E$10003,5,FALSE)</f>
        <v>Eastmarch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constants'!$E$2:$L$4965,8,FALSE),""),""),"")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constants'!$E$2:$L$4965,8,FALSE),""),""),"")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constants'!$E$2:$L$4965,8,FALSE),""),""),"")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[81] = {wayshrines={137,103,89,}, traitsNeeded=5, dlcId=DLC_BASE_GAME</v>
      </c>
      <c r="AY83" s="23" t="str">
        <f t="shared" si="10"/>
        <v>, zoneIds={104,58,101}, veteran=false</v>
      </c>
      <c r="AZ83" s="23" t="str">
        <f t="shared" si="11"/>
        <v>, setType=LIBSETS_SETTYPE_CRAFTED</v>
      </c>
      <c r="BA83" s="23" t="str">
        <f t="shared" si="12"/>
        <v>},</v>
      </c>
      <c r="BB83" s="23" t="str">
        <f t="shared" si="13"/>
        <v xml:space="preserve"> --Song of Lamae / Lied der Lamien   [Alik'r Desert, Malabal Tor, Eastmarch]</v>
      </c>
    </row>
    <row r="84" spans="1:54" x14ac:dyDescent="0.25">
      <c r="A84" s="5">
        <v>82</v>
      </c>
      <c r="B84" t="s">
        <v>1529</v>
      </c>
      <c r="C84" t="s">
        <v>1531</v>
      </c>
      <c r="D84" t="s">
        <v>1530</v>
      </c>
      <c r="G84" s="3">
        <f t="shared" si="8"/>
        <v>82</v>
      </c>
      <c r="J84" s="8" t="s">
        <v>4239</v>
      </c>
      <c r="L84" t="s">
        <v>100</v>
      </c>
      <c r="M84" t="s">
        <v>100</v>
      </c>
      <c r="N84">
        <v>155</v>
      </c>
      <c r="O84">
        <v>105</v>
      </c>
      <c r="P84">
        <v>95</v>
      </c>
      <c r="Q84">
        <v>5</v>
      </c>
      <c r="R84" s="3">
        <f>IF(J84&lt;&gt;"LIBSETS_SETTYPE_BATTLEGROUND",IF(J84&lt;&gt;"LIBSETS_SETTYPE_SPECIAL",IF(S84&lt;&gt;"",VLOOKUP(S84,'ESO zone constants'!$E$2:$L$4965,8,FALSE),""),""),"")</f>
        <v>104</v>
      </c>
      <c r="S84" t="str">
        <f>VLOOKUP(N84,'ESO wayshrine node constants'!$A$3:$E$10003,5,FALSE)</f>
        <v>Alik'r Desert</v>
      </c>
      <c r="T84" s="21" t="str">
        <f>IF(R84&lt;&gt;"",IF(NOT(ISERROR(VLOOKUP(R84,'ESO Dungeon constants'!$F$3:$J$9999,5,FALSE))),VLOOKUP(R84,'ESO Dungeon constants'!$F$3:$K$9999,6,FALSE),VLOOKUP(R84,'ESO zone constants'!$L$2:$O$9999,4,FALSE)),"")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constants'!$E$2:$L$4965,8,FALSE),""),""),"")</f>
        <v>58</v>
      </c>
      <c r="Z84" t="str">
        <f>VLOOKUP(O84,'ESO wayshrine node constants'!$A$3:$E$10003,5,FALSE)</f>
        <v>Malabal Tor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constants'!$E$2:$L$4965,8,FALSE),""),""),"")</f>
        <v>101</v>
      </c>
      <c r="AE84" t="str">
        <f>VLOOKUP(P84,'ESO wayshrine node constants'!$A$3:$E$10003,5,FALSE)</f>
        <v>Eastmarch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constants'!$E$2:$L$4965,8,FALSE),""),""),"")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constants'!$E$2:$L$4965,8,FALSE),""),""),"")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constants'!$E$2:$L$4965,8,FALSE),""),""),"")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[82] = {wayshrines={155,105,95,}, traitsNeeded=5, dlcId=DLC_BASE_GAME</v>
      </c>
      <c r="AY84" s="23" t="str">
        <f t="shared" si="10"/>
        <v>, zoneIds={104,58,101}, veteran=false</v>
      </c>
      <c r="AZ84" s="23" t="str">
        <f t="shared" si="11"/>
        <v>, setType=LIBSETS_SETTYPE_CRAFTED</v>
      </c>
      <c r="BA84" s="23" t="str">
        <f t="shared" si="12"/>
        <v>},</v>
      </c>
      <c r="BB84" s="23" t="str">
        <f t="shared" si="13"/>
        <v xml:space="preserve"> --Alessia's Bulwark / Alessias Bollwerk   [Alik'r Desert, Malabal Tor, Eastmarch]</v>
      </c>
    </row>
    <row r="85" spans="1:54" x14ac:dyDescent="0.25">
      <c r="A85" s="5">
        <v>84</v>
      </c>
      <c r="B85" t="s">
        <v>1535</v>
      </c>
      <c r="C85" t="s">
        <v>1537</v>
      </c>
      <c r="D85" t="s">
        <v>1536</v>
      </c>
      <c r="G85" s="3">
        <f t="shared" si="8"/>
        <v>84</v>
      </c>
      <c r="J85" s="8" t="s">
        <v>4239</v>
      </c>
      <c r="L85" t="s">
        <v>100</v>
      </c>
      <c r="M85" t="s">
        <v>100</v>
      </c>
      <c r="N85">
        <v>-2</v>
      </c>
      <c r="O85">
        <v>-2</v>
      </c>
      <c r="P85">
        <v>-2</v>
      </c>
      <c r="Q85">
        <v>8</v>
      </c>
      <c r="R85" s="3">
        <f>IF(J85&lt;&gt;"LIBSETS_SETTYPE_BATTLEGROUND",IF(J85&lt;&gt;"LIBSETS_SETTYPE_SPECIAL",IF(S85&lt;&gt;"",VLOOKUP(S85,'ESO zone constants'!$E$2:$L$4965,8,FALSE),""),""),"")</f>
        <v>208</v>
      </c>
      <c r="S85" t="s">
        <v>183</v>
      </c>
      <c r="T85" s="21" t="str">
        <f>IF(R85&lt;&gt;"",IF(NOT(ISERROR(VLOOKUP(R85,'ESO Dungeon constants'!$F$3:$J$9999,5,FALSE))),VLOOKUP(R85,'ESO Dungeon constants'!$F$3:$K$9999,6,FALSE),VLOOKUP(R85,'ESO zone constants'!$L$2:$O$9999,4,FALSE)),"")</f>
        <v>DLC_BASE_GAME</v>
      </c>
      <c r="U85" s="3" t="str">
        <f>VLOOKUP(T85,'LibSets constants'!$B$3:$C$1000,2,FALSE)</f>
        <v>Included in base game</v>
      </c>
      <c r="W85" s="50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constants'!$E$2:$L$4965,8,FALSE),""),""),"")</f>
        <v>208</v>
      </c>
      <c r="Z85" t="s">
        <v>183</v>
      </c>
      <c r="AA85" s="51"/>
      <c r="AB85" s="50" t="str">
        <f>IF(AA85&lt;&gt;"",IF(AA85&lt;&gt;"LIBSETS_DROP_MECHANIC_MONSTER_NAME",VLOOKUP(AA85,'LibSets constants'!$I$4:$L$1000,3,FALSE),""),"")</f>
        <v/>
      </c>
      <c r="AC85" s="50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constants'!$E$2:$L$4965,8,FALSE),""),""),"")</f>
        <v>208</v>
      </c>
      <c r="AE85" t="s">
        <v>183</v>
      </c>
      <c r="AF85" s="51"/>
      <c r="AG85" s="50" t="str">
        <f>IF(AF85&lt;&gt;"",IF(AF85&lt;&gt;"LIBSETS_DROP_MECHANIC_MONSTER_NAME",VLOOKUP(AF85,'LibSets constants'!$I$4:$L$1000,3,FALSE),""),"")</f>
        <v/>
      </c>
      <c r="AH85" s="50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constants'!$E$2:$L$4965,8,FALSE),""),""),"")</f>
        <v/>
      </c>
      <c r="AK85" s="51"/>
      <c r="AL85" s="50" t="str">
        <f>IF(AK85&lt;&gt;"",IF(AK85&lt;&gt;"LIBSETS_DROP_MECHANIC_MONSTER_NAME",VLOOKUP(AK85,'LibSets constants'!$I$4:$L$1000,3,FALSE),""),"")</f>
        <v/>
      </c>
      <c r="AM85" s="50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constants'!$E$2:$L$4965,8,FALSE),""),""),"")</f>
        <v/>
      </c>
      <c r="AP85" s="51"/>
      <c r="AQ85" s="50" t="str">
        <f>IF(AP85&lt;&gt;"",IF(AP85&lt;&gt;"LIBSETS_DROP_MECHANIC_MONSTER_NAME",VLOOKUP(AP85,'LibSets constants'!$I$4:$L$1000,3,FALSE),""),"")</f>
        <v/>
      </c>
      <c r="AR85" s="50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constants'!$E$2:$L$4965,8,FALSE),""),""),"")</f>
        <v/>
      </c>
      <c r="AU85" s="51"/>
      <c r="AV85" s="50" t="str">
        <f>IF(AU85&lt;&gt;"",IF(AU85&lt;&gt;"LIBSETS_DROP_MECHANIC_MONSTER_NAME",VLOOKUP(AU85,'LibSets constants'!$I$4:$L$1000,3,FALSE),""),"")</f>
        <v/>
      </c>
      <c r="AW85" s="50" t="str">
        <f>IF(AU85&lt;&gt;"",IF(AU85&lt;&gt;"LIBSETS_DROP_MECHANIC_MONSTER_NAME",VLOOKUP(AU85,'LibSets constants'!$I$4:$L$1000,4,FALSE),""),"")</f>
        <v/>
      </c>
      <c r="AX85" s="23" t="str">
        <f t="shared" si="9"/>
        <v>[84] = {wayshrines={-2,-2,-2,}, traitsNeeded=8, dlcId=DLC_BASE_GAME</v>
      </c>
      <c r="AY85" s="23" t="str">
        <f t="shared" si="10"/>
        <v>, zoneIds={208,208,208}, veteran=false</v>
      </c>
      <c r="AZ85" s="23" t="str">
        <f t="shared" si="11"/>
        <v>, setType=LIBSETS_SETTYPE_CRAFTED</v>
      </c>
      <c r="BA85" s="23" t="str">
        <f t="shared" si="12"/>
        <v>},</v>
      </c>
      <c r="BB85" s="23" t="str">
        <f t="shared" si="13"/>
        <v xml:space="preserve"> --Orgnum's Scales / Orgnums Schuppen   [The Earth Forge, The Earth Forge, The Earth Forge]</v>
      </c>
    </row>
    <row r="86" spans="1:54" x14ac:dyDescent="0.25">
      <c r="A86" s="5">
        <v>87</v>
      </c>
      <c r="B86" t="s">
        <v>1544</v>
      </c>
      <c r="C86" t="s">
        <v>1546</v>
      </c>
      <c r="D86" t="s">
        <v>1545</v>
      </c>
      <c r="G86" s="3">
        <f t="shared" si="8"/>
        <v>87</v>
      </c>
      <c r="J86" s="8" t="s">
        <v>4239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8</v>
      </c>
      <c r="R86" s="3">
        <f>IF(J86&lt;&gt;"LIBSETS_SETTYPE_BATTLEGROUND",IF(J86&lt;&gt;"LIBSETS_SETTYPE_SPECIAL",IF(S86&lt;&gt;"",VLOOKUP(S86,'ESO zone constants'!$E$2:$L$4965,8,FALSE),""),""),"")</f>
        <v>267</v>
      </c>
      <c r="S86" t="s">
        <v>232</v>
      </c>
      <c r="T86" s="21" t="str">
        <f>IF(R86&lt;&gt;"",IF(NOT(ISERROR(VLOOKUP(R86,'ESO Dungeon constants'!$F$3:$J$9999,5,FALSE))),VLOOKUP(R86,'ESO Dungeon constants'!$F$3:$K$9999,6,FALSE),VLOOKUP(R86,'ESO zone constants'!$L$2:$O$9999,4,FALSE)),"")</f>
        <v>DLC_BASE_GAME</v>
      </c>
      <c r="U86" s="3" t="str">
        <f>VLOOKUP(T86,'LibSets constants'!$B$3:$C$1000,2,FALSE)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constants'!$E$2:$L$4965,8,FALSE),""),""),"")</f>
        <v>267</v>
      </c>
      <c r="Z86" t="s">
        <v>232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constants'!$E$2:$L$4965,8,FALSE),""),""),"")</f>
        <v>267</v>
      </c>
      <c r="AE86" t="s">
        <v>232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constants'!$E$2:$L$4965,8,FALSE),""),""),"")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constants'!$E$2:$L$4965,8,FALSE),""),""),"")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constants'!$E$2:$L$4965,8,FALSE),""),""),"")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[87] = {wayshrines={-1,-1,-1,}, traitsNeeded=8, dlcId=DLC_BASE_GAME</v>
      </c>
      <c r="AY86" s="23" t="str">
        <f t="shared" si="10"/>
        <v>, zoneIds={267,267,267}, veteran=false</v>
      </c>
      <c r="AZ86" s="23" t="str">
        <f t="shared" si="11"/>
        <v>, setType=LIBSETS_SETTYPE_CRAFTED</v>
      </c>
      <c r="BA86" s="23" t="str">
        <f t="shared" si="12"/>
        <v>},</v>
      </c>
      <c r="BB86" s="23" t="str">
        <f t="shared" si="13"/>
        <v xml:space="preserve"> --Eyes of Mara / Augen von Mara   [Eyevea, Eyevea, Eyevea]</v>
      </c>
    </row>
    <row r="87" spans="1:54" x14ac:dyDescent="0.25">
      <c r="A87" s="5">
        <v>92</v>
      </c>
      <c r="B87" t="s">
        <v>1559</v>
      </c>
      <c r="C87" t="s">
        <v>1561</v>
      </c>
      <c r="D87" t="s">
        <v>1560</v>
      </c>
      <c r="G87" s="3">
        <f t="shared" si="8"/>
        <v>92</v>
      </c>
      <c r="J87" s="8" t="s">
        <v>4239</v>
      </c>
      <c r="L87" t="s">
        <v>100</v>
      </c>
      <c r="M87" t="s">
        <v>100</v>
      </c>
      <c r="N87">
        <v>-2</v>
      </c>
      <c r="O87">
        <v>-2</v>
      </c>
      <c r="P87">
        <v>-2</v>
      </c>
      <c r="Q87">
        <v>8</v>
      </c>
      <c r="R87" s="3">
        <f>IF(J87&lt;&gt;"LIBSETS_SETTYPE_BATTLEGROUND",IF(J87&lt;&gt;"LIBSETS_SETTYPE_SPECIAL",IF(S87&lt;&gt;"",VLOOKUP(S87,'ESO zone constants'!$E$2:$L$4965,8,FALSE),""),""),"")</f>
        <v>208</v>
      </c>
      <c r="S87" t="s">
        <v>183</v>
      </c>
      <c r="T87" s="21" t="str">
        <f>IF(R87&lt;&gt;"",IF(NOT(ISERROR(VLOOKUP(R87,'ESO Dungeon constants'!$F$3:$J$9999,5,FALSE))),VLOOKUP(R87,'ESO Dungeon constants'!$F$3:$K$9999,6,FALSE),VLOOKUP(R87,'ESO zone constants'!$L$2:$O$9999,4,FALSE)),"")</f>
        <v>DLC_BASE_GAME</v>
      </c>
      <c r="U87" s="3" t="str">
        <f>VLOOKUP(T87,'LibSets constants'!$B$3:$C$1000,2,FALSE)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constants'!$E$2:$L$4965,8,FALSE),""),""),"")</f>
        <v>208</v>
      </c>
      <c r="Z87" t="s">
        <v>183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constants'!$E$2:$L$4965,8,FALSE),""),""),"")</f>
        <v>208</v>
      </c>
      <c r="AE87" t="s">
        <v>183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constants'!$E$2:$L$4965,8,FALSE),""),""),"")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constants'!$E$2:$L$4965,8,FALSE),""),""),"")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constants'!$E$2:$L$4965,8,FALSE),""),""),"")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[92] = {wayshrines={-2,-2,-2,}, traitsNeeded=8, dlcId=DLC_BASE_GAME</v>
      </c>
      <c r="AY87" s="23" t="str">
        <f t="shared" si="10"/>
        <v>, zoneIds={208,208,208}, veteran=false</v>
      </c>
      <c r="AZ87" s="23" t="str">
        <f t="shared" si="11"/>
        <v>, setType=LIBSETS_SETTYPE_CRAFTED</v>
      </c>
      <c r="BA87" s="23" t="str">
        <f t="shared" si="12"/>
        <v>},</v>
      </c>
      <c r="BB87" s="23" t="str">
        <f t="shared" si="13"/>
        <v xml:space="preserve"> --Kagrenac's Hope / Kagrenacs Hoffnung   [The Earth Forge, The Earth Forge, The Earth Forge]</v>
      </c>
    </row>
    <row r="88" spans="1:54" x14ac:dyDescent="0.25">
      <c r="A88" s="5">
        <v>95</v>
      </c>
      <c r="B88" t="s">
        <v>1568</v>
      </c>
      <c r="C88" t="s">
        <v>1570</v>
      </c>
      <c r="D88" t="s">
        <v>1569</v>
      </c>
      <c r="G88" s="3">
        <f t="shared" si="8"/>
        <v>95</v>
      </c>
      <c r="J88" s="8" t="s">
        <v>4239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8</v>
      </c>
      <c r="R88" s="3">
        <f>IF(J88&lt;&gt;"LIBSETS_SETTYPE_BATTLEGROUND",IF(J88&lt;&gt;"LIBSETS_SETTYPE_SPECIAL",IF(S88&lt;&gt;"",VLOOKUP(S88,'ESO zone constants'!$E$2:$L$4965,8,FALSE),""),""),"")</f>
        <v>267</v>
      </c>
      <c r="S88" t="s">
        <v>232</v>
      </c>
      <c r="T88" s="21" t="str">
        <f>IF(R88&lt;&gt;"",IF(NOT(ISERROR(VLOOKUP(R88,'ESO Dungeon constants'!$F$3:$J$9999,5,FALSE))),VLOOKUP(R88,'ESO Dungeon constants'!$F$3:$K$9999,6,FALSE),VLOOKUP(R88,'ESO zone constants'!$L$2:$O$9999,4,FALSE)),"")</f>
        <v>DLC_BASE_GAME</v>
      </c>
      <c r="U88" s="3" t="str">
        <f>VLOOKUP(T88,'LibSets constants'!$B$3:$C$1000,2,FALSE)</f>
        <v>Included in base game</v>
      </c>
      <c r="W88" s="3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constants'!$E$2:$L$4965,8,FALSE),""),""),"")</f>
        <v>267</v>
      </c>
      <c r="Z88" t="s">
        <v>232</v>
      </c>
      <c r="AB88" s="3" t="str">
        <f>IF(AA88&lt;&gt;"",IF(AA88&lt;&gt;"LIBSETS_DROP_MECHANIC_MONSTER_NAME",VLOOKUP(AA88,'LibSets constants'!$I$4:$L$1000,3,FALSE),""),"")</f>
        <v/>
      </c>
      <c r="AC88" s="3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constants'!$E$2:$L$4965,8,FALSE),""),""),"")</f>
        <v>267</v>
      </c>
      <c r="AE88" t="s">
        <v>232</v>
      </c>
      <c r="AG88" s="3" t="str">
        <f>IF(AF88&lt;&gt;"",IF(AF88&lt;&gt;"LIBSETS_DROP_MECHANIC_MONSTER_NAME",VLOOKUP(AF88,'LibSets constants'!$I$4:$L$1000,3,FALSE),""),"")</f>
        <v/>
      </c>
      <c r="AH88" s="3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constants'!$E$2:$L$4965,8,FALSE),""),""),"")</f>
        <v/>
      </c>
      <c r="AL88" s="3" t="str">
        <f>IF(AK88&lt;&gt;"",IF(AK88&lt;&gt;"LIBSETS_DROP_MECHANIC_MONSTER_NAME",VLOOKUP(AK88,'LibSets constants'!$I$4:$L$1000,3,FALSE),""),"")</f>
        <v/>
      </c>
      <c r="AM88" s="3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constants'!$E$2:$L$4965,8,FALSE),""),""),"")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constants'!$E$2:$L$4965,8,FALSE),""),""),"")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3" t="str">
        <f t="shared" si="9"/>
        <v>[95] = {wayshrines={-1,-1,-1,}, traitsNeeded=8, dlcId=DLC_BASE_GAME</v>
      </c>
      <c r="AY88" s="23" t="str">
        <f t="shared" si="10"/>
        <v>, zoneIds={267,267,267}, veteran=false</v>
      </c>
      <c r="AZ88" s="23" t="str">
        <f t="shared" si="11"/>
        <v>, setType=LIBSETS_SETTYPE_CRAFTED</v>
      </c>
      <c r="BA88" s="23" t="str">
        <f t="shared" si="12"/>
        <v>},</v>
      </c>
      <c r="BB88" s="23" t="str">
        <f t="shared" si="13"/>
        <v xml:space="preserve"> --Shalidor's Curse / Shalidors Fluch   [Eyevea, Eyevea, Eyevea]</v>
      </c>
    </row>
    <row r="89" spans="1:54" x14ac:dyDescent="0.25">
      <c r="A89" s="5">
        <v>148</v>
      </c>
      <c r="B89" t="s">
        <v>1722</v>
      </c>
      <c r="C89" t="s">
        <v>1724</v>
      </c>
      <c r="D89" t="s">
        <v>1723</v>
      </c>
      <c r="G89" s="3">
        <f t="shared" si="8"/>
        <v>148</v>
      </c>
      <c r="J89" s="8" t="s">
        <v>4239</v>
      </c>
      <c r="L89" t="s">
        <v>100</v>
      </c>
      <c r="M89" t="s">
        <v>100</v>
      </c>
      <c r="N89">
        <v>217</v>
      </c>
      <c r="O89">
        <v>217</v>
      </c>
      <c r="P89">
        <v>217</v>
      </c>
      <c r="Q89">
        <v>8</v>
      </c>
      <c r="R89" s="3">
        <f>IF(J89&lt;&gt;"LIBSETS_SETTYPE_BATTLEGROUND",IF(J89&lt;&gt;"LIBSETS_SETTYPE_SPECIAL",IF(S89&lt;&gt;"",VLOOKUP(S89,'ESO zone constants'!$E$2:$L$4965,8,FALSE),""),""),"")</f>
        <v>888</v>
      </c>
      <c r="S89" t="str">
        <f>VLOOKUP(N89,'ESO wayshrine node constants'!$A$3:$E$10003,5,FALSE)</f>
        <v>Craglorn</v>
      </c>
      <c r="T89" s="21" t="str">
        <f>IF(R89&lt;&gt;"",IF(NOT(ISERROR(VLOOKUP(R89,'ESO Dungeon constants'!$F$3:$J$9999,5,FALSE))),VLOOKUP(R89,'ESO Dungeon constants'!$F$3:$K$9999,6,FALSE),VLOOKUP(R89,'ESO zone constants'!$L$2:$O$9999,4,FALSE)),"")</f>
        <v>DLC_BASE_GAME</v>
      </c>
      <c r="U89" s="3" t="str">
        <f>VLOOKUP(T89,'LibSets constants'!$B$3:$C$1000,2,FALSE)</f>
        <v>Included in base game</v>
      </c>
      <c r="W89" s="50" t="str">
        <f>IF(V89&lt;&gt;"",IF(V89&lt;&gt;"LIBSETS_DROP_MECHANIC_MONSTER_NAME",VLOOKUP(V89,'LibSets constants'!$I$4:$L$1000,3,FALSE),""),"")</f>
        <v/>
      </c>
      <c r="X89" s="50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constants'!$E$2:$L$4965,8,FALSE),""),""),"")</f>
        <v>888</v>
      </c>
      <c r="Z89" t="str">
        <f>VLOOKUP(O89,'ESO wayshrine node constants'!$A$3:$E$10003,5,FALSE)</f>
        <v>Craglorn</v>
      </c>
      <c r="AA89" s="51"/>
      <c r="AB89" s="50" t="str">
        <f>IF(AA89&lt;&gt;"",IF(AA89&lt;&gt;"LIBSETS_DROP_MECHANIC_MONSTER_NAME",VLOOKUP(AA89,'LibSets constants'!$I$4:$L$1000,3,FALSE),""),"")</f>
        <v/>
      </c>
      <c r="AC89" s="50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constants'!$E$2:$L$4965,8,FALSE),""),""),"")</f>
        <v>888</v>
      </c>
      <c r="AE89" t="str">
        <f>VLOOKUP(P89,'ESO wayshrine node constants'!$A$3:$E$10003,5,FALSE)</f>
        <v>Craglorn</v>
      </c>
      <c r="AF89" s="51"/>
      <c r="AG89" s="50" t="str">
        <f>IF(AF89&lt;&gt;"",IF(AF89&lt;&gt;"LIBSETS_DROP_MECHANIC_MONSTER_NAME",VLOOKUP(AF89,'LibSets constants'!$I$4:$L$1000,3,FALSE),""),"")</f>
        <v/>
      </c>
      <c r="AH89" s="50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constants'!$E$2:$L$4965,8,FALSE),""),""),"")</f>
        <v/>
      </c>
      <c r="AK89" s="51"/>
      <c r="AL89" s="50" t="str">
        <f>IF(AK89&lt;&gt;"",IF(AK89&lt;&gt;"LIBSETS_DROP_MECHANIC_MONSTER_NAME",VLOOKUP(AK89,'LibSets constants'!$I$4:$L$1000,3,FALSE),""),"")</f>
        <v/>
      </c>
      <c r="AM89" s="50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constants'!$E$2:$L$4965,8,FALSE),""),""),"")</f>
        <v/>
      </c>
      <c r="AP89" s="51"/>
      <c r="AQ89" s="50" t="str">
        <f>IF(AP89&lt;&gt;"",IF(AP89&lt;&gt;"LIBSETS_DROP_MECHANIC_MONSTER_NAME",VLOOKUP(AP89,'LibSets constants'!$I$4:$L$1000,3,FALSE),""),"")</f>
        <v/>
      </c>
      <c r="AR89" s="50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constants'!$E$2:$L$4965,8,FALSE),""),""),"")</f>
        <v/>
      </c>
      <c r="AU89" s="51"/>
      <c r="AV89" s="50" t="str">
        <f>IF(AU89&lt;&gt;"",IF(AU89&lt;&gt;"LIBSETS_DROP_MECHANIC_MONSTER_NAME",VLOOKUP(AU89,'LibSets constants'!$I$4:$L$1000,3,FALSE),""),"")</f>
        <v/>
      </c>
      <c r="AW89" s="50" t="str">
        <f>IF(AU89&lt;&gt;"",IF(AU89&lt;&gt;"LIBSETS_DROP_MECHANIC_MONSTER_NAME",VLOOKUP(AU89,'LibSets constants'!$I$4:$L$1000,4,FALSE),""),"")</f>
        <v/>
      </c>
      <c r="AX89" s="23" t="str">
        <f t="shared" si="9"/>
        <v>[148] = {wayshrines={217,217,217,}, traitsNeeded=8, dlcId=DLC_BASE_GAME</v>
      </c>
      <c r="AY89" s="23" t="str">
        <f t="shared" si="10"/>
        <v>, zoneIds={888,888,888}, veteran=false</v>
      </c>
      <c r="AZ89" s="23" t="str">
        <f t="shared" si="11"/>
        <v>, setType=LIBSETS_SETTYPE_CRAFTED</v>
      </c>
      <c r="BA89" s="23" t="str">
        <f t="shared" si="12"/>
        <v>},</v>
      </c>
      <c r="BB89" s="23" t="str">
        <f t="shared" si="13"/>
        <v xml:space="preserve"> --Way of the Arena / Weg der Arena   [Craglorn, Craglorn, Craglorn]</v>
      </c>
    </row>
    <row r="90" spans="1:54" x14ac:dyDescent="0.25">
      <c r="A90" s="5">
        <v>161</v>
      </c>
      <c r="B90" t="s">
        <v>1743</v>
      </c>
      <c r="C90" t="s">
        <v>1745</v>
      </c>
      <c r="D90" t="s">
        <v>1744</v>
      </c>
      <c r="G90" s="3">
        <f t="shared" si="8"/>
        <v>161</v>
      </c>
      <c r="J90" s="8" t="s">
        <v>4239</v>
      </c>
      <c r="L90" t="s">
        <v>100</v>
      </c>
      <c r="M90" t="s">
        <v>100</v>
      </c>
      <c r="N90">
        <v>234</v>
      </c>
      <c r="O90">
        <v>234</v>
      </c>
      <c r="P90">
        <v>234</v>
      </c>
      <c r="Q90">
        <v>9</v>
      </c>
      <c r="R90" s="3">
        <f>IF(J90&lt;&gt;"LIBSETS_SETTYPE_BATTLEGROUND",IF(J90&lt;&gt;"LIBSETS_SETTYPE_SPECIAL",IF(S90&lt;&gt;"",VLOOKUP(S90,'ESO zone constants'!$E$2:$L$4965,8,FALSE),""),""),"")</f>
        <v>888</v>
      </c>
      <c r="S90" t="str">
        <f>VLOOKUP(N90,'ESO wayshrine node constants'!$A$3:$E$10003,5,FALSE)</f>
        <v>Craglorn</v>
      </c>
      <c r="T90" s="21" t="str">
        <f>IF(R90&lt;&gt;"",IF(NOT(ISERROR(VLOOKUP(R90,'ESO Dungeon constants'!$F$3:$J$9999,5,FALSE))),VLOOKUP(R90,'ESO Dungeon constants'!$F$3:$K$9999,6,FALSE),VLOOKUP(R90,'ESO zone constants'!$L$2:$O$9999,4,FALSE)),"")</f>
        <v>DLC_BASE_GAME</v>
      </c>
      <c r="U90" s="3" t="str">
        <f>VLOOKUP(T90,'LibSets constants'!$B$3:$C$1000,2,FALSE)</f>
        <v>Included in base game</v>
      </c>
      <c r="W90" s="50" t="str">
        <f>IF(V90&lt;&gt;"",IF(V90&lt;&gt;"LIBSETS_DROP_MECHANIC_MONSTER_NAME",VLOOKUP(V90,'LibSets constants'!$I$4:$L$1000,3,FALSE),""),"")</f>
        <v/>
      </c>
      <c r="X90" s="50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constants'!$E$2:$L$4965,8,FALSE),""),""),"")</f>
        <v>888</v>
      </c>
      <c r="Z90" t="str">
        <f>VLOOKUP(O90,'ESO wayshrine node constants'!$A$3:$E$10003,5,FALSE)</f>
        <v>Craglorn</v>
      </c>
      <c r="AA90" s="51"/>
      <c r="AB90" s="50" t="str">
        <f>IF(AA90&lt;&gt;"",IF(AA90&lt;&gt;"LIBSETS_DROP_MECHANIC_MONSTER_NAME",VLOOKUP(AA90,'LibSets constants'!$I$4:$L$1000,3,FALSE),""),"")</f>
        <v/>
      </c>
      <c r="AC90" s="50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constants'!$E$2:$L$4965,8,FALSE),""),""),"")</f>
        <v>888</v>
      </c>
      <c r="AE90" t="str">
        <f>VLOOKUP(P90,'ESO wayshrine node constants'!$A$3:$E$10003,5,FALSE)</f>
        <v>Craglorn</v>
      </c>
      <c r="AF90" s="51"/>
      <c r="AG90" s="50" t="str">
        <f>IF(AF90&lt;&gt;"",IF(AF90&lt;&gt;"LIBSETS_DROP_MECHANIC_MONSTER_NAME",VLOOKUP(AF90,'LibSets constants'!$I$4:$L$1000,3,FALSE),""),"")</f>
        <v/>
      </c>
      <c r="AH90" s="50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constants'!$E$2:$L$4965,8,FALSE),""),""),"")</f>
        <v/>
      </c>
      <c r="AK90" s="51"/>
      <c r="AL90" s="50" t="str">
        <f>IF(AK90&lt;&gt;"",IF(AK90&lt;&gt;"LIBSETS_DROP_MECHANIC_MONSTER_NAME",VLOOKUP(AK90,'LibSets constants'!$I$4:$L$1000,3,FALSE),""),"")</f>
        <v/>
      </c>
      <c r="AM90" s="50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constants'!$E$2:$L$4965,8,FALSE),""),""),"")</f>
        <v/>
      </c>
      <c r="AP90" s="51"/>
      <c r="AQ90" s="50" t="str">
        <f>IF(AP90&lt;&gt;"",IF(AP90&lt;&gt;"LIBSETS_DROP_MECHANIC_MONSTER_NAME",VLOOKUP(AP90,'LibSets constants'!$I$4:$L$1000,3,FALSE),""),"")</f>
        <v/>
      </c>
      <c r="AR90" s="50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constants'!$E$2:$L$4965,8,FALSE),""),""),"")</f>
        <v/>
      </c>
      <c r="AU90" s="51"/>
      <c r="AV90" s="50" t="str">
        <f>IF(AU90&lt;&gt;"",IF(AU90&lt;&gt;"LIBSETS_DROP_MECHANIC_MONSTER_NAME",VLOOKUP(AU90,'LibSets constants'!$I$4:$L$1000,3,FALSE),""),"")</f>
        <v/>
      </c>
      <c r="AW90" s="50" t="str">
        <f>IF(AU90&lt;&gt;"",IF(AU90&lt;&gt;"LIBSETS_DROP_MECHANIC_MONSTER_NAME",VLOOKUP(AU90,'LibSets constants'!$I$4:$L$1000,4,FALSE),""),"")</f>
        <v/>
      </c>
      <c r="AX90" s="23" t="str">
        <f t="shared" si="9"/>
        <v>[161] = {wayshrines={234,234,234,}, traitsNeeded=9, dlcId=DLC_BASE_GAME</v>
      </c>
      <c r="AY90" s="23" t="str">
        <f t="shared" si="10"/>
        <v>, zoneIds={888,888,888}, veteran=false</v>
      </c>
      <c r="AZ90" s="23" t="str">
        <f t="shared" si="11"/>
        <v>, setType=LIBSETS_SETTYPE_CRAFTED</v>
      </c>
      <c r="BA90" s="23" t="str">
        <f t="shared" si="12"/>
        <v>},</v>
      </c>
      <c r="BB90" s="23" t="str">
        <f t="shared" si="13"/>
        <v xml:space="preserve"> --Twice-Born Star / Doppelstern   [Craglorn, Craglorn, Craglorn]</v>
      </c>
    </row>
    <row r="91" spans="1:54" s="30" customFormat="1" x14ac:dyDescent="0.25">
      <c r="A91" s="5">
        <v>176</v>
      </c>
      <c r="B91" t="s">
        <v>1770</v>
      </c>
      <c r="C91" t="s">
        <v>1772</v>
      </c>
      <c r="D91" t="s">
        <v>1771</v>
      </c>
      <c r="E91"/>
      <c r="F91"/>
      <c r="G91" s="3">
        <f t="shared" si="8"/>
        <v>176</v>
      </c>
      <c r="H91"/>
      <c r="I91"/>
      <c r="J91" s="8" t="s">
        <v>4239</v>
      </c>
      <c r="K91"/>
      <c r="L91" t="s">
        <v>100</v>
      </c>
      <c r="M91" t="s">
        <v>100</v>
      </c>
      <c r="N91">
        <v>199</v>
      </c>
      <c r="O91">
        <v>201</v>
      </c>
      <c r="P91">
        <v>203</v>
      </c>
      <c r="Q91">
        <v>5</v>
      </c>
      <c r="R91" s="3">
        <f>IF(J91&lt;&gt;"LIBSETS_SETTYPE_BATTLEGROUND",IF(J91&lt;&gt;"LIBSETS_SETTYPE_SPECIAL",IF(S91&lt;&gt;"",VLOOKUP(S91,'ESO zone constants'!$E$2:$L$4965,8,FALSE),""),""),"")</f>
        <v>584</v>
      </c>
      <c r="S91" t="str">
        <f>VLOOKUP(N91,'ESO wayshrine node constants'!$A$3:$E$10003,5,FALSE)</f>
        <v>Imperial City</v>
      </c>
      <c r="T91" s="21" t="str">
        <f>IF(R91&lt;&gt;"",IF(NOT(ISERROR(VLOOKUP(R91,'ESO Dungeon constants'!$F$3:$J$9999,5,FALSE))),VLOOKUP(R91,'ESO Dungeon constants'!$F$3:$K$9999,6,FALSE),VLOOKUP(R91,'ESO zone constants'!$L$2:$O$9999,4,FALSE)),"")</f>
        <v>DLC_IMPERIAL_CITY</v>
      </c>
      <c r="U91" s="3" t="str">
        <f>VLOOKUP(T91,'LibSets constants'!$B$3:$C$1000,2,FALSE)</f>
        <v>Imperial City</v>
      </c>
      <c r="V91" s="37"/>
      <c r="W91" s="50" t="str">
        <f>IF(V91&lt;&gt;"",IF(V91&lt;&gt;"LIBSETS_DROP_MECHANIC_MONSTER_NAME",VLOOKUP(V91,'LibSets constants'!$I$4:$L$1000,3,FALSE),""),"")</f>
        <v/>
      </c>
      <c r="X91" s="45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constants'!$E$2:$L$4965,8,FALSE),""),""),"")</f>
        <v>584</v>
      </c>
      <c r="Z91" t="str">
        <f>VLOOKUP(O91,'ESO wayshrine node constants'!$A$3:$E$10003,5,FALSE)</f>
        <v>Imperial City</v>
      </c>
      <c r="AA91" s="51"/>
      <c r="AB91" s="50" t="str">
        <f>IF(AA91&lt;&gt;"",IF(AA91&lt;&gt;"LIBSETS_DROP_MECHANIC_MONSTER_NAME",VLOOKUP(AA91,'LibSets constants'!$I$4:$L$1000,3,FALSE),""),"")</f>
        <v/>
      </c>
      <c r="AC91" s="50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constants'!$E$2:$L$4965,8,FALSE),""),""),"")</f>
        <v>584</v>
      </c>
      <c r="AE91" t="str">
        <f>VLOOKUP(P91,'ESO wayshrine node constants'!$A$3:$E$10003,5,FALSE)</f>
        <v>Imperial City</v>
      </c>
      <c r="AF91" s="51"/>
      <c r="AG91" s="50" t="str">
        <f>IF(AF91&lt;&gt;"",IF(AF91&lt;&gt;"LIBSETS_DROP_MECHANIC_MONSTER_NAME",VLOOKUP(AF91,'LibSets constants'!$I$4:$L$1000,3,FALSE),""),"")</f>
        <v/>
      </c>
      <c r="AH91" s="50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constants'!$E$2:$L$4965,8,FALSE),""),""),"")</f>
        <v/>
      </c>
      <c r="AJ91"/>
      <c r="AK91" s="51"/>
      <c r="AL91" s="50" t="str">
        <f>IF(AK91&lt;&gt;"",IF(AK91&lt;&gt;"LIBSETS_DROP_MECHANIC_MONSTER_NAME",VLOOKUP(AK91,'LibSets constants'!$I$4:$L$1000,3,FALSE),""),"")</f>
        <v/>
      </c>
      <c r="AM91" s="50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constants'!$E$2:$L$4965,8,FALSE),""),""),"")</f>
        <v/>
      </c>
      <c r="AO91"/>
      <c r="AP91" s="51"/>
      <c r="AQ91" s="50" t="str">
        <f>IF(AP91&lt;&gt;"",IF(AP91&lt;&gt;"LIBSETS_DROP_MECHANIC_MONSTER_NAME",VLOOKUP(AP91,'LibSets constants'!$I$4:$L$1000,3,FALSE),""),"")</f>
        <v/>
      </c>
      <c r="AR91" s="50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constants'!$E$2:$L$4965,8,FALSE),""),""),"")</f>
        <v/>
      </c>
      <c r="AT91"/>
      <c r="AU91" s="51"/>
      <c r="AV91" s="50" t="str">
        <f>IF(AU91&lt;&gt;"",IF(AU91&lt;&gt;"LIBSETS_DROP_MECHANIC_MONSTER_NAME",VLOOKUP(AU91,'LibSets constants'!$I$4:$L$1000,3,FALSE),""),"")</f>
        <v/>
      </c>
      <c r="AW91" s="50" t="str">
        <f>IF(AU91&lt;&gt;"",IF(AU91&lt;&gt;"LIBSETS_DROP_MECHANIC_MONSTER_NAME",VLOOKUP(AU91,'LibSets constants'!$I$4:$L$1000,4,FALSE),""),"")</f>
        <v/>
      </c>
      <c r="AX91" s="23" t="str">
        <f t="shared" si="9"/>
        <v>[176] = {wayshrines={199,201,203,}, traitsNeeded=5, dlcId=DLC_IMPERIAL_CITY</v>
      </c>
      <c r="AY91" s="23" t="str">
        <f t="shared" si="10"/>
        <v>, zoneIds={584,584,584}, veteran=false</v>
      </c>
      <c r="AZ91" s="23" t="str">
        <f t="shared" si="11"/>
        <v>, setType=LIBSETS_SETTYPE_CRAFTED</v>
      </c>
      <c r="BA91" s="23" t="str">
        <f t="shared" si="12"/>
        <v>},</v>
      </c>
      <c r="BB91" s="23" t="str">
        <f t="shared" si="13"/>
        <v xml:space="preserve"> --Noble's Conquest / Adelssieg   [Imperial City, Imperial City, Imperial City]</v>
      </c>
    </row>
    <row r="92" spans="1:54" x14ac:dyDescent="0.25">
      <c r="A92" s="5">
        <v>177</v>
      </c>
      <c r="B92" t="s">
        <v>1773</v>
      </c>
      <c r="C92" t="s">
        <v>1775</v>
      </c>
      <c r="D92" t="s">
        <v>1774</v>
      </c>
      <c r="G92" s="3">
        <f t="shared" si="8"/>
        <v>177</v>
      </c>
      <c r="J92" s="8" t="s">
        <v>4239</v>
      </c>
      <c r="L92" t="s">
        <v>100</v>
      </c>
      <c r="M92" t="s">
        <v>100</v>
      </c>
      <c r="N92">
        <v>199</v>
      </c>
      <c r="O92">
        <v>201</v>
      </c>
      <c r="P92">
        <v>203</v>
      </c>
      <c r="Q92">
        <v>7</v>
      </c>
      <c r="R92" s="3">
        <f>IF(J92&lt;&gt;"LIBSETS_SETTYPE_BATTLEGROUND",IF(J92&lt;&gt;"LIBSETS_SETTYPE_SPECIAL",IF(S92&lt;&gt;"",VLOOKUP(S92,'ESO zone constants'!$E$2:$L$4965,8,FALSE),""),""),"")</f>
        <v>584</v>
      </c>
      <c r="S92" t="str">
        <f>VLOOKUP(N92,'ESO wayshrine node constants'!$A$3:$E$10003,5,FALSE)</f>
        <v>Imperial City</v>
      </c>
      <c r="T92" s="21" t="str">
        <f>IF(R92&lt;&gt;"",IF(NOT(ISERROR(VLOOKUP(R92,'ESO Dungeon constants'!$F$3:$J$9999,5,FALSE))),VLOOKUP(R92,'ESO Dungeon constants'!$F$3:$K$9999,6,FALSE),VLOOKUP(R92,'ESO zone constants'!$L$2:$O$9999,4,FALSE)),"")</f>
        <v>DLC_IMPERIAL_CITY</v>
      </c>
      <c r="U92" s="3" t="str">
        <f>VLOOKUP(T92,'LibSets constants'!$B$3:$C$1000,2,FALSE)</f>
        <v>Imperial City</v>
      </c>
      <c r="W92" s="3" t="str">
        <f>IF(V92&lt;&gt;"",IF(V92&lt;&gt;"LIBSETS_DROP_MECHANIC_MONSTER_NAME",VLOOKUP(V92,'LibSets constants'!$I$4:$L$1000,3,FALSE),""),"")</f>
        <v/>
      </c>
      <c r="X92" s="45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constants'!$E$2:$L$4965,8,FALSE),""),""),"")</f>
        <v>584</v>
      </c>
      <c r="Z92" t="str">
        <f>VLOOKUP(O92,'ESO wayshrine node constants'!$A$3:$E$10003,5,FALSE)</f>
        <v>Imperial City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constants'!$E$2:$L$4965,8,FALSE),""),""),"")</f>
        <v>584</v>
      </c>
      <c r="AE92" t="str">
        <f>VLOOKUP(P92,'ESO wayshrine node constants'!$A$3:$E$10003,5,FALSE)</f>
        <v>Imperial City</v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constants'!$E$2:$L$4965,8,FALSE),""),""),"")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constants'!$E$2:$L$4965,8,FALSE),""),""),"")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constants'!$E$2:$L$4965,8,FALSE),""),""),"")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3" t="str">
        <f t="shared" si="9"/>
        <v>[177] = {wayshrines={199,201,203,}, traitsNeeded=7, dlcId=DLC_IMPERIAL_CITY</v>
      </c>
      <c r="AY92" s="23" t="str">
        <f t="shared" si="10"/>
        <v>, zoneIds={584,584,584}, veteran=false</v>
      </c>
      <c r="AZ92" s="23" t="str">
        <f t="shared" si="11"/>
        <v>, setType=LIBSETS_SETTYPE_CRAFTED</v>
      </c>
      <c r="BA92" s="23" t="str">
        <f t="shared" si="12"/>
        <v>},</v>
      </c>
      <c r="BB92" s="23" t="str">
        <f t="shared" si="13"/>
        <v xml:space="preserve"> --Redistributor / Umverteilung   [Imperial City, Imperial City, Imperial City]</v>
      </c>
    </row>
    <row r="93" spans="1:54" x14ac:dyDescent="0.25">
      <c r="A93" s="5">
        <v>178</v>
      </c>
      <c r="B93" t="s">
        <v>1776</v>
      </c>
      <c r="C93" t="s">
        <v>1778</v>
      </c>
      <c r="D93" t="s">
        <v>1777</v>
      </c>
      <c r="G93" s="3">
        <f t="shared" si="8"/>
        <v>178</v>
      </c>
      <c r="J93" s="8" t="s">
        <v>4239</v>
      </c>
      <c r="L93" t="s">
        <v>100</v>
      </c>
      <c r="M93" t="s">
        <v>100</v>
      </c>
      <c r="N93">
        <v>199</v>
      </c>
      <c r="O93">
        <v>201</v>
      </c>
      <c r="P93">
        <v>203</v>
      </c>
      <c r="Q93">
        <v>9</v>
      </c>
      <c r="R93" s="3">
        <f>IF(J93&lt;&gt;"LIBSETS_SETTYPE_BATTLEGROUND",IF(J93&lt;&gt;"LIBSETS_SETTYPE_SPECIAL",IF(S93&lt;&gt;"",VLOOKUP(S93,'ESO zone constants'!$E$2:$L$4965,8,FALSE),""),""),"")</f>
        <v>584</v>
      </c>
      <c r="S93" t="str">
        <f>VLOOKUP(N93,'ESO wayshrine node constants'!$A$3:$E$10003,5,FALSE)</f>
        <v>Imperial City</v>
      </c>
      <c r="T93" s="21" t="str">
        <f>IF(R93&lt;&gt;"",IF(NOT(ISERROR(VLOOKUP(R93,'ESO Dungeon constants'!$F$3:$J$9999,5,FALSE))),VLOOKUP(R93,'ESO Dungeon constants'!$F$3:$K$9999,6,FALSE),VLOOKUP(R93,'ESO zone constants'!$L$2:$O$9999,4,FALSE)),"")</f>
        <v>DLC_IMPERIAL_CITY</v>
      </c>
      <c r="U93" s="3" t="str">
        <f>VLOOKUP(T93,'LibSets constants'!$B$3:$C$1000,2,FALSE)</f>
        <v>Imperial City</v>
      </c>
      <c r="W93" s="3" t="str">
        <f>IF(V93&lt;&gt;"",IF(V93&lt;&gt;"LIBSETS_DROP_MECHANIC_MONSTER_NAME",VLOOKUP(V93,'LibSets constants'!$I$4:$L$1000,3,FALSE),""),"")</f>
        <v/>
      </c>
      <c r="X93" s="45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constants'!$E$2:$L$4965,8,FALSE),""),""),"")</f>
        <v>584</v>
      </c>
      <c r="Z93" t="str">
        <f>VLOOKUP(O93,'ESO wayshrine node constants'!$A$3:$E$10003,5,FALSE)</f>
        <v>Imperial City</v>
      </c>
      <c r="AB93" s="3" t="str">
        <f>IF(AA93&lt;&gt;"",IF(AA93&lt;&gt;"LIBSETS_DROP_MECHANIC_MONSTER_NAME",VLOOKUP(AA93,'LibSets constants'!$I$4:$L$1000,3,FALSE),""),"")</f>
        <v/>
      </c>
      <c r="AC93" s="3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constants'!$E$2:$L$4965,8,FALSE),""),""),"")</f>
        <v>584</v>
      </c>
      <c r="AE93" t="str">
        <f>VLOOKUP(P93,'ESO wayshrine node constants'!$A$3:$E$10003,5,FALSE)</f>
        <v>Imperial City</v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constants'!$E$2:$L$4965,8,FALSE),""),""),"")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constants'!$E$2:$L$4965,8,FALSE),""),""),"")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constants'!$E$2:$L$4965,8,FALSE),""),""),"")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3" t="str">
        <f t="shared" si="9"/>
        <v>[178] = {wayshrines={199,201,203,}, traitsNeeded=9, dlcId=DLC_IMPERIAL_CITY</v>
      </c>
      <c r="AY93" s="23" t="str">
        <f t="shared" si="10"/>
        <v>, zoneIds={584,584,584}, veteran=false</v>
      </c>
      <c r="AZ93" s="23" t="str">
        <f t="shared" si="11"/>
        <v>, setType=LIBSETS_SETTYPE_CRAFTED</v>
      </c>
      <c r="BA93" s="23" t="str">
        <f t="shared" si="12"/>
        <v>},</v>
      </c>
      <c r="BB93" s="23" t="str">
        <f t="shared" si="13"/>
        <v xml:space="preserve"> --Armor Master / Rüstungsmeister   [Imperial City, Imperial City, Imperial City]</v>
      </c>
    </row>
    <row r="94" spans="1:54" x14ac:dyDescent="0.25">
      <c r="A94" s="5">
        <v>207</v>
      </c>
      <c r="B94" t="s">
        <v>1841</v>
      </c>
      <c r="C94" t="s">
        <v>1843</v>
      </c>
      <c r="D94" t="s">
        <v>1842</v>
      </c>
      <c r="G94" s="3">
        <f t="shared" si="8"/>
        <v>207</v>
      </c>
      <c r="J94" s="8" t="s">
        <v>4239</v>
      </c>
      <c r="L94" t="s">
        <v>100</v>
      </c>
      <c r="M94" t="s">
        <v>100</v>
      </c>
      <c r="N94">
        <v>241</v>
      </c>
      <c r="O94">
        <v>241</v>
      </c>
      <c r="P94">
        <v>241</v>
      </c>
      <c r="Q94">
        <v>6</v>
      </c>
      <c r="R94" s="3">
        <f>IF(J94&lt;&gt;"LIBSETS_SETTYPE_BATTLEGROUND",IF(J94&lt;&gt;"LIBSETS_SETTYPE_SPECIAL",IF(S94&lt;&gt;"",VLOOKUP(S94,'ESO zone constants'!$E$2:$L$4965,8,FALSE),""),""),"")</f>
        <v>684</v>
      </c>
      <c r="S94" t="str">
        <f>VLOOKUP(N94,'ESO wayshrine node constants'!$A$3:$E$10003,5,FALSE)</f>
        <v>Wrothgar</v>
      </c>
      <c r="T94" s="21" t="str">
        <f>IF(R94&lt;&gt;"",IF(NOT(ISERROR(VLOOKUP(R94,'ESO Dungeon constants'!$F$3:$J$9999,5,FALSE))),VLOOKUP(R94,'ESO Dungeon constants'!$F$3:$K$9999,6,FALSE),VLOOKUP(R94,'ESO zone constants'!$L$2:$O$9999,4,FALSE)),"")</f>
        <v>DLC_ORSINIUM</v>
      </c>
      <c r="U94" s="3" t="str">
        <f>VLOOKUP(T94,'LibSets constants'!$B$3:$C$1000,2,FALSE)</f>
        <v>Orsinium</v>
      </c>
      <c r="W94" s="3" t="str">
        <f>IF(V94&lt;&gt;"",IF(V94&lt;&gt;"LIBSETS_DROP_MECHANIC_MONSTER_NAME",VLOOKUP(V94,'LibSets constants'!$I$4:$L$1000,3,FALSE),""),"")</f>
        <v/>
      </c>
      <c r="X94" s="45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constants'!$E$2:$L$4965,8,FALSE),""),""),"")</f>
        <v>684</v>
      </c>
      <c r="Z94" t="str">
        <f>VLOOKUP(O94,'ESO wayshrine node constants'!$A$3:$E$10003,5,FALSE)</f>
        <v>Wrothgar</v>
      </c>
      <c r="AB94" s="3" t="str">
        <f>IF(AA94&lt;&gt;"",IF(AA94&lt;&gt;"LIBSETS_DROP_MECHANIC_MONSTER_NAME",VLOOKUP(AA94,'LibSets constants'!$I$4:$L$1000,3,FALSE),""),"")</f>
        <v/>
      </c>
      <c r="AC94" s="3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constants'!$E$2:$L$4965,8,FALSE),""),""),"")</f>
        <v>684</v>
      </c>
      <c r="AE94" t="str">
        <f>VLOOKUP(P94,'ESO wayshrine node constants'!$A$3:$E$10003,5,FALSE)</f>
        <v>Wrothgar</v>
      </c>
      <c r="AG94" s="3" t="str">
        <f>IF(AF94&lt;&gt;"",IF(AF94&lt;&gt;"LIBSETS_DROP_MECHANIC_MONSTER_NAME",VLOOKUP(AF94,'LibSets constants'!$I$4:$L$1000,3,FALSE),""),"")</f>
        <v/>
      </c>
      <c r="AH94" s="3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constants'!$E$2:$L$4965,8,FALSE),""),""),"")</f>
        <v/>
      </c>
      <c r="AL94" s="3" t="str">
        <f>IF(AK94&lt;&gt;"",IF(AK94&lt;&gt;"LIBSETS_DROP_MECHANIC_MONSTER_NAME",VLOOKUP(AK94,'LibSets constants'!$I$4:$L$1000,3,FALSE),""),"")</f>
        <v/>
      </c>
      <c r="AM94" s="3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constants'!$E$2:$L$4965,8,FALSE),""),""),"")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constants'!$E$2:$L$4965,8,FALSE),""),""),"")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3" t="str">
        <f t="shared" si="9"/>
        <v>[207] = {wayshrines={241,241,241,}, traitsNeeded=6, dlcId=DLC_ORSINIUM</v>
      </c>
      <c r="AY94" s="23" t="str">
        <f t="shared" si="10"/>
        <v>, zoneIds={684,684,684}, veteran=false</v>
      </c>
      <c r="AZ94" s="23" t="str">
        <f t="shared" si="11"/>
        <v>, setType=LIBSETS_SETTYPE_CRAFTED</v>
      </c>
      <c r="BA94" s="23" t="str">
        <f t="shared" si="12"/>
        <v>},</v>
      </c>
      <c r="BB94" s="23" t="str">
        <f t="shared" si="13"/>
        <v xml:space="preserve"> --Law of Julianos / Gesetz von Julianos   [Wrothgar, Wrothgar, Wrothgar]</v>
      </c>
    </row>
    <row r="95" spans="1:54" x14ac:dyDescent="0.25">
      <c r="A95" s="5">
        <v>208</v>
      </c>
      <c r="B95" t="s">
        <v>1844</v>
      </c>
      <c r="C95" t="s">
        <v>1846</v>
      </c>
      <c r="D95" t="s">
        <v>1845</v>
      </c>
      <c r="G95" s="3">
        <f t="shared" si="8"/>
        <v>208</v>
      </c>
      <c r="J95" s="8" t="s">
        <v>4239</v>
      </c>
      <c r="L95" t="s">
        <v>100</v>
      </c>
      <c r="M95" t="s">
        <v>100</v>
      </c>
      <c r="N95">
        <v>237</v>
      </c>
      <c r="O95">
        <v>237</v>
      </c>
      <c r="P95">
        <v>237</v>
      </c>
      <c r="Q95">
        <v>3</v>
      </c>
      <c r="R95" s="3">
        <f>IF(J95&lt;&gt;"LIBSETS_SETTYPE_BATTLEGROUND",IF(J95&lt;&gt;"LIBSETS_SETTYPE_SPECIAL",IF(S95&lt;&gt;"",VLOOKUP(S95,'ESO zone constants'!$E$2:$L$4965,8,FALSE),""),""),"")</f>
        <v>684</v>
      </c>
      <c r="S95" t="str">
        <f>VLOOKUP(N95,'ESO wayshrine node constants'!$A$3:$E$10003,5,FALSE)</f>
        <v>Wrothgar</v>
      </c>
      <c r="T95" s="21" t="str">
        <f>IF(R95&lt;&gt;"",IF(NOT(ISERROR(VLOOKUP(R95,'ESO Dungeon constants'!$F$3:$J$9999,5,FALSE))),VLOOKUP(R95,'ESO Dungeon constants'!$F$3:$K$9999,6,FALSE),VLOOKUP(R95,'ESO zone constants'!$L$2:$O$9999,4,FALSE)),"")</f>
        <v>DLC_ORSINIUM</v>
      </c>
      <c r="U95" s="3" t="str">
        <f>VLOOKUP(T95,'LibSets constants'!$B$3:$C$1000,2,FALSE)</f>
        <v>Orsinium</v>
      </c>
      <c r="W95" s="50" t="str">
        <f>IF(V95&lt;&gt;"",IF(V95&lt;&gt;"LIBSETS_DROP_MECHANIC_MONSTER_NAME",VLOOKUP(V95,'LibSets constants'!$I$4:$L$1000,3,FALSE),""),"")</f>
        <v/>
      </c>
      <c r="X95" s="45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constants'!$E$2:$L$4965,8,FALSE),""),""),"")</f>
        <v>684</v>
      </c>
      <c r="Z95" t="str">
        <f>VLOOKUP(O95,'ESO wayshrine node constants'!$A$3:$E$10003,5,FALSE)</f>
        <v>Wrothgar</v>
      </c>
      <c r="AA95" s="51"/>
      <c r="AB95" s="50" t="str">
        <f>IF(AA95&lt;&gt;"",IF(AA95&lt;&gt;"LIBSETS_DROP_MECHANIC_MONSTER_NAME",VLOOKUP(AA95,'LibSets constants'!$I$4:$L$1000,3,FALSE),""),"")</f>
        <v/>
      </c>
      <c r="AC95" s="50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constants'!$E$2:$L$4965,8,FALSE),""),""),"")</f>
        <v>684</v>
      </c>
      <c r="AE95" t="str">
        <f>VLOOKUP(P95,'ESO wayshrine node constants'!$A$3:$E$10003,5,FALSE)</f>
        <v>Wrothgar</v>
      </c>
      <c r="AF95" s="51"/>
      <c r="AG95" s="50" t="str">
        <f>IF(AF95&lt;&gt;"",IF(AF95&lt;&gt;"LIBSETS_DROP_MECHANIC_MONSTER_NAME",VLOOKUP(AF95,'LibSets constants'!$I$4:$L$1000,3,FALSE),""),"")</f>
        <v/>
      </c>
      <c r="AH95" s="50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constants'!$E$2:$L$4965,8,FALSE),""),""),"")</f>
        <v/>
      </c>
      <c r="AK95" s="51"/>
      <c r="AL95" s="50" t="str">
        <f>IF(AK95&lt;&gt;"",IF(AK95&lt;&gt;"LIBSETS_DROP_MECHANIC_MONSTER_NAME",VLOOKUP(AK95,'LibSets constants'!$I$4:$L$1000,3,FALSE),""),"")</f>
        <v/>
      </c>
      <c r="AM95" s="50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constants'!$E$2:$L$4965,8,FALSE),""),""),"")</f>
        <v/>
      </c>
      <c r="AP95" s="51"/>
      <c r="AQ95" s="50" t="str">
        <f>IF(AP95&lt;&gt;"",IF(AP95&lt;&gt;"LIBSETS_DROP_MECHANIC_MONSTER_NAME",VLOOKUP(AP95,'LibSets constants'!$I$4:$L$1000,3,FALSE),""),"")</f>
        <v/>
      </c>
      <c r="AR95" s="50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constants'!$E$2:$L$4965,8,FALSE),""),""),"")</f>
        <v/>
      </c>
      <c r="AU95" s="51"/>
      <c r="AV95" s="50" t="str">
        <f>IF(AU95&lt;&gt;"",IF(AU95&lt;&gt;"LIBSETS_DROP_MECHANIC_MONSTER_NAME",VLOOKUP(AU95,'LibSets constants'!$I$4:$L$1000,3,FALSE),""),"")</f>
        <v/>
      </c>
      <c r="AW95" s="50" t="str">
        <f>IF(AU95&lt;&gt;"",IF(AU95&lt;&gt;"LIBSETS_DROP_MECHANIC_MONSTER_NAME",VLOOKUP(AU95,'LibSets constants'!$I$4:$L$1000,4,FALSE),""),"")</f>
        <v/>
      </c>
      <c r="AX95" s="23" t="str">
        <f t="shared" si="9"/>
        <v>[208] = {wayshrines={237,237,237,}, traitsNeeded=3, dlcId=DLC_ORSINIUM</v>
      </c>
      <c r="AY95" s="23" t="str">
        <f t="shared" si="10"/>
        <v>, zoneIds={684,684,684}, veteran=false</v>
      </c>
      <c r="AZ95" s="23" t="str">
        <f t="shared" si="11"/>
        <v>, setType=LIBSETS_SETTYPE_CRAFTED</v>
      </c>
      <c r="BA95" s="23" t="str">
        <f t="shared" si="12"/>
        <v>},</v>
      </c>
      <c r="BB95" s="23" t="str">
        <f t="shared" si="13"/>
        <v xml:space="preserve"> --Trial by Fire / Feuertaufe   [Wrothgar, Wrothgar, Wrothgar]</v>
      </c>
    </row>
    <row r="96" spans="1:54" x14ac:dyDescent="0.25">
      <c r="A96" s="26">
        <v>209</v>
      </c>
      <c r="B96" s="15" t="s">
        <v>1847</v>
      </c>
      <c r="C96" s="15" t="s">
        <v>1847</v>
      </c>
      <c r="D96" s="15" t="s">
        <v>1847</v>
      </c>
      <c r="E96" s="15"/>
      <c r="F96" s="15"/>
      <c r="G96" s="27">
        <f t="shared" si="8"/>
        <v>209</v>
      </c>
      <c r="H96" s="15" t="s">
        <v>4229</v>
      </c>
      <c r="I96" s="15" t="s">
        <v>4229</v>
      </c>
      <c r="J96" s="29" t="s">
        <v>4239</v>
      </c>
      <c r="K96" s="15"/>
      <c r="L96" s="15" t="s">
        <v>100</v>
      </c>
      <c r="M96" s="15" t="s">
        <v>100</v>
      </c>
      <c r="N96" s="15">
        <v>-1</v>
      </c>
      <c r="O96" s="15">
        <v>-1</v>
      </c>
      <c r="P96" s="15">
        <v>-1</v>
      </c>
      <c r="Q96" s="15">
        <v>0</v>
      </c>
      <c r="R96" s="27"/>
      <c r="S96" s="15"/>
      <c r="T96" s="21" t="str">
        <f>IF(R96&lt;&gt;"",IF(NOT(ISERROR(VLOOKUP(R96,'ESO Dungeon constants'!$F$3:$J$9999,5,FALSE))),VLOOKUP(R96,'ESO Dungeon constants'!$F$3:$K$9999,6,FALSE),VLOOKUP(R96,'ESO zone constants'!$L$2:$O$9999,4,FALSE)),"")</f>
        <v/>
      </c>
      <c r="W96" s="3" t="str">
        <f>IF(V96&lt;&gt;"",IF(V96&lt;&gt;"LIBSETS_DROP_MECHANIC_MONSTER_NAME",VLOOKUP(V96,'LibSets constants'!$I$4:$L$1000,3,FALSE),""),"")</f>
        <v/>
      </c>
      <c r="X96" s="45" t="str">
        <f>IF(V96&lt;&gt;"",IF(V96&lt;&gt;"LIBSETS_DROP_MECHANIC_MONSTER_NAME",VLOOKUP(V96,'LibSets constants'!$I$4:$L$1000,4,FALSE),""),"")</f>
        <v/>
      </c>
      <c r="Y96" s="3" t="str">
        <f>IF(J96&lt;&gt;"LIBSETS_SETTYPE_BATTLEGROUND",IF(J96&lt;&gt;"LIBSETS_SETTYPE_SPECIAL",IF(Z96&lt;&gt;"",VLOOKUP(Z96,'ESO zone constants'!$E$2:$L$4965,8,FALSE),""),""),"")</f>
        <v/>
      </c>
      <c r="Z96" s="15"/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 t="str">
        <f>IF(J96&lt;&gt;"LIBSETS_SETTYPE_BATTLEGROUND",IF(J96&lt;&gt;"LIBSETS_SETTYPE_SPECIAL",IF(AE96&lt;&gt;"",VLOOKUP(AE96,'ESO zone constants'!$E$2:$L$4965,8,FALSE),""),""),"")</f>
        <v/>
      </c>
      <c r="AE96" s="15"/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constants'!$E$2:$L$4965,8,FALSE),""),""),"")</f>
        <v/>
      </c>
      <c r="AJ96" s="15"/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constants'!$E$2:$L$4965,8,FALSE),""),""),"")</f>
        <v/>
      </c>
      <c r="AO96" s="15"/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constants'!$E$2:$L$4965,8,FALSE),""),""),"")</f>
        <v/>
      </c>
      <c r="AT96" s="15"/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/>
      </c>
      <c r="AY96" s="31" t="str">
        <f t="shared" si="10"/>
        <v/>
      </c>
      <c r="AZ96" s="23" t="str">
        <f t="shared" si="11"/>
        <v/>
      </c>
      <c r="BA96" s="23" t="str">
        <f t="shared" si="12"/>
        <v/>
      </c>
      <c r="BB96" s="31" t="str">
        <f t="shared" si="13"/>
        <v/>
      </c>
    </row>
    <row r="97" spans="1:54" x14ac:dyDescent="0.25">
      <c r="A97" s="5">
        <v>219</v>
      </c>
      <c r="B97" t="s">
        <v>1872</v>
      </c>
      <c r="C97" t="s">
        <v>1872</v>
      </c>
      <c r="D97" t="s">
        <v>1872</v>
      </c>
      <c r="G97" s="3">
        <f t="shared" si="8"/>
        <v>219</v>
      </c>
      <c r="J97" s="8" t="s">
        <v>4239</v>
      </c>
      <c r="L97" t="s">
        <v>100</v>
      </c>
      <c r="M97" t="s">
        <v>100</v>
      </c>
      <c r="N97">
        <v>237</v>
      </c>
      <c r="O97">
        <v>237</v>
      </c>
      <c r="P97">
        <v>237</v>
      </c>
      <c r="Q97">
        <v>9</v>
      </c>
      <c r="R97" s="3">
        <f>IF(S97&lt;&gt;"",VLOOKUP(S97,'ESO zone constants'!$E$2:$L$4965,8,FALSE),"")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constants'!$L$2:$O$9999,4,FALSE)),"")</f>
        <v>DLC_ORSINIUM</v>
      </c>
      <c r="U97" s="3" t="str">
        <f>VLOOKUP(T97,'LibSets constants'!$B$3:$C$1000,2,FALSE)</f>
        <v>Orsinium</v>
      </c>
      <c r="W97" s="3" t="str">
        <f>IF(V97&lt;&gt;"",IF(V97&lt;&gt;"LIBSETS_DROP_MECHANIC_MONSTER_NAME",VLOOKUP(V97,'LibSets constants'!$I$4:$L$1000,3,FALSE),""),"")</f>
        <v/>
      </c>
      <c r="X97" s="45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constants'!$E$2:$L$4965,8,FALSE),""),""),"")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constants'!$E$2:$L$4965,8,FALSE),""),""),"")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constants'!$E$2:$L$4965,8,FALSE),""),""),"")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constants'!$E$2:$L$4965,8,FALSE),""),""),"")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constants'!$E$2:$L$4965,8,FALSE),""),""),"")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[219] = {wayshrines={237,237,237,}, traitsNeeded=9, dlcId=DLC_ORSINIUM</v>
      </c>
      <c r="AY97" s="23" t="str">
        <f t="shared" si="10"/>
        <v>, zoneIds={684,684,684}, veteran=false</v>
      </c>
      <c r="AZ97" s="23" t="str">
        <f t="shared" si="11"/>
        <v>, setType=LIBSETS_SETTYPE_CRAFTED</v>
      </c>
      <c r="BA97" s="23" t="str">
        <f t="shared" si="12"/>
        <v>},</v>
      </c>
      <c r="BB97" s="23" t="str">
        <f t="shared" si="13"/>
        <v xml:space="preserve"> --Morkuldin / Morkuldin   [Wrothgar, Wrothgar, Wrothgar]</v>
      </c>
    </row>
    <row r="98" spans="1:54" x14ac:dyDescent="0.25">
      <c r="A98" s="5">
        <v>224</v>
      </c>
      <c r="B98" t="s">
        <v>1873</v>
      </c>
      <c r="C98" t="s">
        <v>1875</v>
      </c>
      <c r="D98" t="s">
        <v>1874</v>
      </c>
      <c r="G98" s="3">
        <f t="shared" si="8"/>
        <v>224</v>
      </c>
      <c r="J98" s="8" t="s">
        <v>4239</v>
      </c>
      <c r="L98" t="s">
        <v>100</v>
      </c>
      <c r="M98" t="s">
        <v>100</v>
      </c>
      <c r="N98">
        <v>257</v>
      </c>
      <c r="O98">
        <v>257</v>
      </c>
      <c r="P98">
        <v>257</v>
      </c>
      <c r="Q98">
        <v>5</v>
      </c>
      <c r="R98" s="3">
        <f>IF(S98&lt;&gt;"",VLOOKUP(S98,'ESO zone constants'!$E$2:$L$4965,8,FALSE),"")</f>
        <v>816</v>
      </c>
      <c r="S98" t="str">
        <f>VLOOKUP(N98,'ESO wayshrine node constants'!$A$3:$E$10003,5,FALSE)</f>
        <v>Hew's Bane</v>
      </c>
      <c r="T98" s="21" t="str">
        <f>IF(R98&lt;&gt;"",IF(NOT(ISERROR(VLOOKUP(R98,'ESO Dungeon constants'!$F$3:$J$9999,5,FALSE))),VLOOKUP(R98,'ESO Dungeon constants'!$F$3:$K$9999,6,FALSE),VLOOKUP(R98,'ESO zone constants'!$L$2:$O$9999,4,FALSE)),"")</f>
        <v>DLC_THIEVES_GUILD</v>
      </c>
      <c r="U98" s="3" t="str">
        <f>VLOOKUP(T98,'LibSets constants'!$B$3:$C$1000,2,FALSE)</f>
        <v>Thieves Guild</v>
      </c>
      <c r="W98" s="3" t="str">
        <f>IF(V98&lt;&gt;"",IF(V98&lt;&gt;"LIBSETS_DROP_MECHANIC_MONSTER_NAME",VLOOKUP(V98,'LibSets constants'!$I$4:$L$1000,3,FALSE),""),"")</f>
        <v/>
      </c>
      <c r="X98" s="45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constants'!$E$2:$L$4965,8,FALSE),""),""),"")</f>
        <v>816</v>
      </c>
      <c r="Z98" t="str">
        <f>VLOOKUP(O98,'ESO wayshrine node constants'!$A$3:$E$10003,5,FALSE)</f>
        <v>Hew's Bane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constants'!$E$2:$L$4965,8,FALSE),""),""),"")</f>
        <v>816</v>
      </c>
      <c r="AE98" t="str">
        <f>VLOOKUP(P98,'ESO wayshrine node constants'!$A$3:$E$10003,5,FALSE)</f>
        <v>Hew's Bane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constants'!$E$2:$L$4965,8,FALSE),""),""),"")</f>
        <v/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constants'!$E$2:$L$4965,8,FALSE),""),""),"")</f>
        <v/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constants'!$E$2:$L$4965,8,FALSE),""),""),"")</f>
        <v/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3" t="str">
        <f t="shared" si="9"/>
        <v>[224] = {wayshrines={257,257,257,}, traitsNeeded=5, dlcId=DLC_THIEVES_GUILD</v>
      </c>
      <c r="AY98" s="23" t="str">
        <f t="shared" si="10"/>
        <v>, zoneIds={816,816,816}, veteran=false</v>
      </c>
      <c r="AZ98" s="23" t="str">
        <f t="shared" si="11"/>
        <v>, setType=LIBSETS_SETTYPE_CRAFTED</v>
      </c>
      <c r="BA98" s="23" t="str">
        <f t="shared" si="12"/>
        <v>},</v>
      </c>
      <c r="BB98" s="23" t="str">
        <f t="shared" si="13"/>
        <v xml:space="preserve"> --Tava's Favor / Tavas Gunst   [Hew's Bane, Hew's Bane, Hew's Bane]</v>
      </c>
    </row>
    <row r="99" spans="1:54" x14ac:dyDescent="0.25">
      <c r="A99" s="5">
        <v>225</v>
      </c>
      <c r="B99" t="s">
        <v>1876</v>
      </c>
      <c r="C99" t="s">
        <v>1878</v>
      </c>
      <c r="D99" t="s">
        <v>1877</v>
      </c>
      <c r="G99" s="3">
        <f t="shared" si="8"/>
        <v>225</v>
      </c>
      <c r="J99" s="8" t="s">
        <v>4239</v>
      </c>
      <c r="L99" t="s">
        <v>100</v>
      </c>
      <c r="M99" t="s">
        <v>100</v>
      </c>
      <c r="N99">
        <v>257</v>
      </c>
      <c r="O99">
        <v>257</v>
      </c>
      <c r="P99">
        <v>257</v>
      </c>
      <c r="Q99">
        <v>7</v>
      </c>
      <c r="R99" s="3">
        <f>IF(S99&lt;&gt;"",VLOOKUP(S99,'ESO zone constants'!$E$2:$L$4965,8,FALSE),"")</f>
        <v>816</v>
      </c>
      <c r="S99" t="str">
        <f>VLOOKUP(N99,'ESO wayshrine node constants'!$A$3:$E$10003,5,FALSE)</f>
        <v>Hew's Bane</v>
      </c>
      <c r="T99" s="21" t="str">
        <f>IF(R99&lt;&gt;"",IF(NOT(ISERROR(VLOOKUP(R99,'ESO Dungeon constants'!$F$3:$J$9999,5,FALSE))),VLOOKUP(R99,'ESO Dungeon constants'!$F$3:$K$9999,6,FALSE),VLOOKUP(R99,'ESO zone constants'!$L$2:$O$9999,4,FALSE)),"")</f>
        <v>DLC_THIEVES_GUILD</v>
      </c>
      <c r="U99" s="3" t="str">
        <f>VLOOKUP(T99,'LibSets constants'!$B$3:$C$1000,2,FALSE)</f>
        <v>Thieves Guild</v>
      </c>
      <c r="W99" s="3" t="str">
        <f>IF(V99&lt;&gt;"",IF(V99&lt;&gt;"LIBSETS_DROP_MECHANIC_MONSTER_NAME",VLOOKUP(V99,'LibSets constants'!$I$4:$L$1000,3,FALSE),""),"")</f>
        <v/>
      </c>
      <c r="X99" s="45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constants'!$E$2:$L$4965,8,FALSE),""),""),"")</f>
        <v>816</v>
      </c>
      <c r="Z99" t="str">
        <f>VLOOKUP(O99,'ESO wayshrine node constants'!$A$3:$E$10003,5,FALSE)</f>
        <v>Hew's Bane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constants'!$E$2:$L$4965,8,FALSE),""),""),"")</f>
        <v>816</v>
      </c>
      <c r="AE99" t="str">
        <f>VLOOKUP(P99,'ESO wayshrine node constants'!$A$3:$E$10003,5,FALSE)</f>
        <v>Hew's Bane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constants'!$E$2:$L$4965,8,FALSE),""),""),"")</f>
        <v/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constants'!$E$2:$L$4965,8,FALSE),""),""),"")</f>
        <v/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constants'!$E$2:$L$4965,8,FALSE),""),""),"")</f>
        <v/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>[225] = {wayshrines={257,257,257,}, traitsNeeded=7, dlcId=DLC_THIEVES_GUILD</v>
      </c>
      <c r="AY99" s="23" t="str">
        <f t="shared" ref="AY99:AY135" si="14"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>, zoneIds={816,816,816}, veteran=false</v>
      </c>
      <c r="AZ99" s="23" t="str">
        <f t="shared" si="11"/>
        <v>, setType=LIBSETS_SETTYPE_CRAFTED</v>
      </c>
      <c r="BA99" s="23" t="str">
        <f t="shared" si="12"/>
        <v>},</v>
      </c>
      <c r="BB99" s="23" t="str">
        <f t="shared" ref="BB99:BB135" si="15"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 xml:space="preserve"> --Clever Alchemist / Schlauer Alchemist   [Hew's Bane, Hew's Bane, Hew's Bane]</v>
      </c>
    </row>
    <row r="100" spans="1:54" x14ac:dyDescent="0.25">
      <c r="A100" s="5">
        <v>226</v>
      </c>
      <c r="B100" t="s">
        <v>1879</v>
      </c>
      <c r="C100" t="s">
        <v>1881</v>
      </c>
      <c r="D100" t="s">
        <v>1880</v>
      </c>
      <c r="G100" s="3">
        <f t="shared" si="8"/>
        <v>226</v>
      </c>
      <c r="J100" s="8" t="s">
        <v>4239</v>
      </c>
      <c r="L100" t="s">
        <v>100</v>
      </c>
      <c r="M100" t="s">
        <v>100</v>
      </c>
      <c r="N100">
        <v>255</v>
      </c>
      <c r="O100">
        <v>255</v>
      </c>
      <c r="P100">
        <v>255</v>
      </c>
      <c r="Q100">
        <v>9</v>
      </c>
      <c r="R100" s="3">
        <f>IF(S100&lt;&gt;"",VLOOKUP(S100,'ESO zone constants'!$E$2:$L$4965,8,FALSE),"")</f>
        <v>816</v>
      </c>
      <c r="S100" t="str">
        <f>VLOOKUP(N100,'ESO wayshrine node constants'!$A$3:$E$10003,5,FALSE)</f>
        <v>Hew's Bane</v>
      </c>
      <c r="T100" s="21" t="str">
        <f>IF(R100&lt;&gt;"",IF(NOT(ISERROR(VLOOKUP(R100,'ESO Dungeon constants'!$F$3:$J$9999,5,FALSE))),VLOOKUP(R100,'ESO Dungeon constants'!$F$3:$K$9999,6,FALSE),VLOOKUP(R100,'ESO zone constants'!$L$2:$O$9999,4,FALSE)),"")</f>
        <v>DLC_THIEVES_GUILD</v>
      </c>
      <c r="U100" s="3" t="str">
        <f>VLOOKUP(T100,'LibSets constants'!$B$3:$C$1000,2,FALSE)</f>
        <v>Thieves Guild</v>
      </c>
      <c r="W100" s="3" t="str">
        <f>IF(V100&lt;&gt;"",IF(V100&lt;&gt;"LIBSETS_DROP_MECHANIC_MONSTER_NAME",VLOOKUP(V100,'LibSets constants'!$I$4:$L$1000,3,FALSE),""),"")</f>
        <v/>
      </c>
      <c r="X100" s="45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constants'!$E$2:$L$4965,8,FALSE),""),""),"")</f>
        <v>816</v>
      </c>
      <c r="Z100" t="str">
        <f>VLOOKUP(O100,'ESO wayshrine node constants'!$A$3:$E$10003,5,FALSE)</f>
        <v>Hew's Bane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constants'!$E$2:$L$4965,8,FALSE),""),""),"")</f>
        <v>816</v>
      </c>
      <c r="AE100" t="str">
        <f>VLOOKUP(P100,'ESO wayshrine node constants'!$A$3:$E$10003,5,FALSE)</f>
        <v>Hew's Bane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constants'!$E$2:$L$4965,8,FALSE),""),""),"")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constants'!$E$2:$L$4965,8,FALSE),""),""),"")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constants'!$E$2:$L$4965,8,FALSE),""),""),"")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[226] = {wayshrines={255,255,255,}, traitsNeeded=9, dlcId=DLC_THIEVES_GUILD</v>
      </c>
      <c r="AY100" s="23" t="str">
        <f t="shared" si="14"/>
        <v>, zoneIds={816,816,816}, veteran=false</v>
      </c>
      <c r="AZ100" s="23" t="str">
        <f t="shared" si="11"/>
        <v>, setType=LIBSETS_SETTYPE_CRAFTED</v>
      </c>
      <c r="BA100" s="23" t="str">
        <f t="shared" si="12"/>
        <v>},</v>
      </c>
      <c r="BB100" s="23" t="str">
        <f t="shared" si="15"/>
        <v xml:space="preserve"> --Eternal Hunt / Ewige Jagd   [Hew's Bane, Hew's Bane, Hew's Bane]</v>
      </c>
    </row>
    <row r="101" spans="1:54" x14ac:dyDescent="0.25">
      <c r="A101" s="5">
        <v>240</v>
      </c>
      <c r="B101" t="s">
        <v>1918</v>
      </c>
      <c r="C101" t="s">
        <v>1920</v>
      </c>
      <c r="D101" t="s">
        <v>1919</v>
      </c>
      <c r="G101" s="3">
        <f t="shared" si="8"/>
        <v>240</v>
      </c>
      <c r="J101" s="8" t="s">
        <v>4239</v>
      </c>
      <c r="L101" t="s">
        <v>100</v>
      </c>
      <c r="M101" t="s">
        <v>100</v>
      </c>
      <c r="N101">
        <v>254</v>
      </c>
      <c r="O101">
        <v>254</v>
      </c>
      <c r="P101">
        <v>254</v>
      </c>
      <c r="Q101">
        <v>5</v>
      </c>
      <c r="R101" s="3">
        <f>IF(S101&lt;&gt;"",VLOOKUP(S101,'ESO zone constants'!$E$2:$L$4965,8,FALSE),"")</f>
        <v>823</v>
      </c>
      <c r="S101" t="str">
        <f>VLOOKUP(N101,'ESO wayshrine node constants'!$A$3:$E$10003,5,FALSE)</f>
        <v>Gold Coast</v>
      </c>
      <c r="T101" s="21" t="str">
        <f>IF(R101&lt;&gt;"",IF(NOT(ISERROR(VLOOKUP(R101,'ESO Dungeon constants'!$F$3:$J$9999,5,FALSE))),VLOOKUP(R101,'ESO Dungeon constants'!$F$3:$K$9999,6,FALSE),VLOOKUP(R101,'ESO zone constants'!$L$2:$O$9999,4,FALSE)),"")</f>
        <v>DLC_DARK_BROTHERHOOD</v>
      </c>
      <c r="U101" s="3" t="str">
        <f>VLOOKUP(T101,'LibSets constants'!$B$3:$C$1000,2,FALSE)</f>
        <v>Dark Brotherhood</v>
      </c>
      <c r="W101" s="3" t="str">
        <f>IF(V101&lt;&gt;"",IF(V101&lt;&gt;"LIBSETS_DROP_MECHANIC_MONSTER_NAME",VLOOKUP(V101,'LibSets constants'!$I$4:$L$1000,3,FALSE),""),"")</f>
        <v/>
      </c>
      <c r="X101" s="45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constants'!$E$2:$L$4965,8,FALSE),""),""),"")</f>
        <v>823</v>
      </c>
      <c r="Z101" t="str">
        <f>VLOOKUP(O101,'ESO wayshrine node constants'!$A$3:$E$10003,5,FALSE)</f>
        <v>Gold Coast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constants'!$E$2:$L$4965,8,FALSE),""),""),"")</f>
        <v>823</v>
      </c>
      <c r="AE101" t="str">
        <f>VLOOKUP(P101,'ESO wayshrine node constants'!$A$3:$E$10003,5,FALSE)</f>
        <v>Gold Coast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constants'!$E$2:$L$4965,8,FALSE),""),""),"")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constants'!$E$2:$L$4965,8,FALSE),""),""),"")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constants'!$E$2:$L$4965,8,FALSE),""),""),"")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[240] = {wayshrines={254,254,254,}, traitsNeeded=5, dlcId=DLC_DARK_BROTHERHOOD</v>
      </c>
      <c r="AY101" s="23" t="str">
        <f t="shared" si="14"/>
        <v>, zoneIds={823,823,823}, veteran=false</v>
      </c>
      <c r="AZ101" s="23" t="str">
        <f t="shared" si="11"/>
        <v>, setType=LIBSETS_SETTYPE_CRAFTED</v>
      </c>
      <c r="BA101" s="23" t="str">
        <f t="shared" si="12"/>
        <v>},</v>
      </c>
      <c r="BB101" s="23" t="str">
        <f t="shared" si="15"/>
        <v xml:space="preserve"> --Kvatch Gladiator / Gladiator von Kvatch   [Gold Coast, Gold Coast, Gold Coast]</v>
      </c>
    </row>
    <row r="102" spans="1:54" x14ac:dyDescent="0.25">
      <c r="A102" s="5">
        <v>241</v>
      </c>
      <c r="B102" t="s">
        <v>1921</v>
      </c>
      <c r="C102" t="s">
        <v>1923</v>
      </c>
      <c r="D102" t="s">
        <v>1922</v>
      </c>
      <c r="G102" s="3">
        <f t="shared" si="8"/>
        <v>241</v>
      </c>
      <c r="J102" s="8" t="s">
        <v>4239</v>
      </c>
      <c r="L102" t="s">
        <v>100</v>
      </c>
      <c r="M102" t="s">
        <v>100</v>
      </c>
      <c r="N102">
        <v>251</v>
      </c>
      <c r="O102">
        <v>251</v>
      </c>
      <c r="P102">
        <v>251</v>
      </c>
      <c r="Q102">
        <v>7</v>
      </c>
      <c r="R102" s="3">
        <f>IF(S102&lt;&gt;"",VLOOKUP(S102,'ESO zone constants'!$E$2:$L$4965,8,FALSE),"")</f>
        <v>823</v>
      </c>
      <c r="S102" t="str">
        <f>VLOOKUP(N102,'ESO wayshrine node constants'!$A$3:$E$10003,5,FALSE)</f>
        <v>Gold Coast</v>
      </c>
      <c r="T102" s="21" t="str">
        <f>IF(R102&lt;&gt;"",IF(NOT(ISERROR(VLOOKUP(R102,'ESO Dungeon constants'!$F$3:$J$9999,5,FALSE))),VLOOKUP(R102,'ESO Dungeon constants'!$F$3:$K$9999,6,FALSE),VLOOKUP(R102,'ESO zone constants'!$L$2:$O$9999,4,FALSE)),"")</f>
        <v>DLC_DARK_BROTHERHOOD</v>
      </c>
      <c r="U102" s="3" t="str">
        <f>VLOOKUP(T102,'LibSets constants'!$B$3:$C$1000,2,FALSE)</f>
        <v>Dark Brotherhood</v>
      </c>
      <c r="W102" s="50" t="str">
        <f>IF(V102&lt;&gt;"",IF(V102&lt;&gt;"LIBSETS_DROP_MECHANIC_MONSTER_NAME",VLOOKUP(V102,'LibSets constants'!$I$4:$L$1000,3,FALSE),""),"")</f>
        <v/>
      </c>
      <c r="X102" s="45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constants'!$E$2:$L$4965,8,FALSE),""),""),"")</f>
        <v>823</v>
      </c>
      <c r="Z102" t="str">
        <f>VLOOKUP(O102,'ESO wayshrine node constants'!$A$3:$E$10003,5,FALSE)</f>
        <v>Gold Coast</v>
      </c>
      <c r="AA102" s="51"/>
      <c r="AB102" s="50" t="str">
        <f>IF(AA102&lt;&gt;"",IF(AA102&lt;&gt;"LIBSETS_DROP_MECHANIC_MONSTER_NAME",VLOOKUP(AA102,'LibSets constants'!$I$4:$L$1000,3,FALSE),""),"")</f>
        <v/>
      </c>
      <c r="AC102" s="50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constants'!$E$2:$L$4965,8,FALSE),""),""),"")</f>
        <v>823</v>
      </c>
      <c r="AE102" t="str">
        <f>VLOOKUP(P102,'ESO wayshrine node constants'!$A$3:$E$10003,5,FALSE)</f>
        <v>Gold Coast</v>
      </c>
      <c r="AF102" s="51"/>
      <c r="AG102" s="50" t="str">
        <f>IF(AF102&lt;&gt;"",IF(AF102&lt;&gt;"LIBSETS_DROP_MECHANIC_MONSTER_NAME",VLOOKUP(AF102,'LibSets constants'!$I$4:$L$1000,3,FALSE),""),"")</f>
        <v/>
      </c>
      <c r="AH102" s="50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constants'!$E$2:$L$4965,8,FALSE),""),""),"")</f>
        <v/>
      </c>
      <c r="AK102" s="51"/>
      <c r="AL102" s="50" t="str">
        <f>IF(AK102&lt;&gt;"",IF(AK102&lt;&gt;"LIBSETS_DROP_MECHANIC_MONSTER_NAME",VLOOKUP(AK102,'LibSets constants'!$I$4:$L$1000,3,FALSE),""),"")</f>
        <v/>
      </c>
      <c r="AM102" s="50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constants'!$E$2:$L$4965,8,FALSE),""),""),"")</f>
        <v/>
      </c>
      <c r="AP102" s="51"/>
      <c r="AQ102" s="50" t="str">
        <f>IF(AP102&lt;&gt;"",IF(AP102&lt;&gt;"LIBSETS_DROP_MECHANIC_MONSTER_NAME",VLOOKUP(AP102,'LibSets constants'!$I$4:$L$1000,3,FALSE),""),"")</f>
        <v/>
      </c>
      <c r="AR102" s="50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constants'!$E$2:$L$4965,8,FALSE),""),""),"")</f>
        <v/>
      </c>
      <c r="AU102" s="51"/>
      <c r="AV102" s="50" t="str">
        <f>IF(AU102&lt;&gt;"",IF(AU102&lt;&gt;"LIBSETS_DROP_MECHANIC_MONSTER_NAME",VLOOKUP(AU102,'LibSets constants'!$I$4:$L$1000,3,FALSE),""),"")</f>
        <v/>
      </c>
      <c r="AW102" s="50" t="str">
        <f>IF(AU102&lt;&gt;"",IF(AU102&lt;&gt;"LIBSETS_DROP_MECHANIC_MONSTER_NAME",VLOOKUP(AU102,'LibSets constants'!$I$4:$L$1000,4,FALSE),""),"")</f>
        <v/>
      </c>
      <c r="AX102" s="23" t="str">
        <f t="shared" si="9"/>
        <v>[241] = {wayshrines={251,251,251,}, traitsNeeded=7, dlcId=DLC_DARK_BROTHERHOOD</v>
      </c>
      <c r="AY102" s="23" t="str">
        <f t="shared" si="14"/>
        <v>, zoneIds={823,823,823}, veteran=false</v>
      </c>
      <c r="AZ102" s="23" t="str">
        <f t="shared" si="11"/>
        <v>, setType=LIBSETS_SETTYPE_CRAFTED</v>
      </c>
      <c r="BA102" s="23" t="str">
        <f t="shared" si="12"/>
        <v>},</v>
      </c>
      <c r="BB102" s="23" t="str">
        <f t="shared" si="15"/>
        <v xml:space="preserve"> --Varen's Legacy / Varens Erbe   [Gold Coast, Gold Coast, Gold Coast]</v>
      </c>
    </row>
    <row r="103" spans="1:54" x14ac:dyDescent="0.25">
      <c r="A103" s="5">
        <v>242</v>
      </c>
      <c r="B103" t="s">
        <v>1924</v>
      </c>
      <c r="C103" t="s">
        <v>1926</v>
      </c>
      <c r="D103" t="s">
        <v>1925</v>
      </c>
      <c r="G103" s="3">
        <f t="shared" si="8"/>
        <v>242</v>
      </c>
      <c r="J103" s="8" t="s">
        <v>4239</v>
      </c>
      <c r="L103" t="s">
        <v>100</v>
      </c>
      <c r="M103" t="s">
        <v>100</v>
      </c>
      <c r="N103">
        <v>254</v>
      </c>
      <c r="O103">
        <v>254</v>
      </c>
      <c r="P103">
        <v>254</v>
      </c>
      <c r="Q103">
        <v>9</v>
      </c>
      <c r="R103" s="3">
        <f>IF(S103&lt;&gt;"",VLOOKUP(S103,'ESO zone constants'!$E$2:$L$4965,8,FALSE),"")</f>
        <v>823</v>
      </c>
      <c r="S103" t="str">
        <f>VLOOKUP(N103,'ESO wayshrine node constants'!$A$3:$E$10003,5,FALSE)</f>
        <v>Gold Coast</v>
      </c>
      <c r="T103" s="21" t="str">
        <f>IF(R103&lt;&gt;"",IF(NOT(ISERROR(VLOOKUP(R103,'ESO Dungeon constants'!$F$3:$J$9999,5,FALSE))),VLOOKUP(R103,'ESO Dungeon constants'!$F$3:$K$9999,6,FALSE),VLOOKUP(R103,'ESO zone constants'!$L$2:$O$9999,4,FALSE)),"")</f>
        <v>DLC_DARK_BROTHERHOOD</v>
      </c>
      <c r="U103" s="3" t="str">
        <f>VLOOKUP(T103,'LibSets constants'!$B$3:$C$1000,2,FALSE)</f>
        <v>Dark Brotherhood</v>
      </c>
      <c r="W103" s="50" t="str">
        <f>IF(V103&lt;&gt;"",IF(V103&lt;&gt;"LIBSETS_DROP_MECHANIC_MONSTER_NAME",VLOOKUP(V103,'LibSets constants'!$I$4:$L$1000,3,FALSE),""),"")</f>
        <v/>
      </c>
      <c r="X103" s="45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constants'!$E$2:$L$4965,8,FALSE),""),""),"")</f>
        <v>823</v>
      </c>
      <c r="Z103" t="str">
        <f>VLOOKUP(O103,'ESO wayshrine node constants'!$A$3:$E$10003,5,FALSE)</f>
        <v>Gold Coast</v>
      </c>
      <c r="AA103" s="51"/>
      <c r="AB103" s="50" t="str">
        <f>IF(AA103&lt;&gt;"",IF(AA103&lt;&gt;"LIBSETS_DROP_MECHANIC_MONSTER_NAME",VLOOKUP(AA103,'LibSets constants'!$I$4:$L$1000,3,FALSE),""),"")</f>
        <v/>
      </c>
      <c r="AC103" s="50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constants'!$E$2:$L$4965,8,FALSE),""),""),"")</f>
        <v>823</v>
      </c>
      <c r="AE103" t="str">
        <f>VLOOKUP(P103,'ESO wayshrine node constants'!$A$3:$E$10003,5,FALSE)</f>
        <v>Gold Coast</v>
      </c>
      <c r="AF103" s="51"/>
      <c r="AG103" s="50" t="str">
        <f>IF(AF103&lt;&gt;"",IF(AF103&lt;&gt;"LIBSETS_DROP_MECHANIC_MONSTER_NAME",VLOOKUP(AF103,'LibSets constants'!$I$4:$L$1000,3,FALSE),""),"")</f>
        <v/>
      </c>
      <c r="AH103" s="50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constants'!$E$2:$L$4965,8,FALSE),""),""),"")</f>
        <v/>
      </c>
      <c r="AK103" s="51"/>
      <c r="AL103" s="50" t="str">
        <f>IF(AK103&lt;&gt;"",IF(AK103&lt;&gt;"LIBSETS_DROP_MECHANIC_MONSTER_NAME",VLOOKUP(AK103,'LibSets constants'!$I$4:$L$1000,3,FALSE),""),"")</f>
        <v/>
      </c>
      <c r="AM103" s="50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constants'!$E$2:$L$4965,8,FALSE),""),""),"")</f>
        <v/>
      </c>
      <c r="AP103" s="51"/>
      <c r="AQ103" s="50" t="str">
        <f>IF(AP103&lt;&gt;"",IF(AP103&lt;&gt;"LIBSETS_DROP_MECHANIC_MONSTER_NAME",VLOOKUP(AP103,'LibSets constants'!$I$4:$L$1000,3,FALSE),""),"")</f>
        <v/>
      </c>
      <c r="AR103" s="50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constants'!$E$2:$L$4965,8,FALSE),""),""),"")</f>
        <v/>
      </c>
      <c r="AU103" s="51"/>
      <c r="AV103" s="50" t="str">
        <f>IF(AU103&lt;&gt;"",IF(AU103&lt;&gt;"LIBSETS_DROP_MECHANIC_MONSTER_NAME",VLOOKUP(AU103,'LibSets constants'!$I$4:$L$1000,3,FALSE),""),"")</f>
        <v/>
      </c>
      <c r="AW103" s="50" t="str">
        <f>IF(AU103&lt;&gt;"",IF(AU103&lt;&gt;"LIBSETS_DROP_MECHANIC_MONSTER_NAME",VLOOKUP(AU103,'LibSets constants'!$I$4:$L$1000,4,FALSE),""),"")</f>
        <v/>
      </c>
      <c r="AX103" s="23" t="str">
        <f t="shared" si="9"/>
        <v>[242] = {wayshrines={254,254,254,}, traitsNeeded=9, dlcId=DLC_DARK_BROTHERHOOD</v>
      </c>
      <c r="AY103" s="23" t="str">
        <f t="shared" si="14"/>
        <v>, zoneIds={823,823,823}, veteran=false</v>
      </c>
      <c r="AZ103" s="23" t="str">
        <f t="shared" si="11"/>
        <v>, setType=LIBSETS_SETTYPE_CRAFTED</v>
      </c>
      <c r="BA103" s="23" t="str">
        <f t="shared" si="12"/>
        <v>},</v>
      </c>
      <c r="BB103" s="23" t="str">
        <f t="shared" si="15"/>
        <v xml:space="preserve"> --Pelinal's Aptitude / Pelinals Talent   [Gold Coast, Gold Coast, Gold Coast]</v>
      </c>
    </row>
    <row r="104" spans="1:54" x14ac:dyDescent="0.25">
      <c r="A104" s="5">
        <v>323</v>
      </c>
      <c r="B104" t="s">
        <v>2111</v>
      </c>
      <c r="C104" t="s">
        <v>2113</v>
      </c>
      <c r="D104" t="s">
        <v>2112</v>
      </c>
      <c r="G104" s="3">
        <f t="shared" si="8"/>
        <v>323</v>
      </c>
      <c r="J104" s="8" t="s">
        <v>4239</v>
      </c>
      <c r="L104" t="s">
        <v>100</v>
      </c>
      <c r="M104" t="s">
        <v>100</v>
      </c>
      <c r="N104">
        <v>276</v>
      </c>
      <c r="O104">
        <v>276</v>
      </c>
      <c r="P104">
        <v>276</v>
      </c>
      <c r="Q104">
        <v>3</v>
      </c>
      <c r="R104" s="3">
        <f>IF(S104&lt;&gt;"",VLOOKUP(S104,'ESO zone constants'!$E$2:$L$4965,8,FALSE),"")</f>
        <v>849</v>
      </c>
      <c r="S104" t="str">
        <f>VLOOKUP(N104,'ESO wayshrine node constants'!$A$3:$E$10003,5,FALSE)</f>
        <v>Vvardenfell</v>
      </c>
      <c r="T104" s="21" t="str">
        <f>IF(R104&lt;&gt;"",IF(NOT(ISERROR(VLOOKUP(R104,'ESO Dungeon constants'!$F$3:$J$9999,5,FALSE))),VLOOKUP(R104,'ESO Dungeon constants'!$F$3:$K$9999,6,FALSE),VLOOKUP(R104,'ESO zone constants'!$L$2:$O$9999,4,FALSE)),"")</f>
        <v>DLC_MORROWIND</v>
      </c>
      <c r="U104" s="3" t="str">
        <f>VLOOKUP(T104,'LibSets constants'!$B$3:$C$1000,2,FALSE)</f>
        <v>Morrowind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constants'!$E$2:$L$4965,8,FALSE),""),""),"")</f>
        <v>849</v>
      </c>
      <c r="Z104" t="str">
        <f>VLOOKUP(O104,'ESO wayshrine node constants'!$A$3:$E$10003,5,FALSE)</f>
        <v>Vvardenfell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constants'!$E$2:$L$4965,8,FALSE),""),""),"")</f>
        <v>849</v>
      </c>
      <c r="AE104" t="str">
        <f>VLOOKUP(P104,'ESO wayshrine node constants'!$A$3:$E$10003,5,FALSE)</f>
        <v>Vvardenfell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constants'!$E$2:$L$4965,8,FALSE),""),""),"")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constants'!$E$2:$L$4965,8,FALSE),""),""),"")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constants'!$E$2:$L$4965,8,FALSE),""),""),"")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[323] = {wayshrines={276,276,276,}, traitsNeeded=3, dlcId=DLC_MORROWIND</v>
      </c>
      <c r="AY104" s="23" t="str">
        <f t="shared" si="14"/>
        <v>, zoneIds={849,849,849}, veteran=false</v>
      </c>
      <c r="AZ104" s="23" t="str">
        <f t="shared" si="11"/>
        <v>, setType=LIBSETS_SETTYPE_CRAFTED</v>
      </c>
      <c r="BA104" s="23" t="str">
        <f t="shared" si="12"/>
        <v>},</v>
      </c>
      <c r="BB104" s="23" t="str">
        <f t="shared" si="15"/>
        <v xml:space="preserve"> --Assassin's Guile / Assassinenlist   [Vvardenfell, Vvardenfell, Vvardenfell]</v>
      </c>
    </row>
    <row r="105" spans="1:54" x14ac:dyDescent="0.25">
      <c r="A105" s="5">
        <v>324</v>
      </c>
      <c r="B105" t="s">
        <v>2114</v>
      </c>
      <c r="C105" t="s">
        <v>2116</v>
      </c>
      <c r="D105" t="s">
        <v>2115</v>
      </c>
      <c r="G105" s="3">
        <f t="shared" si="8"/>
        <v>324</v>
      </c>
      <c r="J105" s="8" t="s">
        <v>4239</v>
      </c>
      <c r="L105" t="s">
        <v>100</v>
      </c>
      <c r="M105" t="s">
        <v>100</v>
      </c>
      <c r="N105">
        <v>329</v>
      </c>
      <c r="O105">
        <v>329</v>
      </c>
      <c r="P105">
        <v>329</v>
      </c>
      <c r="Q105">
        <v>8</v>
      </c>
      <c r="R105" s="3">
        <f>IF(S105&lt;&gt;"",VLOOKUP(S105,'ESO zone constants'!$E$2:$L$4965,8,FALSE),"")</f>
        <v>849</v>
      </c>
      <c r="S105" t="str">
        <f>VLOOKUP(N105,'ESO wayshrine node constants'!$A$3:$E$10003,5,FALSE)</f>
        <v>Vvardenfell</v>
      </c>
      <c r="T105" s="21" t="str">
        <f>IF(R105&lt;&gt;"",IF(NOT(ISERROR(VLOOKUP(R105,'ESO Dungeon constants'!$F$3:$J$9999,5,FALSE))),VLOOKUP(R105,'ESO Dungeon constants'!$F$3:$K$9999,6,FALSE),VLOOKUP(R105,'ESO zone constants'!$L$2:$O$9999,4,FALSE)),"")</f>
        <v>DLC_MORROWIND</v>
      </c>
      <c r="U105" s="3" t="str">
        <f>VLOOKUP(T105,'LibSets constants'!$B$3:$C$1000,2,FALSE)</f>
        <v>Morrowind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constants'!$E$2:$L$4965,8,FALSE),""),""),"")</f>
        <v>849</v>
      </c>
      <c r="Z105" t="str">
        <f>VLOOKUP(O105,'ESO wayshrine node constants'!$A$3:$E$10003,5,FALSE)</f>
        <v>Vvardenfell</v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constants'!$E$2:$L$4965,8,FALSE),""),""),"")</f>
        <v>849</v>
      </c>
      <c r="AE105" t="str">
        <f>VLOOKUP(P105,'ESO wayshrine node constants'!$A$3:$E$10003,5,FALSE)</f>
        <v>Vvardenfell</v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constants'!$E$2:$L$4965,8,FALSE),""),""),"")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constants'!$E$2:$L$4965,8,FALSE),""),""),"")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constants'!$E$2:$L$4965,8,FALSE),""),""),"")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3" t="str">
        <f t="shared" si="9"/>
        <v>[324] = {wayshrines={329,329,329,}, traitsNeeded=8, dlcId=DLC_MORROWIND</v>
      </c>
      <c r="AY105" s="23" t="str">
        <f t="shared" si="14"/>
        <v>, zoneIds={849,849,849}, veteran=false</v>
      </c>
      <c r="AZ105" s="23" t="str">
        <f t="shared" si="11"/>
        <v>, setType=LIBSETS_SETTYPE_CRAFTED</v>
      </c>
      <c r="BA105" s="23" t="str">
        <f t="shared" si="12"/>
        <v>},</v>
      </c>
      <c r="BB105" s="23" t="str">
        <f t="shared" si="15"/>
        <v xml:space="preserve"> --Daedric Trickery / Daedrische Gaunerei   [Vvardenfell, Vvardenfell, Vvardenfell]</v>
      </c>
    </row>
    <row r="106" spans="1:54" x14ac:dyDescent="0.25">
      <c r="A106" s="5">
        <v>325</v>
      </c>
      <c r="B106" t="s">
        <v>2117</v>
      </c>
      <c r="C106" t="s">
        <v>2119</v>
      </c>
      <c r="D106" t="s">
        <v>2118</v>
      </c>
      <c r="G106" s="3">
        <f t="shared" si="8"/>
        <v>325</v>
      </c>
      <c r="J106" s="8" t="s">
        <v>4239</v>
      </c>
      <c r="L106" t="s">
        <v>100</v>
      </c>
      <c r="M106" t="s">
        <v>100</v>
      </c>
      <c r="N106">
        <v>282</v>
      </c>
      <c r="O106">
        <v>282</v>
      </c>
      <c r="P106">
        <v>282</v>
      </c>
      <c r="Q106">
        <v>6</v>
      </c>
      <c r="R106" s="3">
        <f>IF(S106&lt;&gt;"",VLOOKUP(S106,'ESO zone constants'!$E$2:$L$4965,8,FALSE),"")</f>
        <v>849</v>
      </c>
      <c r="S106" t="str">
        <f>VLOOKUP(N106,'ESO wayshrine node constants'!$A$3:$E$10003,5,FALSE)</f>
        <v>Vvardenfell</v>
      </c>
      <c r="T106" s="21" t="str">
        <f>IF(R106&lt;&gt;"",IF(NOT(ISERROR(VLOOKUP(R106,'ESO Dungeon constants'!$F$3:$J$9999,5,FALSE))),VLOOKUP(R106,'ESO Dungeon constants'!$F$3:$K$9999,6,FALSE),VLOOKUP(R106,'ESO zone constants'!$L$2:$O$9999,4,FALSE)),"")</f>
        <v>DLC_MORROWIND</v>
      </c>
      <c r="U106" s="3" t="str">
        <f>VLOOKUP(T106,'LibSets constants'!$B$3:$C$1000,2,FALSE)</f>
        <v>Morrowind</v>
      </c>
      <c r="W106" s="3" t="str">
        <f>IF(V106&lt;&gt;"",IF(V106&lt;&gt;"LIBSETS_DROP_MECHANIC_MONSTER_NAME",VLOOKUP(V106,'LibSets constants'!$I$4:$L$1000,3,FALSE),""),"")</f>
        <v/>
      </c>
      <c r="X106" s="3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constants'!$E$2:$L$4965,8,FALSE),""),""),"")</f>
        <v>849</v>
      </c>
      <c r="Z106" t="str">
        <f>VLOOKUP(O106,'ESO wayshrine node constants'!$A$3:$E$10003,5,FALSE)</f>
        <v>Vvardenfell</v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constants'!$E$2:$L$4965,8,FALSE),""),""),"")</f>
        <v>849</v>
      </c>
      <c r="AE106" t="str">
        <f>VLOOKUP(P106,'ESO wayshrine node constants'!$A$3:$E$10003,5,FALSE)</f>
        <v>Vvardenfell</v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constants'!$E$2:$L$4965,8,FALSE),""),""),"")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constants'!$E$2:$L$4965,8,FALSE),""),""),"")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constants'!$E$2:$L$4965,8,FALSE),""),""),"")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3" t="str">
        <f t="shared" si="9"/>
        <v>[325] = {wayshrines={282,282,282,}, traitsNeeded=6, dlcId=DLC_MORROWIND</v>
      </c>
      <c r="AY106" s="23" t="str">
        <f t="shared" si="14"/>
        <v>, zoneIds={849,849,849}, veteran=false</v>
      </c>
      <c r="AZ106" s="23" t="str">
        <f t="shared" si="11"/>
        <v>, setType=LIBSETS_SETTYPE_CRAFTED</v>
      </c>
      <c r="BA106" s="23" t="str">
        <f t="shared" si="12"/>
        <v>},</v>
      </c>
      <c r="BB106" s="23" t="str">
        <f t="shared" si="15"/>
        <v xml:space="preserve"> --Shacklebreaker / Kettensprenger   [Vvardenfell, Vvardenfell, Vvardenfell]</v>
      </c>
    </row>
    <row r="107" spans="1:54" x14ac:dyDescent="0.25">
      <c r="A107" s="5">
        <v>351</v>
      </c>
      <c r="B107" t="s">
        <v>2185</v>
      </c>
      <c r="C107" t="s">
        <v>2187</v>
      </c>
      <c r="D107" t="s">
        <v>2186</v>
      </c>
      <c r="G107" s="3">
        <f t="shared" si="8"/>
        <v>351</v>
      </c>
      <c r="J107" s="8" t="s">
        <v>4239</v>
      </c>
      <c r="L107" t="s">
        <v>100</v>
      </c>
      <c r="M107" t="s">
        <v>100</v>
      </c>
      <c r="N107">
        <v>339</v>
      </c>
      <c r="O107">
        <v>339</v>
      </c>
      <c r="P107">
        <v>339</v>
      </c>
      <c r="Q107">
        <v>6</v>
      </c>
      <c r="R107" s="3">
        <f>IF(S107&lt;&gt;"",VLOOKUP(S107,'ESO zone constants'!$E$2:$L$4965,8,FALSE),"")</f>
        <v>980</v>
      </c>
      <c r="S107" t="str">
        <f>VLOOKUP(N107,'ESO wayshrine node constants'!$A$3:$E$10003,5,FALSE)</f>
        <v>Clockwork City</v>
      </c>
      <c r="T107" s="21" t="str">
        <f>IF(R107&lt;&gt;"",IF(NOT(ISERROR(VLOOKUP(R107,'ESO Dungeon constants'!$F$3:$J$9999,5,FALSE))),VLOOKUP(R107,'ESO Dungeon constants'!$F$3:$K$9999,6,FALSE),VLOOKUP(R107,'ESO zone constants'!$L$2:$O$9999,4,FALSE)),"")</f>
        <v>DLC_CLOCKWORK_CITY</v>
      </c>
      <c r="U107" s="3" t="str">
        <f>VLOOKUP(T107,'LibSets constants'!$B$3:$C$1000,2,FALSE)</f>
        <v>Clockwork City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constants'!$E$2:$L$4965,8,FALSE),""),""),"")</f>
        <v>980</v>
      </c>
      <c r="Z107" t="str">
        <f>VLOOKUP(O107,'ESO wayshrine node constants'!$A$3:$E$10003,5,FALSE)</f>
        <v>Clockwork City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constants'!$E$2:$L$4965,8,FALSE),""),""),"")</f>
        <v>980</v>
      </c>
      <c r="AE107" t="str">
        <f>VLOOKUP(P107,'ESO wayshrine node constants'!$A$3:$E$10003,5,FALSE)</f>
        <v>Clockwork City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constants'!$E$2:$L$4965,8,FALSE),""),""),"")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constants'!$E$2:$L$4965,8,FALSE),""),""),"")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constants'!$E$2:$L$4965,8,FALSE),""),""),"")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[351] = {wayshrines={339,339,339,}, traitsNeeded=6, dlcId=DLC_CLOCKWORK_CITY</v>
      </c>
      <c r="AY107" s="23" t="str">
        <f t="shared" si="14"/>
        <v>, zoneIds={980,980,980}, veteran=false</v>
      </c>
      <c r="AZ107" s="23" t="str">
        <f t="shared" si="11"/>
        <v>, setType=LIBSETS_SETTYPE_CRAFTED</v>
      </c>
      <c r="BA107" s="23" t="str">
        <f t="shared" si="12"/>
        <v>},</v>
      </c>
      <c r="BB107" s="23" t="str">
        <f t="shared" si="15"/>
        <v xml:space="preserve"> --Innate Axiom / Kernaxiom   [Clockwork City, Clockwork City, Clockwork City]</v>
      </c>
    </row>
    <row r="108" spans="1:54" x14ac:dyDescent="0.25">
      <c r="A108" s="5">
        <v>352</v>
      </c>
      <c r="B108" t="s">
        <v>2188</v>
      </c>
      <c r="C108" t="s">
        <v>2190</v>
      </c>
      <c r="D108" t="s">
        <v>2189</v>
      </c>
      <c r="G108" s="3">
        <f t="shared" si="8"/>
        <v>352</v>
      </c>
      <c r="J108" s="8" t="s">
        <v>4239</v>
      </c>
      <c r="L108" t="s">
        <v>100</v>
      </c>
      <c r="M108" t="s">
        <v>100</v>
      </c>
      <c r="N108">
        <v>337</v>
      </c>
      <c r="O108">
        <v>337</v>
      </c>
      <c r="P108">
        <v>337</v>
      </c>
      <c r="Q108">
        <v>2</v>
      </c>
      <c r="R108" s="3">
        <f>IF(S108&lt;&gt;"",VLOOKUP(S108,'ESO zone constants'!$E$2:$L$4965,8,FALSE),"")</f>
        <v>980</v>
      </c>
      <c r="S108" t="str">
        <f>VLOOKUP(N108,'ESO wayshrine node constants'!$A$3:$E$10003,5,FALSE)</f>
        <v>Clockwork City</v>
      </c>
      <c r="T108" s="21" t="str">
        <f>IF(R108&lt;&gt;"",IF(NOT(ISERROR(VLOOKUP(R108,'ESO Dungeon constants'!$F$3:$J$9999,5,FALSE))),VLOOKUP(R108,'ESO Dungeon constants'!$F$3:$K$9999,6,FALSE),VLOOKUP(R108,'ESO zone constants'!$L$2:$O$9999,4,FALSE)),"")</f>
        <v>DLC_CLOCKWORK_CITY</v>
      </c>
      <c r="U108" s="3" t="str">
        <f>VLOOKUP(T108,'LibSets constants'!$B$3:$C$1000,2,FALSE)</f>
        <v>Clockwork City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constants'!$E$2:$L$4965,8,FALSE),""),""),"")</f>
        <v>980</v>
      </c>
      <c r="Z108" t="str">
        <f>VLOOKUP(O108,'ESO wayshrine node constants'!$A$3:$E$10003,5,FALSE)</f>
        <v>Clockwork City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constants'!$E$2:$L$4965,8,FALSE),""),""),"")</f>
        <v>980</v>
      </c>
      <c r="AE108" t="str">
        <f>VLOOKUP(P108,'ESO wayshrine node constants'!$A$3:$E$10003,5,FALSE)</f>
        <v>Clockwork City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constants'!$E$2:$L$4965,8,FALSE),""),""),"")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constants'!$E$2:$L$4965,8,FALSE),""),""),"")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constants'!$E$2:$L$4965,8,FALSE),""),""),"")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[352] = {wayshrines={337,337,337,}, traitsNeeded=2, dlcId=DLC_CLOCKWORK_CITY</v>
      </c>
      <c r="AY108" s="23" t="str">
        <f t="shared" si="14"/>
        <v>, zoneIds={980,980,980}, veteran=false</v>
      </c>
      <c r="AZ108" s="23" t="str">
        <f t="shared" si="11"/>
        <v>, setType=LIBSETS_SETTYPE_CRAFTED</v>
      </c>
      <c r="BA108" s="23" t="str">
        <f t="shared" si="12"/>
        <v>},</v>
      </c>
      <c r="BB108" s="23" t="str">
        <f t="shared" si="15"/>
        <v xml:space="preserve"> --Fortified Brass / Messingpanzer   [Clockwork City, Clockwork City, Clockwork City]</v>
      </c>
    </row>
    <row r="109" spans="1:54" x14ac:dyDescent="0.25">
      <c r="A109" s="5">
        <v>353</v>
      </c>
      <c r="B109" t="s">
        <v>2191</v>
      </c>
      <c r="C109" t="s">
        <v>2193</v>
      </c>
      <c r="D109" t="s">
        <v>2192</v>
      </c>
      <c r="G109" s="3">
        <f t="shared" si="8"/>
        <v>353</v>
      </c>
      <c r="J109" s="8" t="s">
        <v>4239</v>
      </c>
      <c r="L109" t="s">
        <v>100</v>
      </c>
      <c r="M109" t="s">
        <v>100</v>
      </c>
      <c r="N109">
        <v>338</v>
      </c>
      <c r="O109">
        <v>338</v>
      </c>
      <c r="P109">
        <v>338</v>
      </c>
      <c r="Q109">
        <v>4</v>
      </c>
      <c r="R109" s="3">
        <f>IF(S109&lt;&gt;"",VLOOKUP(S109,'ESO zone constants'!$E$2:$L$4965,8,FALSE),"")</f>
        <v>980</v>
      </c>
      <c r="S109" t="str">
        <f>VLOOKUP(N109,'ESO wayshrine node constants'!$A$3:$E$10003,5,FALSE)</f>
        <v>Clockwork City</v>
      </c>
      <c r="T109" s="21" t="str">
        <f>IF(R109&lt;&gt;"",IF(NOT(ISERROR(VLOOKUP(R109,'ESO Dungeon constants'!$F$3:$J$9999,5,FALSE))),VLOOKUP(R109,'ESO Dungeon constants'!$F$3:$K$9999,6,FALSE),VLOOKUP(R109,'ESO zone constants'!$L$2:$O$9999,4,FALSE)),"")</f>
        <v>DLC_CLOCKWORK_CITY</v>
      </c>
      <c r="U109" s="3" t="str">
        <f>VLOOKUP(T109,'LibSets constants'!$B$3:$C$1000,2,FALSE)</f>
        <v>Clockwork City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constants'!$E$2:$L$4965,8,FALSE),""),""),"")</f>
        <v>980</v>
      </c>
      <c r="Z109" t="str">
        <f>VLOOKUP(O109,'ESO wayshrine node constants'!$A$3:$E$10003,5,FALSE)</f>
        <v>Clockwork City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constants'!$E$2:$L$4965,8,FALSE),""),""),"")</f>
        <v>980</v>
      </c>
      <c r="AE109" t="str">
        <f>VLOOKUP(P109,'ESO wayshrine node constants'!$A$3:$E$10003,5,FALSE)</f>
        <v>Clockwork City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constants'!$E$2:$L$4965,8,FALSE),""),""),"")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constants'!$E$2:$L$4965,8,FALSE),""),""),"")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constants'!$E$2:$L$4965,8,FALSE),""),""),"")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[353] = {wayshrines={338,338,338,}, traitsNeeded=4, dlcId=DLC_CLOCKWORK_CITY</v>
      </c>
      <c r="AY109" s="23" t="str">
        <f t="shared" si="14"/>
        <v>, zoneIds={980,980,980}, veteran=false</v>
      </c>
      <c r="AZ109" s="23" t="str">
        <f t="shared" si="11"/>
        <v>, setType=LIBSETS_SETTYPE_CRAFTED</v>
      </c>
      <c r="BA109" s="23" t="str">
        <f t="shared" si="12"/>
        <v>},</v>
      </c>
      <c r="BB109" s="23" t="str">
        <f t="shared" si="15"/>
        <v xml:space="preserve"> --Mechanical Acuity / Mechanikblick   [Clockwork City, Clockwork City, Clockwork City]</v>
      </c>
    </row>
    <row r="110" spans="1:54" x14ac:dyDescent="0.25">
      <c r="A110" s="5">
        <v>385</v>
      </c>
      <c r="B110" t="s">
        <v>2271</v>
      </c>
      <c r="C110" t="s">
        <v>2273</v>
      </c>
      <c r="D110" t="s">
        <v>2272</v>
      </c>
      <c r="G110" s="3">
        <f t="shared" si="8"/>
        <v>385</v>
      </c>
      <c r="J110" s="8" t="s">
        <v>4239</v>
      </c>
      <c r="L110" t="s">
        <v>100</v>
      </c>
      <c r="M110" t="s">
        <v>100</v>
      </c>
      <c r="N110">
        <v>359</v>
      </c>
      <c r="O110">
        <v>359</v>
      </c>
      <c r="P110">
        <v>359</v>
      </c>
      <c r="Q110">
        <v>3</v>
      </c>
      <c r="R110" s="3">
        <f>IF(S110&lt;&gt;"",VLOOKUP(S110,'ESO zone constants'!$E$2:$L$4965,8,FALSE),"")</f>
        <v>1011</v>
      </c>
      <c r="S110" t="str">
        <f>VLOOKUP(N110,'ESO wayshrine node constants'!$A$3:$E$10003,5,FALSE)</f>
        <v>Summerset</v>
      </c>
      <c r="T110" s="21" t="str">
        <f>IF(R110&lt;&gt;"",IF(NOT(ISERROR(VLOOKUP(R110,'ESO Dungeon constants'!$F$3:$J$9999,5,FALSE))),VLOOKUP(R110,'ESO Dungeon constants'!$F$3:$K$9999,6,FALSE),VLOOKUP(R110,'ESO zone constants'!$L$2:$O$9999,4,FALSE)),"")</f>
        <v>DLC_SUMMERSET</v>
      </c>
      <c r="U110" s="3" t="str">
        <f>VLOOKUP(T110,'LibSets constants'!$B$3:$C$1000,2,FALSE)</f>
        <v>Summerset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constants'!$E$2:$L$4965,8,FALSE),""),""),"")</f>
        <v>1011</v>
      </c>
      <c r="Z110" t="str">
        <f>VLOOKUP(O110,'ESO wayshrine node constants'!$A$3:$E$10003,5,FALSE)</f>
        <v>Summerset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constants'!$E$2:$L$4965,8,FALSE),""),""),"")</f>
        <v>1011</v>
      </c>
      <c r="AE110" t="str">
        <f>VLOOKUP(P110,'ESO wayshrine node constants'!$A$3:$E$10003,5,FALSE)</f>
        <v>Summerset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constants'!$E$2:$L$4965,8,FALSE),""),""),"")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constants'!$E$2:$L$4965,8,FALSE),""),""),"")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constants'!$E$2:$L$4965,8,FALSE),""),""),"")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[385] = {wayshrines={359,359,359,}, traitsNeeded=3, dlcId=DLC_SUMMERSET</v>
      </c>
      <c r="AY110" s="23" t="str">
        <f t="shared" si="14"/>
        <v>, zoneIds={1011,1011,1011}, veteran=false</v>
      </c>
      <c r="AZ110" s="23" t="str">
        <f t="shared" si="11"/>
        <v>, setType=LIBSETS_SETTYPE_CRAFTED</v>
      </c>
      <c r="BA110" s="23" t="str">
        <f t="shared" si="12"/>
        <v>},</v>
      </c>
      <c r="BB110" s="23" t="str">
        <f t="shared" si="15"/>
        <v xml:space="preserve"> --Adept Rider / Versierter Reiter   [Summerset, Summerset, Summerset]</v>
      </c>
    </row>
    <row r="111" spans="1:54" x14ac:dyDescent="0.25">
      <c r="A111" s="5">
        <v>386</v>
      </c>
      <c r="B111" t="s">
        <v>2274</v>
      </c>
      <c r="C111" t="s">
        <v>2276</v>
      </c>
      <c r="D111" t="s">
        <v>2275</v>
      </c>
      <c r="G111" s="3">
        <f t="shared" si="8"/>
        <v>386</v>
      </c>
      <c r="J111" s="8" t="s">
        <v>4239</v>
      </c>
      <c r="L111" t="s">
        <v>100</v>
      </c>
      <c r="M111" t="s">
        <v>100</v>
      </c>
      <c r="N111">
        <v>360</v>
      </c>
      <c r="O111">
        <v>360</v>
      </c>
      <c r="P111">
        <v>360</v>
      </c>
      <c r="Q111">
        <v>6</v>
      </c>
      <c r="R111" s="3">
        <f>IF(S111&lt;&gt;"",VLOOKUP(S111,'ESO zone constants'!$E$2:$L$4965,8,FALSE),"")</f>
        <v>1027</v>
      </c>
      <c r="S111" t="str">
        <f>VLOOKUP(N111,'ESO wayshrine node constants'!$A$3:$E$10003,5,FALSE)</f>
        <v>Artaeum</v>
      </c>
      <c r="T111" s="21" t="str">
        <f>IF(R111&lt;&gt;"",IF(NOT(ISERROR(VLOOKUP(R111,'ESO Dungeon constants'!$F$3:$J$9999,5,FALSE))),VLOOKUP(R111,'ESO Dungeon constants'!$F$3:$K$9999,6,FALSE),VLOOKUP(R111,'ESO zone constants'!$L$2:$O$9999,4,FALSE)),"")</f>
        <v>DLC_SUMMERSET</v>
      </c>
      <c r="U111" s="3" t="str">
        <f>VLOOKUP(T111,'LibSets constants'!$B$3:$C$1000,2,FALSE)</f>
        <v>Summerset</v>
      </c>
      <c r="W111" s="50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constants'!$E$2:$L$4965,8,FALSE),""),""),"")</f>
        <v>1027</v>
      </c>
      <c r="Z111" t="str">
        <f>VLOOKUP(O111,'ESO wayshrine node constants'!$A$3:$E$10003,5,FALSE)</f>
        <v>Artaeum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constants'!$E$2:$L$4965,8,FALSE),""),""),"")</f>
        <v>1027</v>
      </c>
      <c r="AE111" t="str">
        <f>VLOOKUP(P111,'ESO wayshrine node constants'!$A$3:$E$10003,5,FALSE)</f>
        <v>Artaeum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constants'!$E$2:$L$4965,8,FALSE),""),""),"")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constants'!$E$2:$L$4965,8,FALSE),""),""),"")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constants'!$E$2:$L$4965,8,FALSE),""),""),"")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[386] = {wayshrines={360,360,360,}, traitsNeeded=6, dlcId=DLC_SUMMERSET</v>
      </c>
      <c r="AY111" s="23" t="str">
        <f t="shared" si="14"/>
        <v>, zoneIds={1027,1027,1027}, veteran=false</v>
      </c>
      <c r="AZ111" s="23" t="str">
        <f t="shared" si="11"/>
        <v>, setType=LIBSETS_SETTYPE_CRAFTED</v>
      </c>
      <c r="BA111" s="23" t="str">
        <f t="shared" si="12"/>
        <v>},</v>
      </c>
      <c r="BB111" s="23" t="str">
        <f t="shared" si="15"/>
        <v xml:space="preserve"> --Sload's Semblance / Kreckenantlitz   [Artaeum, Artaeum, Artaeum]</v>
      </c>
    </row>
    <row r="112" spans="1:54" x14ac:dyDescent="0.25">
      <c r="A112" s="5">
        <v>387</v>
      </c>
      <c r="B112" t="s">
        <v>2277</v>
      </c>
      <c r="C112" t="s">
        <v>2279</v>
      </c>
      <c r="D112" t="s">
        <v>2278</v>
      </c>
      <c r="G112" s="3">
        <f t="shared" si="8"/>
        <v>387</v>
      </c>
      <c r="J112" s="8" t="s">
        <v>4239</v>
      </c>
      <c r="L112" t="s">
        <v>100</v>
      </c>
      <c r="M112" t="s">
        <v>100</v>
      </c>
      <c r="N112">
        <v>354</v>
      </c>
      <c r="O112">
        <v>354</v>
      </c>
      <c r="P112">
        <v>354</v>
      </c>
      <c r="Q112">
        <v>9</v>
      </c>
      <c r="R112" s="3">
        <f>IF(S112&lt;&gt;"",VLOOKUP(S112,'ESO zone constants'!$E$2:$L$4965,8,FALSE),"")</f>
        <v>1011</v>
      </c>
      <c r="S112" t="str">
        <f>VLOOKUP(N112,'ESO wayshrine node constants'!$A$3:$E$10003,5,FALSE)</f>
        <v>Summerset</v>
      </c>
      <c r="T112" s="21" t="str">
        <f>IF(R112&lt;&gt;"",IF(NOT(ISERROR(VLOOKUP(R112,'ESO Dungeon constants'!$F$3:$J$9999,5,FALSE))),VLOOKUP(R112,'ESO Dungeon constants'!$F$3:$K$9999,6,FALSE),VLOOKUP(R112,'ESO zone constants'!$L$2:$O$9999,4,FALSE)),"")</f>
        <v>DLC_SUMMERSET</v>
      </c>
      <c r="U112" s="3" t="str">
        <f>VLOOKUP(T112,'LibSets constants'!$B$3:$C$1000,2,FALSE)</f>
        <v>Summerset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constants'!$E$2:$L$4965,8,FALSE),""),""),"")</f>
        <v>1011</v>
      </c>
      <c r="Z112" t="str">
        <f>VLOOKUP(O112,'ESO wayshrine node constants'!$A$3:$E$10003,5,FALSE)</f>
        <v>Summerset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constants'!$E$2:$L$4965,8,FALSE),""),""),"")</f>
        <v>1011</v>
      </c>
      <c r="AE112" t="str">
        <f>VLOOKUP(P112,'ESO wayshrine node constants'!$A$3:$E$10003,5,FALSE)</f>
        <v>Summerset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constants'!$E$2:$L$4965,8,FALSE),""),""),"")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constants'!$E$2:$L$4965,8,FALSE),""),""),"")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constants'!$E$2:$L$4965,8,FALSE),""),""),"")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[387] = {wayshrines={354,354,354,}, traitsNeeded=9, dlcId=DLC_SUMMERSET</v>
      </c>
      <c r="AY112" s="23" t="str">
        <f t="shared" si="14"/>
        <v>, zoneIds={1011,1011,1011}, veteran=false</v>
      </c>
      <c r="AZ112" s="23" t="str">
        <f t="shared" si="11"/>
        <v>, setType=LIBSETS_SETTYPE_CRAFTED</v>
      </c>
      <c r="BA112" s="23" t="str">
        <f t="shared" si="12"/>
        <v>},</v>
      </c>
      <c r="BB112" s="23" t="str">
        <f t="shared" si="15"/>
        <v xml:space="preserve"> --Nocturnal's Favor / Nocturnals Gunst   [Summerset, Summerset, Summerset]</v>
      </c>
    </row>
    <row r="113" spans="1:54" x14ac:dyDescent="0.25">
      <c r="A113" s="5">
        <v>408</v>
      </c>
      <c r="B113" t="s">
        <v>2331</v>
      </c>
      <c r="C113" t="s">
        <v>2333</v>
      </c>
      <c r="D113" t="s">
        <v>2332</v>
      </c>
      <c r="G113" s="3">
        <f t="shared" si="8"/>
        <v>408</v>
      </c>
      <c r="J113" s="8" t="s">
        <v>4239</v>
      </c>
      <c r="L113" t="s">
        <v>100</v>
      </c>
      <c r="M113" t="s">
        <v>100</v>
      </c>
      <c r="N113">
        <v>375</v>
      </c>
      <c r="O113">
        <v>375</v>
      </c>
      <c r="P113">
        <v>375</v>
      </c>
      <c r="Q113">
        <v>7</v>
      </c>
      <c r="R113" s="3">
        <f>IF(S113&lt;&gt;"",VLOOKUP(S113,'ESO zone constants'!$E$2:$L$4965,8,FALSE),"")</f>
        <v>726</v>
      </c>
      <c r="S113" t="str">
        <f>VLOOKUP(N113,'ESO wayshrine node constants'!$A$3:$E$10003,5,FALSE)</f>
        <v>Murkmire</v>
      </c>
      <c r="T113" s="21" t="str">
        <f>IF(R113&lt;&gt;"",IF(NOT(ISERROR(VLOOKUP(R113,'ESO Dungeon constants'!$F$3:$J$9999,5,FALSE))),VLOOKUP(R113,'ESO Dungeon constants'!$F$3:$K$9999,6,FALSE),VLOOKUP(R113,'ESO zone constants'!$L$2:$O$9999,4,FALSE)),"")</f>
        <v>DLC_MURKMIRE</v>
      </c>
      <c r="U113" s="3" t="str">
        <f>VLOOKUP(T113,'LibSets constants'!$B$3:$C$1000,2,FALSE)</f>
        <v>Murkmire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 t="str">
        <f>IF(J113&lt;&gt;"LIBSETS_SETTYPE_BATTLEGROUND",IF(J113&lt;&gt;"LIBSETS_SETTYPE_SPECIAL",IF(Z113&lt;&gt;"",VLOOKUP(Z113,'ESO zone constants'!$E$2:$L$4965,8,FALSE),""),""),"")</f>
        <v/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 t="str">
        <f>IF(J113&lt;&gt;"LIBSETS_SETTYPE_BATTLEGROUND",IF(J113&lt;&gt;"LIBSETS_SETTYPE_SPECIAL",IF(AE113&lt;&gt;"",VLOOKUP(AE113,'ESO zone constants'!$E$2:$L$4965,8,FALSE),""),""),"")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constants'!$E$2:$L$4965,8,FALSE),""),""),"")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constants'!$E$2:$L$4965,8,FALSE),""),""),"")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constants'!$E$2:$L$4965,8,FALSE),""),""),"")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[408] = {wayshrines={375,375,375,}, traitsNeeded=7, dlcId=DLC_MURKMIRE</v>
      </c>
      <c r="AY113" s="23" t="str">
        <f t="shared" si="14"/>
        <v>, zoneIds={726}, veteran=false</v>
      </c>
      <c r="AZ113" s="23" t="str">
        <f t="shared" si="11"/>
        <v>, setType=LIBSETS_SETTYPE_CRAFTED</v>
      </c>
      <c r="BA113" s="23" t="str">
        <f t="shared" si="12"/>
        <v>},</v>
      </c>
      <c r="BB113" s="23" t="str">
        <f t="shared" si="15"/>
        <v xml:space="preserve"> --Grave-Stake Collector / Grabpflocksammler   [Murkmire]</v>
      </c>
    </row>
    <row r="114" spans="1:54" x14ac:dyDescent="0.25">
      <c r="A114" s="5">
        <v>409</v>
      </c>
      <c r="B114" t="s">
        <v>2334</v>
      </c>
      <c r="C114" t="s">
        <v>2336</v>
      </c>
      <c r="D114" t="s">
        <v>2335</v>
      </c>
      <c r="G114" s="3">
        <f t="shared" si="8"/>
        <v>409</v>
      </c>
      <c r="J114" s="8" t="s">
        <v>4239</v>
      </c>
      <c r="L114" t="s">
        <v>100</v>
      </c>
      <c r="M114" t="s">
        <v>100</v>
      </c>
      <c r="N114">
        <v>379</v>
      </c>
      <c r="O114">
        <v>379</v>
      </c>
      <c r="P114">
        <v>379</v>
      </c>
      <c r="Q114">
        <v>2</v>
      </c>
      <c r="R114" s="3">
        <f>IF(S114&lt;&gt;"",VLOOKUP(S114,'ESO zone constants'!$E$2:$L$4965,8,FALSE),"")</f>
        <v>726</v>
      </c>
      <c r="S114" t="str">
        <f>VLOOKUP(N114,'ESO wayshrine node constants'!$A$3:$E$10003,5,FALSE)</f>
        <v>Murkmire</v>
      </c>
      <c r="T114" s="21" t="str">
        <f>IF(R114&lt;&gt;"",IF(NOT(ISERROR(VLOOKUP(R114,'ESO Dungeon constants'!$F$3:$J$9999,5,FALSE))),VLOOKUP(R114,'ESO Dungeon constants'!$F$3:$K$9999,6,FALSE),VLOOKUP(R114,'ESO zone constants'!$L$2:$O$9999,4,FALSE)),"")</f>
        <v>DLC_MURKMIRE</v>
      </c>
      <c r="U114" s="3" t="str">
        <f>VLOOKUP(T114,'LibSets constants'!$B$3:$C$1000,2,FALSE)</f>
        <v>Murkmire</v>
      </c>
      <c r="W114" s="3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 t="str">
        <f>IF(J114&lt;&gt;"LIBSETS_SETTYPE_BATTLEGROUND",IF(J114&lt;&gt;"LIBSETS_SETTYPE_SPECIAL",IF(Z114&lt;&gt;"",VLOOKUP(Z114,'ESO zone constants'!$E$2:$L$4965,8,FALSE),""),""),"")</f>
        <v/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 t="str">
        <f>IF(J114&lt;&gt;"LIBSETS_SETTYPE_BATTLEGROUND",IF(J114&lt;&gt;"LIBSETS_SETTYPE_SPECIAL",IF(AE114&lt;&gt;"",VLOOKUP(AE114,'ESO zone constants'!$E$2:$L$4965,8,FALSE),""),""),"")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constants'!$E$2:$L$4965,8,FALSE),""),""),"")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constants'!$E$2:$L$4965,8,FALSE),""),""),"")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constants'!$E$2:$L$4965,8,FALSE),""),""),"")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[409] = {wayshrines={379,379,379,}, traitsNeeded=2, dlcId=DLC_MURKMIRE</v>
      </c>
      <c r="AY114" s="23" t="str">
        <f t="shared" si="14"/>
        <v>, zoneIds={726}, veteran=false</v>
      </c>
      <c r="AZ114" s="23" t="str">
        <f t="shared" si="11"/>
        <v>, setType=LIBSETS_SETTYPE_CRAFTED</v>
      </c>
      <c r="BA114" s="23" t="str">
        <f t="shared" si="12"/>
        <v>},</v>
      </c>
      <c r="BB114" s="23" t="str">
        <f t="shared" si="15"/>
        <v xml:space="preserve"> --Naga Shaman / Nagaschamane   [Murkmire]</v>
      </c>
    </row>
    <row r="115" spans="1:54" x14ac:dyDescent="0.25">
      <c r="A115" s="5">
        <v>410</v>
      </c>
      <c r="B115" t="s">
        <v>2337</v>
      </c>
      <c r="C115" t="s">
        <v>2339</v>
      </c>
      <c r="D115" t="s">
        <v>2338</v>
      </c>
      <c r="G115" s="3">
        <f t="shared" si="8"/>
        <v>410</v>
      </c>
      <c r="J115" s="8" t="s">
        <v>4239</v>
      </c>
      <c r="L115" t="s">
        <v>100</v>
      </c>
      <c r="M115" t="s">
        <v>100</v>
      </c>
      <c r="N115">
        <v>379</v>
      </c>
      <c r="O115">
        <v>379</v>
      </c>
      <c r="P115">
        <v>379</v>
      </c>
      <c r="Q115">
        <v>4</v>
      </c>
      <c r="R115" s="3">
        <f>IF(S115&lt;&gt;"",VLOOKUP(S115,'ESO zone constants'!$E$2:$L$4965,8,FALSE),"")</f>
        <v>726</v>
      </c>
      <c r="S115" t="str">
        <f>VLOOKUP(N115,'ESO wayshrine node constants'!$A$3:$E$10003,5,FALSE)</f>
        <v>Murkmire</v>
      </c>
      <c r="T115" s="21" t="str">
        <f>IF(R115&lt;&gt;"",IF(NOT(ISERROR(VLOOKUP(R115,'ESO Dungeon constants'!$F$3:$J$9999,5,FALSE))),VLOOKUP(R115,'ESO Dungeon constants'!$F$3:$K$9999,6,FALSE),VLOOKUP(R115,'ESO zone constants'!$L$2:$O$9999,4,FALSE)),"")</f>
        <v>DLC_MURKMIRE</v>
      </c>
      <c r="U115" s="3" t="str">
        <f>VLOOKUP(T115,'LibSets constants'!$B$3:$C$1000,2,FALSE)</f>
        <v>Murkmire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 t="str">
        <f>IF(J115&lt;&gt;"LIBSETS_SETTYPE_BATTLEGROUND",IF(J115&lt;&gt;"LIBSETS_SETTYPE_SPECIAL",IF(Z115&lt;&gt;"",VLOOKUP(Z115,'ESO zone constants'!$E$2:$L$4965,8,FALSE),""),""),"")</f>
        <v/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constants'!$E$2:$L$4965,8,FALSE),""),""),"")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constants'!$E$2:$L$4965,8,FALSE),""),""),"")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constants'!$E$2:$L$4965,8,FALSE),""),""),"")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constants'!$E$2:$L$4965,8,FALSE),""),""),"")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[410] = {wayshrines={379,379,379,}, traitsNeeded=4, dlcId=DLC_MURKMIRE</v>
      </c>
      <c r="AY115" s="23" t="str">
        <f t="shared" si="14"/>
        <v>, zoneIds={726}, veteran=false</v>
      </c>
      <c r="AZ115" s="23" t="str">
        <f t="shared" si="11"/>
        <v>, setType=LIBSETS_SETTYPE_CRAFTED</v>
      </c>
      <c r="BA115" s="23" t="str">
        <f t="shared" si="12"/>
        <v>},</v>
      </c>
      <c r="BB115" s="23" t="str">
        <f t="shared" si="15"/>
        <v xml:space="preserve"> --Might of the Lost Legion / Macht der Verlorenen Legion   [Murkmire]</v>
      </c>
    </row>
    <row r="116" spans="1:54" s="15" customFormat="1" x14ac:dyDescent="0.25">
      <c r="A116" s="13">
        <v>437</v>
      </c>
      <c r="B116" t="s">
        <v>4194</v>
      </c>
      <c r="C116" t="s">
        <v>2497</v>
      </c>
      <c r="D116" t="s">
        <v>4491</v>
      </c>
      <c r="E116"/>
      <c r="F116"/>
      <c r="G116" s="3">
        <f t="shared" si="8"/>
        <v>437</v>
      </c>
      <c r="H116"/>
      <c r="I116"/>
      <c r="J116" s="8" t="s">
        <v>4239</v>
      </c>
      <c r="K116"/>
      <c r="L116" t="s">
        <v>100</v>
      </c>
      <c r="M116" t="s">
        <v>100</v>
      </c>
      <c r="N116">
        <v>386</v>
      </c>
      <c r="O116">
        <v>386</v>
      </c>
      <c r="P116">
        <v>386</v>
      </c>
      <c r="Q116">
        <v>5</v>
      </c>
      <c r="R116" s="3">
        <f>IF(S116&lt;&gt;"",VLOOKUP(S116,'ESO zone constants'!$E$2:$L$4965,8,FALSE),"")</f>
        <v>1086</v>
      </c>
      <c r="S116" t="s">
        <v>4149</v>
      </c>
      <c r="T116" s="21" t="str">
        <f>IF(R116&lt;&gt;"",IF(NOT(ISERROR(VLOOKUP(R116,'ESO Dungeon constants'!$F$3:$J$9999,5,FALSE))),VLOOKUP(R116,'ESO Dungeon constants'!$F$3:$K$9999,6,FALSE),VLOOKUP(R116,'ESO zone constants'!$L$2:$O$9999,4,FALSE)),"")</f>
        <v>DLC_ELSWEYR</v>
      </c>
      <c r="U116" s="3" t="str">
        <f>VLOOKUP(T116,'LibSets constants'!$B$3:$C$1000,2,FALSE)</f>
        <v>Elsweyr</v>
      </c>
      <c r="V116" s="37"/>
      <c r="W116" s="50" t="str">
        <f>IF(V116&lt;&gt;"",IF(V116&lt;&gt;"LIBSETS_DROP_MECHANIC_MONSTER_NAME",VLOOKUP(V116,'LibSets constants'!$I$4:$L$1000,3,FALSE),""),"")</f>
        <v/>
      </c>
      <c r="X116" s="50" t="str">
        <f>IF(V116&lt;&gt;"",IF(V116&lt;&gt;"LIBSETS_DROP_MECHANIC_MONSTER_NAME",VLOOKUP(V116,'LibSets constants'!$I$4:$L$1000,4,FALSE),""),"")</f>
        <v/>
      </c>
      <c r="Y116" s="3">
        <f>IF(J116&lt;&gt;"LIBSETS_SETTYPE_BATTLEGROUND",IF(J116&lt;&gt;"LIBSETS_SETTYPE_SPECIAL",IF(Z116&lt;&gt;"",VLOOKUP(Z116,'ESO zone constants'!$E$2:$L$4965,8,FALSE),""),""),"")</f>
        <v>1086</v>
      </c>
      <c r="Z116" t="s">
        <v>4149</v>
      </c>
      <c r="AA116" s="51"/>
      <c r="AB116" s="50" t="str">
        <f>IF(AA116&lt;&gt;"",IF(AA116&lt;&gt;"LIBSETS_DROP_MECHANIC_MONSTER_NAME",VLOOKUP(AA116,'LibSets constants'!$I$4:$L$1000,3,FALSE),""),"")</f>
        <v/>
      </c>
      <c r="AC116" s="50" t="str">
        <f>IF(AA116&lt;&gt;"",IF(AA116&lt;&gt;"LIBSETS_DROP_MECHANIC_MONSTER_NAME",VLOOKUP(AA116,'LibSets constants'!$I$4:$L$1000,4,FALSE),""),"")</f>
        <v/>
      </c>
      <c r="AD116" s="3">
        <f>IF(J116&lt;&gt;"LIBSETS_SETTYPE_BATTLEGROUND",IF(J116&lt;&gt;"LIBSETS_SETTYPE_SPECIAL",IF(AE116&lt;&gt;"",VLOOKUP(AE116,'ESO zone constants'!$E$2:$L$4965,8,FALSE),""),""),"")</f>
        <v>1086</v>
      </c>
      <c r="AE116" t="s">
        <v>4149</v>
      </c>
      <c r="AF116" s="51"/>
      <c r="AG116" s="50" t="str">
        <f>IF(AF116&lt;&gt;"",IF(AF116&lt;&gt;"LIBSETS_DROP_MECHANIC_MONSTER_NAME",VLOOKUP(AF116,'LibSets constants'!$I$4:$L$1000,3,FALSE),""),"")</f>
        <v/>
      </c>
      <c r="AH116" s="50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constants'!$E$2:$L$4965,8,FALSE),""),""),"")</f>
        <v/>
      </c>
      <c r="AJ116"/>
      <c r="AK116" s="51"/>
      <c r="AL116" s="50" t="str">
        <f>IF(AK116&lt;&gt;"",IF(AK116&lt;&gt;"LIBSETS_DROP_MECHANIC_MONSTER_NAME",VLOOKUP(AK116,'LibSets constants'!$I$4:$L$1000,3,FALSE),""),"")</f>
        <v/>
      </c>
      <c r="AM116" s="50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constants'!$E$2:$L$4965,8,FALSE),""),""),"")</f>
        <v/>
      </c>
      <c r="AO116"/>
      <c r="AP116" s="51"/>
      <c r="AQ116" s="50" t="str">
        <f>IF(AP116&lt;&gt;"",IF(AP116&lt;&gt;"LIBSETS_DROP_MECHANIC_MONSTER_NAME",VLOOKUP(AP116,'LibSets constants'!$I$4:$L$1000,3,FALSE),""),"")</f>
        <v/>
      </c>
      <c r="AR116" s="50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constants'!$E$2:$L$4965,8,FALSE),""),""),"")</f>
        <v/>
      </c>
      <c r="AT116"/>
      <c r="AU116" s="51"/>
      <c r="AV116" s="50" t="str">
        <f>IF(AU116&lt;&gt;"",IF(AU116&lt;&gt;"LIBSETS_DROP_MECHANIC_MONSTER_NAME",VLOOKUP(AU116,'LibSets constants'!$I$4:$L$1000,3,FALSE),""),"")</f>
        <v/>
      </c>
      <c r="AW116" s="50" t="str">
        <f>IF(AU116&lt;&gt;"",IF(AU116&lt;&gt;"LIBSETS_DROP_MECHANIC_MONSTER_NAME",VLOOKUP(AU116,'LibSets constants'!$I$4:$L$1000,4,FALSE),""),"")</f>
        <v/>
      </c>
      <c r="AX116" s="23" t="str">
        <f t="shared" si="9"/>
        <v>[437] = {wayshrines={386,386,386,}, traitsNeeded=5, dlcId=DLC_ELSWEYR</v>
      </c>
      <c r="AY116" s="23" t="str">
        <f t="shared" si="14"/>
        <v>, zoneIds={1086,1086,1086}, veteran=false</v>
      </c>
      <c r="AZ116" s="23" t="str">
        <f t="shared" si="11"/>
        <v>, setType=LIBSETS_SETTYPE_CRAFTED</v>
      </c>
      <c r="BA116" s="23" t="str">
        <f t="shared" si="12"/>
        <v>},</v>
      </c>
      <c r="BB116" s="23" t="str">
        <f t="shared" si="15"/>
        <v xml:space="preserve"> --Coldharbour's Favorite / Kalthafens Günstling   [Northern Elsweyr, Northern Elsweyr, Northern Elsweyr]</v>
      </c>
    </row>
    <row r="117" spans="1:54" x14ac:dyDescent="0.25">
      <c r="A117" s="13">
        <v>438</v>
      </c>
      <c r="B117" t="s">
        <v>4195</v>
      </c>
      <c r="C117" t="s">
        <v>2495</v>
      </c>
      <c r="D117" t="s">
        <v>4492</v>
      </c>
      <c r="G117" s="3">
        <f t="shared" si="8"/>
        <v>438</v>
      </c>
      <c r="J117" s="8" t="s">
        <v>4239</v>
      </c>
      <c r="L117" t="s">
        <v>100</v>
      </c>
      <c r="M117" t="s">
        <v>100</v>
      </c>
      <c r="N117">
        <v>397</v>
      </c>
      <c r="O117">
        <v>397</v>
      </c>
      <c r="P117">
        <v>397</v>
      </c>
      <c r="Q117">
        <v>8</v>
      </c>
      <c r="R117" s="3">
        <f>IF(S117&lt;&gt;"",VLOOKUP(S117,'ESO zone constants'!$E$2:$L$4965,8,FALSE),"")</f>
        <v>1086</v>
      </c>
      <c r="S117" t="s">
        <v>4149</v>
      </c>
      <c r="T117" s="21" t="str">
        <f>IF(R117&lt;&gt;"",IF(NOT(ISERROR(VLOOKUP(R117,'ESO Dungeon constants'!$F$3:$J$9999,5,FALSE))),VLOOKUP(R117,'ESO Dungeon constants'!$F$3:$K$9999,6,FALSE),VLOOKUP(R117,'ESO zone constants'!$L$2:$O$9999,4,FALSE)),"")</f>
        <v>DLC_ELSWEYR</v>
      </c>
      <c r="U117" s="3" t="str">
        <f>VLOOKUP(T117,'LibSets constants'!$B$3:$C$1000,2,FALSE)</f>
        <v>Elsweyr</v>
      </c>
      <c r="W117" s="50" t="str">
        <f>IF(V117&lt;&gt;"",IF(V117&lt;&gt;"LIBSETS_DROP_MECHANIC_MONSTER_NAME",VLOOKUP(V117,'LibSets constants'!$I$4:$L$1000,3,FALSE),""),"")</f>
        <v/>
      </c>
      <c r="X117" s="50" t="str">
        <f>IF(V117&lt;&gt;"",IF(V117&lt;&gt;"LIBSETS_DROP_MECHANIC_MONSTER_NAME",VLOOKUP(V117,'LibSets constants'!$I$4:$L$1000,4,FALSE),""),"")</f>
        <v/>
      </c>
      <c r="Y117" s="3">
        <f>IF(J117&lt;&gt;"LIBSETS_SETTYPE_BATTLEGROUND",IF(J117&lt;&gt;"LIBSETS_SETTYPE_SPECIAL",IF(Z117&lt;&gt;"",VLOOKUP(Z117,'ESO zone constants'!$E$2:$L$4965,8,FALSE),""),""),"")</f>
        <v>1086</v>
      </c>
      <c r="Z117" t="s">
        <v>4149</v>
      </c>
      <c r="AA117" s="51"/>
      <c r="AB117" s="50" t="str">
        <f>IF(AA117&lt;&gt;"",IF(AA117&lt;&gt;"LIBSETS_DROP_MECHANIC_MONSTER_NAME",VLOOKUP(AA117,'LibSets constants'!$I$4:$L$1000,3,FALSE),""),"")</f>
        <v/>
      </c>
      <c r="AC117" s="50" t="str">
        <f>IF(AA117&lt;&gt;"",IF(AA117&lt;&gt;"LIBSETS_DROP_MECHANIC_MONSTER_NAME",VLOOKUP(AA117,'LibSets constants'!$I$4:$L$1000,4,FALSE),""),"")</f>
        <v/>
      </c>
      <c r="AD117" s="3">
        <f>IF(J117&lt;&gt;"LIBSETS_SETTYPE_BATTLEGROUND",IF(J117&lt;&gt;"LIBSETS_SETTYPE_SPECIAL",IF(AE117&lt;&gt;"",VLOOKUP(AE117,'ESO zone constants'!$E$2:$L$4965,8,FALSE),""),""),"")</f>
        <v>1086</v>
      </c>
      <c r="AE117" t="s">
        <v>4149</v>
      </c>
      <c r="AF117" s="51"/>
      <c r="AG117" s="50" t="str">
        <f>IF(AF117&lt;&gt;"",IF(AF117&lt;&gt;"LIBSETS_DROP_MECHANIC_MONSTER_NAME",VLOOKUP(AF117,'LibSets constants'!$I$4:$L$1000,3,FALSE),""),"")</f>
        <v/>
      </c>
      <c r="AH117" s="50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constants'!$E$2:$L$4965,8,FALSE),""),""),"")</f>
        <v/>
      </c>
      <c r="AK117" s="51"/>
      <c r="AL117" s="50" t="str">
        <f>IF(AK117&lt;&gt;"",IF(AK117&lt;&gt;"LIBSETS_DROP_MECHANIC_MONSTER_NAME",VLOOKUP(AK117,'LibSets constants'!$I$4:$L$1000,3,FALSE),""),"")</f>
        <v/>
      </c>
      <c r="AM117" s="50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constants'!$E$2:$L$4965,8,FALSE),""),""),"")</f>
        <v/>
      </c>
      <c r="AP117" s="51"/>
      <c r="AQ117" s="50" t="str">
        <f>IF(AP117&lt;&gt;"",IF(AP117&lt;&gt;"LIBSETS_DROP_MECHANIC_MONSTER_NAME",VLOOKUP(AP117,'LibSets constants'!$I$4:$L$1000,3,FALSE),""),"")</f>
        <v/>
      </c>
      <c r="AR117" s="50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constants'!$E$2:$L$4965,8,FALSE),""),""),"")</f>
        <v/>
      </c>
      <c r="AU117" s="51"/>
      <c r="AV117" s="50" t="str">
        <f>IF(AU117&lt;&gt;"",IF(AU117&lt;&gt;"LIBSETS_DROP_MECHANIC_MONSTER_NAME",VLOOKUP(AU117,'LibSets constants'!$I$4:$L$1000,3,FALSE),""),"")</f>
        <v/>
      </c>
      <c r="AW117" s="50" t="str">
        <f>IF(AU117&lt;&gt;"",IF(AU117&lt;&gt;"LIBSETS_DROP_MECHANIC_MONSTER_NAME",VLOOKUP(AU117,'LibSets constants'!$I$4:$L$1000,4,FALSE),""),"")</f>
        <v/>
      </c>
      <c r="AX117" s="23" t="str">
        <f t="shared" si="9"/>
        <v>[438] = {wayshrines={397,397,397,}, traitsNeeded=8, dlcId=DLC_ELSWEYR</v>
      </c>
      <c r="AY117" s="23" t="str">
        <f t="shared" si="14"/>
        <v>, zoneIds={1086,1086,1086}, veteran=false</v>
      </c>
      <c r="AZ117" s="23" t="str">
        <f t="shared" si="11"/>
        <v>, setType=LIBSETS_SETTYPE_CRAFTED</v>
      </c>
      <c r="BA117" s="23" t="str">
        <f t="shared" si="12"/>
        <v>},</v>
      </c>
      <c r="BB117" s="23" t="str">
        <f t="shared" si="15"/>
        <v xml:space="preserve"> --Senche-raht's Grit / Mut des Senche-raht   [Northern Elsweyr, Northern Elsweyr, Northern Elsweyr]</v>
      </c>
    </row>
    <row r="118" spans="1:54" x14ac:dyDescent="0.25">
      <c r="A118" s="5">
        <v>439</v>
      </c>
      <c r="B118" t="s">
        <v>4196</v>
      </c>
      <c r="C118" t="s">
        <v>2496</v>
      </c>
      <c r="D118" t="s">
        <v>4493</v>
      </c>
      <c r="G118" s="3">
        <f t="shared" si="8"/>
        <v>439</v>
      </c>
      <c r="J118" s="8" t="s">
        <v>4239</v>
      </c>
      <c r="L118" t="s">
        <v>100</v>
      </c>
      <c r="M118" t="s">
        <v>100</v>
      </c>
      <c r="N118">
        <v>382</v>
      </c>
      <c r="O118">
        <v>382</v>
      </c>
      <c r="P118">
        <v>382</v>
      </c>
      <c r="Q118">
        <v>3</v>
      </c>
      <c r="R118" s="3">
        <f>IF(S118&lt;&gt;"",VLOOKUP(S118,'ESO zone constants'!$E$2:$L$4965,8,FALSE),"")</f>
        <v>1086</v>
      </c>
      <c r="S118" t="s">
        <v>4149</v>
      </c>
      <c r="T118" s="21" t="str">
        <f>IF(R118&lt;&gt;"",IF(NOT(ISERROR(VLOOKUP(R118,'ESO Dungeon constants'!$F$3:$J$9999,5,FALSE))),VLOOKUP(R118,'ESO Dungeon constants'!$F$3:$K$9999,6,FALSE),VLOOKUP(R118,'ESO zone constants'!$L$2:$O$9999,4,FALSE)),"")</f>
        <v>DLC_ELSWEYR</v>
      </c>
      <c r="U118" s="3" t="str">
        <f>VLOOKUP(T118,'LibSets constants'!$B$3:$C$1000,2,FALSE)</f>
        <v>Elsweyr</v>
      </c>
      <c r="W118" s="50" t="str">
        <f>IF(V118&lt;&gt;"",IF(V118&lt;&gt;"LIBSETS_DROP_MECHANIC_MONSTER_NAME",VLOOKUP(V118,'LibSets constants'!$I$4:$L$1000,3,FALSE),""),"")</f>
        <v/>
      </c>
      <c r="X118" s="50" t="str">
        <f>IF(V118&lt;&gt;"",IF(V118&lt;&gt;"LIBSETS_DROP_MECHANIC_MONSTER_NAME",VLOOKUP(V118,'LibSets constants'!$I$4:$L$1000,4,FALSE),""),"")</f>
        <v/>
      </c>
      <c r="Y118" s="3">
        <f>IF(J118&lt;&gt;"LIBSETS_SETTYPE_BATTLEGROUND",IF(J118&lt;&gt;"LIBSETS_SETTYPE_SPECIAL",IF(Z118&lt;&gt;"",VLOOKUP(Z118,'ESO zone constants'!$E$2:$L$4965,8,FALSE),""),""),"")</f>
        <v>1086</v>
      </c>
      <c r="Z118" t="s">
        <v>4149</v>
      </c>
      <c r="AA118" s="51"/>
      <c r="AB118" s="50" t="str">
        <f>IF(AA118&lt;&gt;"",IF(AA118&lt;&gt;"LIBSETS_DROP_MECHANIC_MONSTER_NAME",VLOOKUP(AA118,'LibSets constants'!$I$4:$L$1000,3,FALSE),""),"")</f>
        <v/>
      </c>
      <c r="AC118" s="50" t="str">
        <f>IF(AA118&lt;&gt;"",IF(AA118&lt;&gt;"LIBSETS_DROP_MECHANIC_MONSTER_NAME",VLOOKUP(AA118,'LibSets constants'!$I$4:$L$1000,4,FALSE),""),"")</f>
        <v/>
      </c>
      <c r="AD118" s="3">
        <f>IF(J118&lt;&gt;"LIBSETS_SETTYPE_BATTLEGROUND",IF(J118&lt;&gt;"LIBSETS_SETTYPE_SPECIAL",IF(AE118&lt;&gt;"",VLOOKUP(AE118,'ESO zone constants'!$E$2:$L$4965,8,FALSE),""),""),"")</f>
        <v>1086</v>
      </c>
      <c r="AE118" t="s">
        <v>4149</v>
      </c>
      <c r="AF118" s="51"/>
      <c r="AG118" s="50" t="str">
        <f>IF(AF118&lt;&gt;"",IF(AF118&lt;&gt;"LIBSETS_DROP_MECHANIC_MONSTER_NAME",VLOOKUP(AF118,'LibSets constants'!$I$4:$L$1000,3,FALSE),""),"")</f>
        <v/>
      </c>
      <c r="AH118" s="50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constants'!$E$2:$L$4965,8,FALSE),""),""),"")</f>
        <v/>
      </c>
      <c r="AK118" s="51"/>
      <c r="AL118" s="50" t="str">
        <f>IF(AK118&lt;&gt;"",IF(AK118&lt;&gt;"LIBSETS_DROP_MECHANIC_MONSTER_NAME",VLOOKUP(AK118,'LibSets constants'!$I$4:$L$1000,3,FALSE),""),"")</f>
        <v/>
      </c>
      <c r="AM118" s="50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constants'!$E$2:$L$4965,8,FALSE),""),""),"")</f>
        <v/>
      </c>
      <c r="AP118" s="51"/>
      <c r="AQ118" s="50" t="str">
        <f>IF(AP118&lt;&gt;"",IF(AP118&lt;&gt;"LIBSETS_DROP_MECHANIC_MONSTER_NAME",VLOOKUP(AP118,'LibSets constants'!$I$4:$L$1000,3,FALSE),""),"")</f>
        <v/>
      </c>
      <c r="AR118" s="50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constants'!$E$2:$L$4965,8,FALSE),""),""),"")</f>
        <v/>
      </c>
      <c r="AU118" s="51"/>
      <c r="AV118" s="50" t="str">
        <f>IF(AU118&lt;&gt;"",IF(AU118&lt;&gt;"LIBSETS_DROP_MECHANIC_MONSTER_NAME",VLOOKUP(AU118,'LibSets constants'!$I$4:$L$1000,3,FALSE),""),"")</f>
        <v/>
      </c>
      <c r="AW118" s="50" t="str">
        <f>IF(AU118&lt;&gt;"",IF(AU118&lt;&gt;"LIBSETS_DROP_MECHANIC_MONSTER_NAME",VLOOKUP(AU118,'LibSets constants'!$I$4:$L$1000,4,FALSE),""),"")</f>
        <v/>
      </c>
      <c r="AX118" s="23" t="str">
        <f t="shared" si="9"/>
        <v>[439] = {wayshrines={382,382,382,}, traitsNeeded=3, dlcId=DLC_ELSWEYR</v>
      </c>
      <c r="AY118" s="23" t="str">
        <f t="shared" si="14"/>
        <v>, zoneIds={1086,1086,1086}, veteran=false</v>
      </c>
      <c r="AZ118" s="23" t="str">
        <f t="shared" si="11"/>
        <v>, setType=LIBSETS_SETTYPE_CRAFTED</v>
      </c>
      <c r="BA118" s="23" t="str">
        <f t="shared" si="12"/>
        <v>},</v>
      </c>
      <c r="BB118" s="23" t="str">
        <f t="shared" si="15"/>
        <v xml:space="preserve"> --Vastarie's Tutelage / Vastaries Vormundschaft   [Northern Elsweyr, Northern Elsweyr, Northern Elsweyr]</v>
      </c>
    </row>
    <row r="119" spans="1:54" x14ac:dyDescent="0.25">
      <c r="A119" s="5">
        <v>468</v>
      </c>
      <c r="B119" t="s">
        <v>4486</v>
      </c>
      <c r="C119" t="s">
        <v>4478</v>
      </c>
      <c r="D119" t="s">
        <v>4485</v>
      </c>
      <c r="G119" s="3">
        <f t="shared" si="8"/>
        <v>468</v>
      </c>
      <c r="J119" s="8" t="s">
        <v>4239</v>
      </c>
      <c r="L119" t="s">
        <v>100</v>
      </c>
      <c r="M119" t="s">
        <v>100</v>
      </c>
      <c r="N119">
        <v>403</v>
      </c>
      <c r="O119">
        <v>403</v>
      </c>
      <c r="P119">
        <v>403</v>
      </c>
      <c r="Q119">
        <v>3</v>
      </c>
      <c r="R119" s="3">
        <f>IF(J119&lt;&gt;"LIBSETS_SETTYPE_BATTLEGROUND",IF(J119&lt;&gt;"LIBSETS_SETTYPE_SPECIAL",IF(S119&lt;&gt;"",VLOOKUP(S119,'ESO zone constants'!$E$2:$L$4965,8,FALSE),""),""),"")</f>
        <v>1133</v>
      </c>
      <c r="S119" t="s">
        <v>4396</v>
      </c>
      <c r="T119" s="21" t="str">
        <f>IF(R119&lt;&gt;"",IF(NOT(ISERROR(VLOOKUP(R119,'ESO Dungeon constants'!$F$3:$J$9999,5,FALSE))),VLOOKUP(R119,'ESO Dungeon constants'!$F$3:$K$9999,6,FALSE),VLOOKUP(R119,'ESO zone constants'!$L$2:$O$9999,4,FALSE)),"")</f>
        <v>DLC_DRAGONHOLD</v>
      </c>
      <c r="U119" s="3" t="str">
        <f>VLOOKUP(T119,'LibSets constants'!$B$3:$C$1000,2,FALSE)</f>
        <v>Dragonhold</v>
      </c>
      <c r="W119" s="50" t="str">
        <f>IF(V119&lt;&gt;"",IF(V119&lt;&gt;"LIBSETS_DROP_MECHANIC_MONSTER_NAME",VLOOKUP(V119,'LibSets constants'!$I$4:$L$1000,3,FALSE),""),"")</f>
        <v/>
      </c>
      <c r="X119" s="50"/>
      <c r="AA119" s="51"/>
      <c r="AB119" s="50"/>
      <c r="AC119" s="50"/>
      <c r="AD119" s="45"/>
      <c r="AF119" s="51"/>
      <c r="AG119" s="50"/>
      <c r="AH119" s="50"/>
      <c r="AI119" s="45"/>
      <c r="AK119" s="51"/>
      <c r="AL119" s="50"/>
      <c r="AM119" s="50"/>
      <c r="AP119" s="51"/>
      <c r="AQ119" s="50"/>
      <c r="AR119" s="50"/>
      <c r="AU119" s="51"/>
      <c r="AV119" s="50"/>
      <c r="AW119" s="50"/>
      <c r="AX119" s="23" t="str">
        <f t="shared" si="9"/>
        <v>[468] = {wayshrines={403,403,403,}, traitsNeeded=3, dlcId=DLC_DRAGONHOLD</v>
      </c>
      <c r="AY119" s="23" t="str">
        <f t="shared" si="14"/>
        <v>, zoneIds={1133}, veteran=false</v>
      </c>
      <c r="AZ119" s="23" t="str">
        <f t="shared" si="11"/>
        <v>, setType=LIBSETS_SETTYPE_CRAFTED</v>
      </c>
      <c r="BA119" s="23" t="str">
        <f t="shared" si="12"/>
        <v>},</v>
      </c>
      <c r="BB119" s="23" t="str">
        <f t="shared" si="15"/>
        <v xml:space="preserve"> --Daring Corsair / Kühner Korsar   [Southern Elsweyr]</v>
      </c>
    </row>
    <row r="120" spans="1:54" x14ac:dyDescent="0.25">
      <c r="A120" s="5">
        <v>469</v>
      </c>
      <c r="B120" t="s">
        <v>4484</v>
      </c>
      <c r="C120" t="s">
        <v>4479</v>
      </c>
      <c r="D120" t="s">
        <v>4483</v>
      </c>
      <c r="G120" s="3">
        <f t="shared" si="8"/>
        <v>469</v>
      </c>
      <c r="J120" s="8" t="s">
        <v>4239</v>
      </c>
      <c r="L120" t="s">
        <v>100</v>
      </c>
      <c r="M120" t="s">
        <v>100</v>
      </c>
      <c r="N120">
        <v>403</v>
      </c>
      <c r="O120">
        <v>403</v>
      </c>
      <c r="P120">
        <v>403</v>
      </c>
      <c r="Q120">
        <v>6</v>
      </c>
      <c r="R120" s="3">
        <f>IF(J120&lt;&gt;"LIBSETS_SETTYPE_BATTLEGROUND",IF(J120&lt;&gt;"LIBSETS_SETTYPE_SPECIAL",IF(S120&lt;&gt;"",VLOOKUP(S120,'ESO zone constants'!$E$2:$L$4965,8,FALSE),""),""),"")</f>
        <v>1133</v>
      </c>
      <c r="S120" t="s">
        <v>4396</v>
      </c>
      <c r="T120" s="21" t="str">
        <f>IF(R120&lt;&gt;"",IF(NOT(ISERROR(VLOOKUP(R120,'ESO Dungeon constants'!$F$3:$J$9999,5,FALSE))),VLOOKUP(R120,'ESO Dungeon constants'!$F$3:$K$9999,6,FALSE),VLOOKUP(R120,'ESO zone constants'!$L$2:$O$9999,4,FALSE)),"")</f>
        <v>DLC_DRAGONHOLD</v>
      </c>
      <c r="U120" s="3" t="str">
        <f>VLOOKUP(T120,'LibSets constants'!$B$3:$C$1000,2,FALSE)</f>
        <v>Dragonhold</v>
      </c>
      <c r="W120" s="50" t="str">
        <f>IF(V120&lt;&gt;"",IF(V120&lt;&gt;"LIBSETS_DROP_MECHANIC_MONSTER_NAME",VLOOKUP(V120,'LibSets constants'!$I$4:$L$1000,3,FALSE),""),"")</f>
        <v/>
      </c>
      <c r="X120" s="50"/>
      <c r="AA120" s="51"/>
      <c r="AB120" s="50"/>
      <c r="AC120" s="50"/>
      <c r="AD120" s="45"/>
      <c r="AF120" s="51"/>
      <c r="AG120" s="50"/>
      <c r="AH120" s="50"/>
      <c r="AI120" s="45"/>
      <c r="AK120" s="51"/>
      <c r="AL120" s="50"/>
      <c r="AM120" s="50"/>
      <c r="AP120" s="51"/>
      <c r="AQ120" s="50"/>
      <c r="AR120" s="50"/>
      <c r="AU120" s="51"/>
      <c r="AV120" s="50"/>
      <c r="AW120" s="50"/>
      <c r="AX120" s="23" t="str">
        <f t="shared" si="9"/>
        <v>[469] = {wayshrines={403,403,403,}, traitsNeeded=6, dlcId=DLC_DRAGONHOLD</v>
      </c>
      <c r="AY120" s="23" t="str">
        <f t="shared" si="14"/>
        <v>, zoneIds={1133}, veteran=false</v>
      </c>
      <c r="AZ120" s="23" t="str">
        <f t="shared" si="11"/>
        <v>, setType=LIBSETS_SETTYPE_CRAFTED</v>
      </c>
      <c r="BA120" s="23" t="str">
        <f t="shared" si="12"/>
        <v>},</v>
      </c>
      <c r="BB120" s="23" t="str">
        <f t="shared" si="15"/>
        <v xml:space="preserve"> --Ancient Dragonguard / Alte Drachengarde   [Southern Elsweyr]</v>
      </c>
    </row>
    <row r="121" spans="1:54" x14ac:dyDescent="0.25">
      <c r="A121" s="5">
        <v>470</v>
      </c>
      <c r="B121" t="s">
        <v>4481</v>
      </c>
      <c r="C121" t="s">
        <v>4480</v>
      </c>
      <c r="D121" t="s">
        <v>4482</v>
      </c>
      <c r="G121" s="3">
        <f t="shared" si="8"/>
        <v>470</v>
      </c>
      <c r="J121" s="8" t="s">
        <v>4239</v>
      </c>
      <c r="L121" t="s">
        <v>100</v>
      </c>
      <c r="M121" t="s">
        <v>100</v>
      </c>
      <c r="N121">
        <v>406</v>
      </c>
      <c r="O121">
        <v>406</v>
      </c>
      <c r="P121">
        <v>406</v>
      </c>
      <c r="Q121">
        <v>9</v>
      </c>
      <c r="R121" s="3">
        <f>IF(J121&lt;&gt;"LIBSETS_SETTYPE_BATTLEGROUND",IF(J121&lt;&gt;"LIBSETS_SETTYPE_SPECIAL",IF(S121&lt;&gt;"",VLOOKUP(S121,'ESO zone constants'!$E$2:$L$4965,8,FALSE),""),""),"")</f>
        <v>1133</v>
      </c>
      <c r="S121" t="s">
        <v>4396</v>
      </c>
      <c r="T121" s="21" t="str">
        <f>IF(R121&lt;&gt;"",IF(NOT(ISERROR(VLOOKUP(R121,'ESO Dungeon constants'!$F$3:$J$9999,5,FALSE))),VLOOKUP(R121,'ESO Dungeon constants'!$F$3:$K$9999,6,FALSE),VLOOKUP(R121,'ESO zone constants'!$L$2:$O$9999,4,FALSE)),"")</f>
        <v>DLC_DRAGONHOLD</v>
      </c>
      <c r="U121" s="3" t="str">
        <f>VLOOKUP(T121,'LibSets constants'!$B$3:$C$1000,2,FALSE)</f>
        <v>Dragonhold</v>
      </c>
      <c r="W121" s="50" t="str">
        <f>IF(V121&lt;&gt;"",IF(V121&lt;&gt;"LIBSETS_DROP_MECHANIC_MONSTER_NAME",VLOOKUP(V121,'LibSets constants'!$I$4:$L$1000,3,FALSE),""),"")</f>
        <v/>
      </c>
      <c r="X121" s="50"/>
      <c r="AA121" s="51"/>
      <c r="AB121" s="50"/>
      <c r="AC121" s="50"/>
      <c r="AD121" s="45"/>
      <c r="AF121" s="51"/>
      <c r="AG121" s="50"/>
      <c r="AH121" s="50"/>
      <c r="AI121" s="45"/>
      <c r="AK121" s="51"/>
      <c r="AL121" s="50"/>
      <c r="AM121" s="50"/>
      <c r="AP121" s="51"/>
      <c r="AQ121" s="50"/>
      <c r="AR121" s="50"/>
      <c r="AU121" s="51"/>
      <c r="AV121" s="50"/>
      <c r="AW121" s="50"/>
      <c r="AX121" s="23" t="str">
        <f t="shared" si="9"/>
        <v>[470] = {wayshrines={406,406,406,}, traitsNeeded=9, dlcId=DLC_DRAGONHOLD</v>
      </c>
      <c r="AY121" s="23" t="str">
        <f t="shared" si="14"/>
        <v>, zoneIds={1133}, veteran=false</v>
      </c>
      <c r="AZ121" s="23" t="str">
        <f t="shared" si="11"/>
        <v>, setType=LIBSETS_SETTYPE_CRAFTED</v>
      </c>
      <c r="BA121" s="23" t="str">
        <f t="shared" si="12"/>
        <v>},</v>
      </c>
      <c r="BB121" s="23" t="str">
        <f t="shared" si="15"/>
        <v xml:space="preserve"> --New Moon Acolyte / Akolythin des Neuen Mondes   [Southern Elsweyr]</v>
      </c>
    </row>
    <row r="122" spans="1:54" x14ac:dyDescent="0.25">
      <c r="A122" s="13">
        <v>25</v>
      </c>
      <c r="B122" t="s">
        <v>1370</v>
      </c>
      <c r="C122" t="s">
        <v>1372</v>
      </c>
      <c r="D122" t="s">
        <v>1371</v>
      </c>
      <c r="G122" s="3">
        <f t="shared" si="8"/>
        <v>25</v>
      </c>
      <c r="J122" s="8" t="s">
        <v>4240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constants'!$E$2:$L$4965,8,FALSE),"")</f>
        <v>181</v>
      </c>
      <c r="S122" t="s">
        <v>170</v>
      </c>
      <c r="T122" s="21" t="str">
        <f>IF(R122&lt;&gt;"",IF(NOT(ISERROR(VLOOKUP(R122,'ESO Dungeon constants'!$F$3:$J$9999,5,FALSE))),VLOOKUP(R122,'ESO Dungeon constants'!$F$3:$K$9999,6,FALSE),VLOOKUP(R122,'ESO zone constants'!$L$2:$O$9999,4,FALSE)),"")</f>
        <v>DLC_BASE_GAME</v>
      </c>
      <c r="U122" s="3" t="str">
        <f>VLOOKUP(T122,'LibSets constants'!$B$3:$C$1000,2,FALSE)</f>
        <v>Included in base game</v>
      </c>
      <c r="V122" s="37" t="s">
        <v>4343</v>
      </c>
      <c r="W122" s="3" t="str">
        <f>IF(V122&lt;&gt;"",IF(V122&lt;&gt;"LIBSETS_DROP_MECHANIC_MONSTER_NAME",VLOOKUP(V122,'LibSets constants'!$I$4:$L$1000,3,FALSE),""),"")</f>
        <v>Rewards for the worthy (Cyrodiil/Battleground mail)</v>
      </c>
      <c r="X122" s="3" t="str">
        <f>IF(V122&lt;&gt;"",IF(V122&lt;&gt;"LIBSETS_DROP_MECHANIC_MONSTER_NAME",VLOOKUP(V122,'LibSets constants'!$I$4:$L$1000,4,FALSE),""),"")</f>
        <v>Gerechter Lohn (Cyrodiil/Schlachtfeld Mail)</v>
      </c>
      <c r="Y122" s="3">
        <f>IF(J122&lt;&gt;"LIBSETS_SETTYPE_BATTLEGROUND",IF(J122&lt;&gt;"LIBSETS_SETTYPE_SPECIAL",IF(Z122&lt;&gt;"",VLOOKUP(Z122,'ESO zone constants'!$E$2:$L$4965,8,FALSE),""),""),"")</f>
        <v>181</v>
      </c>
      <c r="Z122" t="s">
        <v>170</v>
      </c>
      <c r="AA122" s="37" t="s">
        <v>4333</v>
      </c>
      <c r="AB122" s="3" t="str">
        <f>IF(AA122&lt;&gt;"",IF(AA122&lt;&gt;"LIBSETS_DROP_MECHANIC_MONSTER_NAME",VLOOKUP(AA122,'LibSets constants'!$I$4:$L$1000,3,FALSE),""),"")</f>
        <v>City Erntefurt (quartermaster)</v>
      </c>
      <c r="AC122" s="3" t="str">
        <f>IF(AA122&lt;&gt;"",IF(AA122&lt;&gt;"LIBSETS_DROP_MECHANIC_MONSTER_NAME",VLOOKUP(AA122,'LibSets constants'!$I$4:$L$1000,4,FALSE),""),"")</f>
        <v>Stadt Erntefurt (Quartiermeister)</v>
      </c>
      <c r="AD122" s="3" t="str">
        <f>IF(J122&lt;&gt;"LIBSETS_SETTYPE_BATTLEGROUND",IF(J122&lt;&gt;"LIBSETS_SETTYPE_SPECIAL",IF(AE122&lt;&gt;"",VLOOKUP(AE122,'ESO zone constants'!$E$2:$L$4965,8,FALSE),""),""),"")</f>
        <v/>
      </c>
      <c r="AG122" s="3" t="str">
        <f>IF(AF122&lt;&gt;"",IF(AF122&lt;&gt;"LIBSETS_DROP_MECHANIC_MONSTER_NAME",VLOOKUP(AF122,'LibSets constants'!$I$4:$L$1000,3,FALSE),""),"")</f>
        <v/>
      </c>
      <c r="AH122" s="3" t="str">
        <f>IF(AF122&lt;&gt;"",IF(AF122&lt;&gt;"LIBSETS_DROP_MECHANIC_MONSTER_NAME",VLOOKUP(AF122,'LibSets constants'!$I$4:$L$1000,4,FALSE),""),"")</f>
        <v/>
      </c>
      <c r="AI122" s="3" t="str">
        <f>IF(J122&lt;&gt;"LIBSETS_SETTYPE_BATTLEGROUND",IF(J122&lt;&gt;"LIBSETS_SETTYPE_SPECIAL",IF(AJ122&lt;&gt;"",VLOOKUP(AJ122,'ESO zone constants'!$E$2:$L$4965,8,FALSE),""),""),"")</f>
        <v/>
      </c>
      <c r="AL122" s="3" t="str">
        <f>IF(AK122&lt;&gt;"",IF(AK122&lt;&gt;"LIBSETS_DROP_MECHANIC_MONSTER_NAME",VLOOKUP(AK122,'LibSets constants'!$I$4:$L$1000,3,FALSE),""),"")</f>
        <v/>
      </c>
      <c r="AM122" s="3" t="str">
        <f>IF(AK122&lt;&gt;"",IF(AK122&lt;&gt;"LIBSETS_DROP_MECHANIC_MONSTER_NAME",VLOOKUP(AK122,'LibSets constants'!$I$4:$L$1000,4,FALSE),""),"")</f>
        <v/>
      </c>
      <c r="AN122" s="3" t="str">
        <f>IF(J122&lt;&gt;"LIBSETS_SETTYPE_BATTLEGROUND",IF(J122&lt;&gt;"LIBSETS_SETTYPE_SPECIAL",IF(AO122&lt;&gt;"",VLOOKUP(AO122,'ESO zone constants'!$E$2:$L$4965,8,FALSE),""),""),"")</f>
        <v/>
      </c>
      <c r="AQ122" s="3" t="str">
        <f>IF(AP122&lt;&gt;"",IF(AP122&lt;&gt;"LIBSETS_DROP_MECHANIC_MONSTER_NAME",VLOOKUP(AP122,'LibSets constants'!$I$4:$L$1000,3,FALSE),""),"")</f>
        <v/>
      </c>
      <c r="AR122" s="3" t="str">
        <f>IF(AP122&lt;&gt;"",IF(AP122&lt;&gt;"LIBSETS_DROP_MECHANIC_MONSTER_NAME",VLOOKUP(AP122,'LibSets constants'!$I$4:$L$1000,4,FALSE),""),"")</f>
        <v/>
      </c>
      <c r="AS122" s="3" t="str">
        <f>IF(J122&lt;&gt;"LIBSETS_SETTYPE_BATTLEGROUND",IF(J122&lt;&gt;"LIBSETS_SETTYPE_SPECIAL",IF(AT122&lt;&gt;"",VLOOKUP(AT122,'ESO zone constants'!$E$2:$L$4965,8,FALSE),""),""),"")</f>
        <v/>
      </c>
      <c r="AV122" s="3" t="str">
        <f>IF(AU122&lt;&gt;"",IF(AU122&lt;&gt;"LIBSETS_DROP_MECHANIC_MONSTER_NAME",VLOOKUP(AU122,'LibSets constants'!$I$4:$L$1000,3,FALSE),""),"")</f>
        <v/>
      </c>
      <c r="AW122" s="3" t="str">
        <f>IF(AU122&lt;&gt;"",IF(AU122&lt;&gt;"LIBSETS_DROP_MECHANIC_MONSTER_NAME",VLOOKUP(AU122,'LibSets constants'!$I$4:$L$1000,4,FALSE),""),"")</f>
        <v/>
      </c>
      <c r="AX122" s="23" t="str">
        <f t="shared" si="9"/>
        <v>[25] = {wayshrines={-1,-1,-1,}, dlcId=DLC_BASE_GAME</v>
      </c>
      <c r="AY122" s="23" t="str">
        <f t="shared" si="14"/>
        <v>, zoneIds={181,181}, veteran=false</v>
      </c>
      <c r="AZ122" s="23" t="str">
        <f t="shared" si="11"/>
        <v>, setType=LIBSETS_SETTYPE_CYRODIIL</v>
      </c>
      <c r="BA122" s="23" t="str">
        <f t="shared" si="12"/>
        <v>, dropMechanic={LIBSETS_DROP_MECHANIC_MAIL_PVP_REWARDS_FOR_THE_WORTHY,LIBSETS_DROP_MECHANIC_CITY_CYRODIIL_ERNTEFURT}},</v>
      </c>
      <c r="BB122" s="23" t="str">
        <f t="shared" si="15"/>
        <v xml:space="preserve"> --Desert Rose / Wüstenrose   [Cyrodiil, Cyrodiil]</v>
      </c>
    </row>
    <row r="123" spans="1:54" x14ac:dyDescent="0.25">
      <c r="A123" s="13">
        <v>39</v>
      </c>
      <c r="B123" t="s">
        <v>1410</v>
      </c>
      <c r="C123" t="s">
        <v>1412</v>
      </c>
      <c r="D123" t="s">
        <v>1411</v>
      </c>
      <c r="G123" s="3">
        <f t="shared" si="8"/>
        <v>39</v>
      </c>
      <c r="J123" s="8" t="s">
        <v>4240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constants'!$E$2:$L$4965,8,FALSE),"")</f>
        <v>181</v>
      </c>
      <c r="S123" t="s">
        <v>170</v>
      </c>
      <c r="T123" s="21" t="str">
        <f>IF(R123&lt;&gt;"",IF(NOT(ISERROR(VLOOKUP(R123,'ESO Dungeon constants'!$F$3:$J$9999,5,FALSE))),VLOOKUP(R123,'ESO Dungeon constants'!$F$3:$K$9999,6,FALSE),VLOOKUP(R123,'ESO zone constants'!$L$2:$O$9999,4,FALSE)),"")</f>
        <v>DLC_BASE_GAME</v>
      </c>
      <c r="U123" s="3" t="str">
        <f>VLOOKUP(T123,'LibSets constants'!$B$3:$C$1000,2,FALSE)</f>
        <v>Included in base game</v>
      </c>
      <c r="V123" s="37" t="s">
        <v>4343</v>
      </c>
      <c r="W123" s="3" t="str">
        <f>IF(V123&lt;&gt;"",IF(V123&lt;&gt;"LIBSETS_DROP_MECHANIC_MONSTER_NAME",VLOOKUP(V123,'LibSets constants'!$I$4:$L$1000,3,FALSE),""),"")</f>
        <v>Rewards for the worthy (Cyrodiil/Battleground mail)</v>
      </c>
      <c r="X123" s="3" t="str">
        <f>IF(V123&lt;&gt;"",IF(V123&lt;&gt;"LIBSETS_DROP_MECHANIC_MONSTER_NAME",VLOOKUP(V123,'LibSets constants'!$I$4:$L$1000,4,FALSE),""),"")</f>
        <v>Gerechter Lohn (Cyrodiil/Schlachtfeld Mail)</v>
      </c>
      <c r="Y123" s="3">
        <f>IF(J123&lt;&gt;"LIBSETS_SETTYPE_BATTLEGROUND",IF(J123&lt;&gt;"LIBSETS_SETTYPE_SPECIAL",IF(Z123&lt;&gt;"",VLOOKUP(Z123,'ESO zone constants'!$E$2:$L$4965,8,FALSE),""),""),"")</f>
        <v>181</v>
      </c>
      <c r="Z123" t="s">
        <v>170</v>
      </c>
      <c r="AA123" s="37" t="s">
        <v>4336</v>
      </c>
      <c r="AB123" s="3" t="str">
        <f>IF(AA123&lt;&gt;"",IF(AA123&lt;&gt;"LIBSETS_DROP_MECHANIC_MONSTER_NAME",VLOOKUP(AA123,'LibSets constants'!$I$4:$L$1000,3,FALSE),""),"")</f>
        <v>City Vlastarus (quartermaster)</v>
      </c>
      <c r="AC123" s="3" t="str">
        <f>IF(AA123&lt;&gt;"",IF(AA123&lt;&gt;"LIBSETS_DROP_MECHANIC_MONSTER_NAME",VLOOKUP(AA123,'LibSets constants'!$I$4:$L$1000,4,FALSE),""),"")</f>
        <v>Stadt Vlastarus (Quartiermeister)</v>
      </c>
      <c r="AD123" s="3" t="str">
        <f>IF(J123&lt;&gt;"LIBSETS_SETTYPE_BATTLEGROUND",IF(J123&lt;&gt;"LIBSETS_SETTYPE_SPECIAL",IF(AE123&lt;&gt;"",VLOOKUP(AE123,'ESO zone constants'!$E$2:$L$4965,8,FALSE),""),""),"")</f>
        <v/>
      </c>
      <c r="AG123" s="3" t="str">
        <f>IF(AF123&lt;&gt;"",IF(AF123&lt;&gt;"LIBSETS_DROP_MECHANIC_MONSTER_NAME",VLOOKUP(AF123,'LibSets constants'!$I$4:$L$1000,3,FALSE),""),"")</f>
        <v/>
      </c>
      <c r="AH123" s="3" t="str">
        <f>IF(AF123&lt;&gt;"",IF(AF123&lt;&gt;"LIBSETS_DROP_MECHANIC_MONSTER_NAME",VLOOKUP(AF123,'LibSets constants'!$I$4:$L$1000,4,FALSE),""),"")</f>
        <v/>
      </c>
      <c r="AI123" s="3" t="str">
        <f>IF(J123&lt;&gt;"LIBSETS_SETTYPE_BATTLEGROUND",IF(J123&lt;&gt;"LIBSETS_SETTYPE_SPECIAL",IF(AJ123&lt;&gt;"",VLOOKUP(AJ123,'ESO zone constants'!$E$2:$L$4965,8,FALSE),""),""),"")</f>
        <v/>
      </c>
      <c r="AL123" s="3" t="str">
        <f>IF(AK123&lt;&gt;"",IF(AK123&lt;&gt;"LIBSETS_DROP_MECHANIC_MONSTER_NAME",VLOOKUP(AK123,'LibSets constants'!$I$4:$L$1000,3,FALSE),""),"")</f>
        <v/>
      </c>
      <c r="AM123" s="3" t="str">
        <f>IF(AK123&lt;&gt;"",IF(AK123&lt;&gt;"LIBSETS_DROP_MECHANIC_MONSTER_NAME",VLOOKUP(AK123,'LibSets constants'!$I$4:$L$1000,4,FALSE),""),"")</f>
        <v/>
      </c>
      <c r="AN123" s="3" t="str">
        <f>IF(J123&lt;&gt;"LIBSETS_SETTYPE_BATTLEGROUND",IF(J123&lt;&gt;"LIBSETS_SETTYPE_SPECIAL",IF(AO123&lt;&gt;"",VLOOKUP(AO123,'ESO zone constants'!$E$2:$L$4965,8,FALSE),""),""),"")</f>
        <v/>
      </c>
      <c r="AQ123" s="3" t="str">
        <f>IF(AP123&lt;&gt;"",IF(AP123&lt;&gt;"LIBSETS_DROP_MECHANIC_MONSTER_NAME",VLOOKUP(AP123,'LibSets constants'!$I$4:$L$1000,3,FALSE),""),"")</f>
        <v/>
      </c>
      <c r="AR123" s="3" t="str">
        <f>IF(AP123&lt;&gt;"",IF(AP123&lt;&gt;"LIBSETS_DROP_MECHANIC_MONSTER_NAME",VLOOKUP(AP123,'LibSets constants'!$I$4:$L$1000,4,FALSE),""),"")</f>
        <v/>
      </c>
      <c r="AS123" s="3" t="str">
        <f>IF(J123&lt;&gt;"LIBSETS_SETTYPE_BATTLEGROUND",IF(J123&lt;&gt;"LIBSETS_SETTYPE_SPECIAL",IF(AT123&lt;&gt;"",VLOOKUP(AT123,'ESO zone constants'!$E$2:$L$4965,8,FALSE),""),""),"")</f>
        <v/>
      </c>
      <c r="AV123" s="3" t="str">
        <f>IF(AU123&lt;&gt;"",IF(AU123&lt;&gt;"LIBSETS_DROP_MECHANIC_MONSTER_NAME",VLOOKUP(AU123,'LibSets constants'!$I$4:$L$1000,3,FALSE),""),"")</f>
        <v/>
      </c>
      <c r="AW123" s="3" t="str">
        <f>IF(AU123&lt;&gt;"",IF(AU123&lt;&gt;"LIBSETS_DROP_MECHANIC_MONSTER_NAME",VLOOKUP(AU123,'LibSets constants'!$I$4:$L$1000,4,FALSE),""),"")</f>
        <v/>
      </c>
      <c r="AX123" s="23" t="str">
        <f t="shared" si="9"/>
        <v>[39] = {wayshrines={-1,-1,-1,}, dlcId=DLC_BASE_GAME</v>
      </c>
      <c r="AY123" s="23" t="str">
        <f t="shared" si="14"/>
        <v>, zoneIds={181,181}, veteran=false</v>
      </c>
      <c r="AZ123" s="23" t="str">
        <f t="shared" si="11"/>
        <v>, setType=LIBSETS_SETTYPE_CYRODIIL</v>
      </c>
      <c r="BA123" s="23" t="str">
        <f t="shared" si="12"/>
        <v>, dropMechanic={LIBSETS_DROP_MECHANIC_MAIL_PVP_REWARDS_FOR_THE_WORTHY,LIBSETS_DROP_MECHANIC_CITY_CYRODIIL_VLASTARUS}},</v>
      </c>
      <c r="BB123" s="23" t="str">
        <f t="shared" si="15"/>
        <v xml:space="preserve"> --Alessian Order / Alessianischer Orden   [Cyrodiil, Cyrodiil]</v>
      </c>
    </row>
    <row r="124" spans="1:54" x14ac:dyDescent="0.25">
      <c r="A124" s="13">
        <v>50</v>
      </c>
      <c r="B124" t="s">
        <v>1433</v>
      </c>
      <c r="C124" t="s">
        <v>1435</v>
      </c>
      <c r="D124" t="s">
        <v>1434</v>
      </c>
      <c r="G124" s="3">
        <f t="shared" si="8"/>
        <v>50</v>
      </c>
      <c r="J124" s="8" t="s">
        <v>4240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constants'!$E$2:$L$4965,8,FALSE),"")</f>
        <v>181</v>
      </c>
      <c r="S124" t="s">
        <v>170</v>
      </c>
      <c r="T124" s="21" t="str">
        <f>IF(R124&lt;&gt;"",IF(NOT(ISERROR(VLOOKUP(R124,'ESO Dungeon constants'!$F$3:$J$9999,5,FALSE))),VLOOKUP(R124,'ESO Dungeon constants'!$F$3:$K$9999,6,FALSE),VLOOKUP(R124,'ESO zone constants'!$L$2:$O$9999,4,FALSE)),"")</f>
        <v>DLC_BASE_GAME</v>
      </c>
      <c r="U124" s="3" t="str">
        <f>VLOOKUP(T124,'LibSets constants'!$B$3:$C$1000,2,FALSE)</f>
        <v>Included in base game</v>
      </c>
      <c r="V124" s="37" t="s">
        <v>4343</v>
      </c>
      <c r="W124" s="3" t="str">
        <f>IF(V124&lt;&gt;"",IF(V124&lt;&gt;"LIBSETS_DROP_MECHANIC_MONSTER_NAME",VLOOKUP(V124,'LibSets constants'!$I$4:$L$1000,3,FALSE),""),"")</f>
        <v>Rewards for the worthy (Cyrodiil/Battleground mail)</v>
      </c>
      <c r="X124" s="3" t="str">
        <f>IF(V124&lt;&gt;"",IF(V124&lt;&gt;"LIBSETS_DROP_MECHANIC_MONSTER_NAME",VLOOKUP(V124,'LibSets constants'!$I$4:$L$1000,4,FALSE),""),"")</f>
        <v>Gerechter Lohn (Cyrodiil/Schlachtfeld Mail)</v>
      </c>
      <c r="Y124" s="3">
        <f>IF(J124&lt;&gt;"LIBSETS_SETTYPE_BATTLEGROUND",IF(J124&lt;&gt;"LIBSETS_SETTYPE_SPECIAL",IF(Z124&lt;&gt;"",VLOOKUP(Z124,'ESO zone constants'!$E$2:$L$4965,8,FALSE),""),""),"")</f>
        <v>181</v>
      </c>
      <c r="Z124" t="s">
        <v>170</v>
      </c>
      <c r="AA124" s="37" t="s">
        <v>4334</v>
      </c>
      <c r="AB124" s="3" t="str">
        <f>IF(AA124&lt;&gt;"",IF(AA124&lt;&gt;"LIBSETS_DROP_MECHANIC_MONSTER_NAME",VLOOKUP(AA124,'LibSets constants'!$I$4:$L$1000,3,FALSE),""),"")</f>
        <v>City Bruma (quartermaster)</v>
      </c>
      <c r="AC124" s="3" t="str">
        <f>IF(AA124&lt;&gt;"",IF(AA124&lt;&gt;"LIBSETS_DROP_MECHANIC_MONSTER_NAME",VLOOKUP(AA124,'LibSets constants'!$I$4:$L$1000,4,FALSE),""),"")</f>
        <v>Stadt Bruma (Quartiermeister)</v>
      </c>
      <c r="AD124" s="3" t="str">
        <f>IF(J124&lt;&gt;"LIBSETS_SETTYPE_BATTLEGROUND",IF(J124&lt;&gt;"LIBSETS_SETTYPE_SPECIAL",IF(AE124&lt;&gt;"",VLOOKUP(AE124,'ESO zone constants'!$E$2:$L$4965,8,FALSE),""),""),"")</f>
        <v/>
      </c>
      <c r="AG124" s="3" t="str">
        <f>IF(AF124&lt;&gt;"",IF(AF124&lt;&gt;"LIBSETS_DROP_MECHANIC_MONSTER_NAME",VLOOKUP(AF124,'LibSets constants'!$I$4:$L$1000,3,FALSE),""),"")</f>
        <v/>
      </c>
      <c r="AH124" s="3" t="str">
        <f>IF(AF124&lt;&gt;"",IF(AF124&lt;&gt;"LIBSETS_DROP_MECHANIC_MONSTER_NAME",VLOOKUP(AF124,'LibSets constants'!$I$4:$L$1000,4,FALSE),""),"")</f>
        <v/>
      </c>
      <c r="AI124" s="3" t="str">
        <f>IF(J124&lt;&gt;"LIBSETS_SETTYPE_BATTLEGROUND",IF(J124&lt;&gt;"LIBSETS_SETTYPE_SPECIAL",IF(AJ124&lt;&gt;"",VLOOKUP(AJ124,'ESO zone constants'!$E$2:$L$4965,8,FALSE),""),""),"")</f>
        <v/>
      </c>
      <c r="AL124" s="3" t="str">
        <f>IF(AK124&lt;&gt;"",IF(AK124&lt;&gt;"LIBSETS_DROP_MECHANIC_MONSTER_NAME",VLOOKUP(AK124,'LibSets constants'!$I$4:$L$1000,3,FALSE),""),"")</f>
        <v/>
      </c>
      <c r="AM124" s="3" t="str">
        <f>IF(AK124&lt;&gt;"",IF(AK124&lt;&gt;"LIBSETS_DROP_MECHANIC_MONSTER_NAME",VLOOKUP(AK124,'LibSets constants'!$I$4:$L$1000,4,FALSE),""),"")</f>
        <v/>
      </c>
      <c r="AN124" s="3" t="str">
        <f>IF(J124&lt;&gt;"LIBSETS_SETTYPE_BATTLEGROUND",IF(J124&lt;&gt;"LIBSETS_SETTYPE_SPECIAL",IF(AO124&lt;&gt;"",VLOOKUP(AO124,'ESO zone constants'!$E$2:$L$4965,8,FALSE),""),""),"")</f>
        <v/>
      </c>
      <c r="AQ124" s="3" t="str">
        <f>IF(AP124&lt;&gt;"",IF(AP124&lt;&gt;"LIBSETS_DROP_MECHANIC_MONSTER_NAME",VLOOKUP(AP124,'LibSets constants'!$I$4:$L$1000,3,FALSE),""),"")</f>
        <v/>
      </c>
      <c r="AR124" s="3" t="str">
        <f>IF(AP124&lt;&gt;"",IF(AP124&lt;&gt;"LIBSETS_DROP_MECHANIC_MONSTER_NAME",VLOOKUP(AP124,'LibSets constants'!$I$4:$L$1000,4,FALSE),""),"")</f>
        <v/>
      </c>
      <c r="AS124" s="3" t="str">
        <f>IF(J124&lt;&gt;"LIBSETS_SETTYPE_BATTLEGROUND",IF(J124&lt;&gt;"LIBSETS_SETTYPE_SPECIAL",IF(AT124&lt;&gt;"",VLOOKUP(AT124,'ESO zone constants'!$E$2:$L$4965,8,FALSE),""),""),"")</f>
        <v/>
      </c>
      <c r="AV124" s="3" t="str">
        <f>IF(AU124&lt;&gt;"",IF(AU124&lt;&gt;"LIBSETS_DROP_MECHANIC_MONSTER_NAME",VLOOKUP(AU124,'LibSets constants'!$I$4:$L$1000,3,FALSE),""),"")</f>
        <v/>
      </c>
      <c r="AW124" s="3" t="str">
        <f>IF(AU124&lt;&gt;"",IF(AU124&lt;&gt;"LIBSETS_DROP_MECHANIC_MONSTER_NAME",VLOOKUP(AU124,'LibSets constants'!$I$4:$L$1000,4,FALSE),""),"")</f>
        <v/>
      </c>
      <c r="AX124" s="23" t="str">
        <f t="shared" si="9"/>
        <v>[50] = {wayshrines={-1,-1,-1,}, dlcId=DLC_BASE_GAME</v>
      </c>
      <c r="AY124" s="23" t="str">
        <f t="shared" si="14"/>
        <v>, zoneIds={181,181}, veteran=false</v>
      </c>
      <c r="AZ124" s="23" t="str">
        <f t="shared" si="11"/>
        <v>, setType=LIBSETS_SETTYPE_CYRODIIL</v>
      </c>
      <c r="BA124" s="23" t="str">
        <f t="shared" si="12"/>
        <v>, dropMechanic={LIBSETS_DROP_MECHANIC_MAIL_PVP_REWARDS_FOR_THE_WORTHY,LIBSETS_DROP_MECHANIC_CITY_CYRODIIL_BRUMA}},</v>
      </c>
      <c r="BB124" s="23" t="str">
        <f t="shared" si="15"/>
        <v xml:space="preserve"> --The Morag Tong / Morag Tong   [Cyrodiil, Cyrodiil]</v>
      </c>
    </row>
    <row r="125" spans="1:54" x14ac:dyDescent="0.25">
      <c r="A125" s="13">
        <v>52</v>
      </c>
      <c r="B125" t="s">
        <v>1439</v>
      </c>
      <c r="C125" t="s">
        <v>1441</v>
      </c>
      <c r="D125" t="s">
        <v>1440</v>
      </c>
      <c r="G125" s="3">
        <f t="shared" si="8"/>
        <v>52</v>
      </c>
      <c r="J125" s="8" t="s">
        <v>4240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constants'!$E$2:$L$4965,8,FALSE),"")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constants'!$L$2:$O$9999,4,FALSE)),"")</f>
        <v>DLC_BASE_GAME</v>
      </c>
      <c r="U125" s="3" t="str">
        <f>VLOOKUP(T125,'LibSets constants'!$B$3:$C$1000,2,FALSE)</f>
        <v>Included in base game</v>
      </c>
      <c r="V125" s="37" t="s">
        <v>4343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constants'!$E$2:$L$4965,8,FALSE),""),""),"")</f>
        <v>181</v>
      </c>
      <c r="Z125" t="s">
        <v>170</v>
      </c>
      <c r="AA125" s="37" t="s">
        <v>4336</v>
      </c>
      <c r="AB125" s="3" t="str">
        <f>IF(AA125&lt;&gt;"",IF(AA125&lt;&gt;"LIBSETS_DROP_MECHANIC_MONSTER_NAME",VLOOKUP(AA125,'LibSets constants'!$I$4:$L$1000,3,FALSE),""),"")</f>
        <v>City Vlastarus (quartermaster)</v>
      </c>
      <c r="AC125" s="3" t="str">
        <f>IF(AA125&lt;&gt;"",IF(AA125&lt;&gt;"LIBSETS_DROP_MECHANIC_MONSTER_NAME",VLOOKUP(AA125,'LibSets constants'!$I$4:$L$1000,4,FALSE),""),"")</f>
        <v>Stadt Vlastarus (Quartiermeister)</v>
      </c>
      <c r="AD125" s="3" t="str">
        <f>IF(J125&lt;&gt;"LIBSETS_SETTYPE_BATTLEGROUND",IF(J125&lt;&gt;"LIBSETS_SETTYPE_SPECIAL",IF(AE125&lt;&gt;"",VLOOKUP(AE125,'ESO zone constants'!$E$2:$L$4965,8,FALSE),""),""),"")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constants'!$E$2:$L$4965,8,FALSE),""),""),"")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constants'!$E$2:$L$4965,8,FALSE),""),""),"")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constants'!$E$2:$L$4965,8,FALSE),""),""),"")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 t="shared" si="9"/>
        <v>[52] = {wayshrines={-1,-1,-1,}, dlcId=DLC_BASE_GAME</v>
      </c>
      <c r="AY125" s="23" t="str">
        <f t="shared" si="14"/>
        <v>, zoneIds={181,181}, veteran=false</v>
      </c>
      <c r="AZ125" s="23" t="str">
        <f t="shared" si="11"/>
        <v>, setType=LIBSETS_SETTYPE_CYRODIIL</v>
      </c>
      <c r="BA125" s="23" t="str">
        <f t="shared" si="12"/>
        <v>, dropMechanic={LIBSETS_DROP_MECHANIC_MAIL_PVP_REWARDS_FOR_THE_WORTHY,LIBSETS_DROP_MECHANIC_CITY_CYRODIIL_VLASTARUS}},</v>
      </c>
      <c r="BB125" s="23" t="str">
        <f t="shared" si="15"/>
        <v xml:space="preserve"> --Beckoning Steel / Klingender Stahl   [Cyrodiil, Cyrodiil]</v>
      </c>
    </row>
    <row r="126" spans="1:54" x14ac:dyDescent="0.25">
      <c r="A126" s="13">
        <v>59</v>
      </c>
      <c r="B126" t="s">
        <v>1460</v>
      </c>
      <c r="C126" t="s">
        <v>1462</v>
      </c>
      <c r="D126" t="s">
        <v>1461</v>
      </c>
      <c r="G126" s="3">
        <f t="shared" si="8"/>
        <v>59</v>
      </c>
      <c r="J126" s="8" t="s">
        <v>4240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constants'!$E$2:$L$4965,8,FALSE),"")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constants'!$L$2:$O$9999,4,FALSE)),"")</f>
        <v>DLC_BASE_GAME</v>
      </c>
      <c r="U126" s="3" t="str">
        <f>VLOOKUP(T126,'LibSets constants'!$B$3:$C$1000,2,FALSE)</f>
        <v>Included in base game</v>
      </c>
      <c r="V126" s="37" t="s">
        <v>4343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constants'!$E$2:$L$4965,8,FALSE),""),""),"")</f>
        <v>181</v>
      </c>
      <c r="Z126" t="s">
        <v>170</v>
      </c>
      <c r="AA126" s="37" t="s">
        <v>4334</v>
      </c>
      <c r="AB126" s="3" t="str">
        <f>IF(AA126&lt;&gt;"",IF(AA126&lt;&gt;"LIBSETS_DROP_MECHANIC_MONSTER_NAME",VLOOKUP(AA126,'LibSets constants'!$I$4:$L$1000,3,FALSE),""),"")</f>
        <v>City Bruma (quartermaster)</v>
      </c>
      <c r="AC126" s="3" t="str">
        <f>IF(AA126&lt;&gt;"",IF(AA126&lt;&gt;"LIBSETS_DROP_MECHANIC_MONSTER_NAME",VLOOKUP(AA126,'LibSets constants'!$I$4:$L$1000,4,FALSE),""),"")</f>
        <v>Stadt Bruma (Quartiermeister)</v>
      </c>
      <c r="AD126" s="3" t="str">
        <f>IF(J126&lt;&gt;"LIBSETS_SETTYPE_BATTLEGROUND",IF(J126&lt;&gt;"LIBSETS_SETTYPE_SPECIAL",IF(AE126&lt;&gt;"",VLOOKUP(AE126,'ESO zone constants'!$E$2:$L$4965,8,FALSE),""),""),"")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constants'!$E$2:$L$4965,8,FALSE),""),""),"")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constants'!$E$2:$L$4965,8,FALSE),""),""),"")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constants'!$E$2:$L$4965,8,FALSE),""),""),"")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[59] = {wayshrines={-1,-1,-1,}, dlcId=DLC_BASE_GAME</v>
      </c>
      <c r="AY126" s="23" t="str">
        <f t="shared" si="14"/>
        <v>, zoneIds={181,181}, veteran=false</v>
      </c>
      <c r="AZ126" s="23" t="str">
        <f t="shared" si="11"/>
        <v>, setType=LIBSETS_SETTYPE_CYRODIIL</v>
      </c>
      <c r="BA126" s="23" t="str">
        <f t="shared" si="12"/>
        <v>, dropMechanic={LIBSETS_DROP_MECHANIC_MAIL_PVP_REWARDS_FOR_THE_WORTHY,LIBSETS_DROP_MECHANIC_CITY_CYRODIIL_BRUMA}},</v>
      </c>
      <c r="BB126" s="23" t="str">
        <f t="shared" si="15"/>
        <v xml:space="preserve"> --Kyne's Kiss / Kynes Kuss   [Cyrodiil, Cyrodiil]</v>
      </c>
    </row>
    <row r="127" spans="1:54" x14ac:dyDescent="0.25">
      <c r="A127" s="13">
        <v>63</v>
      </c>
      <c r="B127" t="s">
        <v>1472</v>
      </c>
      <c r="C127" t="s">
        <v>1474</v>
      </c>
      <c r="D127" t="s">
        <v>1473</v>
      </c>
      <c r="G127" s="3">
        <f t="shared" si="8"/>
        <v>63</v>
      </c>
      <c r="J127" s="8" t="s">
        <v>4240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constants'!$E$2:$L$4965,8,FALSE),"")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constants'!$L$2:$O$9999,4,FALSE)),"")</f>
        <v>DLC_BASE_GAME</v>
      </c>
      <c r="U127" s="3" t="str">
        <f>VLOOKUP(T127,'LibSets constants'!$B$3:$C$1000,2,FALSE)</f>
        <v>Included in base game</v>
      </c>
      <c r="V127" s="37" t="s">
        <v>4343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constants'!$E$2:$L$4965,8,FALSE),""),""),"")</f>
        <v>181</v>
      </c>
      <c r="Z127" t="s">
        <v>170</v>
      </c>
      <c r="AA127" s="37" t="s">
        <v>4333</v>
      </c>
      <c r="AB127" s="3" t="str">
        <f>IF(AA127&lt;&gt;"",IF(AA127&lt;&gt;"LIBSETS_DROP_MECHANIC_MONSTER_NAME",VLOOKUP(AA127,'LibSets constants'!$I$4:$L$1000,3,FALSE),""),"")</f>
        <v>City Erntefurt (quartermaster)</v>
      </c>
      <c r="AC127" s="3" t="str">
        <f>IF(AA127&lt;&gt;"",IF(AA127&lt;&gt;"LIBSETS_DROP_MECHANIC_MONSTER_NAME",VLOOKUP(AA127,'LibSets constants'!$I$4:$L$1000,4,FALSE),""),"")</f>
        <v>Stadt Erntefurt (Quartiermeister)</v>
      </c>
      <c r="AD127" s="3" t="str">
        <f>IF(J127&lt;&gt;"LIBSETS_SETTYPE_BATTLEGROUND",IF(J127&lt;&gt;"LIBSETS_SETTYPE_SPECIAL",IF(AE127&lt;&gt;"",VLOOKUP(AE127,'ESO zone constants'!$E$2:$L$4965,8,FALSE),""),""),"")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constants'!$E$2:$L$4965,8,FALSE),""),""),"")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constants'!$E$2:$L$4965,8,FALSE),""),""),"")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constants'!$E$2:$L$4965,8,FALSE),""),""),"")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[63] = {wayshrines={-1,-1,-1,}, dlcId=DLC_BASE_GAME</v>
      </c>
      <c r="AY127" s="23" t="str">
        <f t="shared" si="14"/>
        <v>, zoneIds={181,181}, veteran=false</v>
      </c>
      <c r="AZ127" s="23" t="str">
        <f t="shared" si="11"/>
        <v>, setType=LIBSETS_SETTYPE_CYRODIIL</v>
      </c>
      <c r="BA127" s="23" t="str">
        <f t="shared" si="12"/>
        <v>, dropMechanic={LIBSETS_DROP_MECHANIC_MAIL_PVP_REWARDS_FOR_THE_WORTHY,LIBSETS_DROP_MECHANIC_CITY_CYRODIIL_ERNTEFURT}},</v>
      </c>
      <c r="BB127" s="23" t="str">
        <f t="shared" si="15"/>
        <v xml:space="preserve"> --The Juggernaut / Koloss   [Cyrodiil, Cyrodiil]</v>
      </c>
    </row>
    <row r="128" spans="1:54" x14ac:dyDescent="0.25">
      <c r="A128" s="13">
        <v>67</v>
      </c>
      <c r="B128" t="s">
        <v>1484</v>
      </c>
      <c r="C128" t="s">
        <v>1486</v>
      </c>
      <c r="D128" t="s">
        <v>1485</v>
      </c>
      <c r="G128" s="3">
        <f t="shared" si="8"/>
        <v>67</v>
      </c>
      <c r="J128" s="8" t="s">
        <v>4240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constants'!$E$2:$L$4965,8,FALSE),"")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constants'!$L$2:$O$9999,4,FALSE)),"")</f>
        <v>DLC_BASE_GAME</v>
      </c>
      <c r="U128" s="3" t="str">
        <f>VLOOKUP(T128,'LibSets constants'!$B$3:$C$1000,2,FALSE)</f>
        <v>Included in base game</v>
      </c>
      <c r="V128" s="37" t="s">
        <v>4343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constants'!$E$2:$L$4965,8,FALSE),""),""),"")</f>
        <v>181</v>
      </c>
      <c r="Z128" t="s">
        <v>170</v>
      </c>
      <c r="AA128" s="37" t="s">
        <v>4334</v>
      </c>
      <c r="AB128" s="3" t="str">
        <f>IF(AA128&lt;&gt;"",IF(AA128&lt;&gt;"LIBSETS_DROP_MECHANIC_MONSTER_NAME",VLOOKUP(AA128,'LibSets constants'!$I$4:$L$1000,3,FALSE),""),"")</f>
        <v>City Bruma (quartermaster)</v>
      </c>
      <c r="AC128" s="3" t="str">
        <f>IF(AA128&lt;&gt;"",IF(AA128&lt;&gt;"LIBSETS_DROP_MECHANIC_MONSTER_NAME",VLOOKUP(AA128,'LibSets constants'!$I$4:$L$1000,4,FALSE),""),"")</f>
        <v>Stadt Bruma (Quartiermeister)</v>
      </c>
      <c r="AD128" s="3" t="str">
        <f>IF(J128&lt;&gt;"LIBSETS_SETTYPE_BATTLEGROUND",IF(J128&lt;&gt;"LIBSETS_SETTYPE_SPECIAL",IF(AE128&lt;&gt;"",VLOOKUP(AE128,'ESO zone constants'!$E$2:$L$4965,8,FALSE),""),""),"")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constants'!$E$2:$L$4965,8,FALSE),""),""),"")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constants'!$E$2:$L$4965,8,FALSE),""),""),"")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constants'!$E$2:$L$4965,8,FALSE),""),""),"")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[67] = {wayshrines={-1,-1,-1,}, dlcId=DLC_BASE_GAME</v>
      </c>
      <c r="AY128" s="23" t="str">
        <f t="shared" si="14"/>
        <v>, zoneIds={181,181}, veteran=false</v>
      </c>
      <c r="AZ128" s="23" t="str">
        <f t="shared" si="11"/>
        <v>, setType=LIBSETS_SETTYPE_CYRODIIL</v>
      </c>
      <c r="BA128" s="23" t="str">
        <f t="shared" si="12"/>
        <v>, dropMechanic={LIBSETS_DROP_MECHANIC_MAIL_PVP_REWARDS_FOR_THE_WORTHY,LIBSETS_DROP_MECHANIC_CITY_CYRODIIL_BRUMA}},</v>
      </c>
      <c r="BB128" s="23" t="str">
        <f t="shared" si="15"/>
        <v xml:space="preserve"> --Shadow Walker / Schattengänger   [Cyrodiil, Cyrodiil]</v>
      </c>
    </row>
    <row r="129" spans="1:54" x14ac:dyDescent="0.25">
      <c r="A129" s="13">
        <v>76</v>
      </c>
      <c r="B129" t="s">
        <v>1511</v>
      </c>
      <c r="C129" t="s">
        <v>1513</v>
      </c>
      <c r="D129" t="s">
        <v>1512</v>
      </c>
      <c r="G129" s="3">
        <f t="shared" si="8"/>
        <v>76</v>
      </c>
      <c r="J129" s="8" t="s">
        <v>4240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constants'!$E$2:$L$4965,8,FALSE),"")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constants'!$L$2:$O$9999,4,FALSE)),"")</f>
        <v>DLC_BASE_GAME</v>
      </c>
      <c r="U129" s="3" t="str">
        <f>VLOOKUP(T129,'LibSets constants'!$B$3:$C$1000,2,FALSE)</f>
        <v>Included in base game</v>
      </c>
      <c r="V129" s="37" t="s">
        <v>4343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constants'!$E$2:$L$4965,8,FALSE),""),""),"")</f>
        <v>181</v>
      </c>
      <c r="Z129" t="s">
        <v>170</v>
      </c>
      <c r="AA129" s="37" t="s">
        <v>4333</v>
      </c>
      <c r="AB129" s="3" t="str">
        <f>IF(AA129&lt;&gt;"",IF(AA129&lt;&gt;"LIBSETS_DROP_MECHANIC_MONSTER_NAME",VLOOKUP(AA129,'LibSets constants'!$I$4:$L$1000,3,FALSE),""),"")</f>
        <v>City Erntefurt (quartermaster)</v>
      </c>
      <c r="AC129" s="3" t="str">
        <f>IF(AA129&lt;&gt;"",IF(AA129&lt;&gt;"LIBSETS_DROP_MECHANIC_MONSTER_NAME",VLOOKUP(AA129,'LibSets constants'!$I$4:$L$1000,4,FALSE),""),"")</f>
        <v>Stadt Erntefurt (Quartiermeister)</v>
      </c>
      <c r="AD129" s="3" t="str">
        <f>IF(J129&lt;&gt;"LIBSETS_SETTYPE_BATTLEGROUND",IF(J129&lt;&gt;"LIBSETS_SETTYPE_SPECIAL",IF(AE129&lt;&gt;"",VLOOKUP(AE129,'ESO zone constants'!$E$2:$L$4965,8,FALSE),""),""),"")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constants'!$E$2:$L$4965,8,FALSE),""),""),"")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constants'!$E$2:$L$4965,8,FALSE),""),""),"")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constants'!$E$2:$L$4965,8,FALSE),""),""),"")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[76] = {wayshrines={-1,-1,-1,}, dlcId=DLC_BASE_GAME</v>
      </c>
      <c r="AY129" s="23" t="str">
        <f t="shared" si="14"/>
        <v>, zoneIds={181,181}, veteran=false</v>
      </c>
      <c r="AZ129" s="23" t="str">
        <f t="shared" si="11"/>
        <v>, setType=LIBSETS_SETTYPE_CYRODIIL</v>
      </c>
      <c r="BA129" s="23" t="str">
        <f t="shared" si="12"/>
        <v>, dropMechanic={LIBSETS_DROP_MECHANIC_MAIL_PVP_REWARDS_FOR_THE_WORTHY,LIBSETS_DROP_MECHANIC_CITY_CYRODIIL_ERNTEFURT}},</v>
      </c>
      <c r="BB129" s="23" t="str">
        <f t="shared" si="15"/>
        <v xml:space="preserve"> --Robes of Alteration Mastery / Roben der Veränderungsbeherrschung   [Cyrodiil, Cyrodiil]</v>
      </c>
    </row>
    <row r="130" spans="1:54" x14ac:dyDescent="0.25">
      <c r="A130" s="13">
        <v>83</v>
      </c>
      <c r="B130" t="s">
        <v>1532</v>
      </c>
      <c r="C130" t="s">
        <v>1534</v>
      </c>
      <c r="D130" t="s">
        <v>1533</v>
      </c>
      <c r="G130" s="3">
        <f t="shared" si="8"/>
        <v>83</v>
      </c>
      <c r="J130" s="8" t="s">
        <v>4240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constants'!$E$2:$L$4965,8,FALSE),"")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constants'!$L$2:$O$9999,4,FALSE)),"")</f>
        <v>DLC_BASE_GAME</v>
      </c>
      <c r="U130" s="3" t="str">
        <f>VLOOKUP(T130,'LibSets constants'!$B$3:$C$1000,2,FALSE)</f>
        <v>Included in base game</v>
      </c>
      <c r="V130" s="37" t="s">
        <v>4343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constants'!$E$2:$L$4965,8,FALSE),""),""),"")</f>
        <v>181</v>
      </c>
      <c r="Z130" t="s">
        <v>170</v>
      </c>
      <c r="AA130" s="37" t="s">
        <v>4336</v>
      </c>
      <c r="AB130" s="3" t="str">
        <f>IF(AA130&lt;&gt;"",IF(AA130&lt;&gt;"LIBSETS_DROP_MECHANIC_MONSTER_NAME",VLOOKUP(AA130,'LibSets constants'!$I$4:$L$1000,3,FALSE),""),"")</f>
        <v>City Vlastarus (quartermaster)</v>
      </c>
      <c r="AC130" s="3" t="str">
        <f>IF(AA130&lt;&gt;"",IF(AA130&lt;&gt;"LIBSETS_DROP_MECHANIC_MONSTER_NAME",VLOOKUP(AA130,'LibSets constants'!$I$4:$L$1000,4,FALSE),""),"")</f>
        <v>Stadt Vlastarus (Quartiermeister)</v>
      </c>
      <c r="AD130" s="3" t="str">
        <f>IF(J130&lt;&gt;"LIBSETS_SETTYPE_BATTLEGROUND",IF(J130&lt;&gt;"LIBSETS_SETTYPE_SPECIAL",IF(AE130&lt;&gt;"",VLOOKUP(AE130,'ESO zone constants'!$E$2:$L$4965,8,FALSE),""),""),"")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constants'!$E$2:$L$4965,8,FALSE),""),""),"")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constants'!$E$2:$L$4965,8,FALSE),""),""),"")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constants'!$E$2:$L$4965,8,FALSE),""),""),"")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[83] = {wayshrines={-1,-1,-1,}, dlcId=DLC_BASE_GAME</v>
      </c>
      <c r="AY130" s="23" t="str">
        <f t="shared" si="14"/>
        <v>, zoneIds={181,181}, veteran=false</v>
      </c>
      <c r="AZ130" s="23" t="str">
        <f t="shared" si="11"/>
        <v>, setType=LIBSETS_SETTYPE_CYRODIIL</v>
      </c>
      <c r="BA130" s="23" t="str">
        <f t="shared" si="12"/>
        <v>, dropMechanic={LIBSETS_DROP_MECHANIC_MAIL_PVP_REWARDS_FOR_THE_WORTHY,LIBSETS_DROP_MECHANIC_CITY_CYRODIIL_VLASTARUS}},</v>
      </c>
      <c r="BB130" s="23" t="str">
        <f t="shared" si="15"/>
        <v xml:space="preserve"> --Elf Bane / Elfenfluch   [Cyrodiil, Cyrodiil]</v>
      </c>
    </row>
    <row r="131" spans="1:54" x14ac:dyDescent="0.25">
      <c r="A131" s="13">
        <v>85</v>
      </c>
      <c r="B131" t="s">
        <v>1538</v>
      </c>
      <c r="C131" t="s">
        <v>1540</v>
      </c>
      <c r="D131" t="s">
        <v>1539</v>
      </c>
      <c r="G131" s="3">
        <f t="shared" ref="G131:G194" si="16">A131</f>
        <v>85</v>
      </c>
      <c r="J131" s="8" t="s">
        <v>4240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constants'!$E$2:$L$4965,8,FALSE),"")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constants'!$L$2:$O$9999,4,FALSE)),"")</f>
        <v>DLC_BASE_GAME</v>
      </c>
      <c r="U131" s="3" t="str">
        <f>VLOOKUP(T131,'LibSets constants'!$B$3:$C$1000,2,FALSE)</f>
        <v>Included in base game</v>
      </c>
      <c r="V131" s="37" t="s">
        <v>4343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constants'!$E$2:$L$4965,8,FALSE),""),""),"")</f>
        <v>181</v>
      </c>
      <c r="Z131" t="s">
        <v>170</v>
      </c>
      <c r="AA131" s="37" t="s">
        <v>4333</v>
      </c>
      <c r="AB131" s="3" t="str">
        <f>IF(AA131&lt;&gt;"",IF(AA131&lt;&gt;"LIBSETS_DROP_MECHANIC_MONSTER_NAME",VLOOKUP(AA131,'LibSets constants'!$I$4:$L$1000,3,FALSE),""),"")</f>
        <v>City Erntefurt (quartermaster)</v>
      </c>
      <c r="AC131" s="3" t="str">
        <f>IF(AA131&lt;&gt;"",IF(AA131&lt;&gt;"LIBSETS_DROP_MECHANIC_MONSTER_NAME",VLOOKUP(AA131,'LibSets constants'!$I$4:$L$1000,4,FALSE),""),"")</f>
        <v>Stadt Erntefurt (Quartiermeister)</v>
      </c>
      <c r="AD131" s="3" t="str">
        <f>IF(J131&lt;&gt;"LIBSETS_SETTYPE_BATTLEGROUND",IF(J131&lt;&gt;"LIBSETS_SETTYPE_SPECIAL",IF(AE131&lt;&gt;"",VLOOKUP(AE131,'ESO zone constants'!$E$2:$L$4965,8,FALSE),""),""),"")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constants'!$E$2:$L$4965,8,FALSE),""),""),"")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constants'!$E$2:$L$4965,8,FALSE),""),""),"")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constants'!$E$2:$L$4965,8,FALSE),""),""),"")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94" si="17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[85] = {wayshrines={-1,-1,-1,}, dlcId=DLC_BASE_GAME</v>
      </c>
      <c r="AY131" s="23" t="str">
        <f t="shared" si="14"/>
        <v>, zoneIds={181,181}, veteran=false</v>
      </c>
      <c r="AZ131" s="23" t="str">
        <f t="shared" ref="AZ131:AZ194" si="18">IF(I131&lt;&gt;"Not in the game (anymore)",IF(A131&lt;&gt;"",", setType="&amp;J131,"")&amp;IF(M131="true",", multiTrialSet=true",""),"")</f>
        <v>, setType=LIBSETS_SETTYPE_CYRODIIL</v>
      </c>
      <c r="BA131" s="23" t="str">
        <f t="shared" ref="BA131:BA194" si="19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dropMechanic={LIBSETS_DROP_MECHANIC_MAIL_PVP_REWARDS_FOR_THE_WORTHY,LIBSETS_DROP_MECHANIC_CITY_CYRODIIL_ERNTEFURT}},</v>
      </c>
      <c r="BB131" s="23" t="str">
        <f t="shared" si="15"/>
        <v xml:space="preserve"> --Almalexia's Mercy / Almalexias Gnade   [Cyrodiil, Cyrodiil]</v>
      </c>
    </row>
    <row r="132" spans="1:54" x14ac:dyDescent="0.25">
      <c r="A132" s="13">
        <v>89</v>
      </c>
      <c r="B132" t="s">
        <v>1550</v>
      </c>
      <c r="C132" t="s">
        <v>1552</v>
      </c>
      <c r="D132" t="s">
        <v>1551</v>
      </c>
      <c r="G132" s="3">
        <f t="shared" si="16"/>
        <v>89</v>
      </c>
      <c r="J132" s="8" t="s">
        <v>4240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constants'!$E$2:$L$4965,8,FALSE),"")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constants'!$L$2:$O$9999,4,FALSE)),"")</f>
        <v>DLC_BASE_GAME</v>
      </c>
      <c r="U132" s="3" t="str">
        <f>VLOOKUP(T132,'LibSets constants'!$B$3:$C$1000,2,FALSE)</f>
        <v>Included in base game</v>
      </c>
      <c r="V132" s="37" t="s">
        <v>4343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constants'!$E$2:$L$4965,8,FALSE),""),""),"")</f>
        <v>181</v>
      </c>
      <c r="Z132" t="s">
        <v>170</v>
      </c>
      <c r="AA132" s="37" t="s">
        <v>4334</v>
      </c>
      <c r="AB132" s="3" t="str">
        <f>IF(AA132&lt;&gt;"",IF(AA132&lt;&gt;"LIBSETS_DROP_MECHANIC_MONSTER_NAME",VLOOKUP(AA132,'LibSets constants'!$I$4:$L$1000,3,FALSE),""),"")</f>
        <v>City Bruma (quartermaster)</v>
      </c>
      <c r="AC132" s="3" t="str">
        <f>IF(AA132&lt;&gt;"",IF(AA132&lt;&gt;"LIBSETS_DROP_MECHANIC_MONSTER_NAME",VLOOKUP(AA132,'LibSets constants'!$I$4:$L$1000,4,FALSE),""),"")</f>
        <v>Stadt Bruma (Quartiermeister)</v>
      </c>
      <c r="AD132" s="3" t="str">
        <f>IF(J132&lt;&gt;"LIBSETS_SETTYPE_BATTLEGROUND",IF(J132&lt;&gt;"LIBSETS_SETTYPE_SPECIAL",IF(AE132&lt;&gt;"",VLOOKUP(AE132,'ESO zone constants'!$E$2:$L$4965,8,FALSE),""),""),"")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constants'!$E$2:$L$4965,8,FALSE),""),""),"")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constants'!$E$2:$L$4965,8,FALSE),""),""),"")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constants'!$E$2:$L$4965,8,FALSE),""),""),"")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7"/>
        <v>[89] = {wayshrines={-1,-1,-1,}, dlcId=DLC_BASE_GAME</v>
      </c>
      <c r="AY132" s="23" t="str">
        <f t="shared" si="14"/>
        <v>, zoneIds={181,181}, veteran=false</v>
      </c>
      <c r="AZ132" s="23" t="str">
        <f t="shared" si="18"/>
        <v>, setType=LIBSETS_SETTYPE_CYRODIIL</v>
      </c>
      <c r="BA132" s="23" t="str">
        <f t="shared" si="19"/>
        <v>, dropMechanic={LIBSETS_DROP_MECHANIC_MAIL_PVP_REWARDS_FOR_THE_WORTHY,LIBSETS_DROP_MECHANIC_CITY_CYRODIIL_BRUMA}},</v>
      </c>
      <c r="BB132" s="23" t="str">
        <f t="shared" si="15"/>
        <v xml:space="preserve"> --Sentry / Wachposten   [Cyrodiil, Cyrodiil]</v>
      </c>
    </row>
    <row r="133" spans="1:54" x14ac:dyDescent="0.25">
      <c r="A133" s="13">
        <v>97</v>
      </c>
      <c r="B133" t="s">
        <v>1574</v>
      </c>
      <c r="C133" t="s">
        <v>1576</v>
      </c>
      <c r="D133" t="s">
        <v>1575</v>
      </c>
      <c r="G133" s="3">
        <f t="shared" si="16"/>
        <v>97</v>
      </c>
      <c r="I133" t="s">
        <v>4190</v>
      </c>
      <c r="J133" s="8" t="s">
        <v>4240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constants'!$E$2:$L$4965,8,FALSE),"")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constants'!$L$2:$O$9999,4,FALSE)),"")</f>
        <v>DLC_BASE_GAME</v>
      </c>
      <c r="U133" s="3" t="str">
        <f>VLOOKUP(T133,'LibSets constants'!$B$3:$C$1000,2,FALSE)</f>
        <v>Included in base game</v>
      </c>
      <c r="V133" s="37" t="s">
        <v>4343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constants'!$E$2:$L$4965,8,FALSE),""),""),"")</f>
        <v>181</v>
      </c>
      <c r="Z133" t="s">
        <v>170</v>
      </c>
      <c r="AA133" s="37" t="s">
        <v>4333</v>
      </c>
      <c r="AB133" s="3" t="str">
        <f>IF(AA133&lt;&gt;"",IF(AA133&lt;&gt;"LIBSETS_DROP_MECHANIC_MONSTER_NAME",VLOOKUP(AA133,'LibSets constants'!$I$4:$L$1000,3,FALSE),""),"")</f>
        <v>City Erntefurt (quartermaster)</v>
      </c>
      <c r="AC133" s="3" t="str">
        <f>IF(AA133&lt;&gt;"",IF(AA133&lt;&gt;"LIBSETS_DROP_MECHANIC_MONSTER_NAME",VLOOKUP(AA133,'LibSets constants'!$I$4:$L$1000,4,FALSE),""),"")</f>
        <v>Stadt Erntefurt (Quartiermeister)</v>
      </c>
      <c r="AD133" s="3" t="str">
        <f>IF(J133&lt;&gt;"LIBSETS_SETTYPE_BATTLEGROUND",IF(J133&lt;&gt;"LIBSETS_SETTYPE_SPECIAL",IF(AE133&lt;&gt;"",VLOOKUP(AE133,'ESO zone constants'!$E$2:$L$4965,8,FALSE),""),""),"")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constants'!$E$2:$L$4965,8,FALSE),""),""),"")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constants'!$E$2:$L$4965,8,FALSE),""),""),"")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constants'!$E$2:$L$4965,8,FALSE),""),""),"")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7"/>
        <v>[97] = {wayshrines={-1,-1,-1,}, dlcId=DLC_BASE_GAME</v>
      </c>
      <c r="AY133" s="23" t="str">
        <f t="shared" si="14"/>
        <v>, zoneIds={181,181}, veteran=false</v>
      </c>
      <c r="AZ133" s="23" t="str">
        <f t="shared" si="18"/>
        <v>, setType=LIBSETS_SETTYPE_CYRODIIL</v>
      </c>
      <c r="BA133" s="23" t="str">
        <f t="shared" si="19"/>
        <v>, dropMechanic={LIBSETS_DROP_MECHANIC_MAIL_PVP_REWARDS_FOR_THE_WORTHY,LIBSETS_DROP_MECHANIC_CITY_CYRODIIL_ERNTEFURT}},</v>
      </c>
      <c r="BB133" s="23" t="str">
        <f t="shared" si="15"/>
        <v xml:space="preserve"> --The Arch-Mage / Erzmagier   [Cyrodiil, Cyrodiil]</v>
      </c>
    </row>
    <row r="134" spans="1:54" x14ac:dyDescent="0.25">
      <c r="A134" s="13">
        <v>100</v>
      </c>
      <c r="B134" t="s">
        <v>1583</v>
      </c>
      <c r="C134" t="s">
        <v>1585</v>
      </c>
      <c r="D134" t="s">
        <v>1584</v>
      </c>
      <c r="G134" s="3">
        <f t="shared" si="16"/>
        <v>100</v>
      </c>
      <c r="J134" s="8" t="s">
        <v>4240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constants'!$E$2:$L$4965,8,FALSE),"")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constants'!$L$2:$O$9999,4,FALSE)),"")</f>
        <v>DLC_BASE_GAME</v>
      </c>
      <c r="U134" s="3" t="str">
        <f>VLOOKUP(T134,'LibSets constants'!$B$3:$C$1000,2,FALSE)</f>
        <v>Included in base game</v>
      </c>
      <c r="V134" s="37" t="s">
        <v>4343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constants'!$E$2:$L$4965,8,FALSE),""),""),"")</f>
        <v>181</v>
      </c>
      <c r="Z134" t="s">
        <v>170</v>
      </c>
      <c r="AA134" s="37" t="s">
        <v>4334</v>
      </c>
      <c r="AB134" s="3" t="str">
        <f>IF(AA134&lt;&gt;"",IF(AA134&lt;&gt;"LIBSETS_DROP_MECHANIC_MONSTER_NAME",VLOOKUP(AA134,'LibSets constants'!$I$4:$L$1000,3,FALSE),""),"")</f>
        <v>City Bruma (quartermaster)</v>
      </c>
      <c r="AC134" s="3" t="str">
        <f>IF(AA134&lt;&gt;"",IF(AA134&lt;&gt;"LIBSETS_DROP_MECHANIC_MONSTER_NAME",VLOOKUP(AA134,'LibSets constants'!$I$4:$L$1000,4,FALSE),""),"")</f>
        <v>Stadt Bruma (Quartiermeister)</v>
      </c>
      <c r="AD134" s="3" t="str">
        <f>IF(J134&lt;&gt;"LIBSETS_SETTYPE_BATTLEGROUND",IF(J134&lt;&gt;"LIBSETS_SETTYPE_SPECIAL",IF(AE134&lt;&gt;"",VLOOKUP(AE134,'ESO zone constants'!$E$2:$L$4965,8,FALSE),""),""),"")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constants'!$E$2:$L$4965,8,FALSE),""),""),"")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constants'!$E$2:$L$4965,8,FALSE),""),""),"")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constants'!$E$2:$L$4965,8,FALSE),""),""),"")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7"/>
        <v>[100] = {wayshrines={-1,-1,-1,}, dlcId=DLC_BASE_GAME</v>
      </c>
      <c r="AY134" s="23" t="str">
        <f t="shared" si="14"/>
        <v>, zoneIds={181,181}, veteran=false</v>
      </c>
      <c r="AZ134" s="23" t="str">
        <f t="shared" si="18"/>
        <v>, setType=LIBSETS_SETTYPE_CYRODIIL</v>
      </c>
      <c r="BA134" s="23" t="str">
        <f t="shared" si="19"/>
        <v>, dropMechanic={LIBSETS_DROP_MECHANIC_MAIL_PVP_REWARDS_FOR_THE_WORTHY,LIBSETS_DROP_MECHANIC_CITY_CYRODIIL_BRUMA}},</v>
      </c>
      <c r="BB134" s="23" t="str">
        <f t="shared" si="15"/>
        <v xml:space="preserve"> --Hawk's Eye / Falkenauge   [Cyrodiil, Cyrodiil]</v>
      </c>
    </row>
    <row r="135" spans="1:54" x14ac:dyDescent="0.25">
      <c r="A135" s="13">
        <v>101</v>
      </c>
      <c r="B135" t="s">
        <v>1586</v>
      </c>
      <c r="C135" t="s">
        <v>1587</v>
      </c>
      <c r="D135" t="s">
        <v>1587</v>
      </c>
      <c r="G135" s="3">
        <f t="shared" si="16"/>
        <v>101</v>
      </c>
      <c r="J135" s="8" t="s">
        <v>4240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constants'!$E$2:$L$4965,8,FALSE),"")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constants'!$L$2:$O$9999,4,FALSE)),"")</f>
        <v>DLC_BASE_GAME</v>
      </c>
      <c r="U135" s="3" t="str">
        <f>VLOOKUP(T135,'LibSets constants'!$B$3:$C$1000,2,FALSE)</f>
        <v>Included in base game</v>
      </c>
      <c r="V135" s="37" t="s">
        <v>4343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constants'!$E$2:$L$4965,8,FALSE),""),""),"")</f>
        <v>181</v>
      </c>
      <c r="Z135" t="s">
        <v>170</v>
      </c>
      <c r="AA135" s="37" t="s">
        <v>4336</v>
      </c>
      <c r="AB135" s="3" t="str">
        <f>IF(AA135&lt;&gt;"",IF(AA135&lt;&gt;"LIBSETS_DROP_MECHANIC_MONSTER_NAME",VLOOKUP(AA135,'LibSets constants'!$I$4:$L$1000,3,FALSE),""),"")</f>
        <v>City Vlastarus (quartermaster)</v>
      </c>
      <c r="AC135" s="3" t="str">
        <f>IF(AA135&lt;&gt;"",IF(AA135&lt;&gt;"LIBSETS_DROP_MECHANIC_MONSTER_NAME",VLOOKUP(AA135,'LibSets constants'!$I$4:$L$1000,4,FALSE),""),"")</f>
        <v>Stadt Vlastarus (Quartiermeister)</v>
      </c>
      <c r="AD135" s="3" t="str">
        <f>IF(J135&lt;&gt;"LIBSETS_SETTYPE_BATTLEGROUND",IF(J135&lt;&gt;"LIBSETS_SETTYPE_SPECIAL",IF(AE135&lt;&gt;"",VLOOKUP(AE135,'ESO zone constants'!$E$2:$L$4965,8,FALSE),""),""),"")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constants'!$E$2:$L$4965,8,FALSE),""),""),"")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constants'!$E$2:$L$4965,8,FALSE),""),""),"")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constants'!$E$2:$L$4965,8,FALSE),""),""),"")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7"/>
        <v>[101] = {wayshrines={-1,-1,-1,}, dlcId=DLC_BASE_GAME</v>
      </c>
      <c r="AY135" s="23" t="str">
        <f t="shared" si="14"/>
        <v>, zoneIds={181,181}, veteran=false</v>
      </c>
      <c r="AZ135" s="23" t="str">
        <f t="shared" si="18"/>
        <v>, setType=LIBSETS_SETTYPE_CYRODIIL</v>
      </c>
      <c r="BA135" s="23" t="str">
        <f t="shared" si="19"/>
        <v>, dropMechanic={LIBSETS_DROP_MECHANIC_MAIL_PVP_REWARDS_FOR_THE_WORTHY,LIBSETS_DROP_MECHANIC_CITY_CYRODIIL_VLASTARUS}},</v>
      </c>
      <c r="BB135" s="23" t="str">
        <f t="shared" si="15"/>
        <v xml:space="preserve"> --Affliction / Elend   [Cyrodiil, Cyrodiil]</v>
      </c>
    </row>
    <row r="136" spans="1:54" x14ac:dyDescent="0.25">
      <c r="A136" s="13">
        <v>104</v>
      </c>
      <c r="B136" t="s">
        <v>1594</v>
      </c>
      <c r="C136" t="s">
        <v>1596</v>
      </c>
      <c r="D136" t="s">
        <v>1595</v>
      </c>
      <c r="G136" s="3">
        <f t="shared" si="16"/>
        <v>104</v>
      </c>
      <c r="J136" s="8" t="s">
        <v>4240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constants'!$E$2:$L$4965,8,FALSE),"")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constants'!$L$2:$O$9999,4,FALSE)),"")</f>
        <v>DLC_BASE_GAME</v>
      </c>
      <c r="U136" s="3" t="str">
        <f>VLOOKUP(T136,'LibSets constants'!$B$3:$C$1000,2,FALSE)</f>
        <v>Included in base game</v>
      </c>
      <c r="V136" s="37" t="s">
        <v>4343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constants'!$E$2:$L$4965,8,FALSE),""),""),"")</f>
        <v>181</v>
      </c>
      <c r="Z136" t="s">
        <v>170</v>
      </c>
      <c r="AA136" s="37" t="s">
        <v>4333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constants'!$E$2:$L$4965,8,FALSE),""),""),"")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constants'!$E$2:$L$4965,8,FALSE),""),""),"")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constants'!$E$2:$L$4965,8,FALSE),""),""),"")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constants'!$E$2:$L$4965,8,FALSE),""),""),"")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7"/>
        <v>[104] = {wayshrines={-1,-1,-1,}, dlcId=DLC_BASE_GAME</v>
      </c>
      <c r="AY136" s="23" t="str">
        <f>IF(I136&lt;&gt;"Not in the game (anymore)",IF(A136&lt;&gt;"",IF(R136&lt;&gt;"",CONCATENATE(", zoneIds={",R136),"")&amp;IF(Z136&lt;&gt;"",CONCATENATE(",",Z136),"")&amp;IF(AD136&lt;&gt;"",CONCATENATE(",",AD136),"")&amp;IF(AI136&lt;&gt;"",CONCATENATE(",",AI136),"")&amp;IF(AN136&lt;&gt;"",CONCATENATE(",",AN136),"")&amp;IF(AS136&lt;&gt;"",CONCATENATE(",",AS136),"")&amp;IF(R136&lt;&gt;"",CONCATENATE("}",""),"")&amp;IF(OR(L136="true",L136="false",L136&lt;&gt;""), CONCATENATE(", veteran=", L136), ""),""),"")</f>
        <v>, zoneIds={181,Cyrodiil}, veteran=false</v>
      </c>
      <c r="AZ136" s="23" t="str">
        <f t="shared" si="18"/>
        <v>, setType=LIBSETS_SETTYPE_CYRODIIL</v>
      </c>
      <c r="BA136" s="23" t="str">
        <f t="shared" si="19"/>
        <v>, dropMechanic={LIBSETS_DROP_MECHANIC_MAIL_PVP_REWARDS_FOR_THE_WORTHY,LIBSETS_DROP_MECHANIC_CITY_CYRODIIL_ERNTEFURT}},</v>
      </c>
      <c r="BB136" s="23" t="str">
        <f>IF(I136&lt;&gt;"Not in the game (anymore)",IF(C136&lt;&gt;"",CONCATENATE(" --",C136," / ",B136,"   [",IF(S136&lt;&gt;"",S136,""),IF(AA136&lt;&gt;"",", "&amp;AA136,""),IF(AE136&lt;&gt;"",", "&amp;AE136,""),IF(AJ136&lt;&gt;"",", "&amp;AJ136,""),IF(AO136&lt;&gt;"",", "&amp;AO136,""),IF(AT136&lt;&gt;"",", "&amp;AT136,""),"]")),"")</f>
        <v xml:space="preserve"> --Curse Eater / Fluchfresser   [Cyrodiil, LIBSETS_DROP_MECHANIC_CITY_CYRODIIL_ERNTEFURT]</v>
      </c>
    </row>
    <row r="137" spans="1:54" x14ac:dyDescent="0.25">
      <c r="A137" s="13">
        <v>108</v>
      </c>
      <c r="B137" t="s">
        <v>1606</v>
      </c>
      <c r="C137" t="s">
        <v>1608</v>
      </c>
      <c r="D137" t="s">
        <v>1607</v>
      </c>
      <c r="G137" s="3">
        <f t="shared" si="16"/>
        <v>108</v>
      </c>
      <c r="J137" s="8" t="s">
        <v>4240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constants'!$E$2:$L$4965,8,FALSE),"")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constants'!$L$2:$O$9999,4,FALSE)),"")</f>
        <v>DLC_BASE_GAME</v>
      </c>
      <c r="U137" s="3" t="str">
        <f>VLOOKUP(T137,'LibSets constants'!$B$3:$C$1000,2,FALSE)</f>
        <v>Included in base game</v>
      </c>
      <c r="V137" s="37" t="s">
        <v>4343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constants'!$E$2:$L$4965,8,FALSE),""),""),"")</f>
        <v>181</v>
      </c>
      <c r="Z137" t="s">
        <v>170</v>
      </c>
      <c r="AA137" s="37" t="s">
        <v>4336</v>
      </c>
      <c r="AB137" s="3" t="str">
        <f>IF(AA137&lt;&gt;"",IF(AA137&lt;&gt;"LIBSETS_DROP_MECHANIC_MONSTER_NAME",VLOOKUP(AA137,'LibSets constants'!$I$4:$L$1000,3,FALSE),""),"")</f>
        <v>City Vlastarus (quartermaster)</v>
      </c>
      <c r="AC137" s="3" t="str">
        <f>IF(AA137&lt;&gt;"",IF(AA137&lt;&gt;"LIBSETS_DROP_MECHANIC_MONSTER_NAME",VLOOKUP(AA137,'LibSets constants'!$I$4:$L$1000,4,FALSE),""),"")</f>
        <v>Stadt Vlastarus (Quartiermeister)</v>
      </c>
      <c r="AD137" s="3" t="str">
        <f>IF(J137&lt;&gt;"LIBSETS_SETTYPE_BATTLEGROUND",IF(J137&lt;&gt;"LIBSETS_SETTYPE_SPECIAL",IF(AE137&lt;&gt;"",VLOOKUP(AE137,'ESO zone constants'!$E$2:$L$4965,8,FALSE),""),""),"")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constants'!$E$2:$L$4965,8,FALSE),""),""),"")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constants'!$E$2:$L$4965,8,FALSE),""),""),"")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constants'!$E$2:$L$4965,8,FALSE),""),""),"")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 t="shared" si="17"/>
        <v>[108] = {wayshrines={-1,-1,-1,}, dlcId=DLC_BASE_GAME</v>
      </c>
      <c r="AY137" s="23" t="str">
        <f t="shared" ref="AY137:AY200" si="20"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zoneIds={181,181}, veteran=false</v>
      </c>
      <c r="AZ137" s="23" t="str">
        <f t="shared" si="18"/>
        <v>, setType=LIBSETS_SETTYPE_CYRODIIL</v>
      </c>
      <c r="BA137" s="23" t="str">
        <f t="shared" si="19"/>
        <v>, dropMechanic={LIBSETS_DROP_MECHANIC_MAIL_PVP_REWARDS_FOR_THE_WORTHY,LIBSETS_DROP_MECHANIC_CITY_CYRODIIL_VLASTARUS}},</v>
      </c>
      <c r="BB137" s="23" t="str">
        <f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--Ravager / Verwüster   [Cyrodiil, Cyrodiil]</v>
      </c>
    </row>
    <row r="138" spans="1:54" x14ac:dyDescent="0.25">
      <c r="A138" s="13">
        <v>109</v>
      </c>
      <c r="B138" t="s">
        <v>1609</v>
      </c>
      <c r="C138" t="s">
        <v>1611</v>
      </c>
      <c r="D138" t="s">
        <v>1610</v>
      </c>
      <c r="G138" s="3">
        <f t="shared" si="16"/>
        <v>109</v>
      </c>
      <c r="J138" s="8" t="s">
        <v>4240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constants'!$E$2:$L$4965,8,FALSE),"")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constants'!$L$2:$O$9999,4,FALSE)),"")</f>
        <v>DLC_BASE_GAME</v>
      </c>
      <c r="U138" s="3" t="str">
        <f>VLOOKUP(T138,'LibSets constants'!$B$3:$C$1000,2,FALSE)</f>
        <v>Included in base game</v>
      </c>
      <c r="V138" s="37" t="s">
        <v>4343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constants'!$E$2:$L$4965,8,FALSE),""),""),"")</f>
        <v>181</v>
      </c>
      <c r="Z138" t="s">
        <v>170</v>
      </c>
      <c r="AA138" s="37" t="s">
        <v>4333</v>
      </c>
      <c r="AB138" s="3" t="str">
        <f>IF(AA138&lt;&gt;"",IF(AA138&lt;&gt;"LIBSETS_DROP_MECHANIC_MONSTER_NAME",VLOOKUP(AA138,'LibSets constants'!$I$4:$L$1000,3,FALSE),""),"")</f>
        <v>City Erntefurt (quartermaster)</v>
      </c>
      <c r="AC138" s="3" t="str">
        <f>IF(AA138&lt;&gt;"",IF(AA138&lt;&gt;"LIBSETS_DROP_MECHANIC_MONSTER_NAME",VLOOKUP(AA138,'LibSets constants'!$I$4:$L$1000,4,FALSE),""),"")</f>
        <v>Stadt Erntefurt (Quartiermeister)</v>
      </c>
      <c r="AD138" s="3" t="str">
        <f>IF(J138&lt;&gt;"LIBSETS_SETTYPE_BATTLEGROUND",IF(J138&lt;&gt;"LIBSETS_SETTYPE_SPECIAL",IF(AE138&lt;&gt;"",VLOOKUP(AE138,'ESO zone constants'!$E$2:$L$4965,8,FALSE),""),""),"")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constants'!$E$2:$L$4965,8,FALSE),""),""),"")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constants'!$E$2:$L$4965,8,FALSE),""),""),"")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constants'!$E$2:$L$4965,8,FALSE),""),""),"")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 t="shared" si="17"/>
        <v>[109] = {wayshrines={-1,-1,-1,}, dlcId=DLC_BASE_GAME</v>
      </c>
      <c r="AY138" s="23" t="str">
        <f t="shared" si="20"/>
        <v>, zoneIds={181,181}, veteran=false</v>
      </c>
      <c r="AZ138" s="23" t="str">
        <f t="shared" si="18"/>
        <v>, setType=LIBSETS_SETTYPE_CYRODIIL</v>
      </c>
      <c r="BA138" s="23" t="str">
        <f t="shared" si="19"/>
        <v>, dropMechanic={LIBSETS_DROP_MECHANIC_MAIL_PVP_REWARDS_FOR_THE_WORTHY,LIBSETS_DROP_MECHANIC_CITY_CYRODIIL_ERNTEFURT}},</v>
      </c>
      <c r="BB138" s="23" t="str">
        <f>IF(I138&lt;&gt;"Not in the game (anymore)",IF(C138&lt;&gt;"",CONCATENATE(" --",C138," / ",B138,"   [",IF(S138&lt;&gt;"",S138,""),IF(Z138&lt;&gt;"",", "&amp;Z138,""),IF(AE138&lt;&gt;"",", "&amp;AE138,""),IF(AJ138&lt;&gt;"",", "&amp;AJ138,""),IF(AO138&lt;&gt;"",", "&amp;AO138,""),IF(AT138&lt;&gt;"",", "&amp;AT138,""),"]")),"")</f>
        <v xml:space="preserve"> --Light of Cyrodiil / Licht von Cyrodiil   [Cyrodiil, Cyrodiil]</v>
      </c>
    </row>
    <row r="139" spans="1:54" x14ac:dyDescent="0.25">
      <c r="A139" s="13">
        <v>111</v>
      </c>
      <c r="B139" t="s">
        <v>1615</v>
      </c>
      <c r="C139" t="s">
        <v>1617</v>
      </c>
      <c r="D139" t="s">
        <v>1616</v>
      </c>
      <c r="G139" s="3">
        <f t="shared" si="16"/>
        <v>111</v>
      </c>
      <c r="J139" s="8" t="s">
        <v>4240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constants'!$E$2:$L$4965,8,FALSE),"")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constants'!$L$2:$O$9999,4,FALSE)),"")</f>
        <v>DLC_BASE_GAME</v>
      </c>
      <c r="U139" s="3" t="str">
        <f>VLOOKUP(T139,'LibSets constants'!$B$3:$C$1000,2,FALSE)</f>
        <v>Included in base game</v>
      </c>
      <c r="V139" s="37" t="s">
        <v>4343</v>
      </c>
      <c r="W139" s="50" t="str">
        <f>IF(V139&lt;&gt;"",IF(V139&lt;&gt;"LIBSETS_DROP_MECHANIC_MONSTER_NAME",VLOOKUP(V139,'LibSets constants'!$I$4:$L$1000,3,FALSE),""),"")</f>
        <v>Rewards for the worthy (Cyrodiil/Battleground mail)</v>
      </c>
      <c r="X139" s="50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constants'!$E$2:$L$4965,8,FALSE),""),""),"")</f>
        <v>181</v>
      </c>
      <c r="Z139" t="s">
        <v>170</v>
      </c>
      <c r="AA139" s="51" t="s">
        <v>4334</v>
      </c>
      <c r="AB139" s="50" t="str">
        <f>IF(AA139&lt;&gt;"",IF(AA139&lt;&gt;"LIBSETS_DROP_MECHANIC_MONSTER_NAME",VLOOKUP(AA139,'LibSets constants'!$I$4:$L$1000,3,FALSE),""),"")</f>
        <v>City Bruma (quartermaster)</v>
      </c>
      <c r="AC139" s="50" t="str">
        <f>IF(AA139&lt;&gt;"",IF(AA139&lt;&gt;"LIBSETS_DROP_MECHANIC_MONSTER_NAME",VLOOKUP(AA139,'LibSets constants'!$I$4:$L$1000,4,FALSE),""),"")</f>
        <v>Stadt Bruma (Quartiermeister)</v>
      </c>
      <c r="AD139" s="3" t="str">
        <f>IF(J139&lt;&gt;"LIBSETS_SETTYPE_BATTLEGROUND",IF(J139&lt;&gt;"LIBSETS_SETTYPE_SPECIAL",IF(AE139&lt;&gt;"",VLOOKUP(AE139,'ESO zone constants'!$E$2:$L$4965,8,FALSE),""),""),"")</f>
        <v/>
      </c>
      <c r="AF139" s="51"/>
      <c r="AG139" s="50" t="str">
        <f>IF(AF139&lt;&gt;"",IF(AF139&lt;&gt;"LIBSETS_DROP_MECHANIC_MONSTER_NAME",VLOOKUP(AF139,'LibSets constants'!$I$4:$L$1000,3,FALSE),""),"")</f>
        <v/>
      </c>
      <c r="AH139" s="50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constants'!$E$2:$L$4965,8,FALSE),""),""),"")</f>
        <v/>
      </c>
      <c r="AK139" s="51"/>
      <c r="AL139" s="50" t="str">
        <f>IF(AK139&lt;&gt;"",IF(AK139&lt;&gt;"LIBSETS_DROP_MECHANIC_MONSTER_NAME",VLOOKUP(AK139,'LibSets constants'!$I$4:$L$1000,3,FALSE),""),"")</f>
        <v/>
      </c>
      <c r="AM139" s="50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constants'!$E$2:$L$4965,8,FALSE),""),""),"")</f>
        <v/>
      </c>
      <c r="AP139" s="51"/>
      <c r="AQ139" s="50" t="str">
        <f>IF(AP139&lt;&gt;"",IF(AP139&lt;&gt;"LIBSETS_DROP_MECHANIC_MONSTER_NAME",VLOOKUP(AP139,'LibSets constants'!$I$4:$L$1000,3,FALSE),""),"")</f>
        <v/>
      </c>
      <c r="AR139" s="50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constants'!$E$2:$L$4965,8,FALSE),""),""),"")</f>
        <v/>
      </c>
      <c r="AU139" s="51"/>
      <c r="AV139" s="50" t="str">
        <f>IF(AU139&lt;&gt;"",IF(AU139&lt;&gt;"LIBSETS_DROP_MECHANIC_MONSTER_NAME",VLOOKUP(AU139,'LibSets constants'!$I$4:$L$1000,3,FALSE),""),"")</f>
        <v/>
      </c>
      <c r="AW139" s="50" t="str">
        <f>IF(AU139&lt;&gt;"",IF(AU139&lt;&gt;"LIBSETS_DROP_MECHANIC_MONSTER_NAME",VLOOKUP(AU139,'LibSets constants'!$I$4:$L$1000,4,FALSE),""),"")</f>
        <v/>
      </c>
      <c r="AX139" s="23" t="str">
        <f t="shared" si="17"/>
        <v>[111] = {wayshrines={-1,-1,-1,}, dlcId=DLC_BASE_GAME</v>
      </c>
      <c r="AY139" s="23" t="str">
        <f t="shared" si="20"/>
        <v>, zoneIds={181,181}, veteran=false</v>
      </c>
      <c r="AZ139" s="23" t="str">
        <f t="shared" si="18"/>
        <v>, setType=LIBSETS_SETTYPE_CYRODIIL</v>
      </c>
      <c r="BA139" s="23" t="str">
        <f t="shared" si="19"/>
        <v>, dropMechanic={LIBSETS_DROP_MECHANIC_MAIL_PVP_REWARDS_FOR_THE_WORTHY,LIBSETS_DROP_MECHANIC_CITY_CYRODIIL_BRUMA}},</v>
      </c>
      <c r="BB139" s="23" t="str">
        <f>IF(I139&lt;&gt;"Not in the game (anymore)",IF(C139&lt;&gt;"",CONCATENATE(" --",C139," / ",B139,"   [",IF(S139&lt;&gt;"",S139,""),IF(Z138&lt;&gt;"",", "&amp;Z138,""),IF(AE139&lt;&gt;"",", "&amp;AE139,""),IF(AJ139&lt;&gt;"",", "&amp;AJ139,""),IF(AO139&lt;&gt;"",", "&amp;AO139,""),IF(AT139&lt;&gt;"",", "&amp;AT139,""),"]")),"")</f>
        <v xml:space="preserve"> --Ward of Cyrodiil / Schutz von Cyrodiil   [Cyrodiil, Cyrodiil]</v>
      </c>
    </row>
    <row r="140" spans="1:54" x14ac:dyDescent="0.25">
      <c r="A140" s="13">
        <v>113</v>
      </c>
      <c r="B140" t="s">
        <v>1621</v>
      </c>
      <c r="C140" t="s">
        <v>1623</v>
      </c>
      <c r="D140" t="s">
        <v>1622</v>
      </c>
      <c r="G140" s="3">
        <f t="shared" si="16"/>
        <v>113</v>
      </c>
      <c r="J140" s="8" t="s">
        <v>4240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constants'!$E$2:$L$4965,8,FALSE),"")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constants'!$L$2:$O$9999,4,FALSE)),"")</f>
        <v>DLC_BASE_GAME</v>
      </c>
      <c r="U140" s="3" t="str">
        <f>VLOOKUP(T140,'LibSets constants'!$B$3:$C$1000,2,FALSE)</f>
        <v>Included in base game</v>
      </c>
      <c r="V140" s="37" t="s">
        <v>4343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constants'!$E$2:$L$4965,8,FALSE),""),""),"")</f>
        <v>181</v>
      </c>
      <c r="Z140" t="s">
        <v>170</v>
      </c>
      <c r="AA140" s="37" t="s">
        <v>4336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constants'!$E$2:$L$4965,8,FALSE),""),""),"")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constants'!$E$2:$L$4965,8,FALSE),""),""),"")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constants'!$E$2:$L$4965,8,FALSE),""),""),"")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constants'!$E$2:$L$4965,8,FALSE),""),""),"")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 t="shared" si="17"/>
        <v>[113] = {wayshrines={-1,-1,-1,}, dlcId=DLC_BASE_GAME</v>
      </c>
      <c r="AY140" s="23" t="str">
        <f t="shared" si="20"/>
        <v>, zoneIds={181,181}, veteran=false</v>
      </c>
      <c r="AZ140" s="23" t="str">
        <f t="shared" si="18"/>
        <v>, setType=LIBSETS_SETTYPE_CYRODIIL</v>
      </c>
      <c r="BA140" s="23" t="str">
        <f t="shared" si="19"/>
        <v>, dropMechanic={LIBSETS_DROP_MECHANIC_MAIL_PVP_REWARDS_FOR_THE_WORTHY,LIBSETS_DROP_MECHANIC_CITY_CYRODIIL_VLASTARUS}},</v>
      </c>
      <c r="BB140" s="23" t="str">
        <f t="shared" ref="BB140:BB203" si="21"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--Crest of Cyrodiil / Wappen von Cyrodiil   [Cyrodiil, Cyrodiil]</v>
      </c>
    </row>
    <row r="141" spans="1:54" x14ac:dyDescent="0.25">
      <c r="A141" s="13">
        <v>125</v>
      </c>
      <c r="B141" t="s">
        <v>1653</v>
      </c>
      <c r="C141" t="s">
        <v>1655</v>
      </c>
      <c r="D141" t="s">
        <v>1654</v>
      </c>
      <c r="G141" s="3">
        <f t="shared" si="16"/>
        <v>125</v>
      </c>
      <c r="I141" t="s">
        <v>4190</v>
      </c>
      <c r="J141" s="8" t="s">
        <v>4240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constants'!$E$2:$L$4965,8,FALSE),"")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constants'!$L$2:$O$9999,4,FALSE)),"")</f>
        <v>DLC_BASE_GAME</v>
      </c>
      <c r="U141" s="3" t="str">
        <f>VLOOKUP(T141,'LibSets constants'!$B$3:$C$1000,2,FALSE)</f>
        <v>Included in base game</v>
      </c>
      <c r="V141" s="37" t="s">
        <v>4343</v>
      </c>
      <c r="W141" s="50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 t="str">
        <f>IF(J141&lt;&gt;"LIBSETS_SETTYPE_BATTLEGROUND",IF(J141&lt;&gt;"LIBSETS_SETTYPE_SPECIAL",IF(Z141&lt;&gt;"",VLOOKUP(Z141,'ESO zone constants'!$E$2:$L$4965,8,FALSE),""),""),"")</f>
        <v/>
      </c>
      <c r="AB141" s="3" t="str">
        <f>IF(AA141&lt;&gt;"",IF(AA141&lt;&gt;"LIBSETS_DROP_MECHANIC_MONSTER_NAME",VLOOKUP(AA141,'LibSets constants'!$I$4:$L$1000,3,FALSE),""),"")</f>
        <v/>
      </c>
      <c r="AC141" s="3" t="str">
        <f>IF(AA141&lt;&gt;"",IF(AA141&lt;&gt;"LIBSETS_DROP_MECHANIC_MONSTER_NAME",VLOOKUP(AA141,'LibSets constants'!$I$4:$L$1000,4,FALSE),""),"")</f>
        <v/>
      </c>
      <c r="AD141" s="50" t="str">
        <f>IF(J141&lt;&gt;"LIBSETS_SETTYPE_BATTLEGROUND",IF(J141&lt;&gt;"LIBSETS_SETTYPE_SPECIAL",IF(AE141&lt;&gt;"",VLOOKUP(AE141,'ESO zone constants'!$E$2:$L$4965,8,FALSE),""),""),"")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50" t="str">
        <f>IF(J141&lt;&gt;"LIBSETS_SETTYPE_BATTLEGROUND",IF(J141&lt;&gt;"LIBSETS_SETTYPE_SPECIAL",IF(AJ141&lt;&gt;"",VLOOKUP(AJ141,'ESO zone constants'!$E$2:$L$4965,8,FALSE),""),""),"")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constants'!$E$2:$L$4965,8,FALSE),""),""),"")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constants'!$E$2:$L$4965,8,FALSE),""),""),"")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 t="shared" si="17"/>
        <v>[125] = {wayshrines={-1,-1,-1,}, dlcId=DLC_BASE_GAME</v>
      </c>
      <c r="AY141" s="23" t="str">
        <f t="shared" si="20"/>
        <v>, zoneIds={181}, veteran=false</v>
      </c>
      <c r="AZ141" s="23" t="str">
        <f t="shared" si="18"/>
        <v>, setType=LIBSETS_SETTYPE_CYRODIIL</v>
      </c>
      <c r="BA141" s="23" t="str">
        <f t="shared" si="19"/>
        <v>, dropMechanic={LIBSETS_DROP_MECHANIC_MAIL_PVP_REWARDS_FOR_THE_WORTHY}},</v>
      </c>
      <c r="BB141" s="23" t="str">
        <f t="shared" si="21"/>
        <v xml:space="preserve"> --Wrath of the Imperium / Zorn des Kaiserreichs   [Cyrodiil]</v>
      </c>
    </row>
    <row r="142" spans="1:54" x14ac:dyDescent="0.25">
      <c r="A142" s="13">
        <v>126</v>
      </c>
      <c r="B142" t="s">
        <v>1656</v>
      </c>
      <c r="C142" t="s">
        <v>1658</v>
      </c>
      <c r="D142" t="s">
        <v>1657</v>
      </c>
      <c r="G142" s="3">
        <f t="shared" si="16"/>
        <v>126</v>
      </c>
      <c r="I142" t="s">
        <v>4190</v>
      </c>
      <c r="J142" s="8" t="s">
        <v>4240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constants'!$E$2:$L$4965,8,FALSE),"")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constants'!$L$2:$O$9999,4,FALSE)),"")</f>
        <v>DLC_BASE_GAME</v>
      </c>
      <c r="U142" s="3" t="str">
        <f>VLOOKUP(T142,'LibSets constants'!$B$3:$C$1000,2,FALSE)</f>
        <v>Included in base game</v>
      </c>
      <c r="V142" s="37" t="s">
        <v>4343</v>
      </c>
      <c r="W142" s="3" t="str">
        <f>IF(V142&lt;&gt;"",IF(V142&lt;&gt;"LIBSETS_DROP_MECHANIC_MONSTER_NAME",VLOOKUP(V142,'LibSets constants'!$I$4:$L$1000,3,FALSE),""),"")</f>
        <v>Rewards for the worthy (Cyrodiil/Battleground mail)</v>
      </c>
      <c r="X142" s="3" t="str">
        <f>IF(V142&lt;&gt;"",IF(V142&lt;&gt;"LIBSETS_DROP_MECHANIC_MONSTER_NAME",VLOOKUP(V142,'LibSets constants'!$I$4:$L$1000,4,FALSE),""),"")</f>
        <v>Gerechter Lohn (Cyrodiil/Schlachtfeld Mail)</v>
      </c>
      <c r="Y142" s="3" t="str">
        <f>IF(J142&lt;&gt;"LIBSETS_SETTYPE_BATTLEGROUND",IF(J142&lt;&gt;"LIBSETS_SETTYPE_SPECIAL",IF(Z142&lt;&gt;"",VLOOKUP(Z142,'ESO zone constants'!$E$2:$L$4965,8,FALSE),""),""),"")</f>
        <v/>
      </c>
      <c r="AB142" s="3" t="str">
        <f>IF(AA142&lt;&gt;"",IF(AA142&lt;&gt;"LIBSETS_DROP_MECHANIC_MONSTER_NAME",VLOOKUP(AA142,'LibSets constants'!$I$4:$L$1000,3,FALSE),""),"")</f>
        <v/>
      </c>
      <c r="AC142" s="3" t="str">
        <f>IF(AA142&lt;&gt;"",IF(AA142&lt;&gt;"LIBSETS_DROP_MECHANIC_MONSTER_NAME",VLOOKUP(AA142,'LibSets constants'!$I$4:$L$1000,4,FALSE),""),"")</f>
        <v/>
      </c>
      <c r="AD142" s="3" t="str">
        <f>IF(J142&lt;&gt;"LIBSETS_SETTYPE_BATTLEGROUND",IF(J142&lt;&gt;"LIBSETS_SETTYPE_SPECIAL",IF(AE142&lt;&gt;"",VLOOKUP(AE142,'ESO zone constants'!$E$2:$L$4965,8,FALSE),""),""),"")</f>
        <v/>
      </c>
      <c r="AG142" s="3" t="str">
        <f>IF(AF142&lt;&gt;"",IF(AF142&lt;&gt;"LIBSETS_DROP_MECHANIC_MONSTER_NAME",VLOOKUP(AF142,'LibSets constants'!$I$4:$L$1000,3,FALSE),""),"")</f>
        <v/>
      </c>
      <c r="AH142" s="3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constants'!$E$2:$L$4965,8,FALSE),""),""),"")</f>
        <v/>
      </c>
      <c r="AL142" s="3" t="str">
        <f>IF(AK142&lt;&gt;"",IF(AK142&lt;&gt;"LIBSETS_DROP_MECHANIC_MONSTER_NAME",VLOOKUP(AK142,'LibSets constants'!$I$4:$L$1000,3,FALSE),""),"")</f>
        <v/>
      </c>
      <c r="AM142" s="3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constants'!$E$2:$L$4965,8,FALSE),""),""),"")</f>
        <v/>
      </c>
      <c r="AQ142" s="3" t="str">
        <f>IF(AP142&lt;&gt;"",IF(AP142&lt;&gt;"LIBSETS_DROP_MECHANIC_MONSTER_NAME",VLOOKUP(AP142,'LibSets constants'!$I$4:$L$1000,3,FALSE),""),"")</f>
        <v/>
      </c>
      <c r="AR142" s="3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constants'!$E$2:$L$4965,8,FALSE),""),""),"")</f>
        <v/>
      </c>
      <c r="AV142" s="3" t="str">
        <f>IF(AU142&lt;&gt;"",IF(AU142&lt;&gt;"LIBSETS_DROP_MECHANIC_MONSTER_NAME",VLOOKUP(AU142,'LibSets constants'!$I$4:$L$1000,3,FALSE),""),"")</f>
        <v/>
      </c>
      <c r="AW142" s="3" t="str">
        <f>IF(AU142&lt;&gt;"",IF(AU142&lt;&gt;"LIBSETS_DROP_MECHANIC_MONSTER_NAME",VLOOKUP(AU142,'LibSets constants'!$I$4:$L$1000,4,FALSE),""),"")</f>
        <v/>
      </c>
      <c r="AX142" s="23" t="str">
        <f t="shared" si="17"/>
        <v>[126] = {wayshrines={-1,-1,-1,}, dlcId=DLC_BASE_GAME</v>
      </c>
      <c r="AY142" s="23" t="str">
        <f t="shared" si="20"/>
        <v>, zoneIds={181}, veteran=false</v>
      </c>
      <c r="AZ142" s="23" t="str">
        <f t="shared" si="18"/>
        <v>, setType=LIBSETS_SETTYPE_CYRODIIL</v>
      </c>
      <c r="BA142" s="23" t="str">
        <f t="shared" si="19"/>
        <v>, dropMechanic={LIBSETS_DROP_MECHANIC_MAIL_PVP_REWARDS_FOR_THE_WORTHY}},</v>
      </c>
      <c r="BB142" s="23" t="str">
        <f t="shared" si="21"/>
        <v xml:space="preserve"> --Grace of the Ancients / Anmut der Uralten   [Cyrodiil]</v>
      </c>
    </row>
    <row r="143" spans="1:54" x14ac:dyDescent="0.25">
      <c r="A143" s="13">
        <v>127</v>
      </c>
      <c r="B143" t="s">
        <v>1659</v>
      </c>
      <c r="C143" t="s">
        <v>1661</v>
      </c>
      <c r="D143" t="s">
        <v>1660</v>
      </c>
      <c r="G143" s="3">
        <f t="shared" si="16"/>
        <v>127</v>
      </c>
      <c r="I143" t="s">
        <v>4190</v>
      </c>
      <c r="J143" s="8" t="s">
        <v>4240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constants'!$E$2:$L$4965,8,FALSE),"")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constants'!$L$2:$O$9999,4,FALSE)),"")</f>
        <v>DLC_BASE_GAME</v>
      </c>
      <c r="U143" s="3" t="str">
        <f>VLOOKUP(T143,'LibSets constants'!$B$3:$C$1000,2,FALSE)</f>
        <v>Included in base game</v>
      </c>
      <c r="V143" s="37" t="s">
        <v>4343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 t="str">
        <f>IF(J143&lt;&gt;"LIBSETS_SETTYPE_BATTLEGROUND",IF(J143&lt;&gt;"LIBSETS_SETTYPE_SPECIAL",IF(Z143&lt;&gt;"",VLOOKUP(Z143,'ESO zone constants'!$E$2:$L$4965,8,FALSE),""),""),"")</f>
        <v/>
      </c>
      <c r="AB143" s="3" t="str">
        <f>IF(AA143&lt;&gt;"",IF(AA143&lt;&gt;"LIBSETS_DROP_MECHANIC_MONSTER_NAME",VLOOKUP(AA143,'LibSets constants'!$I$4:$L$1000,3,FALSE),""),"")</f>
        <v/>
      </c>
      <c r="AC143" s="3" t="str">
        <f>IF(AA143&lt;&gt;"",IF(AA143&lt;&gt;"LIBSETS_DROP_MECHANIC_MONSTER_NAME",VLOOKUP(AA143,'LibSets constants'!$I$4:$L$1000,4,FALSE),""),"")</f>
        <v/>
      </c>
      <c r="AD143" s="3" t="str">
        <f>IF(J143&lt;&gt;"LIBSETS_SETTYPE_BATTLEGROUND",IF(J143&lt;&gt;"LIBSETS_SETTYPE_SPECIAL",IF(AE143&lt;&gt;"",VLOOKUP(AE143,'ESO zone constants'!$E$2:$L$4965,8,FALSE),""),""),"")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constants'!$E$2:$L$4965,8,FALSE),""),""),"")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constants'!$E$2:$L$4965,8,FALSE),""),""),"")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constants'!$E$2:$L$4965,8,FALSE),""),""),"")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 t="shared" si="17"/>
        <v>[127] = {wayshrines={-1,-1,-1,}, dlcId=DLC_BASE_GAME</v>
      </c>
      <c r="AY143" s="23" t="str">
        <f t="shared" si="20"/>
        <v>, zoneIds={181}, veteran=false</v>
      </c>
      <c r="AZ143" s="23" t="str">
        <f t="shared" si="18"/>
        <v>, setType=LIBSETS_SETTYPE_CYRODIIL</v>
      </c>
      <c r="BA143" s="23" t="str">
        <f t="shared" si="19"/>
        <v>, dropMechanic={LIBSETS_DROP_MECHANIC_MAIL_PVP_REWARDS_FOR_THE_WORTHY}},</v>
      </c>
      <c r="BB143" s="23" t="str">
        <f t="shared" si="21"/>
        <v xml:space="preserve"> --Deadly Strike / Tödlicher Stoß   [Cyrodiil]</v>
      </c>
    </row>
    <row r="144" spans="1:54" x14ac:dyDescent="0.25">
      <c r="A144" s="13">
        <v>128</v>
      </c>
      <c r="B144" t="s">
        <v>1662</v>
      </c>
      <c r="C144" t="s">
        <v>1664</v>
      </c>
      <c r="D144" t="s">
        <v>1663</v>
      </c>
      <c r="G144" s="3">
        <f t="shared" si="16"/>
        <v>128</v>
      </c>
      <c r="I144" t="s">
        <v>4190</v>
      </c>
      <c r="J144" s="8" t="s">
        <v>4240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constants'!$E$2:$L$4965,8,FALSE),"")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constants'!$L$2:$O$9999,4,FALSE)),"")</f>
        <v>DLC_BASE_GAME</v>
      </c>
      <c r="U144" s="3" t="str">
        <f>VLOOKUP(T144,'LibSets constants'!$B$3:$C$1000,2,FALSE)</f>
        <v>Included in base game</v>
      </c>
      <c r="V144" s="37" t="s">
        <v>4343</v>
      </c>
      <c r="W144" s="3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constants'!$E$2:$L$4965,8,FALSE),""),""),"")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3" t="str">
        <f>IF(J144&lt;&gt;"LIBSETS_SETTYPE_BATTLEGROUND",IF(J144&lt;&gt;"LIBSETS_SETTYPE_SPECIAL",IF(AE144&lt;&gt;"",VLOOKUP(AE144,'ESO zone constants'!$E$2:$L$4965,8,FALSE),""),""),"")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3" t="str">
        <f>IF(J144&lt;&gt;"LIBSETS_SETTYPE_BATTLEGROUND",IF(J144&lt;&gt;"LIBSETS_SETTYPE_SPECIAL",IF(AJ144&lt;&gt;"",VLOOKUP(AJ144,'ESO zone constants'!$E$2:$L$4965,8,FALSE),""),""),"")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constants'!$E$2:$L$4965,8,FALSE),""),""),"")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constants'!$E$2:$L$4965,8,FALSE),""),""),"")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 t="shared" si="17"/>
        <v>[128] = {wayshrines={-1,-1,-1,}, dlcId=DLC_BASE_GAME</v>
      </c>
      <c r="AY144" s="23" t="str">
        <f t="shared" si="20"/>
        <v>, zoneIds={181}, veteran=false</v>
      </c>
      <c r="AZ144" s="23" t="str">
        <f t="shared" si="18"/>
        <v>, setType=LIBSETS_SETTYPE_CYRODIIL</v>
      </c>
      <c r="BA144" s="23" t="str">
        <f t="shared" si="19"/>
        <v>, dropMechanic={LIBSETS_DROP_MECHANIC_MAIL_PVP_REWARDS_FOR_THE_WORTHY}},</v>
      </c>
      <c r="BB144" s="23" t="str">
        <f t="shared" si="21"/>
        <v xml:space="preserve"> --Blessing of the Potentates / Segen des Potentaten   [Cyrodiil]</v>
      </c>
    </row>
    <row r="145" spans="1:54" x14ac:dyDescent="0.25">
      <c r="A145" s="13">
        <v>129</v>
      </c>
      <c r="B145" t="s">
        <v>1665</v>
      </c>
      <c r="C145" t="s">
        <v>1667</v>
      </c>
      <c r="D145" t="s">
        <v>1666</v>
      </c>
      <c r="G145" s="3">
        <f t="shared" si="16"/>
        <v>129</v>
      </c>
      <c r="I145" t="s">
        <v>4190</v>
      </c>
      <c r="J145" s="8" t="s">
        <v>4240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constants'!$E$2:$L$4965,8,FALSE),"")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constants'!$L$2:$O$9999,4,FALSE)),"")</f>
        <v>DLC_BASE_GAME</v>
      </c>
      <c r="U145" s="3" t="str">
        <f>VLOOKUP(T145,'LibSets constants'!$B$3:$C$1000,2,FALSE)</f>
        <v>Included in base game</v>
      </c>
      <c r="V145" s="37" t="s">
        <v>4343</v>
      </c>
      <c r="W145" s="50" t="str">
        <f>IF(V145&lt;&gt;"",IF(V145&lt;&gt;"LIBSETS_DROP_MECHANIC_MONSTER_NAME",VLOOKUP(V145,'LibSets constants'!$I$4:$L$1000,3,FALSE),""),"")</f>
        <v>Rewards for the worthy (Cyrodiil/Battleground mail)</v>
      </c>
      <c r="X145" s="50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constants'!$E$2:$L$4965,8,FALSE),""),""),"")</f>
        <v/>
      </c>
      <c r="AA145" s="51"/>
      <c r="AB145" s="50" t="str">
        <f>IF(AA145&lt;&gt;"",IF(AA145&lt;&gt;"LIBSETS_DROP_MECHANIC_MONSTER_NAME",VLOOKUP(AA145,'LibSets constants'!$I$4:$L$1000,3,FALSE),""),"")</f>
        <v/>
      </c>
      <c r="AC145" s="50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constants'!$E$2:$L$4965,8,FALSE),""),""),"")</f>
        <v/>
      </c>
      <c r="AF145" s="51"/>
      <c r="AG145" s="50" t="str">
        <f>IF(AF145&lt;&gt;"",IF(AF145&lt;&gt;"LIBSETS_DROP_MECHANIC_MONSTER_NAME",VLOOKUP(AF145,'LibSets constants'!$I$4:$L$1000,3,FALSE),""),"")</f>
        <v/>
      </c>
      <c r="AH145" s="50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constants'!$E$2:$L$4965,8,FALSE),""),""),"")</f>
        <v/>
      </c>
      <c r="AK145" s="51"/>
      <c r="AL145" s="50" t="str">
        <f>IF(AK145&lt;&gt;"",IF(AK145&lt;&gt;"LIBSETS_DROP_MECHANIC_MONSTER_NAME",VLOOKUP(AK145,'LibSets constants'!$I$4:$L$1000,3,FALSE),""),"")</f>
        <v/>
      </c>
      <c r="AM145" s="50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constants'!$E$2:$L$4965,8,FALSE),""),""),"")</f>
        <v/>
      </c>
      <c r="AP145" s="51"/>
      <c r="AQ145" s="50" t="str">
        <f>IF(AP145&lt;&gt;"",IF(AP145&lt;&gt;"LIBSETS_DROP_MECHANIC_MONSTER_NAME",VLOOKUP(AP145,'LibSets constants'!$I$4:$L$1000,3,FALSE),""),"")</f>
        <v/>
      </c>
      <c r="AR145" s="50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constants'!$E$2:$L$4965,8,FALSE),""),""),"")</f>
        <v/>
      </c>
      <c r="AU145" s="51"/>
      <c r="AV145" s="50" t="str">
        <f>IF(AU145&lt;&gt;"",IF(AU145&lt;&gt;"LIBSETS_DROP_MECHANIC_MONSTER_NAME",VLOOKUP(AU145,'LibSets constants'!$I$4:$L$1000,3,FALSE),""),"")</f>
        <v/>
      </c>
      <c r="AW145" s="50" t="str">
        <f>IF(AU145&lt;&gt;"",IF(AU145&lt;&gt;"LIBSETS_DROP_MECHANIC_MONSTER_NAME",VLOOKUP(AU145,'LibSets constants'!$I$4:$L$1000,4,FALSE),""),"")</f>
        <v/>
      </c>
      <c r="AX145" s="23" t="str">
        <f t="shared" si="17"/>
        <v>[129] = {wayshrines={-1,-1,-1,}, dlcId=DLC_BASE_GAME</v>
      </c>
      <c r="AY145" s="23" t="str">
        <f t="shared" si="20"/>
        <v>, zoneIds={181}, veteran=false</v>
      </c>
      <c r="AZ145" s="23" t="str">
        <f t="shared" si="18"/>
        <v>, setType=LIBSETS_SETTYPE_CYRODIIL</v>
      </c>
      <c r="BA145" s="23" t="str">
        <f t="shared" si="19"/>
        <v>, dropMechanic={LIBSETS_DROP_MECHANIC_MAIL_PVP_REWARDS_FOR_THE_WORTHY}},</v>
      </c>
      <c r="BB145" s="23" t="str">
        <f t="shared" si="21"/>
        <v xml:space="preserve"> --Vengeance Leech / Saugende Vergeltung   [Cyrodiil]</v>
      </c>
    </row>
    <row r="146" spans="1:54" x14ac:dyDescent="0.25">
      <c r="A146" s="13">
        <v>130</v>
      </c>
      <c r="B146" t="s">
        <v>1668</v>
      </c>
      <c r="C146" t="s">
        <v>1670</v>
      </c>
      <c r="D146" t="s">
        <v>1669</v>
      </c>
      <c r="G146" s="3">
        <f t="shared" si="16"/>
        <v>130</v>
      </c>
      <c r="I146" t="s">
        <v>4190</v>
      </c>
      <c r="J146" s="8" t="s">
        <v>4240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constants'!$E$2:$L$4965,8,FALSE),"")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constants'!$L$2:$O$9999,4,FALSE)),"")</f>
        <v>DLC_BASE_GAME</v>
      </c>
      <c r="U146" s="3" t="str">
        <f>VLOOKUP(T146,'LibSets constants'!$B$3:$C$1000,2,FALSE)</f>
        <v>Included in base game</v>
      </c>
      <c r="V146" s="37" t="s">
        <v>4343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constants'!$E$2:$L$4965,8,FALSE),""),""),"")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constants'!$E$2:$L$4965,8,FALSE),""),""),"")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constants'!$E$2:$L$4965,8,FALSE),""),""),"")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constants'!$E$2:$L$4965,8,FALSE),""),""),"")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constants'!$E$2:$L$4965,8,FALSE),""),""),"")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 t="shared" si="17"/>
        <v>[130] = {wayshrines={-1,-1,-1,}, dlcId=DLC_BASE_GAME</v>
      </c>
      <c r="AY146" s="23" t="str">
        <f t="shared" si="20"/>
        <v>, zoneIds={181}, veteran=false</v>
      </c>
      <c r="AZ146" s="23" t="str">
        <f t="shared" si="18"/>
        <v>, setType=LIBSETS_SETTYPE_CYRODIIL</v>
      </c>
      <c r="BA146" s="23" t="str">
        <f t="shared" si="19"/>
        <v>, dropMechanic={LIBSETS_DROP_MECHANIC_MAIL_PVP_REWARDS_FOR_THE_WORTHY}},</v>
      </c>
      <c r="BB146" s="23" t="str">
        <f t="shared" si="21"/>
        <v xml:space="preserve"> --Eagle Eye / Adlerauge   [Cyrodiil]</v>
      </c>
    </row>
    <row r="147" spans="1:54" x14ac:dyDescent="0.25">
      <c r="A147" s="13">
        <v>131</v>
      </c>
      <c r="B147" t="s">
        <v>1671</v>
      </c>
      <c r="C147" t="s">
        <v>1673</v>
      </c>
      <c r="D147" t="s">
        <v>1672</v>
      </c>
      <c r="G147" s="3">
        <f t="shared" si="16"/>
        <v>131</v>
      </c>
      <c r="J147" s="8" t="s">
        <v>4240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constants'!$E$2:$L$4965,8,FALSE),"")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constants'!$L$2:$O$9999,4,FALSE)),"")</f>
        <v>DLC_BASE_GAME</v>
      </c>
      <c r="U147" s="3" t="str">
        <f>VLOOKUP(T147,'LibSets constants'!$B$3:$C$1000,2,FALSE)</f>
        <v>Included in base game</v>
      </c>
      <c r="V147" s="37" t="s">
        <v>4343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>
        <f>IF(J147&lt;&gt;"LIBSETS_SETTYPE_BATTLEGROUND",IF(J147&lt;&gt;"LIBSETS_SETTYPE_SPECIAL",IF(Z147&lt;&gt;"",VLOOKUP(Z147,'ESO zone constants'!$E$2:$L$4965,8,FALSE),""),""),"")</f>
        <v>181</v>
      </c>
      <c r="Z147" t="s">
        <v>170</v>
      </c>
      <c r="AA147" s="37" t="s">
        <v>4336</v>
      </c>
      <c r="AB147" s="3" t="str">
        <f>IF(AA147&lt;&gt;"",IF(AA147&lt;&gt;"LIBSETS_DROP_MECHANIC_MONSTER_NAME",VLOOKUP(AA147,'LibSets constants'!$I$4:$L$1000,3,FALSE),""),"")</f>
        <v>City Vlastarus (quartermaster)</v>
      </c>
      <c r="AC147" s="3" t="str">
        <f>IF(AA147&lt;&gt;"",IF(AA147&lt;&gt;"LIBSETS_DROP_MECHANIC_MONSTER_NAME",VLOOKUP(AA147,'LibSets constants'!$I$4:$L$1000,4,FALSE),""),"")</f>
        <v>Stadt Vlastarus (Quartiermeister)</v>
      </c>
      <c r="AD147" s="3" t="str">
        <f>IF(J147&lt;&gt;"LIBSETS_SETTYPE_BATTLEGROUND",IF(J147&lt;&gt;"LIBSETS_SETTYPE_SPECIAL",IF(AE147&lt;&gt;"",VLOOKUP(AE147,'ESO zone constants'!$E$2:$L$4965,8,FALSE),""),""),"")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constants'!$E$2:$L$4965,8,FALSE),""),""),"")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constants'!$E$2:$L$4965,8,FALSE),""),""),"")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constants'!$E$2:$L$4965,8,FALSE),""),""),"")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 t="shared" si="17"/>
        <v>[131] = {wayshrines={-1,-1,-1,}, dlcId=DLC_BASE_GAME</v>
      </c>
      <c r="AY147" s="23" t="str">
        <f t="shared" si="20"/>
        <v>, zoneIds={181,181}, veteran=false</v>
      </c>
      <c r="AZ147" s="23" t="str">
        <f t="shared" si="18"/>
        <v>, setType=LIBSETS_SETTYPE_CYRODIIL</v>
      </c>
      <c r="BA147" s="23" t="str">
        <f t="shared" si="19"/>
        <v>, dropMechanic={LIBSETS_DROP_MECHANIC_MAIL_PVP_REWARDS_FOR_THE_WORTHY,LIBSETS_DROP_MECHANIC_CITY_CYRODIIL_VLASTARUS}},</v>
      </c>
      <c r="BB147" s="23" t="str">
        <f t="shared" si="21"/>
        <v xml:space="preserve"> --Bastion of the Heartland / Bastion des Herzlandes   [Cyrodiil, Cyrodiil]</v>
      </c>
    </row>
    <row r="148" spans="1:54" x14ac:dyDescent="0.25">
      <c r="A148" s="13">
        <v>132</v>
      </c>
      <c r="B148" t="s">
        <v>1674</v>
      </c>
      <c r="C148" t="s">
        <v>1676</v>
      </c>
      <c r="D148" t="s">
        <v>1675</v>
      </c>
      <c r="G148" s="3">
        <f t="shared" si="16"/>
        <v>132</v>
      </c>
      <c r="J148" s="8" t="s">
        <v>4240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constants'!$E$2:$L$4965,8,FALSE),"")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constants'!$L$2:$O$9999,4,FALSE)),"")</f>
        <v>DLC_BASE_GAME</v>
      </c>
      <c r="U148" s="3" t="str">
        <f>VLOOKUP(T148,'LibSets constants'!$B$3:$C$1000,2,FALSE)</f>
        <v>Included in base game</v>
      </c>
      <c r="V148" s="37" t="s">
        <v>4343</v>
      </c>
      <c r="W148" s="3" t="str">
        <f>IF(V148&lt;&gt;"",IF(V148&lt;&gt;"LIBSETS_DROP_MECHANIC_MONSTER_NAME",VLOOKUP(V148,'LibSets constants'!$I$4:$L$1000,3,FALSE),""),"")</f>
        <v>Rewards for the worthy (Cyrodiil/Battleground mail)</v>
      </c>
      <c r="X148" s="3" t="str">
        <f>IF(V148&lt;&gt;"",IF(V148&lt;&gt;"LIBSETS_DROP_MECHANIC_MONSTER_NAME",VLOOKUP(V148,'LibSets constants'!$I$4:$L$1000,4,FALSE),""),"")</f>
        <v>Gerechter Lohn (Cyrodiil/Schlachtfeld Mail)</v>
      </c>
      <c r="Y148" s="3">
        <f>IF(J148&lt;&gt;"LIBSETS_SETTYPE_BATTLEGROUND",IF(J148&lt;&gt;"LIBSETS_SETTYPE_SPECIAL",IF(Z148&lt;&gt;"",VLOOKUP(Z148,'ESO zone constants'!$E$2:$L$4965,8,FALSE),""),""),"")</f>
        <v>181</v>
      </c>
      <c r="Z148" t="s">
        <v>170</v>
      </c>
      <c r="AA148" s="37" t="s">
        <v>4334</v>
      </c>
      <c r="AB148" s="3" t="str">
        <f>IF(AA148&lt;&gt;"",IF(AA148&lt;&gt;"LIBSETS_DROP_MECHANIC_MONSTER_NAME",VLOOKUP(AA148,'LibSets constants'!$I$4:$L$1000,3,FALSE),""),"")</f>
        <v>City Bruma (quartermaster)</v>
      </c>
      <c r="AC148" s="3" t="str">
        <f>IF(AA148&lt;&gt;"",IF(AA148&lt;&gt;"LIBSETS_DROP_MECHANIC_MONSTER_NAME",VLOOKUP(AA148,'LibSets constants'!$I$4:$L$1000,4,FALSE),""),"")</f>
        <v>Stadt Bruma (Quartiermeister)</v>
      </c>
      <c r="AD148" s="3" t="str">
        <f>IF(J148&lt;&gt;"LIBSETS_SETTYPE_BATTLEGROUND",IF(J148&lt;&gt;"LIBSETS_SETTYPE_SPECIAL",IF(AE148&lt;&gt;"",VLOOKUP(AE148,'ESO zone constants'!$E$2:$L$4965,8,FALSE),""),""),"")</f>
        <v/>
      </c>
      <c r="AG148" s="3" t="str">
        <f>IF(AF148&lt;&gt;"",IF(AF148&lt;&gt;"LIBSETS_DROP_MECHANIC_MONSTER_NAME",VLOOKUP(AF148,'LibSets constants'!$I$4:$L$1000,3,FALSE),""),"")</f>
        <v/>
      </c>
      <c r="AH148" s="3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constants'!$E$2:$L$4965,8,FALSE),""),""),"")</f>
        <v/>
      </c>
      <c r="AL148" s="3" t="str">
        <f>IF(AK148&lt;&gt;"",IF(AK148&lt;&gt;"LIBSETS_DROP_MECHANIC_MONSTER_NAME",VLOOKUP(AK148,'LibSets constants'!$I$4:$L$1000,3,FALSE),""),"")</f>
        <v/>
      </c>
      <c r="AM148" s="3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constants'!$E$2:$L$4965,8,FALSE),""),""),"")</f>
        <v/>
      </c>
      <c r="AQ148" s="3" t="str">
        <f>IF(AP148&lt;&gt;"",IF(AP148&lt;&gt;"LIBSETS_DROP_MECHANIC_MONSTER_NAME",VLOOKUP(AP148,'LibSets constants'!$I$4:$L$1000,3,FALSE),""),"")</f>
        <v/>
      </c>
      <c r="AR148" s="3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constants'!$E$2:$L$4965,8,FALSE),""),""),"")</f>
        <v/>
      </c>
      <c r="AV148" s="3" t="str">
        <f>IF(AU148&lt;&gt;"",IF(AU148&lt;&gt;"LIBSETS_DROP_MECHANIC_MONSTER_NAME",VLOOKUP(AU148,'LibSets constants'!$I$4:$L$1000,3,FALSE),""),"")</f>
        <v/>
      </c>
      <c r="AW148" s="3" t="str">
        <f>IF(AU148&lt;&gt;"",IF(AU148&lt;&gt;"LIBSETS_DROP_MECHANIC_MONSTER_NAME",VLOOKUP(AU148,'LibSets constants'!$I$4:$L$1000,4,FALSE),""),"")</f>
        <v/>
      </c>
      <c r="AX148" s="23" t="str">
        <f t="shared" si="17"/>
        <v>[132] = {wayshrines={-1,-1,-1,}, dlcId=DLC_BASE_GAME</v>
      </c>
      <c r="AY148" s="23" t="str">
        <f t="shared" si="20"/>
        <v>, zoneIds={181,181}, veteran=false</v>
      </c>
      <c r="AZ148" s="23" t="str">
        <f t="shared" si="18"/>
        <v>, setType=LIBSETS_SETTYPE_CYRODIIL</v>
      </c>
      <c r="BA148" s="23" t="str">
        <f t="shared" si="19"/>
        <v>, dropMechanic={LIBSETS_DROP_MECHANIC_MAIL_PVP_REWARDS_FOR_THE_WORTHY,LIBSETS_DROP_MECHANIC_CITY_CYRODIIL_BRUMA}},</v>
      </c>
      <c r="BB148" s="23" t="str">
        <f t="shared" si="21"/>
        <v xml:space="preserve"> --Shield of the Valiant / Schild des Tapferen   [Cyrodiil, Cyrodiil]</v>
      </c>
    </row>
    <row r="149" spans="1:54" x14ac:dyDescent="0.25">
      <c r="A149" s="13">
        <v>133</v>
      </c>
      <c r="B149" t="s">
        <v>1677</v>
      </c>
      <c r="C149" t="s">
        <v>1679</v>
      </c>
      <c r="D149" t="s">
        <v>1678</v>
      </c>
      <c r="G149" s="3">
        <f t="shared" si="16"/>
        <v>133</v>
      </c>
      <c r="J149" s="8" t="s">
        <v>4240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constants'!$E$2:$L$4965,8,FALSE),"")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constants'!$L$2:$O$9999,4,FALSE)),"")</f>
        <v>DLC_BASE_GAME</v>
      </c>
      <c r="U149" s="3" t="str">
        <f>VLOOKUP(T149,'LibSets constants'!$B$3:$C$1000,2,FALSE)</f>
        <v>Included in base game</v>
      </c>
      <c r="V149" s="37" t="s">
        <v>4343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>
        <f>IF(J149&lt;&gt;"LIBSETS_SETTYPE_BATTLEGROUND",IF(J149&lt;&gt;"LIBSETS_SETTYPE_SPECIAL",IF(Z149&lt;&gt;"",VLOOKUP(Z149,'ESO zone constants'!$E$2:$L$4965,8,FALSE),""),""),"")</f>
        <v>181</v>
      </c>
      <c r="Z149" t="s">
        <v>170</v>
      </c>
      <c r="AA149" s="37" t="s">
        <v>4333</v>
      </c>
      <c r="AB149" s="3" t="str">
        <f>IF(AA149&lt;&gt;"",IF(AA149&lt;&gt;"LIBSETS_DROP_MECHANIC_MONSTER_NAME",VLOOKUP(AA149,'LibSets constants'!$I$4:$L$1000,3,FALSE),""),"")</f>
        <v>City Erntefurt (quartermaster)</v>
      </c>
      <c r="AC149" s="3" t="str">
        <f>IF(AA149&lt;&gt;"",IF(AA149&lt;&gt;"LIBSETS_DROP_MECHANIC_MONSTER_NAME",VLOOKUP(AA149,'LibSets constants'!$I$4:$L$1000,4,FALSE),""),"")</f>
        <v>Stadt Erntefurt (Quartiermeister)</v>
      </c>
      <c r="AD149" s="3" t="str">
        <f>IF(J149&lt;&gt;"LIBSETS_SETTYPE_BATTLEGROUND",IF(J149&lt;&gt;"LIBSETS_SETTYPE_SPECIAL",IF(AE149&lt;&gt;"",VLOOKUP(AE149,'ESO zone constants'!$E$2:$L$4965,8,FALSE),""),""),"")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constants'!$E$2:$L$4965,8,FALSE),""),""),"")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constants'!$E$2:$L$4965,8,FALSE),""),""),"")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constants'!$E$2:$L$4965,8,FALSE),""),""),"")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17"/>
        <v>[133] = {wayshrines={-1,-1,-1,}, dlcId=DLC_BASE_GAME</v>
      </c>
      <c r="AY149" s="23" t="str">
        <f t="shared" si="20"/>
        <v>, zoneIds={181,181}, veteran=false</v>
      </c>
      <c r="AZ149" s="23" t="str">
        <f t="shared" si="18"/>
        <v>, setType=LIBSETS_SETTYPE_CYRODIIL</v>
      </c>
      <c r="BA149" s="23" t="str">
        <f t="shared" si="19"/>
        <v>, dropMechanic={LIBSETS_DROP_MECHANIC_MAIL_PVP_REWARDS_FOR_THE_WORTHY,LIBSETS_DROP_MECHANIC_CITY_CYRODIIL_ERNTEFURT}},</v>
      </c>
      <c r="BB149" s="23" t="str">
        <f t="shared" si="21"/>
        <v xml:space="preserve"> --Buffer of the Swift / Dämpfer des Geschwinden   [Cyrodiil, Cyrodiil]</v>
      </c>
    </row>
    <row r="150" spans="1:54" x14ac:dyDescent="0.25">
      <c r="A150" s="13">
        <v>234</v>
      </c>
      <c r="B150" t="s">
        <v>1900</v>
      </c>
      <c r="C150" t="s">
        <v>1902</v>
      </c>
      <c r="D150" t="s">
        <v>1901</v>
      </c>
      <c r="G150" s="3">
        <f t="shared" si="16"/>
        <v>234</v>
      </c>
      <c r="I150" t="s">
        <v>4191</v>
      </c>
      <c r="J150" s="8" t="s">
        <v>4240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constants'!$E$2:$L$4965,8,FALSE),"")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constants'!$L$2:$O$9999,4,FALSE)),"")</f>
        <v>DLC_BASE_GAME</v>
      </c>
      <c r="U150" s="3" t="str">
        <f>VLOOKUP(T150,'LibSets constants'!$B$3:$C$1000,2,FALSE)</f>
        <v>Included in base game</v>
      </c>
      <c r="V150" s="37" t="s">
        <v>4343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45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constants'!$E$2:$L$4965,8,FALSE),""),""),"")</f>
        <v>181</v>
      </c>
      <c r="Z150" t="s">
        <v>170</v>
      </c>
      <c r="AA150" s="37" t="s">
        <v>4334</v>
      </c>
      <c r="AB150" s="3" t="str">
        <f>IF(AA150&lt;&gt;"",IF(AA150&lt;&gt;"LIBSETS_DROP_MECHANIC_MONSTER_NAME",VLOOKUP(AA150,'LibSets constants'!$I$4:$L$1000,3,FALSE),""),"")</f>
        <v>City Bruma (quartermaster)</v>
      </c>
      <c r="AC150" s="3" t="str">
        <f>IF(AA150&lt;&gt;"",IF(AA150&lt;&gt;"LIBSETS_DROP_MECHANIC_MONSTER_NAME",VLOOKUP(AA150,'LibSets constants'!$I$4:$L$1000,4,FALSE),""),"")</f>
        <v>Stadt Bruma (Quartiermeister)</v>
      </c>
      <c r="AD150" s="3" t="str">
        <f>IF(J150&lt;&gt;"LIBSETS_SETTYPE_BATTLEGROUND",IF(J150&lt;&gt;"LIBSETS_SETTYPE_SPECIAL",IF(AE150&lt;&gt;"",VLOOKUP(AE150,'ESO zone constants'!$E$2:$L$4965,8,FALSE),""),""),"")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constants'!$E$2:$L$4965,8,FALSE),""),""),"")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constants'!$E$2:$L$4965,8,FALSE),""),""),"")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constants'!$E$2:$L$4965,8,FALSE),""),""),"")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17"/>
        <v>[234] = {wayshrines={-1,-1,-1,}, dlcId=DLC_BASE_GAME</v>
      </c>
      <c r="AY150" s="23" t="str">
        <f t="shared" si="20"/>
        <v>, zoneIds={181,181}, veteran=false</v>
      </c>
      <c r="AZ150" s="23" t="str">
        <f t="shared" si="18"/>
        <v>, setType=LIBSETS_SETTYPE_CYRODIIL</v>
      </c>
      <c r="BA150" s="23" t="str">
        <f t="shared" si="19"/>
        <v>, dropMechanic={LIBSETS_DROP_MECHANIC_MAIL_PVP_REWARDS_FOR_THE_WORTHY,LIBSETS_DROP_MECHANIC_CITY_CYRODIIL_BRUMA}},</v>
      </c>
      <c r="BB150" s="23" t="str">
        <f t="shared" si="21"/>
        <v xml:space="preserve"> --Marksman's Crest / Wappen des Meisterschützen   [Cyrodiil, Cyrodiil]</v>
      </c>
    </row>
    <row r="151" spans="1:54" x14ac:dyDescent="0.25">
      <c r="A151" s="13">
        <v>235</v>
      </c>
      <c r="B151" t="s">
        <v>1903</v>
      </c>
      <c r="C151" t="s">
        <v>1905</v>
      </c>
      <c r="D151" t="s">
        <v>1904</v>
      </c>
      <c r="G151" s="3">
        <f t="shared" si="16"/>
        <v>235</v>
      </c>
      <c r="I151" t="s">
        <v>4191</v>
      </c>
      <c r="J151" s="8" t="s">
        <v>4240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constants'!$E$2:$L$4965,8,FALSE),"")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constants'!$L$2:$O$9999,4,FALSE)),"")</f>
        <v>DLC_BASE_GAME</v>
      </c>
      <c r="U151" s="3" t="str">
        <f>VLOOKUP(T151,'LibSets constants'!$B$3:$C$1000,2,FALSE)</f>
        <v>Included in base game</v>
      </c>
      <c r="V151" s="37" t="s">
        <v>4343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45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constants'!$E$2:$L$4965,8,FALSE),""),""),"")</f>
        <v>181</v>
      </c>
      <c r="Z151" t="s">
        <v>170</v>
      </c>
      <c r="AA151" s="37" t="s">
        <v>4333</v>
      </c>
      <c r="AB151" s="3" t="str">
        <f>IF(AA151&lt;&gt;"",IF(AA151&lt;&gt;"LIBSETS_DROP_MECHANIC_MONSTER_NAME",VLOOKUP(AA151,'LibSets constants'!$I$4:$L$1000,3,FALSE),""),"")</f>
        <v>City Erntefurt (quartermaster)</v>
      </c>
      <c r="AC151" s="3" t="str">
        <f>IF(AA151&lt;&gt;"",IF(AA151&lt;&gt;"LIBSETS_DROP_MECHANIC_MONSTER_NAME",VLOOKUP(AA151,'LibSets constants'!$I$4:$L$1000,4,FALSE),""),"")</f>
        <v>Stadt Erntefurt (Quartiermeister)</v>
      </c>
      <c r="AD151" s="3" t="str">
        <f>IF(J151&lt;&gt;"LIBSETS_SETTYPE_BATTLEGROUND",IF(J151&lt;&gt;"LIBSETS_SETTYPE_SPECIAL",IF(AE151&lt;&gt;"",VLOOKUP(AE151,'ESO zone constants'!$E$2:$L$4965,8,FALSE),""),""),"")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constants'!$E$2:$L$4965,8,FALSE),""),""),"")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constants'!$E$2:$L$4965,8,FALSE),""),""),"")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constants'!$E$2:$L$4965,8,FALSE),""),""),"")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17"/>
        <v>[235] = {wayshrines={-1,-1,-1,}, dlcId=DLC_BASE_GAME</v>
      </c>
      <c r="AY151" s="23" t="str">
        <f t="shared" si="20"/>
        <v>, zoneIds={181,181}, veteran=false</v>
      </c>
      <c r="AZ151" s="23" t="str">
        <f t="shared" si="18"/>
        <v>, setType=LIBSETS_SETTYPE_CYRODIIL</v>
      </c>
      <c r="BA151" s="23" t="str">
        <f t="shared" si="19"/>
        <v>, dropMechanic={LIBSETS_DROP_MECHANIC_MAIL_PVP_REWARDS_FOR_THE_WORTHY,LIBSETS_DROP_MECHANIC_CITY_CYRODIIL_ERNTEFURT}},</v>
      </c>
      <c r="BB151" s="23" t="str">
        <f t="shared" si="21"/>
        <v xml:space="preserve"> --Robes of Transmutation / Roben der Transmutation   [Cyrodiil, Cyrodiil]</v>
      </c>
    </row>
    <row r="152" spans="1:54" x14ac:dyDescent="0.25">
      <c r="A152" s="13">
        <v>236</v>
      </c>
      <c r="B152" t="s">
        <v>1906</v>
      </c>
      <c r="C152" t="s">
        <v>1908</v>
      </c>
      <c r="D152" t="s">
        <v>1907</v>
      </c>
      <c r="G152" s="3">
        <f t="shared" si="16"/>
        <v>236</v>
      </c>
      <c r="I152" t="s">
        <v>4191</v>
      </c>
      <c r="J152" s="8" t="s">
        <v>4240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constants'!$E$2:$L$4965,8,FALSE),"")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constants'!$L$2:$O$9999,4,FALSE)),"")</f>
        <v>DLC_BASE_GAME</v>
      </c>
      <c r="U152" s="3" t="str">
        <f>VLOOKUP(T152,'LibSets constants'!$B$3:$C$1000,2,FALSE)</f>
        <v>Included in base game</v>
      </c>
      <c r="V152" s="37" t="s">
        <v>4343</v>
      </c>
      <c r="W152" s="50" t="str">
        <f>IF(V152&lt;&gt;"",IF(V152&lt;&gt;"LIBSETS_DROP_MECHANIC_MONSTER_NAME",VLOOKUP(V152,'LibSets constants'!$I$4:$L$1000,3,FALSE),""),"")</f>
        <v>Rewards for the worthy (Cyrodiil/Battleground mail)</v>
      </c>
      <c r="X152" s="45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constants'!$E$2:$L$4965,8,FALSE),""),""),"")</f>
        <v>181</v>
      </c>
      <c r="Z152" t="s">
        <v>170</v>
      </c>
      <c r="AA152" s="51" t="s">
        <v>4333</v>
      </c>
      <c r="AB152" s="50" t="str">
        <f>IF(AA152&lt;&gt;"",IF(AA152&lt;&gt;"LIBSETS_DROP_MECHANIC_MONSTER_NAME",VLOOKUP(AA152,'LibSets constants'!$I$4:$L$1000,3,FALSE),""),"")</f>
        <v>City Erntefurt (quartermaster)</v>
      </c>
      <c r="AC152" s="50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constants'!$E$2:$L$4965,8,FALSE),""),""),"")</f>
        <v/>
      </c>
      <c r="AF152" s="51"/>
      <c r="AG152" s="50" t="str">
        <f>IF(AF152&lt;&gt;"",IF(AF152&lt;&gt;"LIBSETS_DROP_MECHANIC_MONSTER_NAME",VLOOKUP(AF152,'LibSets constants'!$I$4:$L$1000,3,FALSE),""),"")</f>
        <v/>
      </c>
      <c r="AH152" s="50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constants'!$E$2:$L$4965,8,FALSE),""),""),"")</f>
        <v/>
      </c>
      <c r="AK152" s="51"/>
      <c r="AL152" s="50" t="str">
        <f>IF(AK152&lt;&gt;"",IF(AK152&lt;&gt;"LIBSETS_DROP_MECHANIC_MONSTER_NAME",VLOOKUP(AK152,'LibSets constants'!$I$4:$L$1000,3,FALSE),""),"")</f>
        <v/>
      </c>
      <c r="AM152" s="50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constants'!$E$2:$L$4965,8,FALSE),""),""),"")</f>
        <v/>
      </c>
      <c r="AP152" s="51"/>
      <c r="AQ152" s="50" t="str">
        <f>IF(AP152&lt;&gt;"",IF(AP152&lt;&gt;"LIBSETS_DROP_MECHANIC_MONSTER_NAME",VLOOKUP(AP152,'LibSets constants'!$I$4:$L$1000,3,FALSE),""),"")</f>
        <v/>
      </c>
      <c r="AR152" s="50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constants'!$E$2:$L$4965,8,FALSE),""),""),"")</f>
        <v/>
      </c>
      <c r="AU152" s="51"/>
      <c r="AV152" s="50" t="str">
        <f>IF(AU152&lt;&gt;"",IF(AU152&lt;&gt;"LIBSETS_DROP_MECHANIC_MONSTER_NAME",VLOOKUP(AU152,'LibSets constants'!$I$4:$L$1000,3,FALSE),""),"")</f>
        <v/>
      </c>
      <c r="AW152" s="50" t="str">
        <f>IF(AU152&lt;&gt;"",IF(AU152&lt;&gt;"LIBSETS_DROP_MECHANIC_MONSTER_NAME",VLOOKUP(AU152,'LibSets constants'!$I$4:$L$1000,4,FALSE),""),"")</f>
        <v/>
      </c>
      <c r="AX152" s="23" t="str">
        <f t="shared" si="17"/>
        <v>[236] = {wayshrines={-1,-1,-1,}, dlcId=DLC_BASE_GAME</v>
      </c>
      <c r="AY152" s="23" t="str">
        <f t="shared" si="20"/>
        <v>, zoneIds={181,181}, veteran=false</v>
      </c>
      <c r="AZ152" s="23" t="str">
        <f t="shared" si="18"/>
        <v>, setType=LIBSETS_SETTYPE_CYRODIIL</v>
      </c>
      <c r="BA152" s="23" t="str">
        <f t="shared" si="19"/>
        <v>, dropMechanic={LIBSETS_DROP_MECHANIC_MAIL_PVP_REWARDS_FOR_THE_WORTHY,LIBSETS_DROP_MECHANIC_CITY_CYRODIIL_ERNTEFURT}},</v>
      </c>
      <c r="BB152" s="23" t="str">
        <f t="shared" si="21"/>
        <v xml:space="preserve"> --Vicious Death / Grausamer Tod   [Cyrodiil, Cyrodiil]</v>
      </c>
    </row>
    <row r="153" spans="1:54" x14ac:dyDescent="0.25">
      <c r="A153" s="13">
        <v>237</v>
      </c>
      <c r="B153" t="s">
        <v>1909</v>
      </c>
      <c r="C153" t="s">
        <v>1911</v>
      </c>
      <c r="D153" t="s">
        <v>1910</v>
      </c>
      <c r="G153" s="3">
        <f t="shared" si="16"/>
        <v>237</v>
      </c>
      <c r="I153" t="s">
        <v>4191</v>
      </c>
      <c r="J153" s="8" t="s">
        <v>4240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constants'!$E$2:$L$4965,8,FALSE),"")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constants'!$L$2:$O$9999,4,FALSE)),"")</f>
        <v>DLC_BASE_GAME</v>
      </c>
      <c r="U153" s="3" t="str">
        <f>VLOOKUP(T153,'LibSets constants'!$B$3:$C$1000,2,FALSE)</f>
        <v>Included in base game</v>
      </c>
      <c r="V153" s="37" t="s">
        <v>4343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5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constants'!$E$2:$L$4965,8,FALSE),""),""),"")</f>
        <v>181</v>
      </c>
      <c r="Z153" t="s">
        <v>170</v>
      </c>
      <c r="AA153" s="37" t="s">
        <v>4334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constants'!$E$2:$L$4965,8,FALSE),""),""),"")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constants'!$E$2:$L$4965,8,FALSE),""),""),"")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constants'!$E$2:$L$4965,8,FALSE),""),""),"")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constants'!$E$2:$L$4965,8,FALSE),""),""),"")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17"/>
        <v>[237] = {wayshrines={-1,-1,-1,}, dlcId=DLC_BASE_GAME</v>
      </c>
      <c r="AY153" s="23" t="str">
        <f t="shared" si="20"/>
        <v>, zoneIds={181,181}, veteran=false</v>
      </c>
      <c r="AZ153" s="23" t="str">
        <f t="shared" si="18"/>
        <v>, setType=LIBSETS_SETTYPE_CYRODIIL</v>
      </c>
      <c r="BA153" s="23" t="str">
        <f t="shared" si="19"/>
        <v>, dropMechanic={LIBSETS_DROP_MECHANIC_MAIL_PVP_REWARDS_FOR_THE_WORTHY,LIBSETS_DROP_MECHANIC_CITY_CYRODIIL_BRUMA}},</v>
      </c>
      <c r="BB153" s="23" t="str">
        <f t="shared" si="21"/>
        <v xml:space="preserve"> --Leki's Focus / Lekis Fokus   [Cyrodiil, Cyrodiil]</v>
      </c>
    </row>
    <row r="154" spans="1:54" x14ac:dyDescent="0.25">
      <c r="A154" s="13">
        <v>238</v>
      </c>
      <c r="B154" t="s">
        <v>1912</v>
      </c>
      <c r="C154" t="s">
        <v>1914</v>
      </c>
      <c r="D154" t="s">
        <v>1913</v>
      </c>
      <c r="G154" s="3">
        <f t="shared" si="16"/>
        <v>238</v>
      </c>
      <c r="I154" t="s">
        <v>4191</v>
      </c>
      <c r="J154" s="8" t="s">
        <v>4240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constants'!$E$2:$L$4965,8,FALSE),"")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constants'!$L$2:$O$9999,4,FALSE)),"")</f>
        <v>DLC_BASE_GAME</v>
      </c>
      <c r="U154" s="3" t="str">
        <f>VLOOKUP(T154,'LibSets constants'!$B$3:$C$1000,2,FALSE)</f>
        <v>Included in base game</v>
      </c>
      <c r="V154" s="37" t="s">
        <v>4343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5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constants'!$E$2:$L$4965,8,FALSE),""),""),"")</f>
        <v>181</v>
      </c>
      <c r="Z154" t="s">
        <v>170</v>
      </c>
      <c r="AA154" s="37" t="s">
        <v>4336</v>
      </c>
      <c r="AB154" s="3" t="str">
        <f>IF(AA154&lt;&gt;"",IF(AA154&lt;&gt;"LIBSETS_DROP_MECHANIC_MONSTER_NAME",VLOOKUP(AA154,'LibSets constants'!$I$4:$L$1000,3,FALSE),""),"")</f>
        <v>City Vlastarus (quartermaster)</v>
      </c>
      <c r="AC154" s="3" t="str">
        <f>IF(AA154&lt;&gt;"",IF(AA154&lt;&gt;"LIBSETS_DROP_MECHANIC_MONSTER_NAME",VLOOKUP(AA154,'LibSets constants'!$I$4:$L$1000,4,FALSE),""),"")</f>
        <v>Stadt Vlastarus (Quartiermeister)</v>
      </c>
      <c r="AD154" s="3" t="str">
        <f>IF(J154&lt;&gt;"LIBSETS_SETTYPE_BATTLEGROUND",IF(J154&lt;&gt;"LIBSETS_SETTYPE_SPECIAL",IF(AE154&lt;&gt;"",VLOOKUP(AE154,'ESO zone constants'!$E$2:$L$4965,8,FALSE),""),""),"")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constants'!$E$2:$L$4965,8,FALSE),""),""),"")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constants'!$E$2:$L$4965,8,FALSE),""),""),"")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constants'!$E$2:$L$4965,8,FALSE),""),""),"")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17"/>
        <v>[238] = {wayshrines={-1,-1,-1,}, dlcId=DLC_BASE_GAME</v>
      </c>
      <c r="AY154" s="23" t="str">
        <f t="shared" si="20"/>
        <v>, zoneIds={181,181}, veteran=false</v>
      </c>
      <c r="AZ154" s="23" t="str">
        <f t="shared" si="18"/>
        <v>, setType=LIBSETS_SETTYPE_CYRODIIL</v>
      </c>
      <c r="BA154" s="23" t="str">
        <f t="shared" si="19"/>
        <v>, dropMechanic={LIBSETS_DROP_MECHANIC_MAIL_PVP_REWARDS_FOR_THE_WORTHY,LIBSETS_DROP_MECHANIC_CITY_CYRODIIL_VLASTARUS}},</v>
      </c>
      <c r="BB154" s="23" t="str">
        <f t="shared" si="21"/>
        <v xml:space="preserve"> --Fasalla's Guile / Fasallas List   [Cyrodiil, Cyrodiil]</v>
      </c>
    </row>
    <row r="155" spans="1:54" x14ac:dyDescent="0.25">
      <c r="A155" s="13">
        <v>239</v>
      </c>
      <c r="B155" t="s">
        <v>1915</v>
      </c>
      <c r="C155" t="s">
        <v>1917</v>
      </c>
      <c r="D155" t="s">
        <v>1916</v>
      </c>
      <c r="G155" s="3">
        <f t="shared" si="16"/>
        <v>239</v>
      </c>
      <c r="I155" t="s">
        <v>4191</v>
      </c>
      <c r="J155" s="8" t="s">
        <v>4240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constants'!$E$2:$L$4965,8,FALSE),"")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constants'!$L$2:$O$9999,4,FALSE)),"")</f>
        <v>DLC_BASE_GAME</v>
      </c>
      <c r="U155" s="3" t="str">
        <f>VLOOKUP(T155,'LibSets constants'!$B$3:$C$1000,2,FALSE)</f>
        <v>Included in base game</v>
      </c>
      <c r="V155" s="37" t="s">
        <v>4343</v>
      </c>
      <c r="W155" s="50" t="str">
        <f>IF(V155&lt;&gt;"",IF(V155&lt;&gt;"LIBSETS_DROP_MECHANIC_MONSTER_NAME",VLOOKUP(V155,'LibSets constants'!$I$4:$L$1000,3,FALSE),""),"")</f>
        <v>Rewards for the worthy (Cyrodiil/Battleground mail)</v>
      </c>
      <c r="X155" s="45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constants'!$E$2:$L$4965,8,FALSE),""),""),"")</f>
        <v>181</v>
      </c>
      <c r="Z155" t="s">
        <v>170</v>
      </c>
      <c r="AA155" s="51" t="s">
        <v>4336</v>
      </c>
      <c r="AB155" s="50" t="str">
        <f>IF(AA155&lt;&gt;"",IF(AA155&lt;&gt;"LIBSETS_DROP_MECHANIC_MONSTER_NAME",VLOOKUP(AA155,'LibSets constants'!$I$4:$L$1000,3,FALSE),""),"")</f>
        <v>City Vlastarus (quartermaster)</v>
      </c>
      <c r="AC155" s="50" t="str">
        <f>IF(AA155&lt;&gt;"",IF(AA155&lt;&gt;"LIBSETS_DROP_MECHANIC_MONSTER_NAME",VLOOKUP(AA155,'LibSets constants'!$I$4:$L$1000,4,FALSE),""),"")</f>
        <v>Stadt Vlastarus (Quartiermeister)</v>
      </c>
      <c r="AD155" s="3" t="str">
        <f>IF(J155&lt;&gt;"LIBSETS_SETTYPE_BATTLEGROUND",IF(J155&lt;&gt;"LIBSETS_SETTYPE_SPECIAL",IF(AE155&lt;&gt;"",VLOOKUP(AE155,'ESO zone constants'!$E$2:$L$4965,8,FALSE),""),""),"")</f>
        <v/>
      </c>
      <c r="AF155" s="51"/>
      <c r="AG155" s="50" t="str">
        <f>IF(AF155&lt;&gt;"",IF(AF155&lt;&gt;"LIBSETS_DROP_MECHANIC_MONSTER_NAME",VLOOKUP(AF155,'LibSets constants'!$I$4:$L$1000,3,FALSE),""),"")</f>
        <v/>
      </c>
      <c r="AH155" s="50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constants'!$E$2:$L$4965,8,FALSE),""),""),"")</f>
        <v/>
      </c>
      <c r="AK155" s="51"/>
      <c r="AL155" s="50" t="str">
        <f>IF(AK155&lt;&gt;"",IF(AK155&lt;&gt;"LIBSETS_DROP_MECHANIC_MONSTER_NAME",VLOOKUP(AK155,'LibSets constants'!$I$4:$L$1000,3,FALSE),""),"")</f>
        <v/>
      </c>
      <c r="AM155" s="50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constants'!$E$2:$L$4965,8,FALSE),""),""),"")</f>
        <v/>
      </c>
      <c r="AP155" s="51"/>
      <c r="AQ155" s="50" t="str">
        <f>IF(AP155&lt;&gt;"",IF(AP155&lt;&gt;"LIBSETS_DROP_MECHANIC_MONSTER_NAME",VLOOKUP(AP155,'LibSets constants'!$I$4:$L$1000,3,FALSE),""),"")</f>
        <v/>
      </c>
      <c r="AR155" s="50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constants'!$E$2:$L$4965,8,FALSE),""),""),"")</f>
        <v/>
      </c>
      <c r="AU155" s="51"/>
      <c r="AV155" s="50" t="str">
        <f>IF(AU155&lt;&gt;"",IF(AU155&lt;&gt;"LIBSETS_DROP_MECHANIC_MONSTER_NAME",VLOOKUP(AU155,'LibSets constants'!$I$4:$L$1000,3,FALSE),""),"")</f>
        <v/>
      </c>
      <c r="AW155" s="50" t="str">
        <f>IF(AU155&lt;&gt;"",IF(AU155&lt;&gt;"LIBSETS_DROP_MECHANIC_MONSTER_NAME",VLOOKUP(AU155,'LibSets constants'!$I$4:$L$1000,4,FALSE),""),"")</f>
        <v/>
      </c>
      <c r="AX155" s="23" t="str">
        <f t="shared" si="17"/>
        <v>[239] = {wayshrines={-1,-1,-1,}, dlcId=DLC_BASE_GAME</v>
      </c>
      <c r="AY155" s="23" t="str">
        <f t="shared" si="20"/>
        <v>, zoneIds={181,181}, veteran=false</v>
      </c>
      <c r="AZ155" s="23" t="str">
        <f t="shared" si="18"/>
        <v>, setType=LIBSETS_SETTYPE_CYRODIIL</v>
      </c>
      <c r="BA155" s="23" t="str">
        <f t="shared" si="19"/>
        <v>, dropMechanic={LIBSETS_DROP_MECHANIC_MAIL_PVP_REWARDS_FOR_THE_WORTHY,LIBSETS_DROP_MECHANIC_CITY_CYRODIIL_VLASTARUS}},</v>
      </c>
      <c r="BB155" s="23" t="str">
        <f t="shared" si="21"/>
        <v xml:space="preserve"> --Warrior's Fury / Raserei des Kriegers   [Cyrodiil, Cyrodiil]</v>
      </c>
    </row>
    <row r="156" spans="1:54" x14ac:dyDescent="0.25">
      <c r="A156" s="13">
        <v>417</v>
      </c>
      <c r="B156" t="s">
        <v>2358</v>
      </c>
      <c r="C156" t="s">
        <v>2360</v>
      </c>
      <c r="D156" t="s">
        <v>2359</v>
      </c>
      <c r="G156" s="3">
        <f t="shared" si="16"/>
        <v>417</v>
      </c>
      <c r="J156" s="8" t="s">
        <v>4240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constants'!$E$2:$L$4965,8,FALSE),"")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constants'!$L$2:$O$9999,4,FALSE)),"")</f>
        <v>DLC_BASE_GAME</v>
      </c>
      <c r="U156" s="3" t="str">
        <f>VLOOKUP(T156,'LibSets constants'!$B$3:$C$1000,2,FALSE)</f>
        <v>Included in base game</v>
      </c>
      <c r="V156" s="37" t="s">
        <v>4343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3" t="str">
        <f>IF(V156&lt;&gt;"",IF(V156&lt;&gt;"LIBSETS_DROP_MECHANIC_MONSTER_NAME",VLOOKUP(V156,'LibSets constants'!$I$4:$L$1000,4,FALSE),""),"")</f>
        <v>Gerechter Lohn (Cyrodiil/Schlachtfeld Mail)</v>
      </c>
      <c r="Y156" s="3" t="str">
        <f>IF(J156&lt;&gt;"LIBSETS_SETTYPE_BATTLEGROUND",IF(J156&lt;&gt;"LIBSETS_SETTYPE_SPECIAL",IF(Z156&lt;&gt;"",VLOOKUP(Z156,'ESO zone constants'!$E$2:$L$4965,8,FALSE),""),""),"")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constants'!$E$2:$L$4965,8,FALSE),""),""),"")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constants'!$E$2:$L$4965,8,FALSE),""),""),"")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constants'!$E$2:$L$4965,8,FALSE),""),""),"")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constants'!$E$2:$L$4965,8,FALSE),""),""),"")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17"/>
        <v>[417] = {wayshrines={-1,-1,-1,}, dlcId=DLC_BASE_GAME</v>
      </c>
      <c r="AY156" s="23" t="str">
        <f t="shared" si="20"/>
        <v>, zoneIds={181}, veteran=false</v>
      </c>
      <c r="AZ156" s="23" t="str">
        <f t="shared" si="18"/>
        <v>, setType=LIBSETS_SETTYPE_CYRODIIL</v>
      </c>
      <c r="BA156" s="23" t="str">
        <f t="shared" si="19"/>
        <v>, dropMechanic={LIBSETS_DROP_MECHANIC_MAIL_PVP_REWARDS_FOR_THE_WORTHY}},</v>
      </c>
      <c r="BB156" s="23" t="str">
        <f t="shared" si="21"/>
        <v xml:space="preserve"> --Indomitable Fury / Unbeugsamer Zorn   [Cyrodiil]</v>
      </c>
    </row>
    <row r="157" spans="1:54" x14ac:dyDescent="0.25">
      <c r="A157" s="13">
        <v>418</v>
      </c>
      <c r="B157" t="s">
        <v>2361</v>
      </c>
      <c r="C157" t="s">
        <v>2363</v>
      </c>
      <c r="D157" t="s">
        <v>2362</v>
      </c>
      <c r="G157" s="3">
        <f t="shared" si="16"/>
        <v>418</v>
      </c>
      <c r="J157" s="8" t="s">
        <v>4240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constants'!$E$2:$L$4965,8,FALSE),"")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constants'!$L$2:$O$9999,4,FALSE)),"")</f>
        <v>DLC_BASE_GAME</v>
      </c>
      <c r="U157" s="3" t="str">
        <f>VLOOKUP(T157,'LibSets constants'!$B$3:$C$1000,2,FALSE)</f>
        <v>Included in base game</v>
      </c>
      <c r="V157" s="37" t="s">
        <v>4343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3" t="str">
        <f>IF(V157&lt;&gt;"",IF(V157&lt;&gt;"LIBSETS_DROP_MECHANIC_MONSTER_NAME",VLOOKUP(V157,'LibSets constants'!$I$4:$L$1000,4,FALSE),""),"")</f>
        <v>Gerechter Lohn (Cyrodiil/Schlachtfeld Mail)</v>
      </c>
      <c r="Y157" s="3" t="str">
        <f>IF(J157&lt;&gt;"LIBSETS_SETTYPE_BATTLEGROUND",IF(J157&lt;&gt;"LIBSETS_SETTYPE_SPECIAL",IF(Z157&lt;&gt;"",VLOOKUP(Z157,'ESO zone constants'!$E$2:$L$4965,8,FALSE),""),""),"")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constants'!$E$2:$L$4965,8,FALSE),""),""),"")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constants'!$E$2:$L$4965,8,FALSE),""),""),"")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constants'!$E$2:$L$4965,8,FALSE),""),""),"")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constants'!$E$2:$L$4965,8,FALSE),""),""),"")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17"/>
        <v>[418] = {wayshrines={-1,-1,-1,}, dlcId=DLC_BASE_GAME</v>
      </c>
      <c r="AY157" s="23" t="str">
        <f t="shared" si="20"/>
        <v>, zoneIds={181}, veteran=false</v>
      </c>
      <c r="AZ157" s="23" t="str">
        <f t="shared" si="18"/>
        <v>, setType=LIBSETS_SETTYPE_CYRODIIL</v>
      </c>
      <c r="BA157" s="23" t="str">
        <f t="shared" si="19"/>
        <v>, dropMechanic={LIBSETS_DROP_MECHANIC_MAIL_PVP_REWARDS_FOR_THE_WORTHY}},</v>
      </c>
      <c r="BB157" s="23" t="str">
        <f t="shared" si="21"/>
        <v xml:space="preserve"> --Spell Strategist / Zauberstratege   [Cyrodiil]</v>
      </c>
    </row>
    <row r="158" spans="1:54" x14ac:dyDescent="0.25">
      <c r="A158" s="13">
        <v>419</v>
      </c>
      <c r="B158" t="s">
        <v>2364</v>
      </c>
      <c r="C158" t="s">
        <v>2366</v>
      </c>
      <c r="D158" t="s">
        <v>2365</v>
      </c>
      <c r="G158" s="3">
        <f t="shared" si="16"/>
        <v>419</v>
      </c>
      <c r="J158" s="8" t="s">
        <v>4240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constants'!$E$2:$L$4965,8,FALSE),"")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constants'!$L$2:$O$9999,4,FALSE)),"")</f>
        <v>DLC_BASE_GAME</v>
      </c>
      <c r="U158" s="3" t="str">
        <f>VLOOKUP(T158,'LibSets constants'!$B$3:$C$1000,2,FALSE)</f>
        <v>Included in base game</v>
      </c>
      <c r="V158" s="37" t="s">
        <v>4343</v>
      </c>
      <c r="W158" s="3" t="str">
        <f>IF(V158&lt;&gt;"",IF(V158&lt;&gt;"LIBSETS_DROP_MECHANIC_MONSTER_NAME",VLOOKUP(V158,'LibSets constants'!$I$4:$L$1000,3,FALSE),""),"")</f>
        <v>Rewards for the worthy (Cyrodiil/Battleground mail)</v>
      </c>
      <c r="X158" s="3" t="str">
        <f>IF(V158&lt;&gt;"",IF(V158&lt;&gt;"LIBSETS_DROP_MECHANIC_MONSTER_NAME",VLOOKUP(V158,'LibSets constants'!$I$4:$L$1000,4,FALSE),""),"")</f>
        <v>Gerechter Lohn (Cyrodiil/Schlachtfeld Mail)</v>
      </c>
      <c r="Y158" s="3" t="str">
        <f>IF(J158&lt;&gt;"LIBSETS_SETTYPE_BATTLEGROUND",IF(J158&lt;&gt;"LIBSETS_SETTYPE_SPECIAL",IF(Z158&lt;&gt;"",VLOOKUP(Z158,'ESO zone constants'!$E$2:$L$4965,8,FALSE),""),""),"")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constants'!$E$2:$L$4965,8,FALSE),""),""),"")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constants'!$E$2:$L$4965,8,FALSE),""),""),"")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constants'!$E$2:$L$4965,8,FALSE),""),""),"")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constants'!$E$2:$L$4965,8,FALSE),""),""),"")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3" t="str">
        <f t="shared" si="17"/>
        <v>[419] = {wayshrines={-1,-1,-1,}, dlcId=DLC_BASE_GAME</v>
      </c>
      <c r="AY158" s="23" t="str">
        <f t="shared" si="20"/>
        <v>, zoneIds={181}, veteran=false</v>
      </c>
      <c r="AZ158" s="23" t="str">
        <f t="shared" si="18"/>
        <v>, setType=LIBSETS_SETTYPE_CYRODIIL</v>
      </c>
      <c r="BA158" s="23" t="str">
        <f t="shared" si="19"/>
        <v>, dropMechanic={LIBSETS_DROP_MECHANIC_MAIL_PVP_REWARDS_FOR_THE_WORTHY}},</v>
      </c>
      <c r="BB158" s="23" t="str">
        <f t="shared" si="21"/>
        <v xml:space="preserve"> --Battlefield Acrobat / Schlachtfeldakrobat   [Cyrodiil]</v>
      </c>
    </row>
    <row r="159" spans="1:54" x14ac:dyDescent="0.25">
      <c r="A159" s="13">
        <v>420</v>
      </c>
      <c r="B159" t="s">
        <v>2367</v>
      </c>
      <c r="C159" t="s">
        <v>2369</v>
      </c>
      <c r="D159" t="s">
        <v>2368</v>
      </c>
      <c r="G159" s="3">
        <f t="shared" si="16"/>
        <v>420</v>
      </c>
      <c r="J159" s="8" t="s">
        <v>4240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constants'!$E$2:$L$4965,8,FALSE),"")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constants'!$L$2:$O$9999,4,FALSE)),"")</f>
        <v>DLC_BASE_GAME</v>
      </c>
      <c r="U159" s="3" t="str">
        <f>VLOOKUP(T159,'LibSets constants'!$B$3:$C$1000,2,FALSE)</f>
        <v>Included in base game</v>
      </c>
      <c r="V159" s="37" t="s">
        <v>4343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constants'!$E$2:$L$4965,8,FALSE),""),""),"")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constants'!$E$2:$L$4965,8,FALSE),""),""),"")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constants'!$E$2:$L$4965,8,FALSE),""),""),"")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constants'!$E$2:$L$4965,8,FALSE),""),""),"")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constants'!$E$2:$L$4965,8,FALSE),""),""),"")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17"/>
        <v>[420] = {wayshrines={-1,-1,-1,}, dlcId=DLC_BASE_GAME</v>
      </c>
      <c r="AY159" s="23" t="str">
        <f t="shared" si="20"/>
        <v>, zoneIds={181}, veteran=false</v>
      </c>
      <c r="AZ159" s="23" t="str">
        <f t="shared" si="18"/>
        <v>, setType=LIBSETS_SETTYPE_CYRODIIL</v>
      </c>
      <c r="BA159" s="23" t="str">
        <f t="shared" si="19"/>
        <v>, dropMechanic={LIBSETS_DROP_MECHANIC_MAIL_PVP_REWARDS_FOR_THE_WORTHY}},</v>
      </c>
      <c r="BB159" s="23" t="str">
        <f t="shared" si="21"/>
        <v xml:space="preserve"> --Soldier of Anguish / Soldat der Pein   [Cyrodiil]</v>
      </c>
    </row>
    <row r="160" spans="1:54" x14ac:dyDescent="0.25">
      <c r="A160" s="13">
        <v>421</v>
      </c>
      <c r="B160" t="s">
        <v>2370</v>
      </c>
      <c r="C160" t="s">
        <v>2372</v>
      </c>
      <c r="D160" t="s">
        <v>2371</v>
      </c>
      <c r="G160" s="3">
        <f t="shared" si="16"/>
        <v>421</v>
      </c>
      <c r="J160" s="8" t="s">
        <v>4240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constants'!$E$2:$L$4965,8,FALSE),"")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constants'!$L$2:$O$9999,4,FALSE)),"")</f>
        <v>DLC_BASE_GAME</v>
      </c>
      <c r="U160" s="3" t="str">
        <f>VLOOKUP(T160,'LibSets constants'!$B$3:$C$1000,2,FALSE)</f>
        <v>Included in base game</v>
      </c>
      <c r="V160" s="37" t="s">
        <v>4343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constants'!$E$2:$L$4965,8,FALSE),""),""),"")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constants'!$E$2:$L$4965,8,FALSE),""),""),"")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constants'!$E$2:$L$4965,8,FALSE),""),""),"")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constants'!$E$2:$L$4965,8,FALSE),""),""),"")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constants'!$E$2:$L$4965,8,FALSE),""),""),"")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17"/>
        <v>[421] = {wayshrines={-1,-1,-1,}, dlcId=DLC_BASE_GAME</v>
      </c>
      <c r="AY160" s="23" t="str">
        <f t="shared" si="20"/>
        <v>, zoneIds={181}, veteran=false</v>
      </c>
      <c r="AZ160" s="23" t="str">
        <f t="shared" si="18"/>
        <v>, setType=LIBSETS_SETTYPE_CYRODIIL</v>
      </c>
      <c r="BA160" s="23" t="str">
        <f t="shared" si="19"/>
        <v>, dropMechanic={LIBSETS_DROP_MECHANIC_MAIL_PVP_REWARDS_FOR_THE_WORTHY}},</v>
      </c>
      <c r="BB160" s="23" t="str">
        <f t="shared" si="21"/>
        <v xml:space="preserve"> --Steadfast Hero / Standhafter Held   [Cyrodiil]</v>
      </c>
    </row>
    <row r="161" spans="1:54" x14ac:dyDescent="0.25">
      <c r="A161" s="13">
        <v>422</v>
      </c>
      <c r="B161" t="s">
        <v>2373</v>
      </c>
      <c r="C161" t="s">
        <v>2375</v>
      </c>
      <c r="D161" t="s">
        <v>2374</v>
      </c>
      <c r="G161" s="3">
        <f t="shared" si="16"/>
        <v>422</v>
      </c>
      <c r="J161" s="8" t="s">
        <v>4240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constants'!$E$2:$L$4965,8,FALSE),"")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constants'!$L$2:$O$9999,4,FALSE)),"")</f>
        <v>DLC_BASE_GAME</v>
      </c>
      <c r="U161" s="3" t="str">
        <f>VLOOKUP(T161,'LibSets constants'!$B$3:$C$1000,2,FALSE)</f>
        <v>Included in base game</v>
      </c>
      <c r="V161" s="37" t="s">
        <v>4343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constants'!$E$2:$L$4965,8,FALSE),""),""),"")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constants'!$E$2:$L$4965,8,FALSE),""),""),"")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constants'!$E$2:$L$4965,8,FALSE),""),""),"")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constants'!$E$2:$L$4965,8,FALSE),""),""),"")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constants'!$E$2:$L$4965,8,FALSE),""),""),"")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17"/>
        <v>[422] = {wayshrines={-1,-1,-1,}, dlcId=DLC_BASE_GAME</v>
      </c>
      <c r="AY161" s="23" t="str">
        <f t="shared" si="20"/>
        <v>, zoneIds={181}, veteran=false</v>
      </c>
      <c r="AZ161" s="23" t="str">
        <f t="shared" si="18"/>
        <v>, setType=LIBSETS_SETTYPE_CYRODIIL</v>
      </c>
      <c r="BA161" s="23" t="str">
        <f t="shared" si="19"/>
        <v>, dropMechanic={LIBSETS_DROP_MECHANIC_MAIL_PVP_REWARDS_FOR_THE_WORTHY}},</v>
      </c>
      <c r="BB161" s="23" t="str">
        <f t="shared" si="21"/>
        <v xml:space="preserve"> --Battalion Defender / Bataillonsverteidiger   [Cyrodiil]</v>
      </c>
    </row>
    <row r="162" spans="1:54" x14ac:dyDescent="0.25">
      <c r="A162" s="13">
        <v>204</v>
      </c>
      <c r="B162" t="s">
        <v>1833</v>
      </c>
      <c r="C162" t="s">
        <v>1834</v>
      </c>
      <c r="D162" t="s">
        <v>1834</v>
      </c>
      <c r="G162" s="3">
        <f t="shared" si="16"/>
        <v>204</v>
      </c>
      <c r="I162" t="s">
        <v>4192</v>
      </c>
      <c r="J162" s="8" t="s">
        <v>4241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constants'!$E$2:$L$4965,8,FALSE),"")</f>
        <v>584</v>
      </c>
      <c r="S162" t="s">
        <v>39</v>
      </c>
      <c r="T162" s="21" t="str">
        <f>IF(R162&lt;&gt;"",IF(NOT(ISERROR(VLOOKUP(R162,'ESO Dungeon constants'!$F$3:$J$9999,5,FALSE))),VLOOKUP(R162,'ESO Dungeon constants'!$F$3:$K$9999,6,FALSE),VLOOKUP(R162,'ESO zone constants'!$L$2:$O$9999,4,FALSE)),"")</f>
        <v>DLC_IMPERIAL_CITY</v>
      </c>
      <c r="U162" s="3" t="str">
        <f>VLOOKUP(T162,'LibSets constants'!$B$3:$C$1000,2,FALSE)</f>
        <v>Imperial City</v>
      </c>
      <c r="V162" s="37" t="s">
        <v>4380</v>
      </c>
      <c r="W162" s="3" t="str">
        <f>IF(V162&lt;&gt;"",IF(V162&lt;&gt;"LIBSETS_DROP_MECHANIC_MONSTER_NAME",VLOOKUP(V162,'LibSets constants'!$I$4:$L$1000,3,FALSE),""),"")</f>
        <v>Daily random dungeon reward mail</v>
      </c>
      <c r="X162" s="45" t="str">
        <f>IF(V162&lt;&gt;"",IF(V162&lt;&gt;"LIBSETS_DROP_MECHANIC_MONSTER_NAME",VLOOKUP(V162,'LibSets constants'!$I$4:$L$1000,4,FALSE),""),"")</f>
        <v>Tägliches Zufallsverlies Belohnungsemail</v>
      </c>
      <c r="Y162" s="3" t="str">
        <f>IF(J162&lt;&gt;"LIBSETS_SETTYPE_BATTLEGROUND",IF(J162&lt;&gt;"LIBSETS_SETTYPE_SPECIAL",IF(Z162&lt;&gt;"",VLOOKUP(Z162,'ESO zone constants'!$E$2:$L$4965,8,FALSE),""),""),"")</f>
        <v/>
      </c>
      <c r="AA162" s="37" t="s">
        <v>4383</v>
      </c>
      <c r="AB162" s="3" t="str">
        <f>IF(AA162&lt;&gt;"",IF(AA162&lt;&gt;"LIBSETS_DROP_MECHANIC_MONSTER_NAME",VLOOKUP(AA162,'LibSets constants'!$I$4:$L$1000,3,FALSE),""),"")</f>
        <v>Imperial city vaults</v>
      </c>
      <c r="AC162" s="3" t="str">
        <f>IF(AA162&lt;&gt;"",IF(AA162&lt;&gt;"LIBSETS_DROP_MECHANIC_MONSTER_NAME",VLOOKUP(AA162,'LibSets constants'!$I$4:$L$1000,4,FALSE),""),"")</f>
        <v>Kaiserstadt Bunker</v>
      </c>
      <c r="AD162" s="3" t="str">
        <f>IF(J162&lt;&gt;"LIBSETS_SETTYPE_BATTLEGROUND",IF(J162&lt;&gt;"LIBSETS_SETTYPE_SPECIAL",IF(AE162&lt;&gt;"",VLOOKUP(AE162,'ESO zone constants'!$E$2:$L$4965,8,FALSE),""),""),"")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constants'!$E$2:$L$4965,8,FALSE),""),""),"")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constants'!$E$2:$L$4965,8,FALSE),""),""),"")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constants'!$E$2:$L$4965,8,FALSE),""),""),"")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17"/>
        <v>[204] = {wayshrines={-1,-1,-1,}, dlcId=DLC_IMPERIAL_CITY</v>
      </c>
      <c r="AY162" s="23" t="str">
        <f t="shared" si="20"/>
        <v>, zoneIds={584}, veteran=false</v>
      </c>
      <c r="AZ162" s="23" t="str">
        <f t="shared" si="18"/>
        <v>, setType=LIBSETS_SETTYPE_DAILYRANDOMDUNGEONANDICREWARD</v>
      </c>
      <c r="BA162" s="23" t="str">
        <f t="shared" si="19"/>
        <v>, dropMechanic={LIBSETS_DROP_MECHANIC_MAIL_DAILY_RANDOM_DUNGEON_REWARD,LIBSETS_DROP_MECHANIC_IMPERIAL_CITY_VAULTS}},</v>
      </c>
      <c r="BB162" s="23" t="str">
        <f t="shared" si="21"/>
        <v xml:space="preserve"> --Endurance / Beständigkeit   [Imperial City]</v>
      </c>
    </row>
    <row r="163" spans="1:54" x14ac:dyDescent="0.25">
      <c r="A163" s="13">
        <v>205</v>
      </c>
      <c r="B163" t="s">
        <v>1835</v>
      </c>
      <c r="C163" t="s">
        <v>1837</v>
      </c>
      <c r="D163" t="s">
        <v>1836</v>
      </c>
      <c r="G163" s="3">
        <f t="shared" si="16"/>
        <v>205</v>
      </c>
      <c r="I163" t="s">
        <v>4192</v>
      </c>
      <c r="J163" s="8" t="s">
        <v>4241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constants'!$E$2:$L$4965,8,FALSE),"")</f>
        <v>584</v>
      </c>
      <c r="S163" t="s">
        <v>39</v>
      </c>
      <c r="T163" s="21" t="str">
        <f>IF(R163&lt;&gt;"",IF(NOT(ISERROR(VLOOKUP(R163,'ESO Dungeon constants'!$F$3:$J$9999,5,FALSE))),VLOOKUP(R163,'ESO Dungeon constants'!$F$3:$K$9999,6,FALSE),VLOOKUP(R163,'ESO zone constants'!$L$2:$O$9999,4,FALSE)),"")</f>
        <v>DLC_IMPERIAL_CITY</v>
      </c>
      <c r="U163" s="3" t="str">
        <f>VLOOKUP(T163,'LibSets constants'!$B$3:$C$1000,2,FALSE)</f>
        <v>Imperial City</v>
      </c>
      <c r="V163" s="37" t="s">
        <v>4380</v>
      </c>
      <c r="W163" s="3" t="str">
        <f>IF(V163&lt;&gt;"",IF(V163&lt;&gt;"LIBSETS_DROP_MECHANIC_MONSTER_NAME",VLOOKUP(V163,'LibSets constants'!$I$4:$L$1000,3,FALSE),""),"")</f>
        <v>Daily random dungeon reward mail</v>
      </c>
      <c r="X163" s="45" t="str">
        <f>IF(V163&lt;&gt;"",IF(V163&lt;&gt;"LIBSETS_DROP_MECHANIC_MONSTER_NAME",VLOOKUP(V163,'LibSets constants'!$I$4:$L$1000,4,FALSE),""),"")</f>
        <v>Tägliches Zufallsverlies Belohnungsemail</v>
      </c>
      <c r="Y163" s="3" t="str">
        <f>IF(J163&lt;&gt;"LIBSETS_SETTYPE_BATTLEGROUND",IF(J163&lt;&gt;"LIBSETS_SETTYPE_SPECIAL",IF(Z163&lt;&gt;"",VLOOKUP(Z163,'ESO zone constants'!$E$2:$L$4965,8,FALSE),""),""),"")</f>
        <v/>
      </c>
      <c r="AA163" s="37" t="s">
        <v>4383</v>
      </c>
      <c r="AB163" s="3" t="str">
        <f>IF(AA163&lt;&gt;"",IF(AA163&lt;&gt;"LIBSETS_DROP_MECHANIC_MONSTER_NAME",VLOOKUP(AA163,'LibSets constants'!$I$4:$L$1000,3,FALSE),""),"")</f>
        <v>Imperial city vaults</v>
      </c>
      <c r="AC163" s="3" t="str">
        <f>IF(AA163&lt;&gt;"",IF(AA163&lt;&gt;"LIBSETS_DROP_MECHANIC_MONSTER_NAME",VLOOKUP(AA163,'LibSets constants'!$I$4:$L$1000,4,FALSE),""),"")</f>
        <v>Kaiserstadt Bunker</v>
      </c>
      <c r="AD163" s="3" t="str">
        <f>IF(J163&lt;&gt;"LIBSETS_SETTYPE_BATTLEGROUND",IF(J163&lt;&gt;"LIBSETS_SETTYPE_SPECIAL",IF(AE163&lt;&gt;"",VLOOKUP(AE163,'ESO zone constants'!$E$2:$L$4965,8,FALSE),""),""),"")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constants'!$E$2:$L$4965,8,FALSE),""),""),"")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constants'!$E$2:$L$4965,8,FALSE),""),""),"")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constants'!$E$2:$L$4965,8,FALSE),""),""),"")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17"/>
        <v>[205] = {wayshrines={-1,-1,-1,}, dlcId=DLC_IMPERIAL_CITY</v>
      </c>
      <c r="AY163" s="23" t="str">
        <f t="shared" si="20"/>
        <v>, zoneIds={584}, veteran=false</v>
      </c>
      <c r="AZ163" s="23" t="str">
        <f t="shared" si="18"/>
        <v>, setType=LIBSETS_SETTYPE_DAILYRANDOMDUNGEONANDICREWARD</v>
      </c>
      <c r="BA163" s="23" t="str">
        <f t="shared" si="19"/>
        <v>, dropMechanic={LIBSETS_DROP_MECHANIC_MAIL_DAILY_RANDOM_DUNGEON_REWARD,LIBSETS_DROP_MECHANIC_IMPERIAL_CITY_VAULTS}},</v>
      </c>
      <c r="BB163" s="23" t="str">
        <f t="shared" si="21"/>
        <v xml:space="preserve"> --Willpower / Willenskraft   [Imperial City]</v>
      </c>
    </row>
    <row r="164" spans="1:54" x14ac:dyDescent="0.25">
      <c r="A164" s="13">
        <v>206</v>
      </c>
      <c r="B164" t="s">
        <v>1838</v>
      </c>
      <c r="C164" t="s">
        <v>1840</v>
      </c>
      <c r="D164" t="s">
        <v>1839</v>
      </c>
      <c r="G164" s="3">
        <f t="shared" si="16"/>
        <v>206</v>
      </c>
      <c r="I164" t="s">
        <v>4192</v>
      </c>
      <c r="J164" s="8" t="s">
        <v>4241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constants'!$E$2:$L$4965,8,FALSE),"")</f>
        <v>584</v>
      </c>
      <c r="S164" t="s">
        <v>39</v>
      </c>
      <c r="T164" s="21" t="str">
        <f>IF(R164&lt;&gt;"",IF(NOT(ISERROR(VLOOKUP(R164,'ESO Dungeon constants'!$F$3:$J$9999,5,FALSE))),VLOOKUP(R164,'ESO Dungeon constants'!$F$3:$K$9999,6,FALSE),VLOOKUP(R164,'ESO zone constants'!$L$2:$O$9999,4,FALSE)),"")</f>
        <v>DLC_IMPERIAL_CITY</v>
      </c>
      <c r="U164" s="3" t="str">
        <f>VLOOKUP(T164,'LibSets constants'!$B$3:$C$1000,2,FALSE)</f>
        <v>Imperial City</v>
      </c>
      <c r="V164" s="37" t="s">
        <v>4380</v>
      </c>
      <c r="W164" s="3" t="str">
        <f>IF(V164&lt;&gt;"",IF(V164&lt;&gt;"LIBSETS_DROP_MECHANIC_MONSTER_NAME",VLOOKUP(V164,'LibSets constants'!$I$4:$L$1000,3,FALSE),""),"")</f>
        <v>Daily random dungeon reward mail</v>
      </c>
      <c r="X164" s="45" t="str">
        <f>IF(V164&lt;&gt;"",IF(V164&lt;&gt;"LIBSETS_DROP_MECHANIC_MONSTER_NAME",VLOOKUP(V164,'LibSets constants'!$I$4:$L$1000,4,FALSE),""),"")</f>
        <v>Tägliches Zufallsverlies Belohnungsemail</v>
      </c>
      <c r="Y164" s="3" t="str">
        <f>IF(J164&lt;&gt;"LIBSETS_SETTYPE_BATTLEGROUND",IF(J164&lt;&gt;"LIBSETS_SETTYPE_SPECIAL",IF(Z164&lt;&gt;"",VLOOKUP(Z164,'ESO zone constants'!$E$2:$L$4965,8,FALSE),""),""),"")</f>
        <v/>
      </c>
      <c r="AA164" s="37" t="s">
        <v>4383</v>
      </c>
      <c r="AB164" s="3" t="str">
        <f>IF(AA164&lt;&gt;"",IF(AA164&lt;&gt;"LIBSETS_DROP_MECHANIC_MONSTER_NAME",VLOOKUP(AA164,'LibSets constants'!$I$4:$L$1000,3,FALSE),""),"")</f>
        <v>Imperial city vaults</v>
      </c>
      <c r="AC164" s="3" t="str">
        <f>IF(AA164&lt;&gt;"",IF(AA164&lt;&gt;"LIBSETS_DROP_MECHANIC_MONSTER_NAME",VLOOKUP(AA164,'LibSets constants'!$I$4:$L$1000,4,FALSE),""),"")</f>
        <v>Kaiserstadt Bunker</v>
      </c>
      <c r="AD164" s="3" t="str">
        <f>IF(J164&lt;&gt;"LIBSETS_SETTYPE_BATTLEGROUND",IF(J164&lt;&gt;"LIBSETS_SETTYPE_SPECIAL",IF(AE164&lt;&gt;"",VLOOKUP(AE164,'ESO zone constants'!$E$2:$L$4965,8,FALSE),""),""),"")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constants'!$E$2:$L$4965,8,FALSE),""),""),"")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constants'!$E$2:$L$4965,8,FALSE),""),""),"")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constants'!$E$2:$L$4965,8,FALSE),""),""),"")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17"/>
        <v>[206] = {wayshrines={-1,-1,-1,}, dlcId=DLC_IMPERIAL_CITY</v>
      </c>
      <c r="AY164" s="23" t="str">
        <f t="shared" si="20"/>
        <v>, zoneIds={584}, veteran=false</v>
      </c>
      <c r="AZ164" s="23" t="str">
        <f t="shared" si="18"/>
        <v>, setType=LIBSETS_SETTYPE_DAILYRANDOMDUNGEONANDICREWARD</v>
      </c>
      <c r="BA164" s="23" t="str">
        <f t="shared" si="19"/>
        <v>, dropMechanic={LIBSETS_DROP_MECHANIC_MAIL_DAILY_RANDOM_DUNGEON_REWARD,LIBSETS_DROP_MECHANIC_IMPERIAL_CITY_VAULTS}},</v>
      </c>
      <c r="BB164" s="23" t="str">
        <f t="shared" si="21"/>
        <v xml:space="preserve"> --Agility / Agilität   [Imperial City]</v>
      </c>
    </row>
    <row r="165" spans="1:54" x14ac:dyDescent="0.25">
      <c r="A165" s="13">
        <v>19</v>
      </c>
      <c r="B165" t="s">
        <v>1352</v>
      </c>
      <c r="C165" t="s">
        <v>1354</v>
      </c>
      <c r="D165" t="s">
        <v>1353</v>
      </c>
      <c r="G165" s="3">
        <f t="shared" si="16"/>
        <v>19</v>
      </c>
      <c r="J165" s="8" t="s">
        <v>4242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constants'!$E$2:$L$4965,8,FALSE),"")</f>
        <v>31</v>
      </c>
      <c r="S165" t="s">
        <v>59</v>
      </c>
      <c r="T165" s="21" t="str">
        <f>IF(R165&lt;&gt;"",IF(NOT(ISERROR(VLOOKUP(R165,'ESO Dungeon constants'!$F$3:$J$9999,5,FALSE))),VLOOKUP(R165,'ESO Dungeon constants'!$F$3:$K$9999,6,FALSE),VLOOKUP(R165,'ESO zone constants'!$L$2:$O$9999,4,FALSE)),"")</f>
        <v>DLC_BASE_GAME</v>
      </c>
      <c r="U165" s="3" t="str">
        <f>VLOOKUP(T165,'LibSets constants'!$B$3:$C$1000,2,FALSE)</f>
        <v>Included in base game</v>
      </c>
      <c r="W165" s="50" t="str">
        <f>IF(V165&lt;&gt;"",IF(V165&lt;&gt;"LIBSETS_DROP_MECHANIC_MONSTER_NAME",VLOOKUP(V165,'LibSets constants'!$I$4:$L$1000,3,FALSE),""),"")</f>
        <v/>
      </c>
      <c r="X165" s="50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constants'!$E$2:$L$4965,8,FALSE),""),""),"")</f>
        <v/>
      </c>
      <c r="AA165" s="51"/>
      <c r="AB165" s="50" t="str">
        <f>IF(AA165&lt;&gt;"",IF(AA165&lt;&gt;"LIBSETS_DROP_MECHANIC_MONSTER_NAME",VLOOKUP(AA165,'LibSets constants'!$I$4:$L$1000,3,FALSE),""),"")</f>
        <v/>
      </c>
      <c r="AC165" s="50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constants'!$E$2:$L$4965,8,FALSE),""),""),"")</f>
        <v/>
      </c>
      <c r="AF165" s="51"/>
      <c r="AG165" s="50" t="str">
        <f>IF(AF165&lt;&gt;"",IF(AF165&lt;&gt;"LIBSETS_DROP_MECHANIC_MONSTER_NAME",VLOOKUP(AF165,'LibSets constants'!$I$4:$L$1000,3,FALSE),""),"")</f>
        <v/>
      </c>
      <c r="AH165" s="50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constants'!$E$2:$L$4965,8,FALSE),""),""),"")</f>
        <v/>
      </c>
      <c r="AK165" s="51"/>
      <c r="AL165" s="50" t="str">
        <f>IF(AK165&lt;&gt;"",IF(AK165&lt;&gt;"LIBSETS_DROP_MECHANIC_MONSTER_NAME",VLOOKUP(AK165,'LibSets constants'!$I$4:$L$1000,3,FALSE),""),"")</f>
        <v/>
      </c>
      <c r="AM165" s="50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constants'!$E$2:$L$4965,8,FALSE),""),""),"")</f>
        <v/>
      </c>
      <c r="AP165" s="51"/>
      <c r="AQ165" s="50" t="str">
        <f>IF(AP165&lt;&gt;"",IF(AP165&lt;&gt;"LIBSETS_DROP_MECHANIC_MONSTER_NAME",VLOOKUP(AP165,'LibSets constants'!$I$4:$L$1000,3,FALSE),""),"")</f>
        <v/>
      </c>
      <c r="AR165" s="50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constants'!$E$2:$L$4965,8,FALSE),""),""),"")</f>
        <v/>
      </c>
      <c r="AU165" s="51"/>
      <c r="AV165" s="50" t="str">
        <f>IF(AU165&lt;&gt;"",IF(AU165&lt;&gt;"LIBSETS_DROP_MECHANIC_MONSTER_NAME",VLOOKUP(AU165,'LibSets constants'!$I$4:$L$1000,3,FALSE),""),"")</f>
        <v/>
      </c>
      <c r="AW165" s="50" t="str">
        <f>IF(AU165&lt;&gt;"",IF(AU165&lt;&gt;"LIBSETS_DROP_MECHANIC_MONSTER_NAME",VLOOKUP(AU165,'LibSets constants'!$I$4:$L$1000,4,FALSE),""),"")</f>
        <v/>
      </c>
      <c r="AX165" s="23" t="str">
        <f t="shared" si="17"/>
        <v>[19] = {wayshrines={-1,-1,-1,}, dlcId=DLC_BASE_GAME</v>
      </c>
      <c r="AY165" s="23" t="str">
        <f t="shared" si="20"/>
        <v>, zoneIds={31}, veteran=false</v>
      </c>
      <c r="AZ165" s="23" t="str">
        <f t="shared" si="18"/>
        <v>, setType=LIBSETS_SETTYPE_DUNGEON</v>
      </c>
      <c r="BA165" s="23" t="str">
        <f t="shared" si="19"/>
        <v>},</v>
      </c>
      <c r="BB165" s="23" t="str">
        <f t="shared" si="21"/>
        <v xml:space="preserve"> --Vestments of the Warlock / Gewänder des Hexers   [Selene's Web]</v>
      </c>
    </row>
    <row r="166" spans="1:54" x14ac:dyDescent="0.25">
      <c r="A166" s="13">
        <v>28</v>
      </c>
      <c r="B166" t="s">
        <v>1379</v>
      </c>
      <c r="C166" t="s">
        <v>1381</v>
      </c>
      <c r="D166" t="s">
        <v>1380</v>
      </c>
      <c r="G166" s="3">
        <f t="shared" si="16"/>
        <v>28</v>
      </c>
      <c r="J166" s="8" t="s">
        <v>4242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constants'!$E$2:$L$4965,8,FALSE),"")</f>
        <v>126</v>
      </c>
      <c r="S166" t="s">
        <v>43</v>
      </c>
      <c r="T166" s="21" t="str">
        <f>IF(R166&lt;&gt;"",IF(NOT(ISERROR(VLOOKUP(R166,'ESO Dungeon constants'!$F$3:$J$9999,5,FALSE))),VLOOKUP(R166,'ESO Dungeon constants'!$F$3:$K$9999,6,FALSE),VLOOKUP(R166,'ESO zone constants'!$L$2:$O$9999,4,FALSE)),"")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constants'!$E$2:$L$4965,8,FALSE),""),""),"")</f>
        <v>931</v>
      </c>
      <c r="Z166" t="s">
        <v>56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constants'!$E$2:$L$4965,8,FALSE),""),""),"")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constants'!$E$2:$L$4965,8,FALSE),""),""),"")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constants'!$E$2:$L$4965,8,FALSE),""),""),"")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constants'!$E$2:$L$4965,8,FALSE),""),""),"")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17"/>
        <v>[28] = {wayshrines={-1,-1,-1,}, dlcId=DLC_BASE_GAME</v>
      </c>
      <c r="AY166" s="23" t="str">
        <f t="shared" si="20"/>
        <v>, zoneIds={126,931}, veteran=false</v>
      </c>
      <c r="AZ166" s="23" t="str">
        <f t="shared" si="18"/>
        <v>, setType=LIBSETS_SETTYPE_DUNGEON</v>
      </c>
      <c r="BA166" s="23" t="str">
        <f t="shared" si="19"/>
        <v>},</v>
      </c>
      <c r="BB166" s="23" t="str">
        <f t="shared" si="21"/>
        <v xml:space="preserve"> --Barkskin / Borkenhaut   [Elden Hollow I, Elden Hollow II]</v>
      </c>
    </row>
    <row r="167" spans="1:54" x14ac:dyDescent="0.25">
      <c r="A167" s="13">
        <v>29</v>
      </c>
      <c r="B167" t="s">
        <v>1382</v>
      </c>
      <c r="C167" t="s">
        <v>1384</v>
      </c>
      <c r="D167" t="s">
        <v>1383</v>
      </c>
      <c r="G167" s="3">
        <f t="shared" si="16"/>
        <v>29</v>
      </c>
      <c r="J167" s="8" t="s">
        <v>4242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constants'!$E$2:$L$4965,8,FALSE),"")</f>
        <v>146</v>
      </c>
      <c r="S167" t="s">
        <v>62</v>
      </c>
      <c r="T167" s="21" t="str">
        <f>IF(R167&lt;&gt;"",IF(NOT(ISERROR(VLOOKUP(R167,'ESO Dungeon constants'!$F$3:$J$9999,5,FALSE))),VLOOKUP(R167,'ESO Dungeon constants'!$F$3:$K$9999,6,FALSE),VLOOKUP(R167,'ESO zone constants'!$L$2:$O$9999,4,FALSE)),"")</f>
        <v>DLC_BASE_GAME</v>
      </c>
      <c r="U167" s="3" t="str">
        <f>VLOOKUP(T167,'LibSets constants'!$B$3:$C$1000,2,FALSE)</f>
        <v>Included in base game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>
        <f>IF(J167&lt;&gt;"LIBSETS_SETTYPE_BATTLEGROUND",IF(J167&lt;&gt;"LIBSETS_SETTYPE_SPECIAL",IF(Z167&lt;&gt;"",VLOOKUP(Z167,'ESO zone constants'!$E$2:$L$4965,8,FALSE),""),""),"")</f>
        <v>933</v>
      </c>
      <c r="Z167" t="s">
        <v>58</v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constants'!$E$2:$L$4965,8,FALSE),""),""),"")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constants'!$E$2:$L$4965,8,FALSE),""),""),"")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constants'!$E$2:$L$4965,8,FALSE),""),""),"")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constants'!$E$2:$L$4965,8,FALSE),""),""),"")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17"/>
        <v>[29] = {wayshrines={-1,-1,-1,}, dlcId=DLC_BASE_GAME</v>
      </c>
      <c r="AY167" s="23" t="str">
        <f t="shared" si="20"/>
        <v>, zoneIds={146,933}, veteran=false</v>
      </c>
      <c r="AZ167" s="23" t="str">
        <f t="shared" si="18"/>
        <v>, setType=LIBSETS_SETTYPE_DUNGEON</v>
      </c>
      <c r="BA167" s="23" t="str">
        <f t="shared" si="19"/>
        <v>},</v>
      </c>
      <c r="BB167" s="23" t="str">
        <f t="shared" si="21"/>
        <v xml:space="preserve"> --Sergeant's Mail / Rüstung des Feldwebels   [Wayrest Sewers I, Wayrest Sewers II]</v>
      </c>
    </row>
    <row r="168" spans="1:54" x14ac:dyDescent="0.25">
      <c r="A168" s="13">
        <v>33</v>
      </c>
      <c r="B168" t="s">
        <v>1394</v>
      </c>
      <c r="C168" t="s">
        <v>1396</v>
      </c>
      <c r="D168" t="s">
        <v>1395</v>
      </c>
      <c r="G168" s="3">
        <f t="shared" si="16"/>
        <v>33</v>
      </c>
      <c r="J168" s="8" t="s">
        <v>4242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constants'!$E$2:$L$4965,8,FALSE),"")</f>
        <v>283</v>
      </c>
      <c r="S168" t="s">
        <v>51</v>
      </c>
      <c r="T168" s="21" t="str">
        <f>IF(R168&lt;&gt;"",IF(NOT(ISERROR(VLOOKUP(R168,'ESO Dungeon constants'!$F$3:$J$9999,5,FALSE))),VLOOKUP(R168,'ESO Dungeon constants'!$F$3:$K$9999,6,FALSE),VLOOKUP(R168,'ESO zone constants'!$L$2:$O$9999,4,FALSE)),"")</f>
        <v>DLC_BASE_GAME</v>
      </c>
      <c r="U168" s="3" t="str">
        <f>VLOOKUP(T168,'LibSets constants'!$B$3:$C$1000,2,FALSE)</f>
        <v>Included in base game</v>
      </c>
      <c r="W168" s="50" t="str">
        <f>IF(V168&lt;&gt;"",IF(V168&lt;&gt;"LIBSETS_DROP_MECHANIC_MONSTER_NAME",VLOOKUP(V168,'LibSets constants'!$I$4:$L$1000,3,FALSE),""),"")</f>
        <v/>
      </c>
      <c r="X168" s="50" t="str">
        <f>IF(V168&lt;&gt;"",IF(V168&lt;&gt;"LIBSETS_DROP_MECHANIC_MONSTER_NAME",VLOOKUP(V168,'LibSets constants'!$I$4:$L$1000,4,FALSE),""),"")</f>
        <v/>
      </c>
      <c r="Y168" s="3">
        <f>IF(J168&lt;&gt;"LIBSETS_SETTYPE_BATTLEGROUND",IF(J168&lt;&gt;"LIBSETS_SETTYPE_SPECIAL",IF(Z168&lt;&gt;"",VLOOKUP(Z168,'ESO zone constants'!$E$2:$L$4965,8,FALSE),""),""),"")</f>
        <v>934</v>
      </c>
      <c r="Z168" t="s">
        <v>63</v>
      </c>
      <c r="AA168" s="51"/>
      <c r="AB168" s="50" t="str">
        <f>IF(AA168&lt;&gt;"",IF(AA168&lt;&gt;"LIBSETS_DROP_MECHANIC_MONSTER_NAME",VLOOKUP(AA168,'LibSets constants'!$I$4:$L$1000,3,FALSE),""),"")</f>
        <v/>
      </c>
      <c r="AC168" s="50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constants'!$E$2:$L$4965,8,FALSE),""),""),"")</f>
        <v/>
      </c>
      <c r="AF168" s="51"/>
      <c r="AG168" s="50" t="str">
        <f>IF(AF168&lt;&gt;"",IF(AF168&lt;&gt;"LIBSETS_DROP_MECHANIC_MONSTER_NAME",VLOOKUP(AF168,'LibSets constants'!$I$4:$L$1000,3,FALSE),""),"")</f>
        <v/>
      </c>
      <c r="AH168" s="50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constants'!$E$2:$L$4965,8,FALSE),""),""),"")</f>
        <v/>
      </c>
      <c r="AK168" s="51"/>
      <c r="AL168" s="50" t="str">
        <f>IF(AK168&lt;&gt;"",IF(AK168&lt;&gt;"LIBSETS_DROP_MECHANIC_MONSTER_NAME",VLOOKUP(AK168,'LibSets constants'!$I$4:$L$1000,3,FALSE),""),"")</f>
        <v/>
      </c>
      <c r="AM168" s="50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constants'!$E$2:$L$4965,8,FALSE),""),""),"")</f>
        <v/>
      </c>
      <c r="AP168" s="51"/>
      <c r="AQ168" s="50" t="str">
        <f>IF(AP168&lt;&gt;"",IF(AP168&lt;&gt;"LIBSETS_DROP_MECHANIC_MONSTER_NAME",VLOOKUP(AP168,'LibSets constants'!$I$4:$L$1000,3,FALSE),""),"")</f>
        <v/>
      </c>
      <c r="AR168" s="50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constants'!$E$2:$L$4965,8,FALSE),""),""),"")</f>
        <v/>
      </c>
      <c r="AU168" s="51"/>
      <c r="AV168" s="50" t="str">
        <f>IF(AU168&lt;&gt;"",IF(AU168&lt;&gt;"LIBSETS_DROP_MECHANIC_MONSTER_NAME",VLOOKUP(AU168,'LibSets constants'!$I$4:$L$1000,3,FALSE),""),"")</f>
        <v/>
      </c>
      <c r="AW168" s="50" t="str">
        <f>IF(AU168&lt;&gt;"",IF(AU168&lt;&gt;"LIBSETS_DROP_MECHANIC_MONSTER_NAME",VLOOKUP(AU168,'LibSets constants'!$I$4:$L$1000,4,FALSE),""),"")</f>
        <v/>
      </c>
      <c r="AX168" s="23" t="str">
        <f t="shared" si="17"/>
        <v>[33] = {wayshrines={-1,-1,-1,}, dlcId=DLC_BASE_GAME</v>
      </c>
      <c r="AY168" s="23" t="str">
        <f t="shared" si="20"/>
        <v>, zoneIds={283,934}, veteran=false</v>
      </c>
      <c r="AZ168" s="23" t="str">
        <f t="shared" si="18"/>
        <v>, setType=LIBSETS_SETTYPE_DUNGEON</v>
      </c>
      <c r="BA168" s="23" t="str">
        <f t="shared" si="19"/>
        <v>},</v>
      </c>
      <c r="BB168" s="23" t="str">
        <f t="shared" si="21"/>
        <v xml:space="preserve"> --Viper's Sting / Vipernbiss   [Fungal Grotto I, Fungal Grotto II]</v>
      </c>
    </row>
    <row r="169" spans="1:54" x14ac:dyDescent="0.25">
      <c r="A169" s="13">
        <v>35</v>
      </c>
      <c r="B169" t="s">
        <v>1400</v>
      </c>
      <c r="C169" t="s">
        <v>1402</v>
      </c>
      <c r="D169" t="s">
        <v>1401</v>
      </c>
      <c r="G169" s="3">
        <f t="shared" si="16"/>
        <v>35</v>
      </c>
      <c r="J169" s="8" t="s">
        <v>4242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constants'!$E$2:$L$4965,8,FALSE),"")</f>
        <v>144</v>
      </c>
      <c r="S169" t="s">
        <v>66</v>
      </c>
      <c r="T169" s="21" t="str">
        <f>IF(R169&lt;&gt;"",IF(NOT(ISERROR(VLOOKUP(R169,'ESO Dungeon constants'!$F$3:$J$9999,5,FALSE))),VLOOKUP(R169,'ESO Dungeon constants'!$F$3:$K$9999,6,FALSE),VLOOKUP(R169,'ESO zone constants'!$L$2:$O$9999,4,FALSE)),"")</f>
        <v>DLC_BASE_GAME</v>
      </c>
      <c r="U169" s="3" t="str">
        <f>VLOOKUP(T169,'LibSets constants'!$B$3:$C$1000,2,FALSE)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constants'!$E$2:$L$4965,8,FALSE),""),""),"")</f>
        <v>936</v>
      </c>
      <c r="Z169" t="s">
        <v>42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constants'!$E$2:$L$4965,8,FALSE),""),""),"")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constants'!$E$2:$L$4965,8,FALSE),""),""),"")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constants'!$E$2:$L$4965,8,FALSE),""),""),"")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constants'!$E$2:$L$4965,8,FALSE),""),""),"")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17"/>
        <v>[35] = {wayshrines={-1,-1,-1,}, dlcId=DLC_BASE_GAME</v>
      </c>
      <c r="AY169" s="23" t="str">
        <f t="shared" si="20"/>
        <v>, zoneIds={144,936}, veteran=false</v>
      </c>
      <c r="AZ169" s="23" t="str">
        <f t="shared" si="18"/>
        <v>, setType=LIBSETS_SETTYPE_DUNGEON</v>
      </c>
      <c r="BA169" s="23" t="str">
        <f t="shared" si="19"/>
        <v>},</v>
      </c>
      <c r="BB169" s="23" t="str">
        <f t="shared" si="21"/>
        <v xml:space="preserve"> --Knightmare / Albtraumritter   [Spindleclutch I, Spindleclutch II]</v>
      </c>
    </row>
    <row r="170" spans="1:54" x14ac:dyDescent="0.25">
      <c r="A170" s="13">
        <v>46</v>
      </c>
      <c r="B170" t="s">
        <v>1421</v>
      </c>
      <c r="C170" t="s">
        <v>1423</v>
      </c>
      <c r="D170" t="s">
        <v>1422</v>
      </c>
      <c r="G170" s="3">
        <f t="shared" si="16"/>
        <v>46</v>
      </c>
      <c r="J170" s="8" t="s">
        <v>4242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constants'!$E$2:$L$4965,8,FALSE),"")</f>
        <v>64</v>
      </c>
      <c r="S170" t="s">
        <v>70</v>
      </c>
      <c r="T170" s="21" t="str">
        <f>IF(R170&lt;&gt;"",IF(NOT(ISERROR(VLOOKUP(R170,'ESO Dungeon constants'!$F$3:$J$9999,5,FALSE))),VLOOKUP(R170,'ESO Dungeon constants'!$F$3:$K$9999,6,FALSE),VLOOKUP(R170,'ESO zone constants'!$L$2:$O$9999,4,FALSE)),"")</f>
        <v>DLC_BASE_GAME</v>
      </c>
      <c r="U170" s="3" t="str">
        <f>VLOOKUP(T170,'LibSets constants'!$B$3:$C$1000,2,FALSE)</f>
        <v>Included in base game</v>
      </c>
      <c r="W170" s="50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constants'!$E$2:$L$4965,8,FALSE),""),""),"")</f>
        <v/>
      </c>
      <c r="AA170" s="51"/>
      <c r="AB170" s="50" t="str">
        <f>IF(AA170&lt;&gt;"",IF(AA170&lt;&gt;"LIBSETS_DROP_MECHANIC_MONSTER_NAME",VLOOKUP(AA170,'LibSets constants'!$I$4:$L$1000,3,FALSE),""),"")</f>
        <v/>
      </c>
      <c r="AC170" s="50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constants'!$E$2:$L$4965,8,FALSE),""),""),"")</f>
        <v/>
      </c>
      <c r="AF170" s="51"/>
      <c r="AG170" s="50" t="str">
        <f>IF(AF170&lt;&gt;"",IF(AF170&lt;&gt;"LIBSETS_DROP_MECHANIC_MONSTER_NAME",VLOOKUP(AF170,'LibSets constants'!$I$4:$L$1000,3,FALSE),""),"")</f>
        <v/>
      </c>
      <c r="AH170" s="50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constants'!$E$2:$L$4965,8,FALSE),""),""),"")</f>
        <v/>
      </c>
      <c r="AK170" s="51"/>
      <c r="AL170" s="50" t="str">
        <f>IF(AK170&lt;&gt;"",IF(AK170&lt;&gt;"LIBSETS_DROP_MECHANIC_MONSTER_NAME",VLOOKUP(AK170,'LibSets constants'!$I$4:$L$1000,3,FALSE),""),"")</f>
        <v/>
      </c>
      <c r="AM170" s="50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constants'!$E$2:$L$4965,8,FALSE),""),""),"")</f>
        <v/>
      </c>
      <c r="AP170" s="51"/>
      <c r="AQ170" s="50" t="str">
        <f>IF(AP170&lt;&gt;"",IF(AP170&lt;&gt;"LIBSETS_DROP_MECHANIC_MONSTER_NAME",VLOOKUP(AP170,'LibSets constants'!$I$4:$L$1000,3,FALSE),""),"")</f>
        <v/>
      </c>
      <c r="AR170" s="50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constants'!$E$2:$L$4965,8,FALSE),""),""),"")</f>
        <v/>
      </c>
      <c r="AU170" s="51"/>
      <c r="AV170" s="50" t="str">
        <f>IF(AU170&lt;&gt;"",IF(AU170&lt;&gt;"LIBSETS_DROP_MECHANIC_MONSTER_NAME",VLOOKUP(AU170,'LibSets constants'!$I$4:$L$1000,3,FALSE),""),"")</f>
        <v/>
      </c>
      <c r="AW170" s="50" t="str">
        <f>IF(AU170&lt;&gt;"",IF(AU170&lt;&gt;"LIBSETS_DROP_MECHANIC_MONSTER_NAME",VLOOKUP(AU170,'LibSets constants'!$I$4:$L$1000,4,FALSE),""),"")</f>
        <v/>
      </c>
      <c r="AX170" s="23" t="str">
        <f t="shared" si="17"/>
        <v>[46] = {wayshrines={-1,-1,-1,}, dlcId=DLC_BASE_GAME</v>
      </c>
      <c r="AY170" s="23" t="str">
        <f t="shared" si="20"/>
        <v>, zoneIds={64}, veteran=false</v>
      </c>
      <c r="AZ170" s="23" t="str">
        <f t="shared" si="18"/>
        <v>, setType=LIBSETS_SETTYPE_DUNGEON</v>
      </c>
      <c r="BA170" s="23" t="str">
        <f t="shared" si="19"/>
        <v>},</v>
      </c>
      <c r="BB170" s="23" t="str">
        <f t="shared" si="21"/>
        <v xml:space="preserve"> --Noble Duelist's Silks / Seide des edlen Duellanten   [Blessed Crucible]</v>
      </c>
    </row>
    <row r="171" spans="1:54" x14ac:dyDescent="0.25">
      <c r="A171" s="13">
        <v>53</v>
      </c>
      <c r="B171" t="s">
        <v>1442</v>
      </c>
      <c r="C171" t="s">
        <v>1444</v>
      </c>
      <c r="D171" t="s">
        <v>1443</v>
      </c>
      <c r="G171" s="3">
        <f t="shared" si="16"/>
        <v>53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constants'!$E$2:$L$4965,8,FALSE),"")</f>
        <v>449</v>
      </c>
      <c r="S171" t="s">
        <v>48</v>
      </c>
      <c r="T171" s="21" t="str">
        <f>IF(R171&lt;&gt;"",IF(NOT(ISERROR(VLOOKUP(R171,'ESO Dungeon constants'!$F$3:$J$9999,5,FALSE))),VLOOKUP(R171,'ESO Dungeon constants'!$F$3:$K$9999,6,FALSE),VLOOKUP(R171,'ESO zone constants'!$L$2:$O$9999,4,FALSE)),"")</f>
        <v>DLC_BASE_GAME</v>
      </c>
      <c r="U171" s="3" t="str">
        <f>VLOOKUP(T171,'LibSets constants'!$B$3:$C$1000,2,FALSE)</f>
        <v>Included in base game</v>
      </c>
      <c r="W171" s="3" t="str">
        <f>IF(V171&lt;&gt;"",IF(V171&lt;&gt;"LIBSETS_DROP_MECHANIC_MONSTER_NAME",VLOOKUP(V171,'LibSets constants'!$I$4:$L$1000,3,FALSE),""),"")</f>
        <v/>
      </c>
      <c r="X171" s="3" t="str">
        <f>IF(V171&lt;&gt;"",IF(V171&lt;&gt;"LIBSETS_DROP_MECHANIC_MONSTER_NAME",VLOOKUP(V171,'LibSets constants'!$I$4:$L$1000,4,FALSE),""),"")</f>
        <v/>
      </c>
      <c r="Y171" s="3" t="str">
        <f>IF(J171&lt;&gt;"LIBSETS_SETTYPE_BATTLEGROUND",IF(J171&lt;&gt;"LIBSETS_SETTYPE_SPECIAL",IF(Z171&lt;&gt;"",VLOOKUP(Z171,'ESO zone constants'!$E$2:$L$4965,8,FALSE),""),""),"")</f>
        <v/>
      </c>
      <c r="AB171" s="3" t="str">
        <f>IF(AA171&lt;&gt;"",IF(AA171&lt;&gt;"LIBSETS_DROP_MECHANIC_MONSTER_NAME",VLOOKUP(AA171,'LibSets constants'!$I$4:$L$1000,3,FALSE),""),"")</f>
        <v/>
      </c>
      <c r="AC171" s="3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constants'!$E$2:$L$4965,8,FALSE),""),""),"")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constants'!$E$2:$L$4965,8,FALSE),""),""),"")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constants'!$E$2:$L$4965,8,FALSE),""),""),"")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constants'!$E$2:$L$4965,8,FALSE),""),""),"")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3" t="str">
        <f t="shared" si="17"/>
        <v>[53] = {wayshrines={-1,-1,-1,}, dlcId=DLC_BASE_GAME</v>
      </c>
      <c r="AY171" s="23" t="str">
        <f t="shared" si="20"/>
        <v>, zoneIds={449}, veteran=false</v>
      </c>
      <c r="AZ171" s="23" t="str">
        <f t="shared" si="18"/>
        <v>, setType=LIBSETS_SETTYPE_DUNGEON</v>
      </c>
      <c r="BA171" s="23" t="str">
        <f t="shared" si="19"/>
        <v>},</v>
      </c>
      <c r="BB171" s="23" t="str">
        <f t="shared" si="21"/>
        <v xml:space="preserve"> --The Ice Furnace / Eisschmiede   [Direfrost Keep]</v>
      </c>
    </row>
    <row r="172" spans="1:54" x14ac:dyDescent="0.25">
      <c r="A172" s="13">
        <v>55</v>
      </c>
      <c r="B172" t="s">
        <v>1448</v>
      </c>
      <c r="C172" t="s">
        <v>1450</v>
      </c>
      <c r="D172" t="s">
        <v>1449</v>
      </c>
      <c r="G172" s="3">
        <f t="shared" si="16"/>
        <v>55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constants'!$E$2:$L$4965,8,FALSE),"")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constants'!$L$2:$O$9999,4,FALSE)),"")</f>
        <v>DLC_BASE_GAME</v>
      </c>
      <c r="U172" s="3" t="str">
        <f>VLOOKUP(T172,'LibSets constants'!$B$3:$C$1000,2,FALSE)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constants'!$E$2:$L$4965,8,FALSE),""),""),"")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constants'!$E$2:$L$4965,8,FALSE),""),""),"")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constants'!$E$2:$L$4965,8,FALSE),""),""),"")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constants'!$E$2:$L$4965,8,FALSE),""),""),"")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constants'!$E$2:$L$4965,8,FALSE),""),""),"")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17"/>
        <v>[55] = {wayshrines={-1,-1,-1,}, dlcId=DLC_BASE_GAME</v>
      </c>
      <c r="AY172" s="23" t="str">
        <f t="shared" si="20"/>
        <v>, zoneIds={144,936}, veteran=false</v>
      </c>
      <c r="AZ172" s="23" t="str">
        <f t="shared" si="18"/>
        <v>, setType=LIBSETS_SETTYPE_DUNGEON</v>
      </c>
      <c r="BA172" s="23" t="str">
        <f t="shared" si="19"/>
        <v>},</v>
      </c>
      <c r="BB172" s="23" t="str">
        <f t="shared" si="21"/>
        <v xml:space="preserve"> --Prayer Shawl / Gebetstuch   [Spindleclutch I, Spindleclutch II]</v>
      </c>
    </row>
    <row r="173" spans="1:54" x14ac:dyDescent="0.25">
      <c r="A173" s="13">
        <v>61</v>
      </c>
      <c r="B173" t="s">
        <v>1466</v>
      </c>
      <c r="C173" t="s">
        <v>1468</v>
      </c>
      <c r="D173" t="s">
        <v>1467</v>
      </c>
      <c r="G173" s="3">
        <f t="shared" si="16"/>
        <v>61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constants'!$E$2:$L$4965,8,FALSE),"")</f>
        <v>283</v>
      </c>
      <c r="S173" t="s">
        <v>51</v>
      </c>
      <c r="T173" s="21" t="str">
        <f>IF(R173&lt;&gt;"",IF(NOT(ISERROR(VLOOKUP(R173,'ESO Dungeon constants'!$F$3:$J$9999,5,FALSE))),VLOOKUP(R173,'ESO Dungeon constants'!$F$3:$K$9999,6,FALSE),VLOOKUP(R173,'ESO zone constants'!$L$2:$O$9999,4,FALSE)),"")</f>
        <v>DLC_BASE_GAME</v>
      </c>
      <c r="U173" s="3" t="str">
        <f>VLOOKUP(T173,'LibSets constants'!$B$3:$C$1000,2,FALSE)</f>
        <v>Included in base game</v>
      </c>
      <c r="W173" s="3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>
        <f>IF(J173&lt;&gt;"LIBSETS_SETTYPE_BATTLEGROUND",IF(J173&lt;&gt;"LIBSETS_SETTYPE_SPECIAL",IF(Z173&lt;&gt;"",VLOOKUP(Z173,'ESO zone constants'!$E$2:$L$4965,8,FALSE),""),""),"")</f>
        <v>934</v>
      </c>
      <c r="Z173" t="s">
        <v>63</v>
      </c>
      <c r="AB173" s="3" t="str">
        <f>IF(AA173&lt;&gt;"",IF(AA173&lt;&gt;"LIBSETS_DROP_MECHANIC_MONSTER_NAME",VLOOKUP(AA173,'LibSets constants'!$I$4:$L$1000,3,FALSE),""),"")</f>
        <v/>
      </c>
      <c r="AC173" s="3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constants'!$E$2:$L$4965,8,FALSE),""),""),"")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constants'!$E$2:$L$4965,8,FALSE),""),""),"")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constants'!$E$2:$L$4965,8,FALSE),""),""),"")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constants'!$E$2:$L$4965,8,FALSE),""),""),"")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3" t="str">
        <f t="shared" si="17"/>
        <v>[61] = {wayshrines={-1,-1,-1,}, dlcId=DLC_BASE_GAME</v>
      </c>
      <c r="AY173" s="23" t="str">
        <f t="shared" si="20"/>
        <v>, zoneIds={283,934}, veteran=false</v>
      </c>
      <c r="AZ173" s="23" t="str">
        <f t="shared" si="18"/>
        <v>, setType=LIBSETS_SETTYPE_DUNGEON</v>
      </c>
      <c r="BA173" s="23" t="str">
        <f t="shared" si="19"/>
        <v>},</v>
      </c>
      <c r="BB173" s="23" t="str">
        <f t="shared" si="21"/>
        <v xml:space="preserve"> --Dreugh King Slayer / Dreughkönigsschlächter   [Fungal Grotto I, Fungal Grotto II]</v>
      </c>
    </row>
    <row r="174" spans="1:54" x14ac:dyDescent="0.25">
      <c r="A174" s="13">
        <v>71</v>
      </c>
      <c r="B174" t="s">
        <v>1496</v>
      </c>
      <c r="C174" t="s">
        <v>1498</v>
      </c>
      <c r="D174" t="s">
        <v>1497</v>
      </c>
      <c r="G174" s="3">
        <f t="shared" si="16"/>
        <v>71</v>
      </c>
      <c r="J174" s="8" t="s">
        <v>4242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constants'!$E$2:$L$4965,8,FALSE),"")</f>
        <v>31</v>
      </c>
      <c r="S174" t="s">
        <v>59</v>
      </c>
      <c r="T174" s="21" t="str">
        <f>IF(R174&lt;&gt;"",IF(NOT(ISERROR(VLOOKUP(R174,'ESO Dungeon constants'!$F$3:$J$9999,5,FALSE))),VLOOKUP(R174,'ESO Dungeon constants'!$F$3:$K$9999,6,FALSE),VLOOKUP(R174,'ESO zone constants'!$L$2:$O$9999,4,FALSE)),"")</f>
        <v>DLC_BASE_GAME</v>
      </c>
      <c r="U174" s="3" t="str">
        <f>VLOOKUP(T174,'LibSets constants'!$B$3:$C$1000,2,FALSE)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constants'!$E$2:$L$4965,8,FALSE),""),""),"")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constants'!$E$2:$L$4965,8,FALSE),""),""),"")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constants'!$E$2:$L$4965,8,FALSE),""),""),"")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constants'!$E$2:$L$4965,8,FALSE),""),""),"")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constants'!$E$2:$L$4965,8,FALSE),""),""),"")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17"/>
        <v>[71] = {wayshrines={-1,-1,-1,}, dlcId=DLC_BASE_GAME</v>
      </c>
      <c r="AY174" s="23" t="str">
        <f t="shared" si="20"/>
        <v>, zoneIds={31}, veteran=false</v>
      </c>
      <c r="AZ174" s="23" t="str">
        <f t="shared" si="18"/>
        <v>, setType=LIBSETS_SETTYPE_DUNGEON</v>
      </c>
      <c r="BA174" s="23" t="str">
        <f t="shared" si="19"/>
        <v>},</v>
      </c>
      <c r="BB174" s="23" t="str">
        <f t="shared" si="21"/>
        <v xml:space="preserve"> --Durok's Bane / Duroks Fluch   [Selene's Web]</v>
      </c>
    </row>
    <row r="175" spans="1:54" x14ac:dyDescent="0.25">
      <c r="A175" s="13">
        <v>72</v>
      </c>
      <c r="B175" t="s">
        <v>1499</v>
      </c>
      <c r="C175" t="s">
        <v>1501</v>
      </c>
      <c r="D175" t="s">
        <v>1500</v>
      </c>
      <c r="G175" s="3">
        <f t="shared" si="16"/>
        <v>72</v>
      </c>
      <c r="J175" s="8" t="s">
        <v>4242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constants'!$E$2:$L$4965,8,FALSE),"")</f>
        <v>64</v>
      </c>
      <c r="S175" t="s">
        <v>70</v>
      </c>
      <c r="T175" s="21" t="str">
        <f>IF(R175&lt;&gt;"",IF(NOT(ISERROR(VLOOKUP(R175,'ESO Dungeon constants'!$F$3:$J$9999,5,FALSE))),VLOOKUP(R175,'ESO Dungeon constants'!$F$3:$K$9999,6,FALSE),VLOOKUP(R175,'ESO zone constants'!$L$2:$O$9999,4,FALSE)),"")</f>
        <v>DLC_BASE_GAME</v>
      </c>
      <c r="U175" s="3" t="str">
        <f>VLOOKUP(T175,'LibSets constants'!$B$3:$C$1000,2,FALSE)</f>
        <v>Included in base game</v>
      </c>
      <c r="W175" s="50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 t="str">
        <f>IF(J175&lt;&gt;"LIBSETS_SETTYPE_BATTLEGROUND",IF(J175&lt;&gt;"LIBSETS_SETTYPE_SPECIAL",IF(Z175&lt;&gt;"",VLOOKUP(Z175,'ESO zone constants'!$E$2:$L$4965,8,FALSE),""),""),"")</f>
        <v/>
      </c>
      <c r="AA175" s="51"/>
      <c r="AB175" s="50" t="str">
        <f>IF(AA175&lt;&gt;"",IF(AA175&lt;&gt;"LIBSETS_DROP_MECHANIC_MONSTER_NAME",VLOOKUP(AA175,'LibSets constants'!$I$4:$L$1000,3,FALSE),""),"")</f>
        <v/>
      </c>
      <c r="AC175" s="50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constants'!$E$2:$L$4965,8,FALSE),""),""),"")</f>
        <v/>
      </c>
      <c r="AF175" s="51"/>
      <c r="AG175" s="50" t="str">
        <f>IF(AF175&lt;&gt;"",IF(AF175&lt;&gt;"LIBSETS_DROP_MECHANIC_MONSTER_NAME",VLOOKUP(AF175,'LibSets constants'!$I$4:$L$1000,3,FALSE),""),"")</f>
        <v/>
      </c>
      <c r="AH175" s="50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constants'!$E$2:$L$4965,8,FALSE),""),""),"")</f>
        <v/>
      </c>
      <c r="AK175" s="51"/>
      <c r="AL175" s="50" t="str">
        <f>IF(AK175&lt;&gt;"",IF(AK175&lt;&gt;"LIBSETS_DROP_MECHANIC_MONSTER_NAME",VLOOKUP(AK175,'LibSets constants'!$I$4:$L$1000,3,FALSE),""),"")</f>
        <v/>
      </c>
      <c r="AM175" s="50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constants'!$E$2:$L$4965,8,FALSE),""),""),"")</f>
        <v/>
      </c>
      <c r="AP175" s="51"/>
      <c r="AQ175" s="50" t="str">
        <f>IF(AP175&lt;&gt;"",IF(AP175&lt;&gt;"LIBSETS_DROP_MECHANIC_MONSTER_NAME",VLOOKUP(AP175,'LibSets constants'!$I$4:$L$1000,3,FALSE),""),"")</f>
        <v/>
      </c>
      <c r="AR175" s="50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constants'!$E$2:$L$4965,8,FALSE),""),""),"")</f>
        <v/>
      </c>
      <c r="AU175" s="51"/>
      <c r="AV175" s="50" t="str">
        <f>IF(AU175&lt;&gt;"",IF(AU175&lt;&gt;"LIBSETS_DROP_MECHANIC_MONSTER_NAME",VLOOKUP(AU175,'LibSets constants'!$I$4:$L$1000,3,FALSE),""),"")</f>
        <v/>
      </c>
      <c r="AW175" s="50" t="str">
        <f>IF(AU175&lt;&gt;"",IF(AU175&lt;&gt;"LIBSETS_DROP_MECHANIC_MONSTER_NAME",VLOOKUP(AU175,'LibSets constants'!$I$4:$L$1000,4,FALSE),""),"")</f>
        <v/>
      </c>
      <c r="AX175" s="23" t="str">
        <f t="shared" si="17"/>
        <v>[72] = {wayshrines={-1,-1,-1,}, dlcId=DLC_BASE_GAME</v>
      </c>
      <c r="AY175" s="23" t="str">
        <f t="shared" si="20"/>
        <v>, zoneIds={64}, veteran=false</v>
      </c>
      <c r="AZ175" s="23" t="str">
        <f t="shared" si="18"/>
        <v>, setType=LIBSETS_SETTYPE_DUNGEON</v>
      </c>
      <c r="BA175" s="23" t="str">
        <f t="shared" si="19"/>
        <v>},</v>
      </c>
      <c r="BB175" s="23" t="str">
        <f t="shared" si="21"/>
        <v xml:space="preserve"> --Nikulas' Heavy Armor / Nikulas' schwere Rüstung   [Blessed Crucible]</v>
      </c>
    </row>
    <row r="176" spans="1:54" s="15" customFormat="1" x14ac:dyDescent="0.25">
      <c r="A176" s="13">
        <v>77</v>
      </c>
      <c r="B176" t="s">
        <v>1514</v>
      </c>
      <c r="C176" t="s">
        <v>1516</v>
      </c>
      <c r="D176" t="s">
        <v>1515</v>
      </c>
      <c r="E176"/>
      <c r="F176"/>
      <c r="G176" s="3">
        <f t="shared" si="16"/>
        <v>77</v>
      </c>
      <c r="H176"/>
      <c r="I176"/>
      <c r="J176" s="8" t="s">
        <v>4242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constants'!$E$2:$L$4965,8,FALSE),"")</f>
        <v>22</v>
      </c>
      <c r="S176" t="s">
        <v>68</v>
      </c>
      <c r="T176" s="21" t="str">
        <f>IF(R176&lt;&gt;"",IF(NOT(ISERROR(VLOOKUP(R176,'ESO Dungeon constants'!$F$3:$J$9999,5,FALSE))),VLOOKUP(R176,'ESO Dungeon constants'!$F$3:$K$9999,6,FALSE),VLOOKUP(R176,'ESO zone constants'!$L$2:$O$9999,4,FALSE)),"")</f>
        <v>DLC_BASE_GAME</v>
      </c>
      <c r="U176" s="3" t="str">
        <f>VLOOKUP(T176,'LibSets constants'!$B$3:$C$1000,2,FALSE)</f>
        <v>Included in base game</v>
      </c>
      <c r="V176" s="37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constants'!$E$2:$L$4965,8,FALSE),""),""),"")</f>
        <v/>
      </c>
      <c r="Z176"/>
      <c r="AA176" s="37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constants'!$E$2:$L$4965,8,FALSE),""),""),"")</f>
        <v/>
      </c>
      <c r="AE176"/>
      <c r="AF176" s="37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constants'!$E$2:$L$4965,8,FALSE),""),""),"")</f>
        <v/>
      </c>
      <c r="AJ176"/>
      <c r="AK176" s="37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constants'!$E$2:$L$4965,8,FALSE),""),""),"")</f>
        <v/>
      </c>
      <c r="AO176"/>
      <c r="AP176" s="37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constants'!$E$2:$L$4965,8,FALSE),""),""),"")</f>
        <v/>
      </c>
      <c r="AT176"/>
      <c r="AU176" s="37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17"/>
        <v>[77] = {wayshrines={-1,-1,-1,}, dlcId=DLC_BASE_GAME</v>
      </c>
      <c r="AY176" s="23" t="str">
        <f t="shared" si="20"/>
        <v>, zoneIds={22}, veteran=false</v>
      </c>
      <c r="AZ176" s="23" t="str">
        <f t="shared" si="18"/>
        <v>, setType=LIBSETS_SETTYPE_DUNGEON</v>
      </c>
      <c r="BA176" s="23" t="str">
        <f t="shared" si="19"/>
        <v>},</v>
      </c>
      <c r="BB176" s="23" t="str">
        <f t="shared" si="21"/>
        <v xml:space="preserve"> --Crusader / Glaubenskrieger   [Volenfell]</v>
      </c>
    </row>
    <row r="177" spans="1:54" x14ac:dyDescent="0.25">
      <c r="A177" s="13">
        <v>91</v>
      </c>
      <c r="B177" t="s">
        <v>1556</v>
      </c>
      <c r="C177" t="s">
        <v>1558</v>
      </c>
      <c r="D177" t="s">
        <v>1557</v>
      </c>
      <c r="G177" s="3">
        <f t="shared" si="16"/>
        <v>91</v>
      </c>
      <c r="J177" s="8" t="s">
        <v>4242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constants'!$E$2:$L$4965,8,FALSE),"")</f>
        <v>11</v>
      </c>
      <c r="S177" t="s">
        <v>47</v>
      </c>
      <c r="T177" s="21" t="str">
        <f>IF(R177&lt;&gt;"",IF(NOT(ISERROR(VLOOKUP(R177,'ESO Dungeon constants'!$F$3:$J$9999,5,FALSE))),VLOOKUP(R177,'ESO Dungeon constants'!$F$3:$K$9999,6,FALSE),VLOOKUP(R177,'ESO zone constants'!$L$2:$O$9999,4,FALSE)),"")</f>
        <v>DLC_BASE_GAME</v>
      </c>
      <c r="U177" s="3" t="str">
        <f>VLOOKUP(T177,'LibSets constants'!$B$3:$C$1000,2,FALSE)</f>
        <v>Included in base game</v>
      </c>
      <c r="W177" s="50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constants'!$E$2:$L$4965,8,FALSE),""),""),"")</f>
        <v/>
      </c>
      <c r="AA177" s="51"/>
      <c r="AB177" s="50" t="str">
        <f>IF(AA177&lt;&gt;"",IF(AA177&lt;&gt;"LIBSETS_DROP_MECHANIC_MONSTER_NAME",VLOOKUP(AA177,'LibSets constants'!$I$4:$L$1000,3,FALSE),""),"")</f>
        <v/>
      </c>
      <c r="AC177" s="50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constants'!$E$2:$L$4965,8,FALSE),""),""),"")</f>
        <v/>
      </c>
      <c r="AF177" s="51"/>
      <c r="AG177" s="50" t="str">
        <f>IF(AF177&lt;&gt;"",IF(AF177&lt;&gt;"LIBSETS_DROP_MECHANIC_MONSTER_NAME",VLOOKUP(AF177,'LibSets constants'!$I$4:$L$1000,3,FALSE),""),"")</f>
        <v/>
      </c>
      <c r="AH177" s="50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constants'!$E$2:$L$4965,8,FALSE),""),""),"")</f>
        <v/>
      </c>
      <c r="AK177" s="51"/>
      <c r="AL177" s="50" t="str">
        <f>IF(AK177&lt;&gt;"",IF(AK177&lt;&gt;"LIBSETS_DROP_MECHANIC_MONSTER_NAME",VLOOKUP(AK177,'LibSets constants'!$I$4:$L$1000,3,FALSE),""),"")</f>
        <v/>
      </c>
      <c r="AM177" s="50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constants'!$E$2:$L$4965,8,FALSE),""),""),"")</f>
        <v/>
      </c>
      <c r="AP177" s="51"/>
      <c r="AQ177" s="50" t="str">
        <f>IF(AP177&lt;&gt;"",IF(AP177&lt;&gt;"LIBSETS_DROP_MECHANIC_MONSTER_NAME",VLOOKUP(AP177,'LibSets constants'!$I$4:$L$1000,3,FALSE),""),"")</f>
        <v/>
      </c>
      <c r="AR177" s="50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constants'!$E$2:$L$4965,8,FALSE),""),""),"")</f>
        <v/>
      </c>
      <c r="AU177" s="51"/>
      <c r="AV177" s="50" t="str">
        <f>IF(AU177&lt;&gt;"",IF(AU177&lt;&gt;"LIBSETS_DROP_MECHANIC_MONSTER_NAME",VLOOKUP(AU177,'LibSets constants'!$I$4:$L$1000,3,FALSE),""),"")</f>
        <v/>
      </c>
      <c r="AW177" s="50" t="str">
        <f>IF(AU177&lt;&gt;"",IF(AU177&lt;&gt;"LIBSETS_DROP_MECHANIC_MONSTER_NAME",VLOOKUP(AU177,'LibSets constants'!$I$4:$L$1000,4,FALSE),""),"")</f>
        <v/>
      </c>
      <c r="AX177" s="23" t="str">
        <f t="shared" si="17"/>
        <v>[91] = {wayshrines={-1,-1,-1,}, dlcId=DLC_BASE_GAME</v>
      </c>
      <c r="AY177" s="23" t="str">
        <f t="shared" si="20"/>
        <v>, zoneIds={11}, veteran=false</v>
      </c>
      <c r="AZ177" s="23" t="str">
        <f t="shared" si="18"/>
        <v>, setType=LIBSETS_SETTYPE_DUNGEON</v>
      </c>
      <c r="BA177" s="23" t="str">
        <f t="shared" si="19"/>
        <v>},</v>
      </c>
      <c r="BB177" s="23" t="str">
        <f t="shared" si="21"/>
        <v xml:space="preserve"> --Oblivion's Edge / Vorteil des Vergessens   [Vaults of Madness]</v>
      </c>
    </row>
    <row r="178" spans="1:54" x14ac:dyDescent="0.25">
      <c r="A178" s="13">
        <v>96</v>
      </c>
      <c r="B178" t="s">
        <v>1571</v>
      </c>
      <c r="C178" t="s">
        <v>1573</v>
      </c>
      <c r="D178" t="s">
        <v>1572</v>
      </c>
      <c r="G178" s="3">
        <f t="shared" si="16"/>
        <v>96</v>
      </c>
      <c r="J178" s="8" t="s">
        <v>4242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constants'!$E$2:$L$4965,8,FALSE),"")</f>
        <v>63</v>
      </c>
      <c r="S178" t="s">
        <v>61</v>
      </c>
      <c r="T178" s="21" t="str">
        <f>IF(R178&lt;&gt;"",IF(NOT(ISERROR(VLOOKUP(R178,'ESO Dungeon constants'!$F$3:$J$9999,5,FALSE))),VLOOKUP(R178,'ESO Dungeon constants'!$F$3:$K$9999,6,FALSE),VLOOKUP(R178,'ESO zone constants'!$L$2:$O$9999,4,FALSE)),"")</f>
        <v>DLC_BASE_GAME</v>
      </c>
      <c r="U178" s="3" t="str">
        <f>VLOOKUP(T178,'LibSets constants'!$B$3:$C$1000,2,FALSE)</f>
        <v>Included in base game</v>
      </c>
      <c r="W178" s="3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>
        <f>IF(J178&lt;&gt;"LIBSETS_SETTYPE_BATTLEGROUND",IF(J178&lt;&gt;"LIBSETS_SETTYPE_SPECIAL",IF(Z178&lt;&gt;"",VLOOKUP(Z178,'ESO zone constants'!$E$2:$L$4965,8,FALSE),""),""),"")</f>
        <v>930</v>
      </c>
      <c r="Z178" t="s">
        <v>46</v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constants'!$E$2:$L$4965,8,FALSE),""),""),"")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constants'!$E$2:$L$4965,8,FALSE),""),""),"")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constants'!$E$2:$L$4965,8,FALSE),""),""),"")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constants'!$E$2:$L$4965,8,FALSE),""),""),"")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3" t="str">
        <f t="shared" si="17"/>
        <v>[96] = {wayshrines={-1,-1,-1,}, dlcId=DLC_BASE_GAME</v>
      </c>
      <c r="AY178" s="23" t="str">
        <f t="shared" si="20"/>
        <v>, zoneIds={63,930}, veteran=false</v>
      </c>
      <c r="AZ178" s="23" t="str">
        <f t="shared" si="18"/>
        <v>, setType=LIBSETS_SETTYPE_DUNGEON</v>
      </c>
      <c r="BA178" s="23" t="str">
        <f t="shared" si="19"/>
        <v>},</v>
      </c>
      <c r="BB178" s="23" t="str">
        <f t="shared" si="21"/>
        <v xml:space="preserve"> --Armor of Truth / Rüstung der Wahrheit   [Darkshade Caverns I, Darkshade Caverns II]</v>
      </c>
    </row>
    <row r="179" spans="1:54" x14ac:dyDescent="0.25">
      <c r="A179" s="13">
        <v>102</v>
      </c>
      <c r="B179" t="s">
        <v>1588</v>
      </c>
      <c r="C179" t="s">
        <v>1590</v>
      </c>
      <c r="D179" t="s">
        <v>1589</v>
      </c>
      <c r="G179" s="3">
        <f t="shared" si="16"/>
        <v>102</v>
      </c>
      <c r="J179" s="8" t="s">
        <v>4242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constants'!$E$2:$L$4965,8,FALSE),"")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constants'!$L$2:$O$9999,4,FALSE)),"")</f>
        <v>DLC_BASE_GAME</v>
      </c>
      <c r="U179" s="3" t="str">
        <f>VLOOKUP(T179,'LibSets constants'!$B$3:$C$1000,2,FALSE)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constants'!$E$2:$L$4965,8,FALSE),""),""),"")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constants'!$E$2:$L$4965,8,FALSE),""),""),"")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constants'!$E$2:$L$4965,8,FALSE),""),""),"")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constants'!$E$2:$L$4965,8,FALSE),""),""),"")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constants'!$E$2:$L$4965,8,FALSE),""),""),"")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17"/>
        <v>[102] = {wayshrines={-1,-1,-1,}, dlcId=DLC_BASE_GAME</v>
      </c>
      <c r="AY179" s="23" t="str">
        <f t="shared" si="20"/>
        <v>, zoneIds={22}, veteran=false</v>
      </c>
      <c r="AZ179" s="23" t="str">
        <f t="shared" si="18"/>
        <v>, setType=LIBSETS_SETTYPE_DUNGEON</v>
      </c>
      <c r="BA179" s="23" t="str">
        <f t="shared" si="19"/>
        <v>},</v>
      </c>
      <c r="BB179" s="23" t="str">
        <f t="shared" si="21"/>
        <v xml:space="preserve"> --Duneripper's Scales / Schuppen des Dünenbrechers   [Volenfell]</v>
      </c>
    </row>
    <row r="180" spans="1:54" x14ac:dyDescent="0.25">
      <c r="A180" s="13">
        <v>103</v>
      </c>
      <c r="B180" t="s">
        <v>1591</v>
      </c>
      <c r="C180" t="s">
        <v>1593</v>
      </c>
      <c r="D180" t="s">
        <v>1592</v>
      </c>
      <c r="G180" s="3">
        <f t="shared" si="16"/>
        <v>103</v>
      </c>
      <c r="J180" s="8" t="s">
        <v>4242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constants'!$E$2:$L$4965,8,FALSE),"")</f>
        <v>449</v>
      </c>
      <c r="S180" t="s">
        <v>48</v>
      </c>
      <c r="T180" s="21" t="str">
        <f>IF(R180&lt;&gt;"",IF(NOT(ISERROR(VLOOKUP(R180,'ESO Dungeon constants'!$F$3:$J$9999,5,FALSE))),VLOOKUP(R180,'ESO Dungeon constants'!$F$3:$K$9999,6,FALSE),VLOOKUP(R180,'ESO zone constants'!$L$2:$O$9999,4,FALSE)),"")</f>
        <v>DLC_BASE_GAME</v>
      </c>
      <c r="U180" s="3" t="str">
        <f>VLOOKUP(T180,'LibSets constants'!$B$3:$C$1000,2,FALSE)</f>
        <v>Included in base game</v>
      </c>
      <c r="W180" s="3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constants'!$E$2:$L$4965,8,FALSE),""),""),"")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constants'!$E$2:$L$4965,8,FALSE),""),""),"")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constants'!$E$2:$L$4965,8,FALSE),""),""),"")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constants'!$E$2:$L$4965,8,FALSE),""),""),"")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constants'!$E$2:$L$4965,8,FALSE),""),""),"")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3" t="str">
        <f t="shared" si="17"/>
        <v>[103] = {wayshrines={-1,-1,-1,}, dlcId=DLC_BASE_GAME</v>
      </c>
      <c r="AY180" s="23" t="str">
        <f t="shared" si="20"/>
        <v>, zoneIds={449}, veteran=false</v>
      </c>
      <c r="AZ180" s="23" t="str">
        <f t="shared" si="18"/>
        <v>, setType=LIBSETS_SETTYPE_DUNGEON</v>
      </c>
      <c r="BA180" s="23" t="str">
        <f t="shared" si="19"/>
        <v>},</v>
      </c>
      <c r="BB180" s="23" t="str">
        <f t="shared" si="21"/>
        <v xml:space="preserve"> --Magicka Furnace / Magickaschmiede   [Direfrost Keep]</v>
      </c>
    </row>
    <row r="181" spans="1:54" x14ac:dyDescent="0.25">
      <c r="A181" s="13">
        <v>110</v>
      </c>
      <c r="B181" t="s">
        <v>1612</v>
      </c>
      <c r="C181" t="s">
        <v>1614</v>
      </c>
      <c r="D181" t="s">
        <v>1613</v>
      </c>
      <c r="G181" s="3">
        <f t="shared" si="16"/>
        <v>110</v>
      </c>
      <c r="J181" s="8" t="s">
        <v>4242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constants'!$E$2:$L$4965,8,FALSE),"")</f>
        <v>380</v>
      </c>
      <c r="S181" t="s">
        <v>140</v>
      </c>
      <c r="T181" s="21" t="str">
        <f>IF(R181&lt;&gt;"",IF(NOT(ISERROR(VLOOKUP(R181,'ESO Dungeon constants'!$F$3:$J$9999,5,FALSE))),VLOOKUP(R181,'ESO Dungeon constants'!$F$3:$K$9999,6,FALSE),VLOOKUP(R181,'ESO zone constants'!$L$2:$O$9999,4,FALSE)),"")</f>
        <v>DLC_BASE_GAME</v>
      </c>
      <c r="U181" s="3" t="str">
        <f>VLOOKUP(T181,'LibSets constants'!$B$3:$C$1000,2,FALSE)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constants'!$E$2:$L$4965,8,FALSE),""),""),"")</f>
        <v>935</v>
      </c>
      <c r="Z181" t="s">
        <v>141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constants'!$E$2:$L$4965,8,FALSE),""),""),"")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constants'!$E$2:$L$4965,8,FALSE),""),""),"")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constants'!$E$2:$L$4965,8,FALSE),""),""),"")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constants'!$E$2:$L$4965,8,FALSE),""),""),"")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17"/>
        <v>[110] = {wayshrines={-1,-1,-1,}, dlcId=DLC_BASE_GAME</v>
      </c>
      <c r="AY181" s="23" t="str">
        <f t="shared" si="20"/>
        <v>, zoneIds={380,935}, veteran=false</v>
      </c>
      <c r="AZ181" s="23" t="str">
        <f t="shared" si="18"/>
        <v>, setType=LIBSETS_SETTYPE_DUNGEON</v>
      </c>
      <c r="BA181" s="23" t="str">
        <f t="shared" si="19"/>
        <v>},</v>
      </c>
      <c r="BB181" s="23" t="str">
        <f t="shared" si="21"/>
        <v xml:space="preserve"> --Sanctuary / Heiligtum   [The Banished Cells I, The Banished Cells II]</v>
      </c>
    </row>
    <row r="182" spans="1:54" x14ac:dyDescent="0.25">
      <c r="A182" s="13">
        <v>116</v>
      </c>
      <c r="B182" t="s">
        <v>1627</v>
      </c>
      <c r="C182" t="s">
        <v>1629</v>
      </c>
      <c r="D182" t="s">
        <v>1628</v>
      </c>
      <c r="G182" s="3">
        <f t="shared" si="16"/>
        <v>116</v>
      </c>
      <c r="J182" s="8" t="s">
        <v>4242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constants'!$E$2:$L$4965,8,FALSE),"")</f>
        <v>380</v>
      </c>
      <c r="S182" t="s">
        <v>140</v>
      </c>
      <c r="T182" s="21" t="str">
        <f>IF(R182&lt;&gt;"",IF(NOT(ISERROR(VLOOKUP(R182,'ESO Dungeon constants'!$F$3:$J$9999,5,FALSE))),VLOOKUP(R182,'ESO Dungeon constants'!$F$3:$K$9999,6,FALSE),VLOOKUP(R182,'ESO zone constants'!$L$2:$O$9999,4,FALSE)),"")</f>
        <v>DLC_BASE_GAME</v>
      </c>
      <c r="U182" s="3" t="str">
        <f>VLOOKUP(T182,'LibSets constants'!$B$3:$C$1000,2,FALSE)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>
        <f>IF(J182&lt;&gt;"LIBSETS_SETTYPE_BATTLEGROUND",IF(J182&lt;&gt;"LIBSETS_SETTYPE_SPECIAL",IF(Z182&lt;&gt;"",VLOOKUP(Z182,'ESO zone constants'!$E$2:$L$4965,8,FALSE),""),""),"")</f>
        <v>144</v>
      </c>
      <c r="Z182" t="s">
        <v>66</v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>
        <f>IF(J182&lt;&gt;"LIBSETS_SETTYPE_BATTLEGROUND",IF(J182&lt;&gt;"LIBSETS_SETTYPE_SPECIAL",IF(AE182&lt;&gt;"",VLOOKUP(AE182,'ESO zone constants'!$E$2:$L$4965,8,FALSE),""),""),"")</f>
        <v>283</v>
      </c>
      <c r="AE182" t="s">
        <v>51</v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>
        <f>IF(J182&lt;&gt;"LIBSETS_SETTYPE_BATTLEGROUND",IF(J182&lt;&gt;"LIBSETS_SETTYPE_SPECIAL",IF(AJ182&lt;&gt;"",VLOOKUP(AJ182,'ESO zone constants'!$E$2:$L$4965,8,FALSE),""),""),"")</f>
        <v>146</v>
      </c>
      <c r="AJ182" t="s">
        <v>62</v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>
        <f>IF(J182&lt;&gt;"LIBSETS_SETTYPE_BATTLEGROUND",IF(J182&lt;&gt;"LIBSETS_SETTYPE_SPECIAL",IF(AO182&lt;&gt;"",VLOOKUP(AO182,'ESO zone constants'!$E$2:$L$4965,8,FALSE),""),""),"")</f>
        <v>126</v>
      </c>
      <c r="AO182" t="s">
        <v>43</v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>
        <f>IF(J182&lt;&gt;"LIBSETS_SETTYPE_BATTLEGROUND",IF(J182&lt;&gt;"LIBSETS_SETTYPE_SPECIAL",IF(AT182&lt;&gt;"",VLOOKUP(AT182,'ESO zone constants'!$E$2:$L$4965,8,FALSE),""),""),"")</f>
        <v>63</v>
      </c>
      <c r="AT182" t="s">
        <v>61</v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17"/>
        <v>[116] = {wayshrines={-1,-1,-1,}, dlcId=DLC_BASE_GAME</v>
      </c>
      <c r="AY182" s="23" t="str">
        <f t="shared" si="20"/>
        <v>, zoneIds={380,144,283,146,126,63}, veteran=false</v>
      </c>
      <c r="AZ182" s="23" t="str">
        <f t="shared" si="18"/>
        <v>, setType=LIBSETS_SETTYPE_DUNGEON</v>
      </c>
      <c r="BA182" s="23" t="str">
        <f t="shared" si="19"/>
        <v>},</v>
      </c>
      <c r="BB182" s="23" t="str">
        <f t="shared" si="21"/>
        <v xml:space="preserve"> --The Destruction Suite / Garnitur der Zerstörung   [The Banished Cells I, Spindleclutch I, Fungal Grotto I, Wayrest Sewers I, Elden Hollow I, Darkshade Caverns I]</v>
      </c>
    </row>
    <row r="183" spans="1:54" x14ac:dyDescent="0.25">
      <c r="A183" s="13">
        <v>117</v>
      </c>
      <c r="B183" t="s">
        <v>1630</v>
      </c>
      <c r="C183" t="s">
        <v>4206</v>
      </c>
      <c r="D183" t="s">
        <v>1631</v>
      </c>
      <c r="G183" s="3">
        <f t="shared" si="16"/>
        <v>117</v>
      </c>
      <c r="J183" s="8" t="s">
        <v>4242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constants'!$E$2:$L$4965,8,FALSE),"")</f>
        <v>380</v>
      </c>
      <c r="S183" t="s">
        <v>140</v>
      </c>
      <c r="T183" s="21" t="str">
        <f>IF(R183&lt;&gt;"",IF(NOT(ISERROR(VLOOKUP(R183,'ESO Dungeon constants'!$F$3:$J$9999,5,FALSE))),VLOOKUP(R183,'ESO Dungeon constants'!$F$3:$K$9999,6,FALSE),VLOOKUP(R183,'ESO zone constants'!$L$2:$O$9999,4,FALSE)),"")</f>
        <v>DLC_BASE_GAME</v>
      </c>
      <c r="U183" s="3" t="str">
        <f>VLOOKUP(T183,'LibSets constants'!$B$3:$C$1000,2,FALSE)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>
        <f>IF(J183&lt;&gt;"LIBSETS_SETTYPE_BATTLEGROUND",IF(J183&lt;&gt;"LIBSETS_SETTYPE_SPECIAL",IF(Z183&lt;&gt;"",VLOOKUP(Z183,'ESO zone constants'!$E$2:$L$4965,8,FALSE),""),""),"")</f>
        <v>144</v>
      </c>
      <c r="Z183" t="s">
        <v>66</v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>
        <f>IF(J183&lt;&gt;"LIBSETS_SETTYPE_BATTLEGROUND",IF(J183&lt;&gt;"LIBSETS_SETTYPE_SPECIAL",IF(AE183&lt;&gt;"",VLOOKUP(AE183,'ESO zone constants'!$E$2:$L$4965,8,FALSE),""),""),"")</f>
        <v>283</v>
      </c>
      <c r="AE183" t="s">
        <v>51</v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>
        <f>IF(J183&lt;&gt;"LIBSETS_SETTYPE_BATTLEGROUND",IF(J183&lt;&gt;"LIBSETS_SETTYPE_SPECIAL",IF(AJ183&lt;&gt;"",VLOOKUP(AJ183,'ESO zone constants'!$E$2:$L$4965,8,FALSE),""),""),"")</f>
        <v>146</v>
      </c>
      <c r="AJ183" t="s">
        <v>62</v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>
        <f>IF(J183&lt;&gt;"LIBSETS_SETTYPE_BATTLEGROUND",IF(J183&lt;&gt;"LIBSETS_SETTYPE_SPECIAL",IF(AO183&lt;&gt;"",VLOOKUP(AO183,'ESO zone constants'!$E$2:$L$4965,8,FALSE),""),""),"")</f>
        <v>126</v>
      </c>
      <c r="AO183" t="s">
        <v>43</v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>
        <f>IF(J183&lt;&gt;"LIBSETS_SETTYPE_BATTLEGROUND",IF(J183&lt;&gt;"LIBSETS_SETTYPE_SPECIAL",IF(AT183&lt;&gt;"",VLOOKUP(AT183,'ESO zone constants'!$E$2:$L$4965,8,FALSE),""),""),"")</f>
        <v>63</v>
      </c>
      <c r="AT183" t="s">
        <v>61</v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17"/>
        <v>[117] = {wayshrines={-1,-1,-1,}, dlcId=DLC_BASE_GAME</v>
      </c>
      <c r="AY183" s="23" t="str">
        <f t="shared" si="20"/>
        <v>, zoneIds={380,144,283,146,126,63}, veteran=false</v>
      </c>
      <c r="AZ183" s="23" t="str">
        <f t="shared" si="18"/>
        <v>, setType=LIBSETS_SETTYPE_DUNGEON</v>
      </c>
      <c r="BA183" s="23" t="str">
        <f t="shared" si="19"/>
        <v>},</v>
      </c>
      <c r="BB183" s="23" t="str">
        <f t="shared" si="21"/>
        <v xml:space="preserve"> --Relics of the Physician, Ansur / Relikte des Mediziners Ansur   [The Banished Cells I, Spindleclutch I, Fungal Grotto I, Wayrest Sewers I, Elden Hollow I, Darkshade Caverns I]</v>
      </c>
    </row>
    <row r="184" spans="1:54" x14ac:dyDescent="0.25">
      <c r="A184" s="13">
        <v>118</v>
      </c>
      <c r="B184" t="s">
        <v>1632</v>
      </c>
      <c r="C184" t="s">
        <v>1634</v>
      </c>
      <c r="D184" t="s">
        <v>1633</v>
      </c>
      <c r="G184" s="3">
        <f t="shared" si="16"/>
        <v>118</v>
      </c>
      <c r="J184" s="8" t="s">
        <v>4242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constants'!$E$2:$L$4965,8,FALSE),"")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constants'!$L$2:$O$9999,4,FALSE)),"")</f>
        <v>DLC_BASE_GAME</v>
      </c>
      <c r="U184" s="3" t="str">
        <f>VLOOKUP(T184,'LibSets constants'!$B$3:$C$1000,2,FALSE)</f>
        <v>Included in base game</v>
      </c>
      <c r="W184" s="50" t="str">
        <f>IF(V184&lt;&gt;"",IF(V184&lt;&gt;"LIBSETS_DROP_MECHANIC_MONSTER_NAME",VLOOKUP(V184,'LibSets constants'!$I$4:$L$1000,3,FALSE),""),"")</f>
        <v/>
      </c>
      <c r="X184" s="50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constants'!$E$2:$L$4965,8,FALSE),""),""),"")</f>
        <v>144</v>
      </c>
      <c r="Z184" t="s">
        <v>66</v>
      </c>
      <c r="AA184" s="51"/>
      <c r="AB184" s="50" t="str">
        <f>IF(AA184&lt;&gt;"",IF(AA184&lt;&gt;"LIBSETS_DROP_MECHANIC_MONSTER_NAME",VLOOKUP(AA184,'LibSets constants'!$I$4:$L$1000,3,FALSE),""),"")</f>
        <v/>
      </c>
      <c r="AC184" s="50" t="str">
        <f>IF(AA184&lt;&gt;"",IF(AA184&lt;&gt;"LIBSETS_DROP_MECHANIC_MONSTER_NAME",VLOOKUP(AA184,'LibSets constants'!$I$4:$L$1000,4,FALSE),""),"")</f>
        <v/>
      </c>
      <c r="AD184" s="3">
        <f>IF(J184&lt;&gt;"LIBSETS_SETTYPE_BATTLEGROUND",IF(J184&lt;&gt;"LIBSETS_SETTYPE_SPECIAL",IF(AE184&lt;&gt;"",VLOOKUP(AE184,'ESO zone constants'!$E$2:$L$4965,8,FALSE),""),""),"")</f>
        <v>283</v>
      </c>
      <c r="AE184" t="s">
        <v>51</v>
      </c>
      <c r="AF184" s="51"/>
      <c r="AG184" s="50" t="str">
        <f>IF(AF184&lt;&gt;"",IF(AF184&lt;&gt;"LIBSETS_DROP_MECHANIC_MONSTER_NAME",VLOOKUP(AF184,'LibSets constants'!$I$4:$L$1000,3,FALSE),""),"")</f>
        <v/>
      </c>
      <c r="AH184" s="50" t="str">
        <f>IF(AF184&lt;&gt;"",IF(AF184&lt;&gt;"LIBSETS_DROP_MECHANIC_MONSTER_NAME",VLOOKUP(AF184,'LibSets constants'!$I$4:$L$1000,4,FALSE),""),"")</f>
        <v/>
      </c>
      <c r="AI184" s="3">
        <f>IF(J184&lt;&gt;"LIBSETS_SETTYPE_BATTLEGROUND",IF(J184&lt;&gt;"LIBSETS_SETTYPE_SPECIAL",IF(AJ184&lt;&gt;"",VLOOKUP(AJ184,'ESO zone constants'!$E$2:$L$4965,8,FALSE),""),""),"")</f>
        <v>146</v>
      </c>
      <c r="AJ184" t="s">
        <v>62</v>
      </c>
      <c r="AK184" s="51"/>
      <c r="AL184" s="50" t="str">
        <f>IF(AK184&lt;&gt;"",IF(AK184&lt;&gt;"LIBSETS_DROP_MECHANIC_MONSTER_NAME",VLOOKUP(AK184,'LibSets constants'!$I$4:$L$1000,3,FALSE),""),"")</f>
        <v/>
      </c>
      <c r="AM184" s="50" t="str">
        <f>IF(AK184&lt;&gt;"",IF(AK184&lt;&gt;"LIBSETS_DROP_MECHANIC_MONSTER_NAME",VLOOKUP(AK184,'LibSets constants'!$I$4:$L$1000,4,FALSE),""),"")</f>
        <v/>
      </c>
      <c r="AN184" s="3">
        <f>IF(J184&lt;&gt;"LIBSETS_SETTYPE_BATTLEGROUND",IF(J184&lt;&gt;"LIBSETS_SETTYPE_SPECIAL",IF(AO184&lt;&gt;"",VLOOKUP(AO184,'ESO zone constants'!$E$2:$L$4965,8,FALSE),""),""),"")</f>
        <v>126</v>
      </c>
      <c r="AO184" t="s">
        <v>43</v>
      </c>
      <c r="AP184" s="51"/>
      <c r="AQ184" s="50" t="str">
        <f>IF(AP184&lt;&gt;"",IF(AP184&lt;&gt;"LIBSETS_DROP_MECHANIC_MONSTER_NAME",VLOOKUP(AP184,'LibSets constants'!$I$4:$L$1000,3,FALSE),""),"")</f>
        <v/>
      </c>
      <c r="AR184" s="50" t="str">
        <f>IF(AP184&lt;&gt;"",IF(AP184&lt;&gt;"LIBSETS_DROP_MECHANIC_MONSTER_NAME",VLOOKUP(AP184,'LibSets constants'!$I$4:$L$1000,4,FALSE),""),"")</f>
        <v/>
      </c>
      <c r="AS184" s="3">
        <f>IF(J184&lt;&gt;"LIBSETS_SETTYPE_BATTLEGROUND",IF(J184&lt;&gt;"LIBSETS_SETTYPE_SPECIAL",IF(AT184&lt;&gt;"",VLOOKUP(AT184,'ESO zone constants'!$E$2:$L$4965,8,FALSE),""),""),"")</f>
        <v>63</v>
      </c>
      <c r="AT184" t="s">
        <v>61</v>
      </c>
      <c r="AU184" s="51"/>
      <c r="AV184" s="50" t="str">
        <f>IF(AU184&lt;&gt;"",IF(AU184&lt;&gt;"LIBSETS_DROP_MECHANIC_MONSTER_NAME",VLOOKUP(AU184,'LibSets constants'!$I$4:$L$1000,3,FALSE),""),"")</f>
        <v/>
      </c>
      <c r="AW184" s="50" t="str">
        <f>IF(AU184&lt;&gt;"",IF(AU184&lt;&gt;"LIBSETS_DROP_MECHANIC_MONSTER_NAME",VLOOKUP(AU184,'LibSets constants'!$I$4:$L$1000,4,FALSE),""),"")</f>
        <v/>
      </c>
      <c r="AX184" s="23" t="str">
        <f t="shared" si="17"/>
        <v>[118] = {wayshrines={-1,-1,-1,}, dlcId=DLC_BASE_GAME</v>
      </c>
      <c r="AY184" s="23" t="str">
        <f t="shared" si="20"/>
        <v>, zoneIds={380,144,283,146,126,63}, veteran=false</v>
      </c>
      <c r="AZ184" s="23" t="str">
        <f t="shared" si="18"/>
        <v>, setType=LIBSETS_SETTYPE_DUNGEON</v>
      </c>
      <c r="BA184" s="23" t="str">
        <f t="shared" si="19"/>
        <v>},</v>
      </c>
      <c r="BB184" s="23" t="str">
        <f t="shared" si="21"/>
        <v xml:space="preserve"> --Treasures of the Earthforge / Schätze der Erdenschmiede   [The Banished Cells I, Spindleclutch I, Fungal Grotto I, Wayrest Sewers I, Elden Hollow I, Darkshade Caverns I]</v>
      </c>
    </row>
    <row r="185" spans="1:54" x14ac:dyDescent="0.25">
      <c r="A185" s="13">
        <v>119</v>
      </c>
      <c r="B185" t="s">
        <v>1635</v>
      </c>
      <c r="C185" t="s">
        <v>1637</v>
      </c>
      <c r="D185" t="s">
        <v>1636</v>
      </c>
      <c r="G185" s="3">
        <f t="shared" si="16"/>
        <v>119</v>
      </c>
      <c r="J185" s="8" t="s">
        <v>4242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constants'!$E$2:$L$4965,8,FALSE),"")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constants'!$L$2:$O$9999,4,FALSE)),"")</f>
        <v>DLC_BASE_GAME</v>
      </c>
      <c r="U185" s="3" t="str">
        <f>VLOOKUP(T185,'LibSets constants'!$B$3:$C$1000,2,FALSE)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constants'!$E$2:$L$4965,8,FALSE),""),""),"")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constants'!$E$2:$L$4965,8,FALSE),""),""),"")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constants'!$E$2:$L$4965,8,FALSE),""),""),"")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constants'!$E$2:$L$4965,8,FALSE),""),""),"")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constants'!$E$2:$L$4965,8,FALSE),""),""),"")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17"/>
        <v>[119] = {wayshrines={-1,-1,-1,}, dlcId=DLC_BASE_GAME</v>
      </c>
      <c r="AY185" s="23" t="str">
        <f t="shared" si="20"/>
        <v>, zoneIds={380,144,283,146,126,63}, veteran=false</v>
      </c>
      <c r="AZ185" s="23" t="str">
        <f t="shared" si="18"/>
        <v>, setType=LIBSETS_SETTYPE_DUNGEON</v>
      </c>
      <c r="BA185" s="23" t="str">
        <f t="shared" si="19"/>
        <v>},</v>
      </c>
      <c r="BB185" s="23" t="str">
        <f t="shared" si="21"/>
        <v xml:space="preserve"> --Relics of the Rebellion / Relikte der Rebellion   [The Banished Cells I, Spindleclutch I, Fungal Grotto I, Wayrest Sewers I, Elden Hollow I, Darkshade Caverns I]</v>
      </c>
    </row>
    <row r="186" spans="1:54" x14ac:dyDescent="0.25">
      <c r="A186" s="13">
        <v>120</v>
      </c>
      <c r="B186" t="s">
        <v>1638</v>
      </c>
      <c r="C186" t="s">
        <v>1640</v>
      </c>
      <c r="D186" t="s">
        <v>1639</v>
      </c>
      <c r="G186" s="3">
        <f t="shared" si="16"/>
        <v>120</v>
      </c>
      <c r="J186" s="8" t="s">
        <v>4242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constants'!$E$2:$L$4965,8,FALSE),"")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constants'!$L$2:$O$9999,4,FALSE)),"")</f>
        <v>DLC_BASE_GAME</v>
      </c>
      <c r="U186" s="3" t="str">
        <f>VLOOKUP(T186,'LibSets constants'!$B$3:$C$1000,2,FALSE)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constants'!$E$2:$L$4965,8,FALSE),""),""),"")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constants'!$E$2:$L$4965,8,FALSE),""),""),"")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constants'!$E$2:$L$4965,8,FALSE),""),""),"")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constants'!$E$2:$L$4965,8,FALSE),""),""),"")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constants'!$E$2:$L$4965,8,FALSE),""),""),"")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17"/>
        <v>[120] = {wayshrines={-1,-1,-1,}, dlcId=DLC_BASE_GAME</v>
      </c>
      <c r="AY186" s="23" t="str">
        <f t="shared" si="20"/>
        <v>, zoneIds={380,144,283,146,126,63}, veteran=false</v>
      </c>
      <c r="AZ186" s="23" t="str">
        <f t="shared" si="18"/>
        <v>, setType=LIBSETS_SETTYPE_DUNGEON</v>
      </c>
      <c r="BA186" s="23" t="str">
        <f t="shared" si="19"/>
        <v>},</v>
      </c>
      <c r="BB186" s="23" t="str">
        <f t="shared" si="21"/>
        <v xml:space="preserve"> --Arms of Infernace / Waffen Infernals   [The Banished Cells I, Spindleclutch I, Fungal Grotto I, Wayrest Sewers I, Elden Hollow I, Darkshade Caverns I]</v>
      </c>
    </row>
    <row r="187" spans="1:54" x14ac:dyDescent="0.25">
      <c r="A187" s="13">
        <v>121</v>
      </c>
      <c r="B187" t="s">
        <v>1641</v>
      </c>
      <c r="C187" t="s">
        <v>1643</v>
      </c>
      <c r="D187" t="s">
        <v>1642</v>
      </c>
      <c r="G187" s="3">
        <f t="shared" si="16"/>
        <v>121</v>
      </c>
      <c r="J187" s="8" t="s">
        <v>4242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constants'!$E$2:$L$4965,8,FALSE),"")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constants'!$L$2:$O$9999,4,FALSE)),"")</f>
        <v>DLC_BASE_GAME</v>
      </c>
      <c r="U187" s="3" t="str">
        <f>VLOOKUP(T187,'LibSets constants'!$B$3:$C$1000,2,FALSE)</f>
        <v>Included in base game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constants'!$E$2:$L$4965,8,FALSE),""),""),"")</f>
        <v>144</v>
      </c>
      <c r="Z187" t="s">
        <v>66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constants'!$E$2:$L$4965,8,FALSE),""),""),"")</f>
        <v>283</v>
      </c>
      <c r="AE187" t="s">
        <v>51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constants'!$E$2:$L$4965,8,FALSE),""),""),"")</f>
        <v>146</v>
      </c>
      <c r="AJ187" t="s">
        <v>62</v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constants'!$E$2:$L$4965,8,FALSE),""),""),"")</f>
        <v>126</v>
      </c>
      <c r="AO187" t="s">
        <v>43</v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constants'!$E$2:$L$4965,8,FALSE),""),""),"")</f>
        <v>63</v>
      </c>
      <c r="AT187" t="s">
        <v>61</v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3" t="str">
        <f t="shared" si="17"/>
        <v>[121] = {wayshrines={-1,-1,-1,}, dlcId=DLC_BASE_GAME</v>
      </c>
      <c r="AY187" s="23" t="str">
        <f t="shared" si="20"/>
        <v>, zoneIds={380,144,283,146,126,63}, veteran=false</v>
      </c>
      <c r="AZ187" s="23" t="str">
        <f t="shared" si="18"/>
        <v>, setType=LIBSETS_SETTYPE_DUNGEON</v>
      </c>
      <c r="BA187" s="23" t="str">
        <f t="shared" si="19"/>
        <v>},</v>
      </c>
      <c r="BB187" s="23" t="str">
        <f t="shared" si="21"/>
        <v xml:space="preserve"> --Arms of the Ancestors / Waffen der Ahnen   [The Banished Cells I, Spindleclutch I, Fungal Grotto I, Wayrest Sewers I, Elden Hollow I, Darkshade Caverns I]</v>
      </c>
    </row>
    <row r="188" spans="1:54" x14ac:dyDescent="0.25">
      <c r="A188" s="13">
        <v>122</v>
      </c>
      <c r="B188" t="s">
        <v>1644</v>
      </c>
      <c r="C188" t="s">
        <v>1646</v>
      </c>
      <c r="D188" t="s">
        <v>1645</v>
      </c>
      <c r="G188" s="3">
        <f t="shared" si="16"/>
        <v>122</v>
      </c>
      <c r="J188" s="8" t="s">
        <v>4242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constants'!$E$2:$L$4965,8,FALSE),"")</f>
        <v>130</v>
      </c>
      <c r="S188" t="s">
        <v>49</v>
      </c>
      <c r="T188" s="21" t="str">
        <f>IF(R188&lt;&gt;"",IF(NOT(ISERROR(VLOOKUP(R188,'ESO Dungeon constants'!$F$3:$J$9999,5,FALSE))),VLOOKUP(R188,'ESO Dungeon constants'!$F$3:$K$9999,6,FALSE),VLOOKUP(R188,'ESO zone constants'!$L$2:$O$9999,4,FALSE)),"")</f>
        <v>DLC_BASE_GAME</v>
      </c>
      <c r="U188" s="3" t="str">
        <f>VLOOKUP(T188,'LibSets constants'!$B$3:$C$1000,2,FALSE)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constants'!$E$2:$L$4965,8,FALSE),""),""),"")</f>
        <v>932</v>
      </c>
      <c r="Z188" t="s">
        <v>55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 t="str">
        <f>IF(J188&lt;&gt;"LIBSETS_SETTYPE_BATTLEGROUND",IF(J188&lt;&gt;"LIBSETS_SETTYPE_SPECIAL",IF(AE188&lt;&gt;"",VLOOKUP(AE188,'ESO zone constants'!$E$2:$L$4965,8,FALSE),""),""),"")</f>
        <v/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constants'!$E$2:$L$4965,8,FALSE),""),""),"")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constants'!$E$2:$L$4965,8,FALSE),""),""),"")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constants'!$E$2:$L$4965,8,FALSE),""),""),"")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17"/>
        <v>[122] = {wayshrines={-1,-1,-1,}, dlcId=DLC_BASE_GAME</v>
      </c>
      <c r="AY188" s="23" t="str">
        <f t="shared" si="20"/>
        <v>, zoneIds={130,932}, veteran=false</v>
      </c>
      <c r="AZ188" s="23" t="str">
        <f t="shared" si="18"/>
        <v>, setType=LIBSETS_SETTYPE_DUNGEON</v>
      </c>
      <c r="BA188" s="23" t="str">
        <f t="shared" si="19"/>
        <v>},</v>
      </c>
      <c r="BB188" s="23" t="str">
        <f t="shared" si="21"/>
        <v xml:space="preserve"> --Ebon Armory / Ebenerzarsenal   [Crypt of Hearts I, Crypt of Hearts II]</v>
      </c>
    </row>
    <row r="189" spans="1:54" x14ac:dyDescent="0.25">
      <c r="A189" s="13">
        <v>123</v>
      </c>
      <c r="B189" t="s">
        <v>1647</v>
      </c>
      <c r="C189" t="s">
        <v>1649</v>
      </c>
      <c r="D189" t="s">
        <v>1648</v>
      </c>
      <c r="G189" s="3">
        <f t="shared" si="16"/>
        <v>123</v>
      </c>
      <c r="J189" s="8" t="s">
        <v>4242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constants'!$E$2:$L$4965,8,FALSE),"")</f>
        <v>31</v>
      </c>
      <c r="S189" t="s">
        <v>59</v>
      </c>
      <c r="T189" s="21" t="str">
        <f>IF(R189&lt;&gt;"",IF(NOT(ISERROR(VLOOKUP(R189,'ESO Dungeon constants'!$F$3:$J$9999,5,FALSE))),VLOOKUP(R189,'ESO Dungeon constants'!$F$3:$K$9999,6,FALSE),VLOOKUP(R189,'ESO zone constants'!$L$2:$O$9999,4,FALSE)),"")</f>
        <v>DLC_BASE_GAME</v>
      </c>
      <c r="U189" s="3" t="str">
        <f>VLOOKUP(T189,'LibSets constants'!$B$3:$C$1000,2,FALSE)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 t="str">
        <f>IF(J189&lt;&gt;"LIBSETS_SETTYPE_BATTLEGROUND",IF(J189&lt;&gt;"LIBSETS_SETTYPE_SPECIAL",IF(Z189&lt;&gt;"",VLOOKUP(Z189,'ESO zone constants'!$E$2:$L$4965,8,FALSE),""),""),"")</f>
        <v/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 t="str">
        <f>IF(J189&lt;&gt;"LIBSETS_SETTYPE_BATTLEGROUND",IF(J189&lt;&gt;"LIBSETS_SETTYPE_SPECIAL",IF(AE189&lt;&gt;"",VLOOKUP(AE189,'ESO zone constants'!$E$2:$L$4965,8,FALSE),""),""),"")</f>
        <v/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constants'!$E$2:$L$4965,8,FALSE),""),""),"")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constants'!$E$2:$L$4965,8,FALSE),""),""),"")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constants'!$E$2:$L$4965,8,FALSE),""),""),"")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17"/>
        <v>[123] = {wayshrines={-1,-1,-1,}, dlcId=DLC_BASE_GAME</v>
      </c>
      <c r="AY189" s="23" t="str">
        <f t="shared" si="20"/>
        <v>, zoneIds={31}, veteran=false</v>
      </c>
      <c r="AZ189" s="23" t="str">
        <f t="shared" si="18"/>
        <v>, setType=LIBSETS_SETTYPE_DUNGEON</v>
      </c>
      <c r="BA189" s="23" t="str">
        <f t="shared" si="19"/>
        <v>},</v>
      </c>
      <c r="BB189" s="23" t="str">
        <f t="shared" si="21"/>
        <v xml:space="preserve"> --Hircine's Veneer / Hircines Schein   [Selene's Web]</v>
      </c>
    </row>
    <row r="190" spans="1:54" x14ac:dyDescent="0.25">
      <c r="A190" s="13">
        <v>124</v>
      </c>
      <c r="B190" t="s">
        <v>1650</v>
      </c>
      <c r="C190" t="s">
        <v>1652</v>
      </c>
      <c r="D190" t="s">
        <v>1651</v>
      </c>
      <c r="G190" s="3">
        <f t="shared" si="16"/>
        <v>124</v>
      </c>
      <c r="J190" s="8" t="s">
        <v>4242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constants'!$E$2:$L$4965,8,FALSE),"")</f>
        <v>11</v>
      </c>
      <c r="S190" t="s">
        <v>47</v>
      </c>
      <c r="T190" s="21" t="str">
        <f>IF(R190&lt;&gt;"",IF(NOT(ISERROR(VLOOKUP(R190,'ESO Dungeon constants'!$F$3:$J$9999,5,FALSE))),VLOOKUP(R190,'ESO Dungeon constants'!$F$3:$K$9999,6,FALSE),VLOOKUP(R190,'ESO zone constants'!$L$2:$O$9999,4,FALSE)),"")</f>
        <v>DLC_BASE_GAME</v>
      </c>
      <c r="U190" s="3" t="str">
        <f>VLOOKUP(T190,'LibSets constants'!$B$3:$C$1000,2,FALSE)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 t="str">
        <f>IF(J190&lt;&gt;"LIBSETS_SETTYPE_BATTLEGROUND",IF(J190&lt;&gt;"LIBSETS_SETTYPE_SPECIAL",IF(Z190&lt;&gt;"",VLOOKUP(Z190,'ESO zone constants'!$E$2:$L$4965,8,FALSE),""),""),"")</f>
        <v/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 t="str">
        <f>IF(J190&lt;&gt;"LIBSETS_SETTYPE_BATTLEGROUND",IF(J190&lt;&gt;"LIBSETS_SETTYPE_SPECIAL",IF(AE190&lt;&gt;"",VLOOKUP(AE190,'ESO zone constants'!$E$2:$L$4965,8,FALSE),""),""),"")</f>
        <v/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 t="str">
        <f>IF(J190&lt;&gt;"LIBSETS_SETTYPE_BATTLEGROUND",IF(J190&lt;&gt;"LIBSETS_SETTYPE_SPECIAL",IF(AJ190&lt;&gt;"",VLOOKUP(AJ190,'ESO zone constants'!$E$2:$L$4965,8,FALSE),""),""),"")</f>
        <v/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 t="str">
        <f>IF(J190&lt;&gt;"LIBSETS_SETTYPE_BATTLEGROUND",IF(J190&lt;&gt;"LIBSETS_SETTYPE_SPECIAL",IF(AO190&lt;&gt;"",VLOOKUP(AO190,'ESO zone constants'!$E$2:$L$4965,8,FALSE),""),""),"")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constants'!$E$2:$L$4965,8,FALSE),""),""),"")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17"/>
        <v>[124] = {wayshrines={-1,-1,-1,}, dlcId=DLC_BASE_GAME</v>
      </c>
      <c r="AY190" s="23" t="str">
        <f t="shared" si="20"/>
        <v>, zoneIds={11}, veteran=false</v>
      </c>
      <c r="AZ190" s="23" t="str">
        <f t="shared" si="18"/>
        <v>, setType=LIBSETS_SETTYPE_DUNGEON</v>
      </c>
      <c r="BA190" s="23" t="str">
        <f t="shared" si="19"/>
        <v>},</v>
      </c>
      <c r="BB190" s="23" t="str">
        <f t="shared" si="21"/>
        <v xml:space="preserve"> --The Worm's Raiment / Garderobe des Wurms   [Vaults of Madness]</v>
      </c>
    </row>
    <row r="191" spans="1:54" x14ac:dyDescent="0.25">
      <c r="A191" s="13">
        <v>134</v>
      </c>
      <c r="B191" t="s">
        <v>1680</v>
      </c>
      <c r="C191" t="s">
        <v>1682</v>
      </c>
      <c r="D191" t="s">
        <v>1681</v>
      </c>
      <c r="G191" s="3">
        <f t="shared" si="16"/>
        <v>134</v>
      </c>
      <c r="J191" s="8" t="s">
        <v>4242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constants'!$E$2:$L$4965,8,FALSE),"")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constants'!$L$2:$O$9999,4,FALSE)),"")</f>
        <v>DLC_BASE_GAME</v>
      </c>
      <c r="U191" s="3" t="str">
        <f>VLOOKUP(T191,'LibSets constants'!$B$3:$C$1000,2,FALSE)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constants'!$E$2:$L$4965,8,FALSE),""),""),"")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constants'!$E$2:$L$4965,8,FALSE),""),""),"")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constants'!$E$2:$L$4965,8,FALSE),""),""),"")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constants'!$E$2:$L$4965,8,FALSE),""),""),"")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constants'!$E$2:$L$4965,8,FALSE),""),""),"")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17"/>
        <v>[134] = {wayshrines={-1,-1,-1,}, dlcId=DLC_BASE_GAME</v>
      </c>
      <c r="AY191" s="23" t="str">
        <f t="shared" si="20"/>
        <v>, zoneIds={130,932}, veteran=false</v>
      </c>
      <c r="AZ191" s="23" t="str">
        <f t="shared" si="18"/>
        <v>, setType=LIBSETS_SETTYPE_DUNGEON</v>
      </c>
      <c r="BA191" s="23" t="str">
        <f t="shared" si="19"/>
        <v>},</v>
      </c>
      <c r="BB191" s="23" t="str">
        <f t="shared" si="21"/>
        <v xml:space="preserve"> --Shroud of the Lich / Tuch des Lich   [Crypt of Hearts I, Crypt of Hearts II]</v>
      </c>
    </row>
    <row r="192" spans="1:54" x14ac:dyDescent="0.25">
      <c r="A192" s="13">
        <v>155</v>
      </c>
      <c r="B192" t="s">
        <v>1725</v>
      </c>
      <c r="C192" t="s">
        <v>1727</v>
      </c>
      <c r="D192" t="s">
        <v>1726</v>
      </c>
      <c r="G192" s="3">
        <f t="shared" si="16"/>
        <v>155</v>
      </c>
      <c r="J192" s="8" t="s">
        <v>4242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constants'!$E$2:$L$4965,8,FALSE),"")</f>
        <v>126</v>
      </c>
      <c r="S192" t="s">
        <v>43</v>
      </c>
      <c r="T192" s="21" t="str">
        <f>IF(R192&lt;&gt;"",IF(NOT(ISERROR(VLOOKUP(R192,'ESO Dungeon constants'!$F$3:$J$9999,5,FALSE))),VLOOKUP(R192,'ESO Dungeon constants'!$F$3:$K$9999,6,FALSE),VLOOKUP(R192,'ESO zone constants'!$L$2:$O$9999,4,FALSE)),"")</f>
        <v>DLC_BASE_GAME</v>
      </c>
      <c r="U192" s="3" t="str">
        <f>VLOOKUP(T192,'LibSets constants'!$B$3:$C$1000,2,FALSE)</f>
        <v>Included in base game</v>
      </c>
      <c r="W192" s="50" t="str">
        <f>IF(V192&lt;&gt;"",IF(V192&lt;&gt;"LIBSETS_DROP_MECHANIC_MONSTER_NAME",VLOOKUP(V192,'LibSets constants'!$I$4:$L$1000,3,FALSE),""),"")</f>
        <v/>
      </c>
      <c r="X192" s="50" t="str">
        <f>IF(V192&lt;&gt;"",IF(V192&lt;&gt;"LIBSETS_DROP_MECHANIC_MONSTER_NAME",VLOOKUP(V192,'LibSets constants'!$I$4:$L$1000,4,FALSE),""),"")</f>
        <v/>
      </c>
      <c r="Y192" s="3">
        <f>IF(J192&lt;&gt;"LIBSETS_SETTYPE_BATTLEGROUND",IF(J192&lt;&gt;"LIBSETS_SETTYPE_SPECIAL",IF(Z192&lt;&gt;"",VLOOKUP(Z192,'ESO zone constants'!$E$2:$L$4965,8,FALSE),""),""),"")</f>
        <v>931</v>
      </c>
      <c r="Z192" t="s">
        <v>56</v>
      </c>
      <c r="AA192" s="51"/>
      <c r="AB192" s="50" t="str">
        <f>IF(AA192&lt;&gt;"",IF(AA192&lt;&gt;"LIBSETS_DROP_MECHANIC_MONSTER_NAME",VLOOKUP(AA192,'LibSets constants'!$I$4:$L$1000,3,FALSE),""),"")</f>
        <v/>
      </c>
      <c r="AC192" s="50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constants'!$E$2:$L$4965,8,FALSE),""),""),"")</f>
        <v/>
      </c>
      <c r="AF192" s="51"/>
      <c r="AG192" s="50" t="str">
        <f>IF(AF192&lt;&gt;"",IF(AF192&lt;&gt;"LIBSETS_DROP_MECHANIC_MONSTER_NAME",VLOOKUP(AF192,'LibSets constants'!$I$4:$L$1000,3,FALSE),""),"")</f>
        <v/>
      </c>
      <c r="AH192" s="50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constants'!$E$2:$L$4965,8,FALSE),""),""),"")</f>
        <v/>
      </c>
      <c r="AK192" s="51"/>
      <c r="AL192" s="50" t="str">
        <f>IF(AK192&lt;&gt;"",IF(AK192&lt;&gt;"LIBSETS_DROP_MECHANIC_MONSTER_NAME",VLOOKUP(AK192,'LibSets constants'!$I$4:$L$1000,3,FALSE),""),"")</f>
        <v/>
      </c>
      <c r="AM192" s="50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constants'!$E$2:$L$4965,8,FALSE),""),""),"")</f>
        <v/>
      </c>
      <c r="AP192" s="51"/>
      <c r="AQ192" s="50" t="str">
        <f>IF(AP192&lt;&gt;"",IF(AP192&lt;&gt;"LIBSETS_DROP_MECHANIC_MONSTER_NAME",VLOOKUP(AP192,'LibSets constants'!$I$4:$L$1000,3,FALSE),""),"")</f>
        <v/>
      </c>
      <c r="AR192" s="50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constants'!$E$2:$L$4965,8,FALSE),""),""),"")</f>
        <v/>
      </c>
      <c r="AU192" s="51"/>
      <c r="AV192" s="50" t="str">
        <f>IF(AU192&lt;&gt;"",IF(AU192&lt;&gt;"LIBSETS_DROP_MECHANIC_MONSTER_NAME",VLOOKUP(AU192,'LibSets constants'!$I$4:$L$1000,3,FALSE),""),"")</f>
        <v/>
      </c>
      <c r="AW192" s="50" t="str">
        <f>IF(AU192&lt;&gt;"",IF(AU192&lt;&gt;"LIBSETS_DROP_MECHANIC_MONSTER_NAME",VLOOKUP(AU192,'LibSets constants'!$I$4:$L$1000,4,FALSE),""),"")</f>
        <v/>
      </c>
      <c r="AX192" s="23" t="str">
        <f t="shared" si="17"/>
        <v>[155] = {wayshrines={-1,-1,-1,}, dlcId=DLC_BASE_GAME</v>
      </c>
      <c r="AY192" s="23" t="str">
        <f t="shared" si="20"/>
        <v>, zoneIds={126,931}, veteran=false</v>
      </c>
      <c r="AZ192" s="23" t="str">
        <f t="shared" si="18"/>
        <v>, setType=LIBSETS_SETTYPE_DUNGEON</v>
      </c>
      <c r="BA192" s="23" t="str">
        <f t="shared" si="19"/>
        <v>},</v>
      </c>
      <c r="BB192" s="23" t="str">
        <f t="shared" si="21"/>
        <v xml:space="preserve"> --Undaunted Bastion / Unerschrockenen-Bastion   [Elden Hollow I, Elden Hollow II]</v>
      </c>
    </row>
    <row r="193" spans="1:54" x14ac:dyDescent="0.25">
      <c r="A193" s="13">
        <v>156</v>
      </c>
      <c r="B193" t="s">
        <v>1728</v>
      </c>
      <c r="C193" t="s">
        <v>1730</v>
      </c>
      <c r="D193" t="s">
        <v>1729</v>
      </c>
      <c r="G193" s="3">
        <f t="shared" si="16"/>
        <v>156</v>
      </c>
      <c r="J193" s="8" t="s">
        <v>4242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constants'!$E$2:$L$4965,8,FALSE),"")</f>
        <v>148</v>
      </c>
      <c r="S193" t="s">
        <v>60</v>
      </c>
      <c r="T193" s="21" t="str">
        <f>IF(R193&lt;&gt;"",IF(NOT(ISERROR(VLOOKUP(R193,'ESO Dungeon constants'!$F$3:$J$9999,5,FALSE))),VLOOKUP(R193,'ESO Dungeon constants'!$F$3:$K$9999,6,FALSE),VLOOKUP(R193,'ESO zone constants'!$L$2:$O$9999,4,FALSE)),"")</f>
        <v>DLC_BASE_GAME</v>
      </c>
      <c r="U193" s="3" t="str">
        <f>VLOOKUP(T193,'LibSets constants'!$B$3:$C$1000,2,FALSE)</f>
        <v>Included in base game</v>
      </c>
      <c r="W193" s="50" t="str">
        <f>IF(V193&lt;&gt;"",IF(V193&lt;&gt;"LIBSETS_DROP_MECHANIC_MONSTER_NAME",VLOOKUP(V193,'LibSets constants'!$I$4:$L$1000,3,FALSE),""),"")</f>
        <v/>
      </c>
      <c r="X193" s="50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constants'!$E$2:$L$4965,8,FALSE),""),""),"")</f>
        <v/>
      </c>
      <c r="AA193" s="51"/>
      <c r="AB193" s="50" t="str">
        <f>IF(AA193&lt;&gt;"",IF(AA193&lt;&gt;"LIBSETS_DROP_MECHANIC_MONSTER_NAME",VLOOKUP(AA193,'LibSets constants'!$I$4:$L$1000,3,FALSE),""),"")</f>
        <v/>
      </c>
      <c r="AC193" s="50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constants'!$E$2:$L$4965,8,FALSE),""),""),"")</f>
        <v/>
      </c>
      <c r="AF193" s="51"/>
      <c r="AG193" s="50" t="str">
        <f>IF(AF193&lt;&gt;"",IF(AF193&lt;&gt;"LIBSETS_DROP_MECHANIC_MONSTER_NAME",VLOOKUP(AF193,'LibSets constants'!$I$4:$L$1000,3,FALSE),""),"")</f>
        <v/>
      </c>
      <c r="AH193" s="50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constants'!$E$2:$L$4965,8,FALSE),""),""),"")</f>
        <v/>
      </c>
      <c r="AK193" s="51"/>
      <c r="AL193" s="50" t="str">
        <f>IF(AK193&lt;&gt;"",IF(AK193&lt;&gt;"LIBSETS_DROP_MECHANIC_MONSTER_NAME",VLOOKUP(AK193,'LibSets constants'!$I$4:$L$1000,3,FALSE),""),"")</f>
        <v/>
      </c>
      <c r="AM193" s="50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constants'!$E$2:$L$4965,8,FALSE),""),""),"")</f>
        <v/>
      </c>
      <c r="AP193" s="51"/>
      <c r="AQ193" s="50" t="str">
        <f>IF(AP193&lt;&gt;"",IF(AP193&lt;&gt;"LIBSETS_DROP_MECHANIC_MONSTER_NAME",VLOOKUP(AP193,'LibSets constants'!$I$4:$L$1000,3,FALSE),""),"")</f>
        <v/>
      </c>
      <c r="AR193" s="50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constants'!$E$2:$L$4965,8,FALSE),""),""),"")</f>
        <v/>
      </c>
      <c r="AU193" s="51"/>
      <c r="AV193" s="50" t="str">
        <f>IF(AU193&lt;&gt;"",IF(AU193&lt;&gt;"LIBSETS_DROP_MECHANIC_MONSTER_NAME",VLOOKUP(AU193,'LibSets constants'!$I$4:$L$1000,3,FALSE),""),"")</f>
        <v/>
      </c>
      <c r="AW193" s="50" t="str">
        <f>IF(AU193&lt;&gt;"",IF(AU193&lt;&gt;"LIBSETS_DROP_MECHANIC_MONSTER_NAME",VLOOKUP(AU193,'LibSets constants'!$I$4:$L$1000,4,FALSE),""),"")</f>
        <v/>
      </c>
      <c r="AX193" s="23" t="str">
        <f t="shared" si="17"/>
        <v>[156] = {wayshrines={-1,-1,-1,}, dlcId=DLC_BASE_GAME</v>
      </c>
      <c r="AY193" s="23" t="str">
        <f t="shared" si="20"/>
        <v>, zoneIds={148}, veteran=false</v>
      </c>
      <c r="AZ193" s="23" t="str">
        <f t="shared" si="18"/>
        <v>, setType=LIBSETS_SETTYPE_DUNGEON</v>
      </c>
      <c r="BA193" s="23" t="str">
        <f t="shared" si="19"/>
        <v>},</v>
      </c>
      <c r="BB193" s="23" t="str">
        <f t="shared" si="21"/>
        <v xml:space="preserve"> --Undaunted Infiltrator / Unerschrockener Infiltrator   [Arx Corinium]</v>
      </c>
    </row>
    <row r="194" spans="1:54" x14ac:dyDescent="0.25">
      <c r="A194" s="13">
        <v>157</v>
      </c>
      <c r="B194" t="s">
        <v>1731</v>
      </c>
      <c r="C194" t="s">
        <v>1733</v>
      </c>
      <c r="D194" t="s">
        <v>1732</v>
      </c>
      <c r="G194" s="3">
        <f t="shared" si="16"/>
        <v>157</v>
      </c>
      <c r="J194" s="8" t="s">
        <v>4242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constants'!$E$2:$L$4965,8,FALSE),"")</f>
        <v>38</v>
      </c>
      <c r="S194" t="s">
        <v>57</v>
      </c>
      <c r="T194" s="21" t="str">
        <f>IF(R194&lt;&gt;"",IF(NOT(ISERROR(VLOOKUP(R194,'ESO Dungeon constants'!$F$3:$J$9999,5,FALSE))),VLOOKUP(R194,'ESO Dungeon constants'!$F$3:$K$9999,6,FALSE),VLOOKUP(R194,'ESO zone constants'!$L$2:$O$9999,4,FALSE)),"")</f>
        <v>DLC_BASE_GAME</v>
      </c>
      <c r="U194" s="3" t="str">
        <f>VLOOKUP(T194,'LibSets constants'!$B$3:$C$1000,2,FALSE)</f>
        <v>Included in base game</v>
      </c>
      <c r="W194" s="50" t="str">
        <f>IF(V194&lt;&gt;"",IF(V194&lt;&gt;"LIBSETS_DROP_MECHANIC_MONSTER_NAME",VLOOKUP(V194,'LibSets constants'!$I$4:$L$1000,3,FALSE),""),"")</f>
        <v/>
      </c>
      <c r="X194" s="50" t="str">
        <f>IF(V194&lt;&gt;"",IF(V194&lt;&gt;"LIBSETS_DROP_MECHANIC_MONSTER_NAME",VLOOKUP(V194,'LibSets constants'!$I$4:$L$1000,4,FALSE),""),"")</f>
        <v/>
      </c>
      <c r="Y194" s="3" t="str">
        <f>IF(J194&lt;&gt;"LIBSETS_SETTYPE_BATTLEGROUND",IF(J194&lt;&gt;"LIBSETS_SETTYPE_SPECIAL",IF(Z194&lt;&gt;"",VLOOKUP(Z194,'ESO zone constants'!$E$2:$L$4965,8,FALSE),""),""),"")</f>
        <v/>
      </c>
      <c r="AA194" s="51"/>
      <c r="AB194" s="50" t="str">
        <f>IF(AA194&lt;&gt;"",IF(AA194&lt;&gt;"LIBSETS_DROP_MECHANIC_MONSTER_NAME",VLOOKUP(AA194,'LibSets constants'!$I$4:$L$1000,3,FALSE),""),"")</f>
        <v/>
      </c>
      <c r="AC194" s="50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constants'!$E$2:$L$4965,8,FALSE),""),""),"")</f>
        <v/>
      </c>
      <c r="AF194" s="51"/>
      <c r="AG194" s="50" t="str">
        <f>IF(AF194&lt;&gt;"",IF(AF194&lt;&gt;"LIBSETS_DROP_MECHANIC_MONSTER_NAME",VLOOKUP(AF194,'LibSets constants'!$I$4:$L$1000,3,FALSE),""),"")</f>
        <v/>
      </c>
      <c r="AH194" s="50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constants'!$E$2:$L$4965,8,FALSE),""),""),"")</f>
        <v/>
      </c>
      <c r="AK194" s="51"/>
      <c r="AL194" s="50" t="str">
        <f>IF(AK194&lt;&gt;"",IF(AK194&lt;&gt;"LIBSETS_DROP_MECHANIC_MONSTER_NAME",VLOOKUP(AK194,'LibSets constants'!$I$4:$L$1000,3,FALSE),""),"")</f>
        <v/>
      </c>
      <c r="AM194" s="50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constants'!$E$2:$L$4965,8,FALSE),""),""),"")</f>
        <v/>
      </c>
      <c r="AP194" s="51"/>
      <c r="AQ194" s="50" t="str">
        <f>IF(AP194&lt;&gt;"",IF(AP194&lt;&gt;"LIBSETS_DROP_MECHANIC_MONSTER_NAME",VLOOKUP(AP194,'LibSets constants'!$I$4:$L$1000,3,FALSE),""),"")</f>
        <v/>
      </c>
      <c r="AR194" s="50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constants'!$E$2:$L$4965,8,FALSE),""),""),"")</f>
        <v/>
      </c>
      <c r="AU194" s="51"/>
      <c r="AV194" s="50" t="str">
        <f>IF(AU194&lt;&gt;"",IF(AU194&lt;&gt;"LIBSETS_DROP_MECHANIC_MONSTER_NAME",VLOOKUP(AU194,'LibSets constants'!$I$4:$L$1000,3,FALSE),""),"")</f>
        <v/>
      </c>
      <c r="AW194" s="50" t="str">
        <f>IF(AU194&lt;&gt;"",IF(AU194&lt;&gt;"LIBSETS_DROP_MECHANIC_MONSTER_NAME",VLOOKUP(AU194,'LibSets constants'!$I$4:$L$1000,4,FALSE),""),"")</f>
        <v/>
      </c>
      <c r="AX194" s="23" t="str">
        <f t="shared" si="17"/>
        <v>[157] = {wayshrines={-1,-1,-1,}, dlcId=DLC_BASE_GAME</v>
      </c>
      <c r="AY194" s="23" t="str">
        <f t="shared" si="20"/>
        <v>, zoneIds={38}, veteran=false</v>
      </c>
      <c r="AZ194" s="23" t="str">
        <f t="shared" si="18"/>
        <v>, setType=LIBSETS_SETTYPE_DUNGEON</v>
      </c>
      <c r="BA194" s="23" t="str">
        <f t="shared" si="19"/>
        <v>},</v>
      </c>
      <c r="BB194" s="23" t="str">
        <f t="shared" si="21"/>
        <v xml:space="preserve"> --Undaunted Unweaver / Unerschrockener Entflechter   [Blackheart Haven]</v>
      </c>
    </row>
    <row r="195" spans="1:54" x14ac:dyDescent="0.25">
      <c r="A195" s="13">
        <v>158</v>
      </c>
      <c r="B195" t="s">
        <v>1734</v>
      </c>
      <c r="C195" t="s">
        <v>1736</v>
      </c>
      <c r="D195" t="s">
        <v>1735</v>
      </c>
      <c r="G195" s="3">
        <f t="shared" ref="G195:G258" si="22">A195</f>
        <v>158</v>
      </c>
      <c r="J195" s="8" t="s">
        <v>4242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constants'!$E$2:$L$4965,8,FALSE),"")</f>
        <v>176</v>
      </c>
      <c r="S195" t="s">
        <v>50</v>
      </c>
      <c r="T195" s="21" t="str">
        <f>IF(R195&lt;&gt;"",IF(NOT(ISERROR(VLOOKUP(R195,'ESO Dungeon constants'!$F$3:$J$9999,5,FALSE))),VLOOKUP(R195,'ESO Dungeon constants'!$F$3:$K$9999,6,FALSE),VLOOKUP(R195,'ESO zone constants'!$L$2:$O$9999,4,FALSE)),"")</f>
        <v>DLC_BASE_GAME</v>
      </c>
      <c r="U195" s="3" t="str">
        <f>VLOOKUP(T195,'LibSets constants'!$B$3:$C$1000,2,FALSE)</f>
        <v>Included in base game</v>
      </c>
      <c r="W195" s="3" t="str">
        <f>IF(V195&lt;&gt;"",IF(V195&lt;&gt;"LIBSETS_DROP_MECHANIC_MONSTER_NAME",VLOOKUP(V195,'LibSets constants'!$I$4:$L$1000,3,FALSE),""),"")</f>
        <v/>
      </c>
      <c r="X195" s="3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constants'!$E$2:$L$4965,8,FALSE),""),""),"")</f>
        <v>681</v>
      </c>
      <c r="Z195" t="s">
        <v>71</v>
      </c>
      <c r="AB195" s="3" t="str">
        <f>IF(AA195&lt;&gt;"",IF(AA195&lt;&gt;"LIBSETS_DROP_MECHANIC_MONSTER_NAME",VLOOKUP(AA195,'LibSets constants'!$I$4:$L$1000,3,FALSE),""),"")</f>
        <v/>
      </c>
      <c r="AC195" s="3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constants'!$E$2:$L$4965,8,FALSE),""),""),"")</f>
        <v/>
      </c>
      <c r="AG195" s="3" t="str">
        <f>IF(AF195&lt;&gt;"",IF(AF195&lt;&gt;"LIBSETS_DROP_MECHANIC_MONSTER_NAME",VLOOKUP(AF195,'LibSets constants'!$I$4:$L$1000,3,FALSE),""),"")</f>
        <v/>
      </c>
      <c r="AH195" s="3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constants'!$E$2:$L$4965,8,FALSE),""),""),"")</f>
        <v/>
      </c>
      <c r="AL195" s="3" t="str">
        <f>IF(AK195&lt;&gt;"",IF(AK195&lt;&gt;"LIBSETS_DROP_MECHANIC_MONSTER_NAME",VLOOKUP(AK195,'LibSets constants'!$I$4:$L$1000,3,FALSE),""),"")</f>
        <v/>
      </c>
      <c r="AM195" s="3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constants'!$E$2:$L$4965,8,FALSE),""),""),"")</f>
        <v/>
      </c>
      <c r="AQ195" s="3" t="str">
        <f>IF(AP195&lt;&gt;"",IF(AP195&lt;&gt;"LIBSETS_DROP_MECHANIC_MONSTER_NAME",VLOOKUP(AP195,'LibSets constants'!$I$4:$L$1000,3,FALSE),""),"")</f>
        <v/>
      </c>
      <c r="AR195" s="3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constants'!$E$2:$L$4965,8,FALSE),""),""),"")</f>
        <v/>
      </c>
      <c r="AV195" s="3" t="str">
        <f>IF(AU195&lt;&gt;"",IF(AU195&lt;&gt;"LIBSETS_DROP_MECHANIC_MONSTER_NAME",VLOOKUP(AU195,'LibSets constants'!$I$4:$L$1000,3,FALSE),""),"")</f>
        <v/>
      </c>
      <c r="AW195" s="3" t="str">
        <f>IF(AU195&lt;&gt;"",IF(AU195&lt;&gt;"LIBSETS_DROP_MECHANIC_MONSTER_NAME",VLOOKUP(AU195,'LibSets constants'!$I$4:$L$1000,4,FALSE),""),"")</f>
        <v/>
      </c>
      <c r="AX195" s="23" t="str">
        <f t="shared" ref="AX195:AX258" si="23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[158] = {wayshrines={-1,-1,-1,}, dlcId=DLC_BASE_GAME</v>
      </c>
      <c r="AY195" s="23" t="str">
        <f t="shared" si="20"/>
        <v>, zoneIds={176,681}, veteran=false</v>
      </c>
      <c r="AZ195" s="23" t="str">
        <f t="shared" ref="AZ195:AZ258" si="24">IF(I195&lt;&gt;"Not in the game (anymore)",IF(A195&lt;&gt;"",", setType="&amp;J195,"")&amp;IF(M195="true",", multiTrialSet=true",""),"")</f>
        <v>, setType=LIBSETS_SETTYPE_DUNGEON</v>
      </c>
      <c r="BA195" s="23" t="str">
        <f t="shared" ref="BA195:BA258" si="25"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 t="shared" si="21"/>
        <v xml:space="preserve"> --Embershield / Glutschild   [City of Ash I, City of Ash II]</v>
      </c>
    </row>
    <row r="196" spans="1:54" x14ac:dyDescent="0.25">
      <c r="A196" s="13">
        <v>159</v>
      </c>
      <c r="B196" t="s">
        <v>1737</v>
      </c>
      <c r="C196" t="s">
        <v>1739</v>
      </c>
      <c r="D196" t="s">
        <v>1738</v>
      </c>
      <c r="G196" s="3">
        <f t="shared" si="22"/>
        <v>159</v>
      </c>
      <c r="J196" s="8" t="s">
        <v>4242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constants'!$E$2:$L$4965,8,FALSE),"")</f>
        <v>176</v>
      </c>
      <c r="S196" t="s">
        <v>50</v>
      </c>
      <c r="T196" s="21" t="str">
        <f>IF(R196&lt;&gt;"",IF(NOT(ISERROR(VLOOKUP(R196,'ESO Dungeon constants'!$F$3:$J$9999,5,FALSE))),VLOOKUP(R196,'ESO Dungeon constants'!$F$3:$K$9999,6,FALSE),VLOOKUP(R196,'ESO zone constants'!$L$2:$O$9999,4,FALSE)),"")</f>
        <v>DLC_BASE_GAME</v>
      </c>
      <c r="U196" s="3" t="str">
        <f>VLOOKUP(T196,'LibSets constants'!$B$3:$C$1000,2,FALSE)</f>
        <v>Included in base game</v>
      </c>
      <c r="W196" s="3" t="str">
        <f>IF(V196&lt;&gt;"",IF(V196&lt;&gt;"LIBSETS_DROP_MECHANIC_MONSTER_NAME",VLOOKUP(V196,'LibSets constants'!$I$4:$L$1000,3,FALSE),""),"")</f>
        <v/>
      </c>
      <c r="X196" s="3" t="str">
        <f>IF(V196&lt;&gt;"",IF(V196&lt;&gt;"LIBSETS_DROP_MECHANIC_MONSTER_NAME",VLOOKUP(V196,'LibSets constants'!$I$4:$L$1000,4,FALSE),""),"")</f>
        <v/>
      </c>
      <c r="Y196" s="3">
        <f>IF(J196&lt;&gt;"LIBSETS_SETTYPE_BATTLEGROUND",IF(J196&lt;&gt;"LIBSETS_SETTYPE_SPECIAL",IF(Z196&lt;&gt;"",VLOOKUP(Z196,'ESO zone constants'!$E$2:$L$4965,8,FALSE),""),""),"")</f>
        <v>681</v>
      </c>
      <c r="Z196" t="s">
        <v>71</v>
      </c>
      <c r="AB196" s="3" t="str">
        <f>IF(AA196&lt;&gt;"",IF(AA196&lt;&gt;"LIBSETS_DROP_MECHANIC_MONSTER_NAME",VLOOKUP(AA196,'LibSets constants'!$I$4:$L$1000,3,FALSE),""),"")</f>
        <v/>
      </c>
      <c r="AC196" s="3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constants'!$E$2:$L$4965,8,FALSE),""),""),"")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constants'!$E$2:$L$4965,8,FALSE),""),""),"")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constants'!$E$2:$L$4965,8,FALSE),""),""),"")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constants'!$E$2:$L$4965,8,FALSE),""),""),"")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3" t="str">
        <f t="shared" si="23"/>
        <v>[159] = {wayshrines={-1,-1,-1,}, dlcId=DLC_BASE_GAME</v>
      </c>
      <c r="AY196" s="23" t="str">
        <f t="shared" si="20"/>
        <v>, zoneIds={176,681}, veteran=false</v>
      </c>
      <c r="AZ196" s="23" t="str">
        <f t="shared" si="24"/>
        <v>, setType=LIBSETS_SETTYPE_DUNGEON</v>
      </c>
      <c r="BA196" s="23" t="str">
        <f t="shared" si="25"/>
        <v>},</v>
      </c>
      <c r="BB196" s="23" t="str">
        <f t="shared" si="21"/>
        <v xml:space="preserve"> --Sunderflame / Trennflamme   [City of Ash I, City of Ash II]</v>
      </c>
    </row>
    <row r="197" spans="1:54" x14ac:dyDescent="0.25">
      <c r="A197" s="13">
        <v>160</v>
      </c>
      <c r="B197" t="s">
        <v>1740</v>
      </c>
      <c r="C197" t="s">
        <v>1742</v>
      </c>
      <c r="D197" t="s">
        <v>1741</v>
      </c>
      <c r="G197" s="3">
        <f t="shared" si="22"/>
        <v>160</v>
      </c>
      <c r="J197" s="8" t="s">
        <v>4242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constants'!$E$2:$L$4965,8,FALSE),"")</f>
        <v>176</v>
      </c>
      <c r="S197" t="s">
        <v>50</v>
      </c>
      <c r="T197" s="21" t="str">
        <f>IF(R197&lt;&gt;"",IF(NOT(ISERROR(VLOOKUP(R197,'ESO Dungeon constants'!$F$3:$J$9999,5,FALSE))),VLOOKUP(R197,'ESO Dungeon constants'!$F$3:$K$9999,6,FALSE),VLOOKUP(R197,'ESO zone constants'!$L$2:$O$9999,4,FALSE)),"")</f>
        <v>DLC_BASE_GAME</v>
      </c>
      <c r="U197" s="3" t="str">
        <f>VLOOKUP(T197,'LibSets constants'!$B$3:$C$1000,2,FALSE)</f>
        <v>Included in base game</v>
      </c>
      <c r="W197" s="3" t="str">
        <f>IF(V197&lt;&gt;"",IF(V197&lt;&gt;"LIBSETS_DROP_MECHANIC_MONSTER_NAME",VLOOKUP(V197,'LibSets constants'!$I$4:$L$1000,3,FALSE),""),"")</f>
        <v/>
      </c>
      <c r="X197" s="3" t="str">
        <f>IF(V197&lt;&gt;"",IF(V197&lt;&gt;"LIBSETS_DROP_MECHANIC_MONSTER_NAME",VLOOKUP(V197,'LibSets constants'!$I$4:$L$1000,4,FALSE),""),"")</f>
        <v/>
      </c>
      <c r="Y197" s="3">
        <f>IF(J197&lt;&gt;"LIBSETS_SETTYPE_BATTLEGROUND",IF(J197&lt;&gt;"LIBSETS_SETTYPE_SPECIAL",IF(Z197&lt;&gt;"",VLOOKUP(Z197,'ESO zone constants'!$E$2:$L$4965,8,FALSE),""),""),"")</f>
        <v>681</v>
      </c>
      <c r="Z197" t="s">
        <v>71</v>
      </c>
      <c r="AB197" s="3" t="str">
        <f>IF(AA197&lt;&gt;"",IF(AA197&lt;&gt;"LIBSETS_DROP_MECHANIC_MONSTER_NAME",VLOOKUP(AA197,'LibSets constants'!$I$4:$L$1000,3,FALSE),""),"")</f>
        <v/>
      </c>
      <c r="AC197" s="3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constants'!$E$2:$L$4965,8,FALSE),""),""),"")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constants'!$E$2:$L$4965,8,FALSE),""),""),"")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constants'!$E$2:$L$4965,8,FALSE),""),""),"")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constants'!$E$2:$L$4965,8,FALSE),""),""),"")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3" t="str">
        <f t="shared" si="23"/>
        <v>[160] = {wayshrines={-1,-1,-1,}, dlcId=DLC_BASE_GAME</v>
      </c>
      <c r="AY197" s="23" t="str">
        <f t="shared" si="20"/>
        <v>, zoneIds={176,681}, veteran=false</v>
      </c>
      <c r="AZ197" s="23" t="str">
        <f t="shared" si="24"/>
        <v>, setType=LIBSETS_SETTYPE_DUNGEON</v>
      </c>
      <c r="BA197" s="23" t="str">
        <f t="shared" si="25"/>
        <v>},</v>
      </c>
      <c r="BB197" s="23" t="str">
        <f t="shared" si="21"/>
        <v xml:space="preserve"> --Burning Spellweave / Branntzauberweber   [City of Ash I, City of Ash II]</v>
      </c>
    </row>
    <row r="198" spans="1:54" x14ac:dyDescent="0.25">
      <c r="A198" s="13">
        <v>184</v>
      </c>
      <c r="B198" t="s">
        <v>1788</v>
      </c>
      <c r="C198" t="s">
        <v>1790</v>
      </c>
      <c r="D198" t="s">
        <v>1789</v>
      </c>
      <c r="G198" s="3">
        <f t="shared" si="22"/>
        <v>184</v>
      </c>
      <c r="J198" s="8" t="s">
        <v>4242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constants'!$E$2:$L$4965,8,FALSE),"")</f>
        <v>688</v>
      </c>
      <c r="S198" t="s">
        <v>54</v>
      </c>
      <c r="T198" s="21" t="str">
        <f>IF(R198&lt;&gt;"",IF(NOT(ISERROR(VLOOKUP(R198,'ESO Dungeon constants'!$F$3:$J$9999,5,FALSE))),VLOOKUP(R198,'ESO Dungeon constants'!$F$3:$K$9999,6,FALSE),VLOOKUP(R198,'ESO zone constants'!$L$2:$O$9999,4,FALSE)),"")</f>
        <v>DLC_IMPERIAL_CITY</v>
      </c>
      <c r="U198" s="3" t="str">
        <f>VLOOKUP(T198,'LibSets constants'!$B$3:$C$1000,2,FALSE)</f>
        <v>Imperial City</v>
      </c>
      <c r="W198" s="3" t="str">
        <f>IF(V198&lt;&gt;"",IF(V198&lt;&gt;"LIBSETS_DROP_MECHANIC_MONSTER_NAME",VLOOKUP(V198,'LibSets constants'!$I$4:$L$1000,3,FALSE),""),"")</f>
        <v/>
      </c>
      <c r="X198" s="45" t="str">
        <f>IF(V198&lt;&gt;"",IF(V198&lt;&gt;"LIBSETS_DROP_MECHANIC_MONSTER_NAME",VLOOKUP(V198,'LibSets constants'!$I$4:$L$1000,4,FALSE),""),"")</f>
        <v/>
      </c>
      <c r="Y198" s="3" t="str">
        <f>IF(J198&lt;&gt;"LIBSETS_SETTYPE_BATTLEGROUND",IF(J198&lt;&gt;"LIBSETS_SETTYPE_SPECIAL",IF(Z198&lt;&gt;"",VLOOKUP(Z198,'ESO zone constants'!$E$2:$L$4965,8,FALSE),""),""),"")</f>
        <v/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constants'!$E$2:$L$4965,8,FALSE),""),""),"")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constants'!$E$2:$L$4965,8,FALSE),""),""),"")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constants'!$E$2:$L$4965,8,FALSE),""),""),"")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constants'!$E$2:$L$4965,8,FALSE),""),""),"")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3"/>
        <v>[184] = {wayshrines={-1,-1,-1,}, dlcId=DLC_IMPERIAL_CITY</v>
      </c>
      <c r="AY198" s="23" t="str">
        <f t="shared" si="20"/>
        <v>, zoneIds={688}, veteran=false</v>
      </c>
      <c r="AZ198" s="23" t="str">
        <f t="shared" si="24"/>
        <v>, setType=LIBSETS_SETTYPE_DUNGEON</v>
      </c>
      <c r="BA198" s="23" t="str">
        <f t="shared" si="25"/>
        <v>},</v>
      </c>
      <c r="BB198" s="23" t="str">
        <f t="shared" si="21"/>
        <v xml:space="preserve"> --Brands of Imperium / Male des Kaiserreichs   [White-Gold Tower]</v>
      </c>
    </row>
    <row r="199" spans="1:54" x14ac:dyDescent="0.25">
      <c r="A199" s="13">
        <v>185</v>
      </c>
      <c r="B199" t="s">
        <v>1791</v>
      </c>
      <c r="C199" t="s">
        <v>1793</v>
      </c>
      <c r="D199" t="s">
        <v>1792</v>
      </c>
      <c r="G199" s="3">
        <f t="shared" si="22"/>
        <v>185</v>
      </c>
      <c r="J199" s="8" t="s">
        <v>4242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constants'!$E$2:$L$4965,8,FALSE),"")</f>
        <v>688</v>
      </c>
      <c r="S199" t="s">
        <v>54</v>
      </c>
      <c r="T199" s="21" t="str">
        <f>IF(R199&lt;&gt;"",IF(NOT(ISERROR(VLOOKUP(R199,'ESO Dungeon constants'!$F$3:$J$9999,5,FALSE))),VLOOKUP(R199,'ESO Dungeon constants'!$F$3:$K$9999,6,FALSE),VLOOKUP(R199,'ESO zone constants'!$L$2:$O$9999,4,FALSE)),"")</f>
        <v>DLC_IMPERIAL_CITY</v>
      </c>
      <c r="U199" s="3" t="str">
        <f>VLOOKUP(T199,'LibSets constants'!$B$3:$C$1000,2,FALSE)</f>
        <v>Imperial City</v>
      </c>
      <c r="W199" s="3" t="str">
        <f>IF(V199&lt;&gt;"",IF(V199&lt;&gt;"LIBSETS_DROP_MECHANIC_MONSTER_NAME",VLOOKUP(V199,'LibSets constants'!$I$4:$L$1000,3,FALSE),""),"")</f>
        <v/>
      </c>
      <c r="X199" s="45" t="str">
        <f>IF(V199&lt;&gt;"",IF(V199&lt;&gt;"LIBSETS_DROP_MECHANIC_MONSTER_NAME",VLOOKUP(V199,'LibSets constants'!$I$4:$L$1000,4,FALSE),""),"")</f>
        <v/>
      </c>
      <c r="Y199" s="3" t="str">
        <f>IF(J199&lt;&gt;"LIBSETS_SETTYPE_BATTLEGROUND",IF(J199&lt;&gt;"LIBSETS_SETTYPE_SPECIAL",IF(Z199&lt;&gt;"",VLOOKUP(Z199,'ESO zone constants'!$E$2:$L$4965,8,FALSE),""),""),"")</f>
        <v/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constants'!$E$2:$L$4965,8,FALSE),""),""),"")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constants'!$E$2:$L$4965,8,FALSE),""),""),"")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constants'!$E$2:$L$4965,8,FALSE),""),""),"")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constants'!$E$2:$L$4965,8,FALSE),""),""),"")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3"/>
        <v>[185] = {wayshrines={-1,-1,-1,}, dlcId=DLC_IMPERIAL_CITY</v>
      </c>
      <c r="AY199" s="23" t="str">
        <f t="shared" si="20"/>
        <v>, zoneIds={688}, veteran=false</v>
      </c>
      <c r="AZ199" s="23" t="str">
        <f t="shared" si="24"/>
        <v>, setType=LIBSETS_SETTYPE_DUNGEON</v>
      </c>
      <c r="BA199" s="23" t="str">
        <f t="shared" si="25"/>
        <v>},</v>
      </c>
      <c r="BB199" s="23" t="str">
        <f t="shared" si="21"/>
        <v xml:space="preserve"> --Spell Power Cure / Magiekraftheilung   [White-Gold Tower]</v>
      </c>
    </row>
    <row r="200" spans="1:54" x14ac:dyDescent="0.25">
      <c r="A200" s="13">
        <v>186</v>
      </c>
      <c r="B200" t="s">
        <v>1794</v>
      </c>
      <c r="C200" t="s">
        <v>1796</v>
      </c>
      <c r="D200" t="s">
        <v>1795</v>
      </c>
      <c r="G200" s="3">
        <f t="shared" si="22"/>
        <v>186</v>
      </c>
      <c r="J200" s="8" t="s">
        <v>4242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constants'!$E$2:$L$4965,8,FALSE),"")</f>
        <v>131</v>
      </c>
      <c r="S200" t="s">
        <v>65</v>
      </c>
      <c r="T200" s="21" t="str">
        <f>IF(R200&lt;&gt;"",IF(NOT(ISERROR(VLOOKUP(R200,'ESO Dungeon constants'!$F$3:$J$9999,5,FALSE))),VLOOKUP(R200,'ESO Dungeon constants'!$F$3:$K$9999,6,FALSE),VLOOKUP(R200,'ESO zone constants'!$L$2:$O$9999,4,FALSE)),"")</f>
        <v>DLC_BASE_GAME</v>
      </c>
      <c r="U200" s="3" t="str">
        <f>VLOOKUP(T200,'LibSets constants'!$B$3:$C$1000,2,FALSE)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45" t="str">
        <f>IF(V200&lt;&gt;"",IF(V200&lt;&gt;"LIBSETS_DROP_MECHANIC_MONSTER_NAME",VLOOKUP(V200,'LibSets constants'!$I$4:$L$1000,4,FALSE),""),"")</f>
        <v/>
      </c>
      <c r="Y200" s="3" t="str">
        <f>IF(J200&lt;&gt;"LIBSETS_SETTYPE_BATTLEGROUND",IF(J200&lt;&gt;"LIBSETS_SETTYPE_SPECIAL",IF(Z200&lt;&gt;"",VLOOKUP(Z200,'ESO zone constants'!$E$2:$L$4965,8,FALSE),""),""),"")</f>
        <v/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constants'!$E$2:$L$4965,8,FALSE),""),""),"")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constants'!$E$2:$L$4965,8,FALSE),""),""),"")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constants'!$E$2:$L$4965,8,FALSE),""),""),"")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constants'!$E$2:$L$4965,8,FALSE),""),""),"")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3"/>
        <v>[186] = {wayshrines={-1,-1,-1,}, dlcId=DLC_BASE_GAME</v>
      </c>
      <c r="AY200" s="23" t="str">
        <f t="shared" si="20"/>
        <v>, zoneIds={131}, veteran=false</v>
      </c>
      <c r="AZ200" s="23" t="str">
        <f t="shared" si="24"/>
        <v>, setType=LIBSETS_SETTYPE_DUNGEON</v>
      </c>
      <c r="BA200" s="23" t="str">
        <f t="shared" si="25"/>
        <v>},</v>
      </c>
      <c r="BB200" s="23" t="str">
        <f t="shared" si="21"/>
        <v xml:space="preserve"> --Jolting Arms / Rüttelnde Rüstung   [Tempest Island]</v>
      </c>
    </row>
    <row r="201" spans="1:54" x14ac:dyDescent="0.25">
      <c r="A201" s="13">
        <v>188</v>
      </c>
      <c r="B201" t="s">
        <v>1800</v>
      </c>
      <c r="C201" t="s">
        <v>1802</v>
      </c>
      <c r="D201" t="s">
        <v>1801</v>
      </c>
      <c r="G201" s="3">
        <f t="shared" si="22"/>
        <v>188</v>
      </c>
      <c r="J201" s="8" t="s">
        <v>4242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constants'!$E$2:$L$4965,8,FALSE),"")</f>
        <v>131</v>
      </c>
      <c r="S201" t="s">
        <v>65</v>
      </c>
      <c r="T201" s="21" t="str">
        <f>IF(R201&lt;&gt;"",IF(NOT(ISERROR(VLOOKUP(R201,'ESO Dungeon constants'!$F$3:$J$9999,5,FALSE))),VLOOKUP(R201,'ESO Dungeon constants'!$F$3:$K$9999,6,FALSE),VLOOKUP(R201,'ESO zone constants'!$L$2:$O$9999,4,FALSE)),"")</f>
        <v>DLC_BASE_GAME</v>
      </c>
      <c r="U201" s="3" t="str">
        <f>VLOOKUP(T201,'LibSets constants'!$B$3:$C$1000,2,FALSE)</f>
        <v>Included in base game</v>
      </c>
      <c r="W201" s="3" t="str">
        <f>IF(V201&lt;&gt;"",IF(V201&lt;&gt;"LIBSETS_DROP_MECHANIC_MONSTER_NAME",VLOOKUP(V201,'LibSets constants'!$I$4:$L$1000,3,FALSE),""),"")</f>
        <v/>
      </c>
      <c r="X201" s="45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constants'!$E$2:$L$4965,8,FALSE),""),""),"")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constants'!$E$2:$L$4965,8,FALSE),""),""),"")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constants'!$E$2:$L$4965,8,FALSE),""),""),"")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constants'!$E$2:$L$4965,8,FALSE),""),""),"")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constants'!$E$2:$L$4965,8,FALSE),""),""),"")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si="23"/>
        <v>[188] = {wayshrines={-1,-1,-1,}, dlcId=DLC_BASE_GAME</v>
      </c>
      <c r="AY201" s="23" t="str">
        <f t="shared" ref="AY201:AY264" si="26"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zoneIds={131}, veteran=false</v>
      </c>
      <c r="AZ201" s="23" t="str">
        <f t="shared" si="24"/>
        <v>, setType=LIBSETS_SETTYPE_DUNGEON</v>
      </c>
      <c r="BA201" s="23" t="str">
        <f t="shared" si="25"/>
        <v>},</v>
      </c>
      <c r="BB201" s="23" t="str">
        <f t="shared" si="21"/>
        <v xml:space="preserve"> --Storm Master / Sturmmeister   [Tempest Island]</v>
      </c>
    </row>
    <row r="202" spans="1:54" x14ac:dyDescent="0.25">
      <c r="A202" s="13">
        <v>190</v>
      </c>
      <c r="B202" t="s">
        <v>1803</v>
      </c>
      <c r="C202" t="s">
        <v>1805</v>
      </c>
      <c r="D202" t="s">
        <v>1804</v>
      </c>
      <c r="G202" s="3">
        <f t="shared" si="22"/>
        <v>190</v>
      </c>
      <c r="J202" s="8" t="s">
        <v>4242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constants'!$E$2:$L$4965,8,FALSE),"")</f>
        <v>678</v>
      </c>
      <c r="S202" t="s">
        <v>52</v>
      </c>
      <c r="T202" s="21" t="str">
        <f>IF(R202&lt;&gt;"",IF(NOT(ISERROR(VLOOKUP(R202,'ESO Dungeon constants'!$F$3:$J$9999,5,FALSE))),VLOOKUP(R202,'ESO Dungeon constants'!$F$3:$K$9999,6,FALSE),VLOOKUP(R202,'ESO zone constants'!$L$2:$O$9999,4,FALSE)),"")</f>
        <v>DLC_IMPERIAL_CITY</v>
      </c>
      <c r="U202" s="3" t="str">
        <f>VLOOKUP(T202,'LibSets constants'!$B$3:$C$1000,2,FALSE)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5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constants'!$E$2:$L$4965,8,FALSE),""),""),"")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constants'!$E$2:$L$4965,8,FALSE),""),""),"")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constants'!$E$2:$L$4965,8,FALSE),""),""),"")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constants'!$E$2:$L$4965,8,FALSE),""),""),"")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constants'!$E$2:$L$4965,8,FALSE),""),""),"")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3"/>
        <v>[190] = {wayshrines={-1,-1,-1,}, dlcId=DLC_IMPERIAL_CITY</v>
      </c>
      <c r="AY202" s="23" t="str">
        <f t="shared" si="26"/>
        <v>, zoneIds={678}, veteran=false</v>
      </c>
      <c r="AZ202" s="23" t="str">
        <f t="shared" si="24"/>
        <v>, setType=LIBSETS_SETTYPE_DUNGEON</v>
      </c>
      <c r="BA202" s="23" t="str">
        <f t="shared" si="25"/>
        <v>},</v>
      </c>
      <c r="BB202" s="23" t="str">
        <f t="shared" si="21"/>
        <v xml:space="preserve"> --Scathing Mage / Verletzender Magier   [Imperial City Prison]</v>
      </c>
    </row>
    <row r="203" spans="1:54" x14ac:dyDescent="0.25">
      <c r="A203" s="13">
        <v>193</v>
      </c>
      <c r="B203" t="s">
        <v>1806</v>
      </c>
      <c r="C203" t="s">
        <v>1808</v>
      </c>
      <c r="D203" t="s">
        <v>1807</v>
      </c>
      <c r="G203" s="3">
        <f t="shared" si="22"/>
        <v>193</v>
      </c>
      <c r="J203" s="8" t="s">
        <v>4242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constants'!$E$2:$L$4965,8,FALSE),"")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constants'!$L$2:$O$9999,4,FALSE)),"")</f>
        <v>DLC_BASE_GAME</v>
      </c>
      <c r="U203" s="3" t="str">
        <f>VLOOKUP(T203,'LibSets constants'!$B$3:$C$1000,2,FALSE)</f>
        <v>Included in base game</v>
      </c>
      <c r="W203" s="50" t="str">
        <f>IF(V203&lt;&gt;"",IF(V203&lt;&gt;"LIBSETS_DROP_MECHANIC_MONSTER_NAME",VLOOKUP(V203,'LibSets constants'!$I$4:$L$1000,3,FALSE),""),"")</f>
        <v/>
      </c>
      <c r="X203" s="45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constants'!$E$2:$L$4965,8,FALSE),""),""),"")</f>
        <v/>
      </c>
      <c r="AA203" s="51"/>
      <c r="AB203" s="50" t="str">
        <f>IF(AA203&lt;&gt;"",IF(AA203&lt;&gt;"LIBSETS_DROP_MECHANIC_MONSTER_NAME",VLOOKUP(AA203,'LibSets constants'!$I$4:$L$1000,3,FALSE),""),"")</f>
        <v/>
      </c>
      <c r="AC203" s="50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constants'!$E$2:$L$4965,8,FALSE),""),""),"")</f>
        <v/>
      </c>
      <c r="AF203" s="51"/>
      <c r="AG203" s="50" t="str">
        <f>IF(AF203&lt;&gt;"",IF(AF203&lt;&gt;"LIBSETS_DROP_MECHANIC_MONSTER_NAME",VLOOKUP(AF203,'LibSets constants'!$I$4:$L$1000,3,FALSE),""),"")</f>
        <v/>
      </c>
      <c r="AH203" s="50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constants'!$E$2:$L$4965,8,FALSE),""),""),"")</f>
        <v/>
      </c>
      <c r="AK203" s="51"/>
      <c r="AL203" s="50" t="str">
        <f>IF(AK203&lt;&gt;"",IF(AK203&lt;&gt;"LIBSETS_DROP_MECHANIC_MONSTER_NAME",VLOOKUP(AK203,'LibSets constants'!$I$4:$L$1000,3,FALSE),""),"")</f>
        <v/>
      </c>
      <c r="AM203" s="50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constants'!$E$2:$L$4965,8,FALSE),""),""),"")</f>
        <v/>
      </c>
      <c r="AP203" s="51"/>
      <c r="AQ203" s="50" t="str">
        <f>IF(AP203&lt;&gt;"",IF(AP203&lt;&gt;"LIBSETS_DROP_MECHANIC_MONSTER_NAME",VLOOKUP(AP203,'LibSets constants'!$I$4:$L$1000,3,FALSE),""),"")</f>
        <v/>
      </c>
      <c r="AR203" s="50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constants'!$E$2:$L$4965,8,FALSE),""),""),"")</f>
        <v/>
      </c>
      <c r="AU203" s="51"/>
      <c r="AV203" s="50" t="str">
        <f>IF(AU203&lt;&gt;"",IF(AU203&lt;&gt;"LIBSETS_DROP_MECHANIC_MONSTER_NAME",VLOOKUP(AU203,'LibSets constants'!$I$4:$L$1000,3,FALSE),""),"")</f>
        <v/>
      </c>
      <c r="AW203" s="50" t="str">
        <f>IF(AU203&lt;&gt;"",IF(AU203&lt;&gt;"LIBSETS_DROP_MECHANIC_MONSTER_NAME",VLOOKUP(AU203,'LibSets constants'!$I$4:$L$1000,4,FALSE),""),"")</f>
        <v/>
      </c>
      <c r="AX203" s="23" t="str">
        <f t="shared" si="23"/>
        <v>[193] = {wayshrines={-1,-1,-1,}, dlcId=DLC_BASE_GAME</v>
      </c>
      <c r="AY203" s="23" t="str">
        <f t="shared" si="26"/>
        <v>, zoneIds={131}, veteran=false</v>
      </c>
      <c r="AZ203" s="23" t="str">
        <f t="shared" si="24"/>
        <v>, setType=LIBSETS_SETTYPE_DUNGEON</v>
      </c>
      <c r="BA203" s="23" t="str">
        <f t="shared" si="25"/>
        <v>},</v>
      </c>
      <c r="BB203" s="23" t="str">
        <f t="shared" si="21"/>
        <v xml:space="preserve"> --Overwhelming Surge / Überwältigende Woge   [Tempest Island]</v>
      </c>
    </row>
    <row r="204" spans="1:54" x14ac:dyDescent="0.25">
      <c r="A204" s="13">
        <v>194</v>
      </c>
      <c r="B204" t="s">
        <v>1809</v>
      </c>
      <c r="C204" t="s">
        <v>1811</v>
      </c>
      <c r="D204" t="s">
        <v>1810</v>
      </c>
      <c r="G204" s="3">
        <f t="shared" si="22"/>
        <v>194</v>
      </c>
      <c r="J204" s="8" t="s">
        <v>4242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constants'!$E$2:$L$4965,8,FALSE),"")</f>
        <v>146</v>
      </c>
      <c r="S204" t="s">
        <v>62</v>
      </c>
      <c r="T204" s="21" t="str">
        <f>IF(R204&lt;&gt;"",IF(NOT(ISERROR(VLOOKUP(R204,'ESO Dungeon constants'!$F$3:$J$9999,5,FALSE))),VLOOKUP(R204,'ESO Dungeon constants'!$F$3:$K$9999,6,FALSE),VLOOKUP(R204,'ESO zone constants'!$L$2:$O$9999,4,FALSE)),"")</f>
        <v>DLC_BASE_GAME</v>
      </c>
      <c r="U204" s="3" t="str">
        <f>VLOOKUP(T204,'LibSets constants'!$B$3:$C$1000,2,FALSE)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5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constants'!$E$2:$L$4965,8,FALSE),""),""),"")</f>
        <v>933</v>
      </c>
      <c r="Z204" t="s">
        <v>58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constants'!$E$2:$L$4965,8,FALSE),""),""),"")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constants'!$E$2:$L$4965,8,FALSE),""),""),"")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constants'!$E$2:$L$4965,8,FALSE),""),""),"")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constants'!$E$2:$L$4965,8,FALSE),""),""),"")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3"/>
        <v>[194] = {wayshrines={-1,-1,-1,}, dlcId=DLC_BASE_GAME</v>
      </c>
      <c r="AY204" s="23" t="str">
        <f t="shared" si="26"/>
        <v>, zoneIds={146,933}, veteran=false</v>
      </c>
      <c r="AZ204" s="23" t="str">
        <f t="shared" si="24"/>
        <v>, setType=LIBSETS_SETTYPE_DUNGEON</v>
      </c>
      <c r="BA204" s="23" t="str">
        <f t="shared" si="25"/>
        <v>},</v>
      </c>
      <c r="BB204" s="23" t="str">
        <f t="shared" ref="BB204:BB267" si="27">IF(I204&lt;&gt;"Not in the game (anymore)",IF(C204&lt;&gt;"",CONCATENATE(" --",C204," / ",B204,"   [",IF(S204&lt;&gt;"",S204,""),IF(Z204&lt;&gt;"",", "&amp;Z204,""),IF(AE204&lt;&gt;"",", "&amp;AE204,""),IF(AJ204&lt;&gt;"",", "&amp;AJ204,""),IF(AO204&lt;&gt;"",", "&amp;AO204,""),IF(AT204&lt;&gt;"",", "&amp;AT204,""),"]")),"")</f>
        <v xml:space="preserve"> --Combat Physician / Feldarzt   [Wayrest Sewers I, Wayrest Sewers II]</v>
      </c>
    </row>
    <row r="205" spans="1:54" x14ac:dyDescent="0.25">
      <c r="A205" s="13">
        <v>195</v>
      </c>
      <c r="B205" t="s">
        <v>1812</v>
      </c>
      <c r="C205" t="s">
        <v>1814</v>
      </c>
      <c r="D205" t="s">
        <v>1813</v>
      </c>
      <c r="G205" s="3">
        <f t="shared" si="22"/>
        <v>195</v>
      </c>
      <c r="J205" s="8" t="s">
        <v>4242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constants'!$E$2:$L$4965,8,FALSE),"")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constants'!$L$2:$O$9999,4,FALSE)),"")</f>
        <v>DLC_IMPERIAL_CITY</v>
      </c>
      <c r="U205" s="3" t="str">
        <f>VLOOKUP(T205,'LibSets constants'!$B$3:$C$1000,2,FALSE)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5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constants'!$E$2:$L$4965,8,FALSE),""),""),"")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constants'!$E$2:$L$4965,8,FALSE),""),""),"")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constants'!$E$2:$L$4965,8,FALSE),""),""),"")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constants'!$E$2:$L$4965,8,FALSE),""),""),"")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constants'!$E$2:$L$4965,8,FALSE),""),""),"")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3"/>
        <v>[195] = {wayshrines={-1,-1,-1,}, dlcId=DLC_IMPERIAL_CITY</v>
      </c>
      <c r="AY205" s="23" t="str">
        <f t="shared" si="26"/>
        <v>, zoneIds={678}, veteran=false</v>
      </c>
      <c r="AZ205" s="23" t="str">
        <f t="shared" si="24"/>
        <v>, setType=LIBSETS_SETTYPE_DUNGEON</v>
      </c>
      <c r="BA205" s="23" t="str">
        <f t="shared" si="25"/>
        <v>},</v>
      </c>
      <c r="BB205" s="23" t="str">
        <f t="shared" si="27"/>
        <v xml:space="preserve"> --Sheer Venom / Reingift   [Imperial City Prison]</v>
      </c>
    </row>
    <row r="206" spans="1:54" x14ac:dyDescent="0.25">
      <c r="A206" s="13">
        <v>196</v>
      </c>
      <c r="B206" t="s">
        <v>1815</v>
      </c>
      <c r="C206" t="s">
        <v>1817</v>
      </c>
      <c r="D206" t="s">
        <v>1816</v>
      </c>
      <c r="G206" s="3">
        <f t="shared" si="22"/>
        <v>196</v>
      </c>
      <c r="J206" s="8" t="s">
        <v>4242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constants'!$E$2:$L$4965,8,FALSE),"")</f>
        <v>678</v>
      </c>
      <c r="S206" t="s">
        <v>52</v>
      </c>
      <c r="T206" s="21" t="str">
        <f>IF(R206&lt;&gt;"",IF(NOT(ISERROR(VLOOKUP(R206,'ESO Dungeon constants'!$F$3:$J$9999,5,FALSE))),VLOOKUP(R206,'ESO Dungeon constants'!$F$3:$K$9999,6,FALSE),VLOOKUP(R206,'ESO zone constants'!$L$2:$O$9999,4,FALSE)),"")</f>
        <v>DLC_IMPERIAL_CITY</v>
      </c>
      <c r="U206" s="3" t="str">
        <f>VLOOKUP(T206,'LibSets constants'!$B$3:$C$1000,2,FALSE)</f>
        <v>Imperial City</v>
      </c>
      <c r="W206" s="3" t="str">
        <f>IF(V206&lt;&gt;"",IF(V206&lt;&gt;"LIBSETS_DROP_MECHANIC_MONSTER_NAME",VLOOKUP(V206,'LibSets constants'!$I$4:$L$1000,3,FALSE),""),"")</f>
        <v/>
      </c>
      <c r="X206" s="45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constants'!$E$2:$L$4965,8,FALSE),""),""),"")</f>
        <v/>
      </c>
      <c r="AB206" s="3" t="str">
        <f>IF(AA206&lt;&gt;"",IF(AA206&lt;&gt;"LIBSETS_DROP_MECHANIC_MONSTER_NAME",VLOOKUP(AA206,'LibSets constants'!$I$4:$L$1000,3,FALSE),""),"")</f>
        <v/>
      </c>
      <c r="AC206" s="3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constants'!$E$2:$L$4965,8,FALSE),""),""),"")</f>
        <v/>
      </c>
      <c r="AG206" s="3" t="str">
        <f>IF(AF206&lt;&gt;"",IF(AF206&lt;&gt;"LIBSETS_DROP_MECHANIC_MONSTER_NAME",VLOOKUP(AF206,'LibSets constants'!$I$4:$L$1000,3,FALSE),""),"")</f>
        <v/>
      </c>
      <c r="AH206" s="3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constants'!$E$2:$L$4965,8,FALSE),""),""),"")</f>
        <v/>
      </c>
      <c r="AL206" s="3" t="str">
        <f>IF(AK206&lt;&gt;"",IF(AK206&lt;&gt;"LIBSETS_DROP_MECHANIC_MONSTER_NAME",VLOOKUP(AK206,'LibSets constants'!$I$4:$L$1000,3,FALSE),""),"")</f>
        <v/>
      </c>
      <c r="AM206" s="3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constants'!$E$2:$L$4965,8,FALSE),""),""),"")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constants'!$E$2:$L$4965,8,FALSE),""),""),"")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3" t="str">
        <f t="shared" si="23"/>
        <v>[196] = {wayshrines={-1,-1,-1,}, dlcId=DLC_IMPERIAL_CITY</v>
      </c>
      <c r="AY206" s="23" t="str">
        <f t="shared" si="26"/>
        <v>, zoneIds={678}, veteran=false</v>
      </c>
      <c r="AZ206" s="23" t="str">
        <f t="shared" si="24"/>
        <v>, setType=LIBSETS_SETTYPE_DUNGEON</v>
      </c>
      <c r="BA206" s="23" t="str">
        <f t="shared" si="25"/>
        <v>},</v>
      </c>
      <c r="BB206" s="23" t="str">
        <f t="shared" si="27"/>
        <v xml:space="preserve"> --Leeching Plate / Auslaugende Rüstung   [Imperial City Prison]</v>
      </c>
    </row>
    <row r="207" spans="1:54" x14ac:dyDescent="0.25">
      <c r="A207" s="13">
        <v>197</v>
      </c>
      <c r="B207" t="s">
        <v>1818</v>
      </c>
      <c r="C207" t="s">
        <v>1820</v>
      </c>
      <c r="D207" t="s">
        <v>1819</v>
      </c>
      <c r="G207" s="3">
        <f t="shared" si="22"/>
        <v>197</v>
      </c>
      <c r="J207" s="8" t="s">
        <v>4242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constants'!$E$2:$L$4965,8,FALSE),"")</f>
        <v>380</v>
      </c>
      <c r="S207" t="s">
        <v>140</v>
      </c>
      <c r="T207" s="21" t="str">
        <f>IF(R207&lt;&gt;"",IF(NOT(ISERROR(VLOOKUP(R207,'ESO Dungeon constants'!$F$3:$J$9999,5,FALSE))),VLOOKUP(R207,'ESO Dungeon constants'!$F$3:$K$9999,6,FALSE),VLOOKUP(R207,'ESO zone constants'!$L$2:$O$9999,4,FALSE)),"")</f>
        <v>DLC_BASE_GAME</v>
      </c>
      <c r="U207" s="3" t="str">
        <f>VLOOKUP(T207,'LibSets constants'!$B$3:$C$1000,2,FALSE)</f>
        <v>Included in base game</v>
      </c>
      <c r="W207" s="46" t="str">
        <f>IF(V207&lt;&gt;"",IF(V207&lt;&gt;"LIBSETS_DROP_MECHANIC_MONSTER_NAME",VLOOKUP(V207,'LibSets constants'!$I$4:$L$1000,3,FALSE),""),"")</f>
        <v/>
      </c>
      <c r="X207" s="45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constants'!$E$2:$L$4965,8,FALSE),""),""),"")</f>
        <v>935</v>
      </c>
      <c r="Z207" t="s">
        <v>141</v>
      </c>
      <c r="AA207" s="47"/>
      <c r="AB207" s="46" t="str">
        <f>IF(AA207&lt;&gt;"",IF(AA207&lt;&gt;"LIBSETS_DROP_MECHANIC_MONSTER_NAME",VLOOKUP(AA207,'LibSets constants'!$I$4:$L$1000,3,FALSE),""),"")</f>
        <v/>
      </c>
      <c r="AC207" s="46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constants'!$E$2:$L$4965,8,FALSE),""),""),"")</f>
        <v/>
      </c>
      <c r="AF207" s="47"/>
      <c r="AG207" s="46" t="str">
        <f>IF(AF207&lt;&gt;"",IF(AF207&lt;&gt;"LIBSETS_DROP_MECHANIC_MONSTER_NAME",VLOOKUP(AF207,'LibSets constants'!$I$4:$L$1000,3,FALSE),""),"")</f>
        <v/>
      </c>
      <c r="AH207" s="46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constants'!$E$2:$L$4965,8,FALSE),""),""),"")</f>
        <v/>
      </c>
      <c r="AK207" s="47"/>
      <c r="AL207" s="46" t="str">
        <f>IF(AK207&lt;&gt;"",IF(AK207&lt;&gt;"LIBSETS_DROP_MECHANIC_MONSTER_NAME",VLOOKUP(AK207,'LibSets constants'!$I$4:$L$1000,3,FALSE),""),"")</f>
        <v/>
      </c>
      <c r="AM207" s="46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constants'!$E$2:$L$4965,8,FALSE),""),""),"")</f>
        <v/>
      </c>
      <c r="AP207" s="47"/>
      <c r="AQ207" s="46" t="str">
        <f>IF(AP207&lt;&gt;"",IF(AP207&lt;&gt;"LIBSETS_DROP_MECHANIC_MONSTER_NAME",VLOOKUP(AP207,'LibSets constants'!$I$4:$L$1000,3,FALSE),""),"")</f>
        <v/>
      </c>
      <c r="AR207" s="46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constants'!$E$2:$L$4965,8,FALSE),""),""),"")</f>
        <v/>
      </c>
      <c r="AU207" s="47"/>
      <c r="AV207" s="46" t="str">
        <f>IF(AU207&lt;&gt;"",IF(AU207&lt;&gt;"LIBSETS_DROP_MECHANIC_MONSTER_NAME",VLOOKUP(AU207,'LibSets constants'!$I$4:$L$1000,3,FALSE),""),"")</f>
        <v/>
      </c>
      <c r="AW207" s="46" t="str">
        <f>IF(AU207&lt;&gt;"",IF(AU207&lt;&gt;"LIBSETS_DROP_MECHANIC_MONSTER_NAME",VLOOKUP(AU207,'LibSets constants'!$I$4:$L$1000,4,FALSE),""),"")</f>
        <v/>
      </c>
      <c r="AX207" s="23" t="str">
        <f t="shared" si="23"/>
        <v>[197] = {wayshrines={-1,-1,-1,}, dlcId=DLC_BASE_GAME</v>
      </c>
      <c r="AY207" s="23" t="str">
        <f t="shared" si="26"/>
        <v>, zoneIds={380,935}, veteran=false</v>
      </c>
      <c r="AZ207" s="23" t="str">
        <f t="shared" si="24"/>
        <v>, setType=LIBSETS_SETTYPE_DUNGEON</v>
      </c>
      <c r="BA207" s="23" t="str">
        <f t="shared" si="25"/>
        <v>},</v>
      </c>
      <c r="BB207" s="23" t="str">
        <f t="shared" si="27"/>
        <v xml:space="preserve"> --Tormentor / Quälender   [The Banished Cells I, The Banished Cells II]</v>
      </c>
    </row>
    <row r="208" spans="1:54" x14ac:dyDescent="0.25">
      <c r="A208" s="13">
        <v>198</v>
      </c>
      <c r="B208" t="s">
        <v>1821</v>
      </c>
      <c r="C208" t="s">
        <v>1823</v>
      </c>
      <c r="D208" t="s">
        <v>1822</v>
      </c>
      <c r="G208" s="3">
        <f t="shared" si="22"/>
        <v>198</v>
      </c>
      <c r="J208" s="8" t="s">
        <v>4242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constants'!$E$2:$L$4965,8,FALSE),"")</f>
        <v>688</v>
      </c>
      <c r="S208" t="s">
        <v>54</v>
      </c>
      <c r="T208" s="21" t="str">
        <f>IF(R208&lt;&gt;"",IF(NOT(ISERROR(VLOOKUP(R208,'ESO Dungeon constants'!$F$3:$J$9999,5,FALSE))),VLOOKUP(R208,'ESO Dungeon constants'!$F$3:$K$9999,6,FALSE),VLOOKUP(R208,'ESO zone constants'!$L$2:$O$9999,4,FALSE)),"")</f>
        <v>DLC_IMPERIAL_CITY</v>
      </c>
      <c r="U208" s="3" t="str">
        <f>VLOOKUP(T208,'LibSets constants'!$B$3:$C$1000,2,FALSE)</f>
        <v>Imperial City</v>
      </c>
      <c r="W208" s="46" t="str">
        <f>IF(V208&lt;&gt;"",IF(V208&lt;&gt;"LIBSETS_DROP_MECHANIC_MONSTER_NAME",VLOOKUP(V208,'LibSets constants'!$I$4:$L$1000,3,FALSE),""),"")</f>
        <v/>
      </c>
      <c r="X208" s="45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constants'!$E$2:$L$4965,8,FALSE),""),""),"")</f>
        <v/>
      </c>
      <c r="AA208" s="47"/>
      <c r="AB208" s="46" t="str">
        <f>IF(AA208&lt;&gt;"",IF(AA208&lt;&gt;"LIBSETS_DROP_MECHANIC_MONSTER_NAME",VLOOKUP(AA208,'LibSets constants'!$I$4:$L$1000,3,FALSE),""),"")</f>
        <v/>
      </c>
      <c r="AC208" s="46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constants'!$E$2:$L$4965,8,FALSE),""),""),"")</f>
        <v/>
      </c>
      <c r="AF208" s="47"/>
      <c r="AG208" s="46" t="str">
        <f>IF(AF208&lt;&gt;"",IF(AF208&lt;&gt;"LIBSETS_DROP_MECHANIC_MONSTER_NAME",VLOOKUP(AF208,'LibSets constants'!$I$4:$L$1000,3,FALSE),""),"")</f>
        <v/>
      </c>
      <c r="AH208" s="46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constants'!$E$2:$L$4965,8,FALSE),""),""),"")</f>
        <v/>
      </c>
      <c r="AK208" s="47"/>
      <c r="AL208" s="46" t="str">
        <f>IF(AK208&lt;&gt;"",IF(AK208&lt;&gt;"LIBSETS_DROP_MECHANIC_MONSTER_NAME",VLOOKUP(AK208,'LibSets constants'!$I$4:$L$1000,3,FALSE),""),"")</f>
        <v/>
      </c>
      <c r="AM208" s="46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constants'!$E$2:$L$4965,8,FALSE),""),""),"")</f>
        <v/>
      </c>
      <c r="AP208" s="47"/>
      <c r="AQ208" s="46" t="str">
        <f>IF(AP208&lt;&gt;"",IF(AP208&lt;&gt;"LIBSETS_DROP_MECHANIC_MONSTER_NAME",VLOOKUP(AP208,'LibSets constants'!$I$4:$L$1000,3,FALSE),""),"")</f>
        <v/>
      </c>
      <c r="AR208" s="46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constants'!$E$2:$L$4965,8,FALSE),""),""),"")</f>
        <v/>
      </c>
      <c r="AU208" s="47"/>
      <c r="AV208" s="46" t="str">
        <f>IF(AU208&lt;&gt;"",IF(AU208&lt;&gt;"LIBSETS_DROP_MECHANIC_MONSTER_NAME",VLOOKUP(AU208,'LibSets constants'!$I$4:$L$1000,3,FALSE),""),"")</f>
        <v/>
      </c>
      <c r="AW208" s="46" t="str">
        <f>IF(AU208&lt;&gt;"",IF(AU208&lt;&gt;"LIBSETS_DROP_MECHANIC_MONSTER_NAME",VLOOKUP(AU208,'LibSets constants'!$I$4:$L$1000,4,FALSE),""),"")</f>
        <v/>
      </c>
      <c r="AX208" s="23" t="str">
        <f t="shared" si="23"/>
        <v>[198] = {wayshrines={-1,-1,-1,}, dlcId=DLC_IMPERIAL_CITY</v>
      </c>
      <c r="AY208" s="23" t="str">
        <f t="shared" si="26"/>
        <v>, zoneIds={688}, veteran=false</v>
      </c>
      <c r="AZ208" s="23" t="str">
        <f t="shared" si="24"/>
        <v>, setType=LIBSETS_SETTYPE_DUNGEON</v>
      </c>
      <c r="BA208" s="23" t="str">
        <f t="shared" si="25"/>
        <v>},</v>
      </c>
      <c r="BB208" s="23" t="str">
        <f t="shared" si="27"/>
        <v xml:space="preserve"> --Essence Thief / Essenzdieb   [White-Gold Tower]</v>
      </c>
    </row>
    <row r="209" spans="1:54" x14ac:dyDescent="0.25">
      <c r="A209" s="13">
        <v>258</v>
      </c>
      <c r="B209" t="s">
        <v>1950</v>
      </c>
      <c r="C209" t="s">
        <v>1952</v>
      </c>
      <c r="D209" t="s">
        <v>1951</v>
      </c>
      <c r="G209" s="3">
        <f t="shared" si="22"/>
        <v>258</v>
      </c>
      <c r="J209" s="8" t="s">
        <v>4242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constants'!$E$2:$L$4965,8,FALSE),"")</f>
        <v>843</v>
      </c>
      <c r="S209" t="s">
        <v>53</v>
      </c>
      <c r="T209" s="21" t="str">
        <f>IF(R209&lt;&gt;"",IF(NOT(ISERROR(VLOOKUP(R209,'ESO Dungeon constants'!$F$3:$J$9999,5,FALSE))),VLOOKUP(R209,'ESO Dungeon constants'!$F$3:$K$9999,6,FALSE),VLOOKUP(R209,'ESO zone constants'!$L$2:$O$9999,4,FALSE)),"")</f>
        <v>DLC_SHADOWS_OF_THE_HIST</v>
      </c>
      <c r="U209" s="3" t="str">
        <f>VLOOKUP(T209,'LibSets constants'!$B$3:$C$1000,2,FALSE)</f>
        <v>Shadows of the Hist</v>
      </c>
      <c r="W209" s="46" t="str">
        <f>IF(V209&lt;&gt;"",IF(V209&lt;&gt;"LIBSETS_DROP_MECHANIC_MONSTER_NAME",VLOOKUP(V209,'LibSets constants'!$I$4:$L$1000,3,FALSE),""),"")</f>
        <v/>
      </c>
      <c r="X209" s="45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constants'!$E$2:$L$4965,8,FALSE),""),""),"")</f>
        <v/>
      </c>
      <c r="AA209" s="47"/>
      <c r="AB209" s="46" t="str">
        <f>IF(AA209&lt;&gt;"",IF(AA209&lt;&gt;"LIBSETS_DROP_MECHANIC_MONSTER_NAME",VLOOKUP(AA209,'LibSets constants'!$I$4:$L$1000,3,FALSE),""),"")</f>
        <v/>
      </c>
      <c r="AC209" s="46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constants'!$E$2:$L$4965,8,FALSE),""),""),"")</f>
        <v/>
      </c>
      <c r="AF209" s="47"/>
      <c r="AG209" s="46" t="str">
        <f>IF(AF209&lt;&gt;"",IF(AF209&lt;&gt;"LIBSETS_DROP_MECHANIC_MONSTER_NAME",VLOOKUP(AF209,'LibSets constants'!$I$4:$L$1000,3,FALSE),""),"")</f>
        <v/>
      </c>
      <c r="AH209" s="46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constants'!$E$2:$L$4965,8,FALSE),""),""),"")</f>
        <v/>
      </c>
      <c r="AK209" s="47"/>
      <c r="AL209" s="46" t="str">
        <f>IF(AK209&lt;&gt;"",IF(AK209&lt;&gt;"LIBSETS_DROP_MECHANIC_MONSTER_NAME",VLOOKUP(AK209,'LibSets constants'!$I$4:$L$1000,3,FALSE),""),"")</f>
        <v/>
      </c>
      <c r="AM209" s="46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constants'!$E$2:$L$4965,8,FALSE),""),""),"")</f>
        <v/>
      </c>
      <c r="AP209" s="47"/>
      <c r="AQ209" s="46" t="str">
        <f>IF(AP209&lt;&gt;"",IF(AP209&lt;&gt;"LIBSETS_DROP_MECHANIC_MONSTER_NAME",VLOOKUP(AP209,'LibSets constants'!$I$4:$L$1000,3,FALSE),""),"")</f>
        <v/>
      </c>
      <c r="AR209" s="46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constants'!$E$2:$L$4965,8,FALSE),""),""),"")</f>
        <v/>
      </c>
      <c r="AU209" s="47"/>
      <c r="AV209" s="46" t="str">
        <f>IF(AU209&lt;&gt;"",IF(AU209&lt;&gt;"LIBSETS_DROP_MECHANIC_MONSTER_NAME",VLOOKUP(AU209,'LibSets constants'!$I$4:$L$1000,3,FALSE),""),"")</f>
        <v/>
      </c>
      <c r="AW209" s="46" t="str">
        <f>IF(AU209&lt;&gt;"",IF(AU209&lt;&gt;"LIBSETS_DROP_MECHANIC_MONSTER_NAME",VLOOKUP(AU209,'LibSets constants'!$I$4:$L$1000,4,FALSE),""),"")</f>
        <v/>
      </c>
      <c r="AX209" s="23" t="str">
        <f t="shared" si="23"/>
        <v>[258] = {wayshrines={-1,-1,-1,}, dlcId=DLC_SHADOWS_OF_THE_HIST</v>
      </c>
      <c r="AY209" s="23" t="str">
        <f t="shared" si="26"/>
        <v>, zoneIds={843}, veteran=false</v>
      </c>
      <c r="AZ209" s="23" t="str">
        <f t="shared" si="24"/>
        <v>, setType=LIBSETS_SETTYPE_DUNGEON</v>
      </c>
      <c r="BA209" s="23" t="str">
        <f t="shared" si="25"/>
        <v>},</v>
      </c>
      <c r="BB209" s="23" t="str">
        <f t="shared" si="27"/>
        <v xml:space="preserve"> --Amber Plasm / Bernsteinplasma   [Ruins of Mazzatun]</v>
      </c>
    </row>
    <row r="210" spans="1:54" x14ac:dyDescent="0.25">
      <c r="A210" s="13">
        <v>259</v>
      </c>
      <c r="B210" t="s">
        <v>1953</v>
      </c>
      <c r="C210" t="s">
        <v>1955</v>
      </c>
      <c r="D210" t="s">
        <v>1954</v>
      </c>
      <c r="G210" s="3">
        <f t="shared" si="22"/>
        <v>259</v>
      </c>
      <c r="J210" s="8" t="s">
        <v>4242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constants'!$E$2:$L$4965,8,FALSE),"")</f>
        <v>843</v>
      </c>
      <c r="S210" t="s">
        <v>53</v>
      </c>
      <c r="T210" s="21" t="str">
        <f>IF(R210&lt;&gt;"",IF(NOT(ISERROR(VLOOKUP(R210,'ESO Dungeon constants'!$F$3:$J$9999,5,FALSE))),VLOOKUP(R210,'ESO Dungeon constants'!$F$3:$K$9999,6,FALSE),VLOOKUP(R210,'ESO zone constants'!$L$2:$O$9999,4,FALSE)),"")</f>
        <v>DLC_SHADOWS_OF_THE_HIST</v>
      </c>
      <c r="U210" s="3" t="str">
        <f>VLOOKUP(T210,'LibSets constants'!$B$3:$C$1000,2,FALSE)</f>
        <v>Shadows of the Hist</v>
      </c>
      <c r="W210" s="46" t="str">
        <f>IF(V210&lt;&gt;"",IF(V210&lt;&gt;"LIBSETS_DROP_MECHANIC_MONSTER_NAME",VLOOKUP(V210,'LibSets constants'!$I$4:$L$1000,3,FALSE),""),"")</f>
        <v/>
      </c>
      <c r="X210" s="45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constants'!$E$2:$L$4965,8,FALSE),""),""),"")</f>
        <v/>
      </c>
      <c r="AA210" s="47"/>
      <c r="AB210" s="46" t="str">
        <f>IF(AA210&lt;&gt;"",IF(AA210&lt;&gt;"LIBSETS_DROP_MECHANIC_MONSTER_NAME",VLOOKUP(AA210,'LibSets constants'!$I$4:$L$1000,3,FALSE),""),"")</f>
        <v/>
      </c>
      <c r="AC210" s="46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constants'!$E$2:$L$4965,8,FALSE),""),""),"")</f>
        <v/>
      </c>
      <c r="AF210" s="47"/>
      <c r="AG210" s="46" t="str">
        <f>IF(AF210&lt;&gt;"",IF(AF210&lt;&gt;"LIBSETS_DROP_MECHANIC_MONSTER_NAME",VLOOKUP(AF210,'LibSets constants'!$I$4:$L$1000,3,FALSE),""),"")</f>
        <v/>
      </c>
      <c r="AH210" s="46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constants'!$E$2:$L$4965,8,FALSE),""),""),"")</f>
        <v/>
      </c>
      <c r="AK210" s="47"/>
      <c r="AL210" s="46" t="str">
        <f>IF(AK210&lt;&gt;"",IF(AK210&lt;&gt;"LIBSETS_DROP_MECHANIC_MONSTER_NAME",VLOOKUP(AK210,'LibSets constants'!$I$4:$L$1000,3,FALSE),""),"")</f>
        <v/>
      </c>
      <c r="AM210" s="46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constants'!$E$2:$L$4965,8,FALSE),""),""),"")</f>
        <v/>
      </c>
      <c r="AP210" s="47"/>
      <c r="AQ210" s="46" t="str">
        <f>IF(AP210&lt;&gt;"",IF(AP210&lt;&gt;"LIBSETS_DROP_MECHANIC_MONSTER_NAME",VLOOKUP(AP210,'LibSets constants'!$I$4:$L$1000,3,FALSE),""),"")</f>
        <v/>
      </c>
      <c r="AR210" s="46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constants'!$E$2:$L$4965,8,FALSE),""),""),"")</f>
        <v/>
      </c>
      <c r="AU210" s="47"/>
      <c r="AV210" s="46" t="str">
        <f>IF(AU210&lt;&gt;"",IF(AU210&lt;&gt;"LIBSETS_DROP_MECHANIC_MONSTER_NAME",VLOOKUP(AU210,'LibSets constants'!$I$4:$L$1000,3,FALSE),""),"")</f>
        <v/>
      </c>
      <c r="AW210" s="46" t="str">
        <f>IF(AU210&lt;&gt;"",IF(AU210&lt;&gt;"LIBSETS_DROP_MECHANIC_MONSTER_NAME",VLOOKUP(AU210,'LibSets constants'!$I$4:$L$1000,4,FALSE),""),"")</f>
        <v/>
      </c>
      <c r="AX210" s="23" t="str">
        <f t="shared" si="23"/>
        <v>[259] = {wayshrines={-1,-1,-1,}, dlcId=DLC_SHADOWS_OF_THE_HIST</v>
      </c>
      <c r="AY210" s="23" t="str">
        <f t="shared" si="26"/>
        <v>, zoneIds={843}, veteran=false</v>
      </c>
      <c r="AZ210" s="23" t="str">
        <f t="shared" si="24"/>
        <v>, setType=LIBSETS_SETTYPE_DUNGEON</v>
      </c>
      <c r="BA210" s="23" t="str">
        <f t="shared" si="25"/>
        <v>},</v>
      </c>
      <c r="BB210" s="23" t="str">
        <f t="shared" si="27"/>
        <v xml:space="preserve"> --Heem-Jas' Retribution / Heem-Jas' Vergeltung   [Ruins of Mazzatun]</v>
      </c>
    </row>
    <row r="211" spans="1:54" x14ac:dyDescent="0.25">
      <c r="A211" s="13">
        <v>260</v>
      </c>
      <c r="B211" t="s">
        <v>1956</v>
      </c>
      <c r="C211" t="s">
        <v>1958</v>
      </c>
      <c r="D211" t="s">
        <v>1957</v>
      </c>
      <c r="G211" s="3">
        <f t="shared" si="22"/>
        <v>260</v>
      </c>
      <c r="J211" s="8" t="s">
        <v>4242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constants'!$E$2:$L$4965,8,FALSE),"")</f>
        <v>843</v>
      </c>
      <c r="S211" t="s">
        <v>53</v>
      </c>
      <c r="T211" s="21" t="str">
        <f>IF(R211&lt;&gt;"",IF(NOT(ISERROR(VLOOKUP(R211,'ESO Dungeon constants'!$F$3:$J$9999,5,FALSE))),VLOOKUP(R211,'ESO Dungeon constants'!$F$3:$K$9999,6,FALSE),VLOOKUP(R211,'ESO zone constants'!$L$2:$O$9999,4,FALSE)),"")</f>
        <v>DLC_SHADOWS_OF_THE_HIST</v>
      </c>
      <c r="U211" s="3" t="str">
        <f>VLOOKUP(T211,'LibSets constants'!$B$3:$C$1000,2,FALSE)</f>
        <v>Shadows of the Hist</v>
      </c>
      <c r="W211" s="46" t="str">
        <f>IF(V211&lt;&gt;"",IF(V211&lt;&gt;"LIBSETS_DROP_MECHANIC_MONSTER_NAME",VLOOKUP(V211,'LibSets constants'!$I$4:$L$1000,3,FALSE),""),"")</f>
        <v/>
      </c>
      <c r="X211" s="45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constants'!$E$2:$L$4965,8,FALSE),""),""),"")</f>
        <v/>
      </c>
      <c r="AA211" s="47"/>
      <c r="AB211" s="46" t="str">
        <f>IF(AA211&lt;&gt;"",IF(AA211&lt;&gt;"LIBSETS_DROP_MECHANIC_MONSTER_NAME",VLOOKUP(AA211,'LibSets constants'!$I$4:$L$1000,3,FALSE),""),"")</f>
        <v/>
      </c>
      <c r="AC211" s="46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constants'!$E$2:$L$4965,8,FALSE),""),""),"")</f>
        <v/>
      </c>
      <c r="AF211" s="47"/>
      <c r="AG211" s="46" t="str">
        <f>IF(AF211&lt;&gt;"",IF(AF211&lt;&gt;"LIBSETS_DROP_MECHANIC_MONSTER_NAME",VLOOKUP(AF211,'LibSets constants'!$I$4:$L$1000,3,FALSE),""),"")</f>
        <v/>
      </c>
      <c r="AH211" s="46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constants'!$E$2:$L$4965,8,FALSE),""),""),"")</f>
        <v/>
      </c>
      <c r="AK211" s="47"/>
      <c r="AL211" s="46" t="str">
        <f>IF(AK211&lt;&gt;"",IF(AK211&lt;&gt;"LIBSETS_DROP_MECHANIC_MONSTER_NAME",VLOOKUP(AK211,'LibSets constants'!$I$4:$L$1000,3,FALSE),""),"")</f>
        <v/>
      </c>
      <c r="AM211" s="46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constants'!$E$2:$L$4965,8,FALSE),""),""),"")</f>
        <v/>
      </c>
      <c r="AP211" s="47"/>
      <c r="AQ211" s="46" t="str">
        <f>IF(AP211&lt;&gt;"",IF(AP211&lt;&gt;"LIBSETS_DROP_MECHANIC_MONSTER_NAME",VLOOKUP(AP211,'LibSets constants'!$I$4:$L$1000,3,FALSE),""),"")</f>
        <v/>
      </c>
      <c r="AR211" s="46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constants'!$E$2:$L$4965,8,FALSE),""),""),"")</f>
        <v/>
      </c>
      <c r="AU211" s="47"/>
      <c r="AV211" s="46" t="str">
        <f>IF(AU211&lt;&gt;"",IF(AU211&lt;&gt;"LIBSETS_DROP_MECHANIC_MONSTER_NAME",VLOOKUP(AU211,'LibSets constants'!$I$4:$L$1000,3,FALSE),""),"")</f>
        <v/>
      </c>
      <c r="AW211" s="46" t="str">
        <f>IF(AU211&lt;&gt;"",IF(AU211&lt;&gt;"LIBSETS_DROP_MECHANIC_MONSTER_NAME",VLOOKUP(AU211,'LibSets constants'!$I$4:$L$1000,4,FALSE),""),"")</f>
        <v/>
      </c>
      <c r="AX211" s="23" t="str">
        <f t="shared" si="23"/>
        <v>[260] = {wayshrines={-1,-1,-1,}, dlcId=DLC_SHADOWS_OF_THE_HIST</v>
      </c>
      <c r="AY211" s="23" t="str">
        <f t="shared" si="26"/>
        <v>, zoneIds={843}, veteran=false</v>
      </c>
      <c r="AZ211" s="23" t="str">
        <f t="shared" si="24"/>
        <v>, setType=LIBSETS_SETTYPE_DUNGEON</v>
      </c>
      <c r="BA211" s="23" t="str">
        <f t="shared" si="25"/>
        <v>},</v>
      </c>
      <c r="BB211" s="23" t="str">
        <f t="shared" si="27"/>
        <v xml:space="preserve"> --Aspect of Mazzatun / Aspekt von Mazzatun   [Ruins of Mazzatun]</v>
      </c>
    </row>
    <row r="212" spans="1:54" x14ac:dyDescent="0.25">
      <c r="A212" s="13">
        <v>261</v>
      </c>
      <c r="B212" t="s">
        <v>1959</v>
      </c>
      <c r="C212" t="s">
        <v>1961</v>
      </c>
      <c r="D212" t="s">
        <v>1960</v>
      </c>
      <c r="G212" s="3">
        <f t="shared" si="22"/>
        <v>261</v>
      </c>
      <c r="J212" s="8" t="s">
        <v>4242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constants'!$E$2:$L$4965,8,FALSE),"")</f>
        <v>848</v>
      </c>
      <c r="S212" t="s">
        <v>72</v>
      </c>
      <c r="T212" s="21" t="str">
        <f>IF(R212&lt;&gt;"",IF(NOT(ISERROR(VLOOKUP(R212,'ESO Dungeon constants'!$F$3:$J$9999,5,FALSE))),VLOOKUP(R212,'ESO Dungeon constants'!$F$3:$K$9999,6,FALSE),VLOOKUP(R212,'ESO zone constants'!$L$2:$O$9999,4,FALSE)),"")</f>
        <v>DLC_SHADOWS_OF_THE_HIST</v>
      </c>
      <c r="U212" s="3" t="str">
        <f>VLOOKUP(T212,'LibSets constants'!$B$3:$C$1000,2,FALSE)</f>
        <v>Shadows of the Hist</v>
      </c>
      <c r="W212" s="46" t="str">
        <f>IF(V212&lt;&gt;"",IF(V212&lt;&gt;"LIBSETS_DROP_MECHANIC_MONSTER_NAME",VLOOKUP(V212,'LibSets constants'!$I$4:$L$1000,3,FALSE),""),"")</f>
        <v/>
      </c>
      <c r="X212" s="45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constants'!$E$2:$L$4965,8,FALSE),""),""),"")</f>
        <v/>
      </c>
      <c r="AA212" s="47"/>
      <c r="AB212" s="46" t="str">
        <f>IF(AA212&lt;&gt;"",IF(AA212&lt;&gt;"LIBSETS_DROP_MECHANIC_MONSTER_NAME",VLOOKUP(AA212,'LibSets constants'!$I$4:$L$1000,3,FALSE),""),"")</f>
        <v/>
      </c>
      <c r="AC212" s="46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constants'!$E$2:$L$4965,8,FALSE),""),""),"")</f>
        <v/>
      </c>
      <c r="AF212" s="47"/>
      <c r="AG212" s="46" t="str">
        <f>IF(AF212&lt;&gt;"",IF(AF212&lt;&gt;"LIBSETS_DROP_MECHANIC_MONSTER_NAME",VLOOKUP(AF212,'LibSets constants'!$I$4:$L$1000,3,FALSE),""),"")</f>
        <v/>
      </c>
      <c r="AH212" s="46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constants'!$E$2:$L$4965,8,FALSE),""),""),"")</f>
        <v/>
      </c>
      <c r="AK212" s="47"/>
      <c r="AL212" s="46" t="str">
        <f>IF(AK212&lt;&gt;"",IF(AK212&lt;&gt;"LIBSETS_DROP_MECHANIC_MONSTER_NAME",VLOOKUP(AK212,'LibSets constants'!$I$4:$L$1000,3,FALSE),""),"")</f>
        <v/>
      </c>
      <c r="AM212" s="46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constants'!$E$2:$L$4965,8,FALSE),""),""),"")</f>
        <v/>
      </c>
      <c r="AP212" s="47"/>
      <c r="AQ212" s="46" t="str">
        <f>IF(AP212&lt;&gt;"",IF(AP212&lt;&gt;"LIBSETS_DROP_MECHANIC_MONSTER_NAME",VLOOKUP(AP212,'LibSets constants'!$I$4:$L$1000,3,FALSE),""),"")</f>
        <v/>
      </c>
      <c r="AR212" s="46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constants'!$E$2:$L$4965,8,FALSE),""),""),"")</f>
        <v/>
      </c>
      <c r="AU212" s="47"/>
      <c r="AV212" s="46" t="str">
        <f>IF(AU212&lt;&gt;"",IF(AU212&lt;&gt;"LIBSETS_DROP_MECHANIC_MONSTER_NAME",VLOOKUP(AU212,'LibSets constants'!$I$4:$L$1000,3,FALSE),""),"")</f>
        <v/>
      </c>
      <c r="AW212" s="46" t="str">
        <f>IF(AU212&lt;&gt;"",IF(AU212&lt;&gt;"LIBSETS_DROP_MECHANIC_MONSTER_NAME",VLOOKUP(AU212,'LibSets constants'!$I$4:$L$1000,4,FALSE),""),"")</f>
        <v/>
      </c>
      <c r="AX212" s="23" t="str">
        <f t="shared" si="23"/>
        <v>[261] = {wayshrines={-1,-1,-1,}, dlcId=DLC_SHADOWS_OF_THE_HIST</v>
      </c>
      <c r="AY212" s="23" t="str">
        <f t="shared" si="26"/>
        <v>, zoneIds={848}, veteran=false</v>
      </c>
      <c r="AZ212" s="23" t="str">
        <f t="shared" si="24"/>
        <v>, setType=LIBSETS_SETTYPE_DUNGEON</v>
      </c>
      <c r="BA212" s="23" t="str">
        <f t="shared" si="25"/>
        <v>},</v>
      </c>
      <c r="BB212" s="23" t="str">
        <f t="shared" si="27"/>
        <v xml:space="preserve"> --Gossamer / Gespinst   [Cradle of Shadows]</v>
      </c>
    </row>
    <row r="213" spans="1:54" x14ac:dyDescent="0.25">
      <c r="A213" s="13">
        <v>262</v>
      </c>
      <c r="B213" t="s">
        <v>1962</v>
      </c>
      <c r="C213" t="s">
        <v>1964</v>
      </c>
      <c r="D213" t="s">
        <v>1963</v>
      </c>
      <c r="G213" s="3">
        <f t="shared" si="22"/>
        <v>262</v>
      </c>
      <c r="J213" s="8" t="s">
        <v>4242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constants'!$E$2:$L$4965,8,FALSE),"")</f>
        <v>848</v>
      </c>
      <c r="S213" t="s">
        <v>72</v>
      </c>
      <c r="T213" s="21" t="str">
        <f>IF(R213&lt;&gt;"",IF(NOT(ISERROR(VLOOKUP(R213,'ESO Dungeon constants'!$F$3:$J$9999,5,FALSE))),VLOOKUP(R213,'ESO Dungeon constants'!$F$3:$K$9999,6,FALSE),VLOOKUP(R213,'ESO zone constants'!$L$2:$O$9999,4,FALSE)),"")</f>
        <v>DLC_SHADOWS_OF_THE_HIST</v>
      </c>
      <c r="U213" s="3" t="str">
        <f>VLOOKUP(T213,'LibSets constants'!$B$3:$C$1000,2,FALSE)</f>
        <v>Shadows of the Hist</v>
      </c>
      <c r="W213" s="46" t="str">
        <f>IF(V213&lt;&gt;"",IF(V213&lt;&gt;"LIBSETS_DROP_MECHANIC_MONSTER_NAME",VLOOKUP(V213,'LibSets constants'!$I$4:$L$1000,3,FALSE),""),"")</f>
        <v/>
      </c>
      <c r="X213" s="45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constants'!$E$2:$L$4965,8,FALSE),""),""),"")</f>
        <v/>
      </c>
      <c r="AA213" s="47"/>
      <c r="AB213" s="46" t="str">
        <f>IF(AA213&lt;&gt;"",IF(AA213&lt;&gt;"LIBSETS_DROP_MECHANIC_MONSTER_NAME",VLOOKUP(AA213,'LibSets constants'!$I$4:$L$1000,3,FALSE),""),"")</f>
        <v/>
      </c>
      <c r="AC213" s="46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constants'!$E$2:$L$4965,8,FALSE),""),""),"")</f>
        <v/>
      </c>
      <c r="AF213" s="47"/>
      <c r="AG213" s="46" t="str">
        <f>IF(AF213&lt;&gt;"",IF(AF213&lt;&gt;"LIBSETS_DROP_MECHANIC_MONSTER_NAME",VLOOKUP(AF213,'LibSets constants'!$I$4:$L$1000,3,FALSE),""),"")</f>
        <v/>
      </c>
      <c r="AH213" s="46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constants'!$E$2:$L$4965,8,FALSE),""),""),"")</f>
        <v/>
      </c>
      <c r="AK213" s="47"/>
      <c r="AL213" s="46" t="str">
        <f>IF(AK213&lt;&gt;"",IF(AK213&lt;&gt;"LIBSETS_DROP_MECHANIC_MONSTER_NAME",VLOOKUP(AK213,'LibSets constants'!$I$4:$L$1000,3,FALSE),""),"")</f>
        <v/>
      </c>
      <c r="AM213" s="46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constants'!$E$2:$L$4965,8,FALSE),""),""),"")</f>
        <v/>
      </c>
      <c r="AP213" s="47"/>
      <c r="AQ213" s="46" t="str">
        <f>IF(AP213&lt;&gt;"",IF(AP213&lt;&gt;"LIBSETS_DROP_MECHANIC_MONSTER_NAME",VLOOKUP(AP213,'LibSets constants'!$I$4:$L$1000,3,FALSE),""),"")</f>
        <v/>
      </c>
      <c r="AR213" s="46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constants'!$E$2:$L$4965,8,FALSE),""),""),"")</f>
        <v/>
      </c>
      <c r="AU213" s="47"/>
      <c r="AV213" s="46" t="str">
        <f>IF(AU213&lt;&gt;"",IF(AU213&lt;&gt;"LIBSETS_DROP_MECHANIC_MONSTER_NAME",VLOOKUP(AU213,'LibSets constants'!$I$4:$L$1000,3,FALSE),""),"")</f>
        <v/>
      </c>
      <c r="AW213" s="46" t="str">
        <f>IF(AU213&lt;&gt;"",IF(AU213&lt;&gt;"LIBSETS_DROP_MECHANIC_MONSTER_NAME",VLOOKUP(AU213,'LibSets constants'!$I$4:$L$1000,4,FALSE),""),"")</f>
        <v/>
      </c>
      <c r="AX213" s="23" t="str">
        <f t="shared" si="23"/>
        <v>[262] = {wayshrines={-1,-1,-1,}, dlcId=DLC_SHADOWS_OF_THE_HIST</v>
      </c>
      <c r="AY213" s="23" t="str">
        <f t="shared" si="26"/>
        <v>, zoneIds={848}, veteran=false</v>
      </c>
      <c r="AZ213" s="23" t="str">
        <f t="shared" si="24"/>
        <v>, setType=LIBSETS_SETTYPE_DUNGEON</v>
      </c>
      <c r="BA213" s="23" t="str">
        <f t="shared" si="25"/>
        <v>},</v>
      </c>
      <c r="BB213" s="23" t="str">
        <f t="shared" si="27"/>
        <v xml:space="preserve"> --Widowmaker / Witwenmacher   [Cradle of Shadows]</v>
      </c>
    </row>
    <row r="214" spans="1:54" x14ac:dyDescent="0.25">
      <c r="A214" s="13">
        <v>263</v>
      </c>
      <c r="B214" t="s">
        <v>1965</v>
      </c>
      <c r="C214" t="s">
        <v>1967</v>
      </c>
      <c r="D214" t="s">
        <v>1966</v>
      </c>
      <c r="G214" s="3">
        <f t="shared" si="22"/>
        <v>263</v>
      </c>
      <c r="J214" s="8" t="s">
        <v>4242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constants'!$E$2:$L$4965,8,FALSE),"")</f>
        <v>848</v>
      </c>
      <c r="S214" t="s">
        <v>72</v>
      </c>
      <c r="T214" s="21" t="str">
        <f>IF(R214&lt;&gt;"",IF(NOT(ISERROR(VLOOKUP(R214,'ESO Dungeon constants'!$F$3:$J$9999,5,FALSE))),VLOOKUP(R214,'ESO Dungeon constants'!$F$3:$K$9999,6,FALSE),VLOOKUP(R214,'ESO zone constants'!$L$2:$O$9999,4,FALSE)),"")</f>
        <v>DLC_SHADOWS_OF_THE_HIST</v>
      </c>
      <c r="U214" s="3" t="str">
        <f>VLOOKUP(T214,'LibSets constants'!$B$3:$C$1000,2,FALSE)</f>
        <v>Shadows of the Hist</v>
      </c>
      <c r="W214" s="46" t="str">
        <f>IF(V214&lt;&gt;"",IF(V214&lt;&gt;"LIBSETS_DROP_MECHANIC_MONSTER_NAME",VLOOKUP(V214,'LibSets constants'!$I$4:$L$1000,3,FALSE),""),"")</f>
        <v/>
      </c>
      <c r="X214" s="45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constants'!$E$2:$L$4965,8,FALSE),""),""),"")</f>
        <v/>
      </c>
      <c r="AA214" s="47"/>
      <c r="AB214" s="46" t="str">
        <f>IF(AA214&lt;&gt;"",IF(AA214&lt;&gt;"LIBSETS_DROP_MECHANIC_MONSTER_NAME",VLOOKUP(AA214,'LibSets constants'!$I$4:$L$1000,3,FALSE),""),"")</f>
        <v/>
      </c>
      <c r="AC214" s="46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constants'!$E$2:$L$4965,8,FALSE),""),""),"")</f>
        <v/>
      </c>
      <c r="AF214" s="47"/>
      <c r="AG214" s="46" t="str">
        <f>IF(AF214&lt;&gt;"",IF(AF214&lt;&gt;"LIBSETS_DROP_MECHANIC_MONSTER_NAME",VLOOKUP(AF214,'LibSets constants'!$I$4:$L$1000,3,FALSE),""),"")</f>
        <v/>
      </c>
      <c r="AH214" s="46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constants'!$E$2:$L$4965,8,FALSE),""),""),"")</f>
        <v/>
      </c>
      <c r="AK214" s="47"/>
      <c r="AL214" s="46" t="str">
        <f>IF(AK214&lt;&gt;"",IF(AK214&lt;&gt;"LIBSETS_DROP_MECHANIC_MONSTER_NAME",VLOOKUP(AK214,'LibSets constants'!$I$4:$L$1000,3,FALSE),""),"")</f>
        <v/>
      </c>
      <c r="AM214" s="46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constants'!$E$2:$L$4965,8,FALSE),""),""),"")</f>
        <v/>
      </c>
      <c r="AP214" s="47"/>
      <c r="AQ214" s="46" t="str">
        <f>IF(AP214&lt;&gt;"",IF(AP214&lt;&gt;"LIBSETS_DROP_MECHANIC_MONSTER_NAME",VLOOKUP(AP214,'LibSets constants'!$I$4:$L$1000,3,FALSE),""),"")</f>
        <v/>
      </c>
      <c r="AR214" s="46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constants'!$E$2:$L$4965,8,FALSE),""),""),"")</f>
        <v/>
      </c>
      <c r="AU214" s="47"/>
      <c r="AV214" s="46" t="str">
        <f>IF(AU214&lt;&gt;"",IF(AU214&lt;&gt;"LIBSETS_DROP_MECHANIC_MONSTER_NAME",VLOOKUP(AU214,'LibSets constants'!$I$4:$L$1000,3,FALSE),""),"")</f>
        <v/>
      </c>
      <c r="AW214" s="46" t="str">
        <f>IF(AU214&lt;&gt;"",IF(AU214&lt;&gt;"LIBSETS_DROP_MECHANIC_MONSTER_NAME",VLOOKUP(AU214,'LibSets constants'!$I$4:$L$1000,4,FALSE),""),"")</f>
        <v/>
      </c>
      <c r="AX214" s="23" t="str">
        <f t="shared" si="23"/>
        <v>[263] = {wayshrines={-1,-1,-1,}, dlcId=DLC_SHADOWS_OF_THE_HIST</v>
      </c>
      <c r="AY214" s="23" t="str">
        <f t="shared" si="26"/>
        <v>, zoneIds={848}, veteran=false</v>
      </c>
      <c r="AZ214" s="23" t="str">
        <f t="shared" si="24"/>
        <v>, setType=LIBSETS_SETTYPE_DUNGEON</v>
      </c>
      <c r="BA214" s="23" t="str">
        <f t="shared" si="25"/>
        <v>},</v>
      </c>
      <c r="BB214" s="23" t="str">
        <f t="shared" si="27"/>
        <v xml:space="preserve"> --Hand of Mephala / Hand von Mephala   [Cradle of Shadows]</v>
      </c>
    </row>
    <row r="215" spans="1:54" x14ac:dyDescent="0.25">
      <c r="A215" s="13">
        <v>295</v>
      </c>
      <c r="B215" t="s">
        <v>2037</v>
      </c>
      <c r="C215" t="s">
        <v>2039</v>
      </c>
      <c r="D215" t="s">
        <v>2038</v>
      </c>
      <c r="G215" s="3">
        <f t="shared" si="22"/>
        <v>295</v>
      </c>
      <c r="J215" s="8" t="s">
        <v>4242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constants'!$E$2:$L$4965,8,FALSE),"")</f>
        <v>380</v>
      </c>
      <c r="S215" t="s">
        <v>140</v>
      </c>
      <c r="T215" s="21" t="str">
        <f>IF(R215&lt;&gt;"",IF(NOT(ISERROR(VLOOKUP(R215,'ESO Dungeon constants'!$F$3:$J$9999,5,FALSE))),VLOOKUP(R215,'ESO Dungeon constants'!$F$3:$K$9999,6,FALSE),VLOOKUP(R215,'ESO zone constants'!$L$2:$O$9999,4,FALSE)),"")</f>
        <v>DLC_BASE_GAME</v>
      </c>
      <c r="U215" s="3" t="str">
        <f>VLOOKUP(T215,'LibSets constants'!$B$3:$C$1000,2,FALSE)</f>
        <v>Included in base game</v>
      </c>
      <c r="W215" s="46" t="str">
        <f>IF(V215&lt;&gt;"",IF(V215&lt;&gt;"LIBSETS_DROP_MECHANIC_MONSTER_NAME",VLOOKUP(V215,'LibSets constants'!$I$4:$L$1000,3,FALSE),""),"")</f>
        <v/>
      </c>
      <c r="X215" s="3" t="str">
        <f>IF(V215&lt;&gt;"",IF(V215&lt;&gt;"LIBSETS_DROP_MECHANIC_MONSTER_NAME",VLOOKUP(V215,'LibSets constants'!$I$4:$L$1000,4,FALSE),""),"")</f>
        <v/>
      </c>
      <c r="Y215" s="3">
        <f>IF(J215&lt;&gt;"LIBSETS_SETTYPE_BATTLEGROUND",IF(J215&lt;&gt;"LIBSETS_SETTYPE_SPECIAL",IF(Z215&lt;&gt;"",VLOOKUP(Z215,'ESO zone constants'!$E$2:$L$4965,8,FALSE),""),""),"")</f>
        <v>935</v>
      </c>
      <c r="Z215" t="s">
        <v>141</v>
      </c>
      <c r="AA215" s="47"/>
      <c r="AB215" s="46" t="str">
        <f>IF(AA215&lt;&gt;"",IF(AA215&lt;&gt;"LIBSETS_DROP_MECHANIC_MONSTER_NAME",VLOOKUP(AA215,'LibSets constants'!$I$4:$L$1000,3,FALSE),""),"")</f>
        <v/>
      </c>
      <c r="AC215" s="46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constants'!$E$2:$L$4965,8,FALSE),""),""),"")</f>
        <v/>
      </c>
      <c r="AF215" s="47"/>
      <c r="AG215" s="46" t="str">
        <f>IF(AF215&lt;&gt;"",IF(AF215&lt;&gt;"LIBSETS_DROP_MECHANIC_MONSTER_NAME",VLOOKUP(AF215,'LibSets constants'!$I$4:$L$1000,3,FALSE),""),"")</f>
        <v/>
      </c>
      <c r="AH215" s="46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constants'!$E$2:$L$4965,8,FALSE),""),""),"")</f>
        <v/>
      </c>
      <c r="AK215" s="47"/>
      <c r="AL215" s="46" t="str">
        <f>IF(AK215&lt;&gt;"",IF(AK215&lt;&gt;"LIBSETS_DROP_MECHANIC_MONSTER_NAME",VLOOKUP(AK215,'LibSets constants'!$I$4:$L$1000,3,FALSE),""),"")</f>
        <v/>
      </c>
      <c r="AM215" s="46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constants'!$E$2:$L$4965,8,FALSE),""),""),"")</f>
        <v/>
      </c>
      <c r="AP215" s="47"/>
      <c r="AQ215" s="46" t="str">
        <f>IF(AP215&lt;&gt;"",IF(AP215&lt;&gt;"LIBSETS_DROP_MECHANIC_MONSTER_NAME",VLOOKUP(AP215,'LibSets constants'!$I$4:$L$1000,3,FALSE),""),"")</f>
        <v/>
      </c>
      <c r="AR215" s="46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constants'!$E$2:$L$4965,8,FALSE),""),""),"")</f>
        <v/>
      </c>
      <c r="AU215" s="47"/>
      <c r="AV215" s="46" t="str">
        <f>IF(AU215&lt;&gt;"",IF(AU215&lt;&gt;"LIBSETS_DROP_MECHANIC_MONSTER_NAME",VLOOKUP(AU215,'LibSets constants'!$I$4:$L$1000,3,FALSE),""),"")</f>
        <v/>
      </c>
      <c r="AW215" s="46" t="str">
        <f>IF(AU215&lt;&gt;"",IF(AU215&lt;&gt;"LIBSETS_DROP_MECHANIC_MONSTER_NAME",VLOOKUP(AU215,'LibSets constants'!$I$4:$L$1000,4,FALSE),""),"")</f>
        <v/>
      </c>
      <c r="AX215" s="23" t="str">
        <f t="shared" si="23"/>
        <v>[295] = {wayshrines={-1,-1,-1,}, dlcId=DLC_BASE_GAME</v>
      </c>
      <c r="AY215" s="23" t="str">
        <f t="shared" si="26"/>
        <v>, zoneIds={380,935}, veteran=false</v>
      </c>
      <c r="AZ215" s="23" t="str">
        <f t="shared" si="24"/>
        <v>, setType=LIBSETS_SETTYPE_DUNGEON</v>
      </c>
      <c r="BA215" s="23" t="str">
        <f t="shared" si="25"/>
        <v>},</v>
      </c>
      <c r="BB215" s="23" t="str">
        <f t="shared" si="27"/>
        <v xml:space="preserve"> --Jailbreaker / Ausbrecher   [The Banished Cells I, The Banished Cells II]</v>
      </c>
    </row>
    <row r="216" spans="1:54" x14ac:dyDescent="0.25">
      <c r="A216" s="13">
        <v>296</v>
      </c>
      <c r="B216" t="s">
        <v>2040</v>
      </c>
      <c r="C216" t="s">
        <v>2042</v>
      </c>
      <c r="D216" t="s">
        <v>2041</v>
      </c>
      <c r="G216" s="3">
        <f t="shared" si="22"/>
        <v>296</v>
      </c>
      <c r="J216" s="8" t="s">
        <v>4242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constants'!$E$2:$L$4965,8,FALSE),"")</f>
        <v>144</v>
      </c>
      <c r="S216" t="s">
        <v>66</v>
      </c>
      <c r="T216" s="21" t="str">
        <f>IF(R216&lt;&gt;"",IF(NOT(ISERROR(VLOOKUP(R216,'ESO Dungeon constants'!$F$3:$J$9999,5,FALSE))),VLOOKUP(R216,'ESO Dungeon constants'!$F$3:$K$9999,6,FALSE),VLOOKUP(R216,'ESO zone constants'!$L$2:$O$9999,4,FALSE)),"")</f>
        <v>DLC_BASE_GAME</v>
      </c>
      <c r="U216" s="3" t="str">
        <f>VLOOKUP(T216,'LibSets constants'!$B$3:$C$1000,2,FALSE)</f>
        <v>Included in base game</v>
      </c>
      <c r="W216" s="46" t="str">
        <f>IF(V216&lt;&gt;"",IF(V216&lt;&gt;"LIBSETS_DROP_MECHANIC_MONSTER_NAME",VLOOKUP(V216,'LibSets constants'!$I$4:$L$1000,3,FALSE),""),"")</f>
        <v/>
      </c>
      <c r="X216" s="3" t="str">
        <f>IF(V216&lt;&gt;"",IF(V216&lt;&gt;"LIBSETS_DROP_MECHANIC_MONSTER_NAME",VLOOKUP(V216,'LibSets constants'!$I$4:$L$1000,4,FALSE),""),"")</f>
        <v/>
      </c>
      <c r="Y216" s="3">
        <f>IF(J216&lt;&gt;"LIBSETS_SETTYPE_BATTLEGROUND",IF(J216&lt;&gt;"LIBSETS_SETTYPE_SPECIAL",IF(Z216&lt;&gt;"",VLOOKUP(Z216,'ESO zone constants'!$E$2:$L$4965,8,FALSE),""),""),"")</f>
        <v>936</v>
      </c>
      <c r="Z216" t="s">
        <v>42</v>
      </c>
      <c r="AA216" s="47"/>
      <c r="AB216" s="46" t="str">
        <f>IF(AA216&lt;&gt;"",IF(AA216&lt;&gt;"LIBSETS_DROP_MECHANIC_MONSTER_NAME",VLOOKUP(AA216,'LibSets constants'!$I$4:$L$1000,3,FALSE),""),"")</f>
        <v/>
      </c>
      <c r="AC216" s="46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constants'!$E$2:$L$4965,8,FALSE),""),""),"")</f>
        <v/>
      </c>
      <c r="AF216" s="47"/>
      <c r="AG216" s="46" t="str">
        <f>IF(AF216&lt;&gt;"",IF(AF216&lt;&gt;"LIBSETS_DROP_MECHANIC_MONSTER_NAME",VLOOKUP(AF216,'LibSets constants'!$I$4:$L$1000,3,FALSE),""),"")</f>
        <v/>
      </c>
      <c r="AH216" s="46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constants'!$E$2:$L$4965,8,FALSE),""),""),"")</f>
        <v/>
      </c>
      <c r="AK216" s="47"/>
      <c r="AL216" s="46" t="str">
        <f>IF(AK216&lt;&gt;"",IF(AK216&lt;&gt;"LIBSETS_DROP_MECHANIC_MONSTER_NAME",VLOOKUP(AK216,'LibSets constants'!$I$4:$L$1000,3,FALSE),""),"")</f>
        <v/>
      </c>
      <c r="AM216" s="46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constants'!$E$2:$L$4965,8,FALSE),""),""),"")</f>
        <v/>
      </c>
      <c r="AP216" s="47"/>
      <c r="AQ216" s="46" t="str">
        <f>IF(AP216&lt;&gt;"",IF(AP216&lt;&gt;"LIBSETS_DROP_MECHANIC_MONSTER_NAME",VLOOKUP(AP216,'LibSets constants'!$I$4:$L$1000,3,FALSE),""),"")</f>
        <v/>
      </c>
      <c r="AR216" s="46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constants'!$E$2:$L$4965,8,FALSE),""),""),"")</f>
        <v/>
      </c>
      <c r="AU216" s="47"/>
      <c r="AV216" s="46" t="str">
        <f>IF(AU216&lt;&gt;"",IF(AU216&lt;&gt;"LIBSETS_DROP_MECHANIC_MONSTER_NAME",VLOOKUP(AU216,'LibSets constants'!$I$4:$L$1000,3,FALSE),""),"")</f>
        <v/>
      </c>
      <c r="AW216" s="46" t="str">
        <f>IF(AU216&lt;&gt;"",IF(AU216&lt;&gt;"LIBSETS_DROP_MECHANIC_MONSTER_NAME",VLOOKUP(AU216,'LibSets constants'!$I$4:$L$1000,4,FALSE),""),"")</f>
        <v/>
      </c>
      <c r="AX216" s="23" t="str">
        <f t="shared" si="23"/>
        <v>[296] = {wayshrines={-1,-1,-1,}, dlcId=DLC_BASE_GAME</v>
      </c>
      <c r="AY216" s="23" t="str">
        <f t="shared" si="26"/>
        <v>, zoneIds={144,936}, veteran=false</v>
      </c>
      <c r="AZ216" s="23" t="str">
        <f t="shared" si="24"/>
        <v>, setType=LIBSETS_SETTYPE_DUNGEON</v>
      </c>
      <c r="BA216" s="23" t="str">
        <f t="shared" si="25"/>
        <v>},</v>
      </c>
      <c r="BB216" s="23" t="str">
        <f t="shared" si="27"/>
        <v xml:space="preserve"> --Spelunker / Höhlenforscher   [Spindleclutch I, Spindleclutch II]</v>
      </c>
    </row>
    <row r="217" spans="1:54" x14ac:dyDescent="0.25">
      <c r="A217" s="13">
        <v>297</v>
      </c>
      <c r="B217" t="s">
        <v>2043</v>
      </c>
      <c r="C217" t="s">
        <v>2045</v>
      </c>
      <c r="D217" t="s">
        <v>2044</v>
      </c>
      <c r="G217" s="3">
        <f t="shared" si="22"/>
        <v>297</v>
      </c>
      <c r="J217" s="8" t="s">
        <v>4242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constants'!$E$2:$L$4965,8,FALSE),"")</f>
        <v>283</v>
      </c>
      <c r="S217" t="s">
        <v>51</v>
      </c>
      <c r="T217" s="21" t="str">
        <f>IF(R217&lt;&gt;"",IF(NOT(ISERROR(VLOOKUP(R217,'ESO Dungeon constants'!$F$3:$J$9999,5,FALSE))),VLOOKUP(R217,'ESO Dungeon constants'!$F$3:$K$9999,6,FALSE),VLOOKUP(R217,'ESO zone constants'!$L$2:$O$9999,4,FALSE)),"")</f>
        <v>DLC_BASE_GAME</v>
      </c>
      <c r="U217" s="3" t="str">
        <f>VLOOKUP(T217,'LibSets constants'!$B$3:$C$1000,2,FALSE)</f>
        <v>Included in base game</v>
      </c>
      <c r="W217" s="46" t="str">
        <f>IF(V217&lt;&gt;"",IF(V217&lt;&gt;"LIBSETS_DROP_MECHANIC_MONSTER_NAME",VLOOKUP(V217,'LibSets constants'!$I$4:$L$1000,3,FALSE),""),"")</f>
        <v/>
      </c>
      <c r="X217" s="3" t="str">
        <f>IF(V217&lt;&gt;"",IF(V217&lt;&gt;"LIBSETS_DROP_MECHANIC_MONSTER_NAME",VLOOKUP(V217,'LibSets constants'!$I$4:$L$1000,4,FALSE),""),"")</f>
        <v/>
      </c>
      <c r="Y217" s="3">
        <f>IF(J217&lt;&gt;"LIBSETS_SETTYPE_BATTLEGROUND",IF(J217&lt;&gt;"LIBSETS_SETTYPE_SPECIAL",IF(Z217&lt;&gt;"",VLOOKUP(Z217,'ESO zone constants'!$E$2:$L$4965,8,FALSE),""),""),"")</f>
        <v>934</v>
      </c>
      <c r="Z217" t="s">
        <v>63</v>
      </c>
      <c r="AA217" s="47"/>
      <c r="AB217" s="46" t="str">
        <f>IF(AA217&lt;&gt;"",IF(AA217&lt;&gt;"LIBSETS_DROP_MECHANIC_MONSTER_NAME",VLOOKUP(AA217,'LibSets constants'!$I$4:$L$1000,3,FALSE),""),"")</f>
        <v/>
      </c>
      <c r="AC217" s="46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constants'!$E$2:$L$4965,8,FALSE),""),""),"")</f>
        <v/>
      </c>
      <c r="AF217" s="47"/>
      <c r="AG217" s="46" t="str">
        <f>IF(AF217&lt;&gt;"",IF(AF217&lt;&gt;"LIBSETS_DROP_MECHANIC_MONSTER_NAME",VLOOKUP(AF217,'LibSets constants'!$I$4:$L$1000,3,FALSE),""),"")</f>
        <v/>
      </c>
      <c r="AH217" s="46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constants'!$E$2:$L$4965,8,FALSE),""),""),"")</f>
        <v/>
      </c>
      <c r="AK217" s="47"/>
      <c r="AL217" s="46" t="str">
        <f>IF(AK217&lt;&gt;"",IF(AK217&lt;&gt;"LIBSETS_DROP_MECHANIC_MONSTER_NAME",VLOOKUP(AK217,'LibSets constants'!$I$4:$L$1000,3,FALSE),""),"")</f>
        <v/>
      </c>
      <c r="AM217" s="46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constants'!$E$2:$L$4965,8,FALSE),""),""),"")</f>
        <v/>
      </c>
      <c r="AP217" s="47"/>
      <c r="AQ217" s="46" t="str">
        <f>IF(AP217&lt;&gt;"",IF(AP217&lt;&gt;"LIBSETS_DROP_MECHANIC_MONSTER_NAME",VLOOKUP(AP217,'LibSets constants'!$I$4:$L$1000,3,FALSE),""),"")</f>
        <v/>
      </c>
      <c r="AR217" s="46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constants'!$E$2:$L$4965,8,FALSE),""),""),"")</f>
        <v/>
      </c>
      <c r="AU217" s="47"/>
      <c r="AV217" s="46" t="str">
        <f>IF(AU217&lt;&gt;"",IF(AU217&lt;&gt;"LIBSETS_DROP_MECHANIC_MONSTER_NAME",VLOOKUP(AU217,'LibSets constants'!$I$4:$L$1000,3,FALSE),""),"")</f>
        <v/>
      </c>
      <c r="AW217" s="46" t="str">
        <f>IF(AU217&lt;&gt;"",IF(AU217&lt;&gt;"LIBSETS_DROP_MECHANIC_MONSTER_NAME",VLOOKUP(AU217,'LibSets constants'!$I$4:$L$1000,4,FALSE),""),"")</f>
        <v/>
      </c>
      <c r="AX217" s="23" t="str">
        <f t="shared" si="23"/>
        <v>[297] = {wayshrines={-1,-1,-1,}, dlcId=DLC_BASE_GAME</v>
      </c>
      <c r="AY217" s="23" t="str">
        <f t="shared" si="26"/>
        <v>, zoneIds={283,934}, veteran=false</v>
      </c>
      <c r="AZ217" s="23" t="str">
        <f t="shared" si="24"/>
        <v>, setType=LIBSETS_SETTYPE_DUNGEON</v>
      </c>
      <c r="BA217" s="23" t="str">
        <f t="shared" si="25"/>
        <v>},</v>
      </c>
      <c r="BB217" s="23" t="str">
        <f t="shared" si="27"/>
        <v xml:space="preserve"> --Spider Cultist Cowl / Spinnenkultistenkutte   [Fungal Grotto I, Fungal Grotto II]</v>
      </c>
    </row>
    <row r="218" spans="1:54" x14ac:dyDescent="0.25">
      <c r="A218" s="13">
        <v>298</v>
      </c>
      <c r="B218" t="s">
        <v>2046</v>
      </c>
      <c r="C218" t="s">
        <v>2048</v>
      </c>
      <c r="D218" t="s">
        <v>2047</v>
      </c>
      <c r="G218" s="3">
        <f t="shared" si="22"/>
        <v>298</v>
      </c>
      <c r="J218" s="8" t="s">
        <v>4242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constants'!$E$2:$L$4965,8,FALSE),"")</f>
        <v>126</v>
      </c>
      <c r="S218" t="s">
        <v>43</v>
      </c>
      <c r="T218" s="21" t="str">
        <f>IF(R218&lt;&gt;"",IF(NOT(ISERROR(VLOOKUP(R218,'ESO Dungeon constants'!$F$3:$J$9999,5,FALSE))),VLOOKUP(R218,'ESO Dungeon constants'!$F$3:$K$9999,6,FALSE),VLOOKUP(R218,'ESO zone constants'!$L$2:$O$9999,4,FALSE)),"")</f>
        <v>DLC_BASE_GAME</v>
      </c>
      <c r="U218" s="3" t="str">
        <f>VLOOKUP(T218,'LibSets constants'!$B$3:$C$1000,2,FALSE)</f>
        <v>Included in base game</v>
      </c>
      <c r="W218" s="46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constants'!$E$2:$L$4965,8,FALSE),""),""),"")</f>
        <v>931</v>
      </c>
      <c r="Z218" t="s">
        <v>56</v>
      </c>
      <c r="AA218" s="47"/>
      <c r="AB218" s="46" t="str">
        <f>IF(AA218&lt;&gt;"",IF(AA218&lt;&gt;"LIBSETS_DROP_MECHANIC_MONSTER_NAME",VLOOKUP(AA218,'LibSets constants'!$I$4:$L$1000,3,FALSE),""),"")</f>
        <v/>
      </c>
      <c r="AC218" s="46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constants'!$E$2:$L$4965,8,FALSE),""),""),"")</f>
        <v/>
      </c>
      <c r="AF218" s="47"/>
      <c r="AG218" s="46" t="str">
        <f>IF(AF218&lt;&gt;"",IF(AF218&lt;&gt;"LIBSETS_DROP_MECHANIC_MONSTER_NAME",VLOOKUP(AF218,'LibSets constants'!$I$4:$L$1000,3,FALSE),""),"")</f>
        <v/>
      </c>
      <c r="AH218" s="46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constants'!$E$2:$L$4965,8,FALSE),""),""),"")</f>
        <v/>
      </c>
      <c r="AK218" s="47"/>
      <c r="AL218" s="46" t="str">
        <f>IF(AK218&lt;&gt;"",IF(AK218&lt;&gt;"LIBSETS_DROP_MECHANIC_MONSTER_NAME",VLOOKUP(AK218,'LibSets constants'!$I$4:$L$1000,3,FALSE),""),"")</f>
        <v/>
      </c>
      <c r="AM218" s="46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constants'!$E$2:$L$4965,8,FALSE),""),""),"")</f>
        <v/>
      </c>
      <c r="AP218" s="47"/>
      <c r="AQ218" s="46" t="str">
        <f>IF(AP218&lt;&gt;"",IF(AP218&lt;&gt;"LIBSETS_DROP_MECHANIC_MONSTER_NAME",VLOOKUP(AP218,'LibSets constants'!$I$4:$L$1000,3,FALSE),""),"")</f>
        <v/>
      </c>
      <c r="AR218" s="46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constants'!$E$2:$L$4965,8,FALSE),""),""),"")</f>
        <v/>
      </c>
      <c r="AU218" s="47"/>
      <c r="AV218" s="46" t="str">
        <f>IF(AU218&lt;&gt;"",IF(AU218&lt;&gt;"LIBSETS_DROP_MECHANIC_MONSTER_NAME",VLOOKUP(AU218,'LibSets constants'!$I$4:$L$1000,3,FALSE),""),"")</f>
        <v/>
      </c>
      <c r="AW218" s="46" t="str">
        <f>IF(AU218&lt;&gt;"",IF(AU218&lt;&gt;"LIBSETS_DROP_MECHANIC_MONSTER_NAME",VLOOKUP(AU218,'LibSets constants'!$I$4:$L$1000,4,FALSE),""),"")</f>
        <v/>
      </c>
      <c r="AX218" s="23" t="str">
        <f t="shared" si="23"/>
        <v>[298] = {wayshrines={-1,-1,-1,}, dlcId=DLC_BASE_GAME</v>
      </c>
      <c r="AY218" s="23" t="str">
        <f t="shared" si="26"/>
        <v>, zoneIds={126,931}, veteran=false</v>
      </c>
      <c r="AZ218" s="23" t="str">
        <f t="shared" si="24"/>
        <v>, setType=LIBSETS_SETTYPE_DUNGEON</v>
      </c>
      <c r="BA218" s="23" t="str">
        <f t="shared" si="25"/>
        <v>},</v>
      </c>
      <c r="BB218" s="23" t="str">
        <f t="shared" si="27"/>
        <v xml:space="preserve"> --Light Speaker / Lichtsprecher   [Elden Hollow I, Elden Hollow II]</v>
      </c>
    </row>
    <row r="219" spans="1:54" s="30" customFormat="1" x14ac:dyDescent="0.25">
      <c r="A219" s="13">
        <v>299</v>
      </c>
      <c r="B219" t="s">
        <v>2049</v>
      </c>
      <c r="C219" t="s">
        <v>2051</v>
      </c>
      <c r="D219" t="s">
        <v>2050</v>
      </c>
      <c r="E219"/>
      <c r="F219"/>
      <c r="G219" s="3">
        <f t="shared" si="22"/>
        <v>299</v>
      </c>
      <c r="H219"/>
      <c r="I219"/>
      <c r="J219" s="8" t="s">
        <v>4242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constants'!$E$2:$L$4965,8,FALSE),"")</f>
        <v>146</v>
      </c>
      <c r="S219" t="s">
        <v>62</v>
      </c>
      <c r="T219" s="21" t="str">
        <f>IF(R219&lt;&gt;"",IF(NOT(ISERROR(VLOOKUP(R219,'ESO Dungeon constants'!$F$3:$J$9999,5,FALSE))),VLOOKUP(R219,'ESO Dungeon constants'!$F$3:$K$9999,6,FALSE),VLOOKUP(R219,'ESO zone constants'!$L$2:$O$9999,4,FALSE)),"")</f>
        <v>DLC_BASE_GAME</v>
      </c>
      <c r="U219" s="3" t="str">
        <f>VLOOKUP(T219,'LibSets constants'!$B$3:$C$1000,2,FALSE)</f>
        <v>Included in base game</v>
      </c>
      <c r="V219" s="37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constants'!$E$2:$L$4965,8,FALSE),""),""),"")</f>
        <v>933</v>
      </c>
      <c r="Z219" t="s">
        <v>58</v>
      </c>
      <c r="AA219" s="37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constants'!$E$2:$L$4965,8,FALSE),""),""),"")</f>
        <v/>
      </c>
      <c r="AE219"/>
      <c r="AF219" s="37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constants'!$E$2:$L$4965,8,FALSE),""),""),"")</f>
        <v/>
      </c>
      <c r="AJ219"/>
      <c r="AK219" s="37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constants'!$E$2:$L$4965,8,FALSE),""),""),"")</f>
        <v/>
      </c>
      <c r="AO219"/>
      <c r="AP219" s="37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constants'!$E$2:$L$4965,8,FALSE),""),""),"")</f>
        <v/>
      </c>
      <c r="AT219"/>
      <c r="AU219" s="37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3" t="str">
        <f t="shared" si="23"/>
        <v>[299] = {wayshrines={-1,-1,-1,}, dlcId=DLC_BASE_GAME</v>
      </c>
      <c r="AY219" s="23" t="str">
        <f t="shared" si="26"/>
        <v>, zoneIds={146,933}, veteran=false</v>
      </c>
      <c r="AZ219" s="23" t="str">
        <f t="shared" si="24"/>
        <v>, setType=LIBSETS_SETTYPE_DUNGEON</v>
      </c>
      <c r="BA219" s="23" t="str">
        <f t="shared" si="25"/>
        <v>},</v>
      </c>
      <c r="BB219" s="23" t="str">
        <f t="shared" si="27"/>
        <v xml:space="preserve"> --Toothrow / Zahnreihe   [Wayrest Sewers I, Wayrest Sewers II]</v>
      </c>
    </row>
    <row r="220" spans="1:54" s="15" customFormat="1" x14ac:dyDescent="0.25">
      <c r="A220" s="13">
        <v>300</v>
      </c>
      <c r="B220" t="s">
        <v>2052</v>
      </c>
      <c r="C220" t="s">
        <v>2054</v>
      </c>
      <c r="D220" t="s">
        <v>2053</v>
      </c>
      <c r="E220"/>
      <c r="F220"/>
      <c r="G220" s="3">
        <f t="shared" si="22"/>
        <v>300</v>
      </c>
      <c r="H220"/>
      <c r="I220"/>
      <c r="J220" s="8" t="s">
        <v>4242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constants'!$E$2:$L$4965,8,FALSE),"")</f>
        <v>63</v>
      </c>
      <c r="S220" t="s">
        <v>61</v>
      </c>
      <c r="T220" s="21" t="str">
        <f>IF(R220&lt;&gt;"",IF(NOT(ISERROR(VLOOKUP(R220,'ESO Dungeon constants'!$F$3:$J$9999,5,FALSE))),VLOOKUP(R220,'ESO Dungeon constants'!$F$3:$K$9999,6,FALSE),VLOOKUP(R220,'ESO zone constants'!$L$2:$O$9999,4,FALSE)),"")</f>
        <v>DLC_BASE_GAME</v>
      </c>
      <c r="U220" s="3" t="str">
        <f>VLOOKUP(T220,'LibSets constants'!$B$3:$C$1000,2,FALSE)</f>
        <v>Included in base game</v>
      </c>
      <c r="V220" s="37"/>
      <c r="W220" s="46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constants'!$E$2:$L$4965,8,FALSE),""),""),"")</f>
        <v>930</v>
      </c>
      <c r="Z220" t="s">
        <v>46</v>
      </c>
      <c r="AA220" s="47"/>
      <c r="AB220" s="46" t="str">
        <f>IF(AA220&lt;&gt;"",IF(AA220&lt;&gt;"LIBSETS_DROP_MECHANIC_MONSTER_NAME",VLOOKUP(AA220,'LibSets constants'!$I$4:$L$1000,3,FALSE),""),"")</f>
        <v/>
      </c>
      <c r="AC220" s="46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constants'!$E$2:$L$4965,8,FALSE),""),""),"")</f>
        <v/>
      </c>
      <c r="AE220"/>
      <c r="AF220" s="47"/>
      <c r="AG220" s="46" t="str">
        <f>IF(AF220&lt;&gt;"",IF(AF220&lt;&gt;"LIBSETS_DROP_MECHANIC_MONSTER_NAME",VLOOKUP(AF220,'LibSets constants'!$I$4:$L$1000,3,FALSE),""),"")</f>
        <v/>
      </c>
      <c r="AH220" s="46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constants'!$E$2:$L$4965,8,FALSE),""),""),"")</f>
        <v/>
      </c>
      <c r="AJ220"/>
      <c r="AK220" s="47"/>
      <c r="AL220" s="46" t="str">
        <f>IF(AK220&lt;&gt;"",IF(AK220&lt;&gt;"LIBSETS_DROP_MECHANIC_MONSTER_NAME",VLOOKUP(AK220,'LibSets constants'!$I$4:$L$1000,3,FALSE),""),"")</f>
        <v/>
      </c>
      <c r="AM220" s="46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constants'!$E$2:$L$4965,8,FALSE),""),""),"")</f>
        <v/>
      </c>
      <c r="AO220"/>
      <c r="AP220" s="47"/>
      <c r="AQ220" s="46" t="str">
        <f>IF(AP220&lt;&gt;"",IF(AP220&lt;&gt;"LIBSETS_DROP_MECHANIC_MONSTER_NAME",VLOOKUP(AP220,'LibSets constants'!$I$4:$L$1000,3,FALSE),""),"")</f>
        <v/>
      </c>
      <c r="AR220" s="46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constants'!$E$2:$L$4965,8,FALSE),""),""),"")</f>
        <v/>
      </c>
      <c r="AT220"/>
      <c r="AU220" s="47"/>
      <c r="AV220" s="46" t="str">
        <f>IF(AU220&lt;&gt;"",IF(AU220&lt;&gt;"LIBSETS_DROP_MECHANIC_MONSTER_NAME",VLOOKUP(AU220,'LibSets constants'!$I$4:$L$1000,3,FALSE),""),"")</f>
        <v/>
      </c>
      <c r="AW220" s="46" t="str">
        <f>IF(AU220&lt;&gt;"",IF(AU220&lt;&gt;"LIBSETS_DROP_MECHANIC_MONSTER_NAME",VLOOKUP(AU220,'LibSets constants'!$I$4:$L$1000,4,FALSE),""),"")</f>
        <v/>
      </c>
      <c r="AX220" s="23" t="str">
        <f t="shared" si="23"/>
        <v>[300] = {wayshrines={-1,-1,-1,}, dlcId=DLC_BASE_GAME</v>
      </c>
      <c r="AY220" s="23" t="str">
        <f t="shared" si="26"/>
        <v>, zoneIds={63,930}, veteran=false</v>
      </c>
      <c r="AZ220" s="23" t="str">
        <f t="shared" si="24"/>
        <v>, setType=LIBSETS_SETTYPE_DUNGEON</v>
      </c>
      <c r="BA220" s="23" t="str">
        <f t="shared" si="25"/>
        <v>},</v>
      </c>
      <c r="BB220" s="23" t="str">
        <f t="shared" si="27"/>
        <v xml:space="preserve"> --Netch's Touch / Berührung des Netch   [Darkshade Caverns I, Darkshade Caverns II]</v>
      </c>
    </row>
    <row r="221" spans="1:54" x14ac:dyDescent="0.25">
      <c r="A221" s="13">
        <v>301</v>
      </c>
      <c r="B221" t="s">
        <v>2055</v>
      </c>
      <c r="C221" t="s">
        <v>2057</v>
      </c>
      <c r="D221" t="s">
        <v>2056</v>
      </c>
      <c r="G221" s="3">
        <f t="shared" si="22"/>
        <v>301</v>
      </c>
      <c r="J221" s="8" t="s">
        <v>4242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constants'!$E$2:$L$4965,8,FALSE),"")</f>
        <v>63</v>
      </c>
      <c r="S221" t="s">
        <v>61</v>
      </c>
      <c r="T221" s="21" t="str">
        <f>IF(R221&lt;&gt;"",IF(NOT(ISERROR(VLOOKUP(R221,'ESO Dungeon constants'!$F$3:$J$9999,5,FALSE))),VLOOKUP(R221,'ESO Dungeon constants'!$F$3:$K$9999,6,FALSE),VLOOKUP(R221,'ESO zone constants'!$L$2:$O$9999,4,FALSE)),"")</f>
        <v>DLC_BASE_GAME</v>
      </c>
      <c r="U221" s="3" t="str">
        <f>VLOOKUP(T221,'LibSets constants'!$B$3:$C$1000,2,FALSE)</f>
        <v>Included in base game</v>
      </c>
      <c r="W221" s="46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constants'!$E$2:$L$4965,8,FALSE),""),""),"")</f>
        <v>930</v>
      </c>
      <c r="Z221" t="s">
        <v>46</v>
      </c>
      <c r="AA221" s="47"/>
      <c r="AB221" s="46" t="str">
        <f>IF(AA221&lt;&gt;"",IF(AA221&lt;&gt;"LIBSETS_DROP_MECHANIC_MONSTER_NAME",VLOOKUP(AA221,'LibSets constants'!$I$4:$L$1000,3,FALSE),""),"")</f>
        <v/>
      </c>
      <c r="AC221" s="46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constants'!$E$2:$L$4965,8,FALSE),""),""),"")</f>
        <v/>
      </c>
      <c r="AF221" s="47"/>
      <c r="AG221" s="46" t="str">
        <f>IF(AF221&lt;&gt;"",IF(AF221&lt;&gt;"LIBSETS_DROP_MECHANIC_MONSTER_NAME",VLOOKUP(AF221,'LibSets constants'!$I$4:$L$1000,3,FALSE),""),"")</f>
        <v/>
      </c>
      <c r="AH221" s="46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constants'!$E$2:$L$4965,8,FALSE),""),""),"")</f>
        <v/>
      </c>
      <c r="AK221" s="47"/>
      <c r="AL221" s="46" t="str">
        <f>IF(AK221&lt;&gt;"",IF(AK221&lt;&gt;"LIBSETS_DROP_MECHANIC_MONSTER_NAME",VLOOKUP(AK221,'LibSets constants'!$I$4:$L$1000,3,FALSE),""),"")</f>
        <v/>
      </c>
      <c r="AM221" s="46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constants'!$E$2:$L$4965,8,FALSE),""),""),"")</f>
        <v/>
      </c>
      <c r="AP221" s="47"/>
      <c r="AQ221" s="46" t="str">
        <f>IF(AP221&lt;&gt;"",IF(AP221&lt;&gt;"LIBSETS_DROP_MECHANIC_MONSTER_NAME",VLOOKUP(AP221,'LibSets constants'!$I$4:$L$1000,3,FALSE),""),"")</f>
        <v/>
      </c>
      <c r="AR221" s="46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constants'!$E$2:$L$4965,8,FALSE),""),""),"")</f>
        <v/>
      </c>
      <c r="AU221" s="47"/>
      <c r="AV221" s="46" t="str">
        <f>IF(AU221&lt;&gt;"",IF(AU221&lt;&gt;"LIBSETS_DROP_MECHANIC_MONSTER_NAME",VLOOKUP(AU221,'LibSets constants'!$I$4:$L$1000,3,FALSE),""),"")</f>
        <v/>
      </c>
      <c r="AW221" s="46" t="str">
        <f>IF(AU221&lt;&gt;"",IF(AU221&lt;&gt;"LIBSETS_DROP_MECHANIC_MONSTER_NAME",VLOOKUP(AU221,'LibSets constants'!$I$4:$L$1000,4,FALSE),""),"")</f>
        <v/>
      </c>
      <c r="AX221" s="23" t="str">
        <f t="shared" si="23"/>
        <v>[301] = {wayshrines={-1,-1,-1,}, dlcId=DLC_BASE_GAME</v>
      </c>
      <c r="AY221" s="23" t="str">
        <f t="shared" si="26"/>
        <v>, zoneIds={63,930}, veteran=false</v>
      </c>
      <c r="AZ221" s="23" t="str">
        <f t="shared" si="24"/>
        <v>, setType=LIBSETS_SETTYPE_DUNGEON</v>
      </c>
      <c r="BA221" s="23" t="str">
        <f t="shared" si="25"/>
        <v>},</v>
      </c>
      <c r="BB221" s="23" t="str">
        <f t="shared" si="27"/>
        <v xml:space="preserve"> --Strength of the Automaton / Stärke des Automaten   [Darkshade Caverns I, Darkshade Caverns II]</v>
      </c>
    </row>
    <row r="222" spans="1:54" x14ac:dyDescent="0.25">
      <c r="A222" s="13">
        <v>302</v>
      </c>
      <c r="B222" t="s">
        <v>2058</v>
      </c>
      <c r="C222" t="s">
        <v>2058</v>
      </c>
      <c r="D222" t="s">
        <v>2059</v>
      </c>
      <c r="G222" s="3">
        <f t="shared" si="22"/>
        <v>302</v>
      </c>
      <c r="J222" s="8" t="s">
        <v>4242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constants'!$E$2:$L$4965,8,FALSE),"")</f>
        <v>130</v>
      </c>
      <c r="S222" t="s">
        <v>49</v>
      </c>
      <c r="T222" s="21" t="str">
        <f>IF(R222&lt;&gt;"",IF(NOT(ISERROR(VLOOKUP(R222,'ESO Dungeon constants'!$F$3:$J$9999,5,FALSE))),VLOOKUP(R222,'ESO Dungeon constants'!$F$3:$K$9999,6,FALSE),VLOOKUP(R222,'ESO zone constants'!$L$2:$O$9999,4,FALSE)),"")</f>
        <v>DLC_BASE_GAME</v>
      </c>
      <c r="U222" s="3" t="str">
        <f>VLOOKUP(T222,'LibSets constants'!$B$3:$C$1000,2,FALSE)</f>
        <v>Included in base game</v>
      </c>
      <c r="W222" s="46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constants'!$E$2:$L$4965,8,FALSE),""),""),"")</f>
        <v>932</v>
      </c>
      <c r="Z222" t="s">
        <v>55</v>
      </c>
      <c r="AA222" s="47"/>
      <c r="AB222" s="46" t="str">
        <f>IF(AA222&lt;&gt;"",IF(AA222&lt;&gt;"LIBSETS_DROP_MECHANIC_MONSTER_NAME",VLOOKUP(AA222,'LibSets constants'!$I$4:$L$1000,3,FALSE),""),"")</f>
        <v/>
      </c>
      <c r="AC222" s="46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constants'!$E$2:$L$4965,8,FALSE),""),""),"")</f>
        <v/>
      </c>
      <c r="AF222" s="47"/>
      <c r="AG222" s="46" t="str">
        <f>IF(AF222&lt;&gt;"",IF(AF222&lt;&gt;"LIBSETS_DROP_MECHANIC_MONSTER_NAME",VLOOKUP(AF222,'LibSets constants'!$I$4:$L$1000,3,FALSE),""),"")</f>
        <v/>
      </c>
      <c r="AH222" s="46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constants'!$E$2:$L$4965,8,FALSE),""),""),"")</f>
        <v/>
      </c>
      <c r="AK222" s="47"/>
      <c r="AL222" s="46" t="str">
        <f>IF(AK222&lt;&gt;"",IF(AK222&lt;&gt;"LIBSETS_DROP_MECHANIC_MONSTER_NAME",VLOOKUP(AK222,'LibSets constants'!$I$4:$L$1000,3,FALSE),""),"")</f>
        <v/>
      </c>
      <c r="AM222" s="46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constants'!$E$2:$L$4965,8,FALSE),""),""),"")</f>
        <v/>
      </c>
      <c r="AP222" s="47"/>
      <c r="AQ222" s="46" t="str">
        <f>IF(AP222&lt;&gt;"",IF(AP222&lt;&gt;"LIBSETS_DROP_MECHANIC_MONSTER_NAME",VLOOKUP(AP222,'LibSets constants'!$I$4:$L$1000,3,FALSE),""),"")</f>
        <v/>
      </c>
      <c r="AR222" s="46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constants'!$E$2:$L$4965,8,FALSE),""),""),"")</f>
        <v/>
      </c>
      <c r="AU222" s="47"/>
      <c r="AV222" s="46" t="str">
        <f>IF(AU222&lt;&gt;"",IF(AU222&lt;&gt;"LIBSETS_DROP_MECHANIC_MONSTER_NAME",VLOOKUP(AU222,'LibSets constants'!$I$4:$L$1000,3,FALSE),""),"")</f>
        <v/>
      </c>
      <c r="AW222" s="46" t="str">
        <f>IF(AU222&lt;&gt;"",IF(AU222&lt;&gt;"LIBSETS_DROP_MECHANIC_MONSTER_NAME",VLOOKUP(AU222,'LibSets constants'!$I$4:$L$1000,4,FALSE),""),"")</f>
        <v/>
      </c>
      <c r="AX222" s="23" t="str">
        <f t="shared" si="23"/>
        <v>[302] = {wayshrines={-1,-1,-1,}, dlcId=DLC_BASE_GAME</v>
      </c>
      <c r="AY222" s="23" t="str">
        <f t="shared" si="26"/>
        <v>, zoneIds={130,932}, veteran=false</v>
      </c>
      <c r="AZ222" s="23" t="str">
        <f t="shared" si="24"/>
        <v>, setType=LIBSETS_SETTYPE_DUNGEON</v>
      </c>
      <c r="BA222" s="23" t="str">
        <f t="shared" si="25"/>
        <v>},</v>
      </c>
      <c r="BB222" s="23" t="str">
        <f t="shared" si="27"/>
        <v xml:space="preserve"> --Leviathan / Leviathan   [Crypt of Hearts I, Crypt of Hearts II]</v>
      </c>
    </row>
    <row r="223" spans="1:54" x14ac:dyDescent="0.25">
      <c r="A223" s="13">
        <v>303</v>
      </c>
      <c r="B223" t="s">
        <v>2060</v>
      </c>
      <c r="C223" t="s">
        <v>2062</v>
      </c>
      <c r="D223" t="s">
        <v>2061</v>
      </c>
      <c r="G223" s="3">
        <f t="shared" si="22"/>
        <v>303</v>
      </c>
      <c r="J223" s="8" t="s">
        <v>4242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constants'!$E$2:$L$4965,8,FALSE),"")</f>
        <v>148</v>
      </c>
      <c r="S223" t="s">
        <v>60</v>
      </c>
      <c r="T223" s="21" t="str">
        <f>IF(R223&lt;&gt;"",IF(NOT(ISERROR(VLOOKUP(R223,'ESO Dungeon constants'!$F$3:$J$9999,5,FALSE))),VLOOKUP(R223,'ESO Dungeon constants'!$F$3:$K$9999,6,FALSE),VLOOKUP(R223,'ESO zone constants'!$L$2:$O$9999,4,FALSE)),"")</f>
        <v>DLC_BASE_GAME</v>
      </c>
      <c r="U223" s="3" t="str">
        <f>VLOOKUP(T223,'LibSets constants'!$B$3:$C$1000,2,FALSE)</f>
        <v>Included in base game</v>
      </c>
      <c r="W223" s="46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 t="str">
        <f>IF(J223&lt;&gt;"LIBSETS_SETTYPE_BATTLEGROUND",IF(J223&lt;&gt;"LIBSETS_SETTYPE_SPECIAL",IF(Z223&lt;&gt;"",VLOOKUP(Z223,'ESO zone constants'!$E$2:$L$4965,8,FALSE),""),""),"")</f>
        <v/>
      </c>
      <c r="AA223" s="47"/>
      <c r="AB223" s="46" t="str">
        <f>IF(AA223&lt;&gt;"",IF(AA223&lt;&gt;"LIBSETS_DROP_MECHANIC_MONSTER_NAME",VLOOKUP(AA223,'LibSets constants'!$I$4:$L$1000,3,FALSE),""),"")</f>
        <v/>
      </c>
      <c r="AC223" s="46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constants'!$E$2:$L$4965,8,FALSE),""),""),"")</f>
        <v/>
      </c>
      <c r="AF223" s="47"/>
      <c r="AG223" s="46" t="str">
        <f>IF(AF223&lt;&gt;"",IF(AF223&lt;&gt;"LIBSETS_DROP_MECHANIC_MONSTER_NAME",VLOOKUP(AF223,'LibSets constants'!$I$4:$L$1000,3,FALSE),""),"")</f>
        <v/>
      </c>
      <c r="AH223" s="46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constants'!$E$2:$L$4965,8,FALSE),""),""),"")</f>
        <v/>
      </c>
      <c r="AK223" s="47"/>
      <c r="AL223" s="46" t="str">
        <f>IF(AK223&lt;&gt;"",IF(AK223&lt;&gt;"LIBSETS_DROP_MECHANIC_MONSTER_NAME",VLOOKUP(AK223,'LibSets constants'!$I$4:$L$1000,3,FALSE),""),"")</f>
        <v/>
      </c>
      <c r="AM223" s="46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constants'!$E$2:$L$4965,8,FALSE),""),""),"")</f>
        <v/>
      </c>
      <c r="AP223" s="47"/>
      <c r="AQ223" s="46" t="str">
        <f>IF(AP223&lt;&gt;"",IF(AP223&lt;&gt;"LIBSETS_DROP_MECHANIC_MONSTER_NAME",VLOOKUP(AP223,'LibSets constants'!$I$4:$L$1000,3,FALSE),""),"")</f>
        <v/>
      </c>
      <c r="AR223" s="46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constants'!$E$2:$L$4965,8,FALSE),""),""),"")</f>
        <v/>
      </c>
      <c r="AU223" s="47"/>
      <c r="AV223" s="46" t="str">
        <f>IF(AU223&lt;&gt;"",IF(AU223&lt;&gt;"LIBSETS_DROP_MECHANIC_MONSTER_NAME",VLOOKUP(AU223,'LibSets constants'!$I$4:$L$1000,3,FALSE),""),"")</f>
        <v/>
      </c>
      <c r="AW223" s="46" t="str">
        <f>IF(AU223&lt;&gt;"",IF(AU223&lt;&gt;"LIBSETS_DROP_MECHANIC_MONSTER_NAME",VLOOKUP(AU223,'LibSets constants'!$I$4:$L$1000,4,FALSE),""),"")</f>
        <v/>
      </c>
      <c r="AX223" s="23" t="str">
        <f t="shared" si="23"/>
        <v>[303] = {wayshrines={-1,-1,-1,}, dlcId=DLC_BASE_GAME</v>
      </c>
      <c r="AY223" s="23" t="str">
        <f t="shared" si="26"/>
        <v>, zoneIds={148}, veteran=false</v>
      </c>
      <c r="AZ223" s="23" t="str">
        <f t="shared" si="24"/>
        <v>, setType=LIBSETS_SETTYPE_DUNGEON</v>
      </c>
      <c r="BA223" s="23" t="str">
        <f t="shared" si="25"/>
        <v>},</v>
      </c>
      <c r="BB223" s="23" t="str">
        <f t="shared" si="27"/>
        <v xml:space="preserve"> --Lamia's Song / Lied der Lamie   [Arx Corinium]</v>
      </c>
    </row>
    <row r="224" spans="1:54" x14ac:dyDescent="0.25">
      <c r="A224" s="13">
        <v>304</v>
      </c>
      <c r="B224" t="s">
        <v>2063</v>
      </c>
      <c r="C224" t="s">
        <v>2065</v>
      </c>
      <c r="D224" t="s">
        <v>2064</v>
      </c>
      <c r="G224" s="3">
        <f t="shared" si="22"/>
        <v>304</v>
      </c>
      <c r="J224" s="8" t="s">
        <v>4242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constants'!$E$2:$L$4965,8,FALSE),"")</f>
        <v>148</v>
      </c>
      <c r="S224" t="s">
        <v>60</v>
      </c>
      <c r="T224" s="21" t="str">
        <f>IF(R224&lt;&gt;"",IF(NOT(ISERROR(VLOOKUP(R224,'ESO Dungeon constants'!$F$3:$J$9999,5,FALSE))),VLOOKUP(R224,'ESO Dungeon constants'!$F$3:$K$9999,6,FALSE),VLOOKUP(R224,'ESO zone constants'!$L$2:$O$9999,4,FALSE)),"")</f>
        <v>DLC_BASE_GAME</v>
      </c>
      <c r="U224" s="3" t="str">
        <f>VLOOKUP(T224,'LibSets constants'!$B$3:$C$1000,2,FALSE)</f>
        <v>Included in base game</v>
      </c>
      <c r="W224" s="46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 t="str">
        <f>IF(J224&lt;&gt;"LIBSETS_SETTYPE_BATTLEGROUND",IF(J224&lt;&gt;"LIBSETS_SETTYPE_SPECIAL",IF(Z224&lt;&gt;"",VLOOKUP(Z224,'ESO zone constants'!$E$2:$L$4965,8,FALSE),""),""),"")</f>
        <v/>
      </c>
      <c r="AA224" s="47"/>
      <c r="AB224" s="46" t="str">
        <f>IF(AA224&lt;&gt;"",IF(AA224&lt;&gt;"LIBSETS_DROP_MECHANIC_MONSTER_NAME",VLOOKUP(AA224,'LibSets constants'!$I$4:$L$1000,3,FALSE),""),"")</f>
        <v/>
      </c>
      <c r="AC224" s="46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constants'!$E$2:$L$4965,8,FALSE),""),""),"")</f>
        <v/>
      </c>
      <c r="AF224" s="47"/>
      <c r="AG224" s="46" t="str">
        <f>IF(AF224&lt;&gt;"",IF(AF224&lt;&gt;"LIBSETS_DROP_MECHANIC_MONSTER_NAME",VLOOKUP(AF224,'LibSets constants'!$I$4:$L$1000,3,FALSE),""),"")</f>
        <v/>
      </c>
      <c r="AH224" s="46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constants'!$E$2:$L$4965,8,FALSE),""),""),"")</f>
        <v/>
      </c>
      <c r="AK224" s="47"/>
      <c r="AL224" s="46" t="str">
        <f>IF(AK224&lt;&gt;"",IF(AK224&lt;&gt;"LIBSETS_DROP_MECHANIC_MONSTER_NAME",VLOOKUP(AK224,'LibSets constants'!$I$4:$L$1000,3,FALSE),""),"")</f>
        <v/>
      </c>
      <c r="AM224" s="46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constants'!$E$2:$L$4965,8,FALSE),""),""),"")</f>
        <v/>
      </c>
      <c r="AP224" s="47"/>
      <c r="AQ224" s="46" t="str">
        <f>IF(AP224&lt;&gt;"",IF(AP224&lt;&gt;"LIBSETS_DROP_MECHANIC_MONSTER_NAME",VLOOKUP(AP224,'LibSets constants'!$I$4:$L$1000,3,FALSE),""),"")</f>
        <v/>
      </c>
      <c r="AR224" s="46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constants'!$E$2:$L$4965,8,FALSE),""),""),"")</f>
        <v/>
      </c>
      <c r="AU224" s="47"/>
      <c r="AV224" s="46" t="str">
        <f>IF(AU224&lt;&gt;"",IF(AU224&lt;&gt;"LIBSETS_DROP_MECHANIC_MONSTER_NAME",VLOOKUP(AU224,'LibSets constants'!$I$4:$L$1000,3,FALSE),""),"")</f>
        <v/>
      </c>
      <c r="AW224" s="46" t="str">
        <f>IF(AU224&lt;&gt;"",IF(AU224&lt;&gt;"LIBSETS_DROP_MECHANIC_MONSTER_NAME",VLOOKUP(AU224,'LibSets constants'!$I$4:$L$1000,4,FALSE),""),"")</f>
        <v/>
      </c>
      <c r="AX224" s="23" t="str">
        <f t="shared" si="23"/>
        <v>[304] = {wayshrines={-1,-1,-1,}, dlcId=DLC_BASE_GAME</v>
      </c>
      <c r="AY224" s="23" t="str">
        <f t="shared" si="26"/>
        <v>, zoneIds={148}, veteran=false</v>
      </c>
      <c r="AZ224" s="23" t="str">
        <f t="shared" si="24"/>
        <v>, setType=LIBSETS_SETTYPE_DUNGEON</v>
      </c>
      <c r="BA224" s="23" t="str">
        <f t="shared" si="25"/>
        <v>},</v>
      </c>
      <c r="BB224" s="23" t="str">
        <f t="shared" si="27"/>
        <v xml:space="preserve"> --Medusa / Versteinernder Blick   [Arx Corinium]</v>
      </c>
    </row>
    <row r="225" spans="1:54" x14ac:dyDescent="0.25">
      <c r="A225" s="13">
        <v>305</v>
      </c>
      <c r="B225" t="s">
        <v>2066</v>
      </c>
      <c r="C225" t="s">
        <v>2068</v>
      </c>
      <c r="D225" t="s">
        <v>2067</v>
      </c>
      <c r="G225" s="3">
        <f t="shared" si="22"/>
        <v>305</v>
      </c>
      <c r="J225" s="8" t="s">
        <v>4242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constants'!$E$2:$L$4965,8,FALSE),"")</f>
        <v>22</v>
      </c>
      <c r="S225" t="s">
        <v>68</v>
      </c>
      <c r="T225" s="21" t="str">
        <f>IF(R225&lt;&gt;"",IF(NOT(ISERROR(VLOOKUP(R225,'ESO Dungeon constants'!$F$3:$J$9999,5,FALSE))),VLOOKUP(R225,'ESO Dungeon constants'!$F$3:$K$9999,6,FALSE),VLOOKUP(R225,'ESO zone constants'!$L$2:$O$9999,4,FALSE)),"")</f>
        <v>DLC_BASE_GAME</v>
      </c>
      <c r="U225" s="3" t="str">
        <f>VLOOKUP(T225,'LibSets constants'!$B$3:$C$1000,2,FALSE)</f>
        <v>Included in base game</v>
      </c>
      <c r="W225" s="46" t="str">
        <f>IF(V225&lt;&gt;"",IF(V225&lt;&gt;"LIBSETS_DROP_MECHANIC_MONSTER_NAME",VLOOKUP(V225,'LibSets constants'!$I$4:$L$1000,3,FALSE),""),"")</f>
        <v/>
      </c>
      <c r="X225" s="50" t="str">
        <f>IF(V225&lt;&gt;"",IF(V225&lt;&gt;"LIBSETS_DROP_MECHANIC_MONSTER_NAME",VLOOKUP(V225,'LibSets constants'!$I$4:$L$1000,4,FALSE),""),"")</f>
        <v/>
      </c>
      <c r="Y225" s="3" t="str">
        <f>IF(J225&lt;&gt;"LIBSETS_SETTYPE_BATTLEGROUND",IF(J225&lt;&gt;"LIBSETS_SETTYPE_SPECIAL",IF(Z225&lt;&gt;"",VLOOKUP(Z225,'ESO zone constants'!$E$2:$L$4965,8,FALSE),""),""),"")</f>
        <v/>
      </c>
      <c r="AA225" s="47"/>
      <c r="AB225" s="46" t="str">
        <f>IF(AA225&lt;&gt;"",IF(AA225&lt;&gt;"LIBSETS_DROP_MECHANIC_MONSTER_NAME",VLOOKUP(AA225,'LibSets constants'!$I$4:$L$1000,3,FALSE),""),"")</f>
        <v/>
      </c>
      <c r="AC225" s="46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constants'!$E$2:$L$4965,8,FALSE),""),""),"")</f>
        <v/>
      </c>
      <c r="AF225" s="47"/>
      <c r="AG225" s="46" t="str">
        <f>IF(AF225&lt;&gt;"",IF(AF225&lt;&gt;"LIBSETS_DROP_MECHANIC_MONSTER_NAME",VLOOKUP(AF225,'LibSets constants'!$I$4:$L$1000,3,FALSE),""),"")</f>
        <v/>
      </c>
      <c r="AH225" s="46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constants'!$E$2:$L$4965,8,FALSE),""),""),"")</f>
        <v/>
      </c>
      <c r="AK225" s="47"/>
      <c r="AL225" s="46" t="str">
        <f>IF(AK225&lt;&gt;"",IF(AK225&lt;&gt;"LIBSETS_DROP_MECHANIC_MONSTER_NAME",VLOOKUP(AK225,'LibSets constants'!$I$4:$L$1000,3,FALSE),""),"")</f>
        <v/>
      </c>
      <c r="AM225" s="46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constants'!$E$2:$L$4965,8,FALSE),""),""),"")</f>
        <v/>
      </c>
      <c r="AP225" s="47"/>
      <c r="AQ225" s="46" t="str">
        <f>IF(AP225&lt;&gt;"",IF(AP225&lt;&gt;"LIBSETS_DROP_MECHANIC_MONSTER_NAME",VLOOKUP(AP225,'LibSets constants'!$I$4:$L$1000,3,FALSE),""),"")</f>
        <v/>
      </c>
      <c r="AR225" s="46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constants'!$E$2:$L$4965,8,FALSE),""),""),"")</f>
        <v/>
      </c>
      <c r="AU225" s="47"/>
      <c r="AV225" s="46" t="str">
        <f>IF(AU225&lt;&gt;"",IF(AU225&lt;&gt;"LIBSETS_DROP_MECHANIC_MONSTER_NAME",VLOOKUP(AU225,'LibSets constants'!$I$4:$L$1000,3,FALSE),""),"")</f>
        <v/>
      </c>
      <c r="AW225" s="46" t="str">
        <f>IF(AU225&lt;&gt;"",IF(AU225&lt;&gt;"LIBSETS_DROP_MECHANIC_MONSTER_NAME",VLOOKUP(AU225,'LibSets constants'!$I$4:$L$1000,4,FALSE),""),"")</f>
        <v/>
      </c>
      <c r="AX225" s="23" t="str">
        <f t="shared" si="23"/>
        <v>[305] = {wayshrines={-1,-1,-1,}, dlcId=DLC_BASE_GAME</v>
      </c>
      <c r="AY225" s="23" t="str">
        <f t="shared" si="26"/>
        <v>, zoneIds={22}, veteran=false</v>
      </c>
      <c r="AZ225" s="23" t="str">
        <f t="shared" si="24"/>
        <v>, setType=LIBSETS_SETTYPE_DUNGEON</v>
      </c>
      <c r="BA225" s="23" t="str">
        <f t="shared" si="25"/>
        <v>},</v>
      </c>
      <c r="BB225" s="23" t="str">
        <f t="shared" si="27"/>
        <v xml:space="preserve"> --Treasure Hunter / Schatzjäger   [Volenfell]</v>
      </c>
    </row>
    <row r="226" spans="1:54" x14ac:dyDescent="0.25">
      <c r="A226" s="13">
        <v>307</v>
      </c>
      <c r="B226" t="s">
        <v>2069</v>
      </c>
      <c r="C226" t="s">
        <v>2071</v>
      </c>
      <c r="D226" t="s">
        <v>2070</v>
      </c>
      <c r="G226" s="3">
        <f t="shared" si="22"/>
        <v>307</v>
      </c>
      <c r="J226" s="8" t="s">
        <v>4242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constants'!$E$2:$L$4965,8,FALSE),"")</f>
        <v>449</v>
      </c>
      <c r="S226" t="s">
        <v>48</v>
      </c>
      <c r="T226" s="21" t="str">
        <f>IF(R226&lt;&gt;"",IF(NOT(ISERROR(VLOOKUP(R226,'ESO Dungeon constants'!$F$3:$J$9999,5,FALSE))),VLOOKUP(R226,'ESO Dungeon constants'!$F$3:$K$9999,6,FALSE),VLOOKUP(R226,'ESO zone constants'!$L$2:$O$9999,4,FALSE)),"")</f>
        <v>DLC_BASE_GAME</v>
      </c>
      <c r="U226" s="3" t="str">
        <f>VLOOKUP(T226,'LibSets constants'!$B$3:$C$1000,2,FALSE)</f>
        <v>Included in base game</v>
      </c>
      <c r="W226" s="46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constants'!$E$2:$L$4965,8,FALSE),""),""),"")</f>
        <v/>
      </c>
      <c r="AA226" s="47"/>
      <c r="AB226" s="46" t="str">
        <f>IF(AA226&lt;&gt;"",IF(AA226&lt;&gt;"LIBSETS_DROP_MECHANIC_MONSTER_NAME",VLOOKUP(AA226,'LibSets constants'!$I$4:$L$1000,3,FALSE),""),"")</f>
        <v/>
      </c>
      <c r="AC226" s="46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constants'!$E$2:$L$4965,8,FALSE),""),""),"")</f>
        <v/>
      </c>
      <c r="AF226" s="47"/>
      <c r="AG226" s="46" t="str">
        <f>IF(AF226&lt;&gt;"",IF(AF226&lt;&gt;"LIBSETS_DROP_MECHANIC_MONSTER_NAME",VLOOKUP(AF226,'LibSets constants'!$I$4:$L$1000,3,FALSE),""),"")</f>
        <v/>
      </c>
      <c r="AH226" s="46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constants'!$E$2:$L$4965,8,FALSE),""),""),"")</f>
        <v/>
      </c>
      <c r="AK226" s="47"/>
      <c r="AL226" s="46" t="str">
        <f>IF(AK226&lt;&gt;"",IF(AK226&lt;&gt;"LIBSETS_DROP_MECHANIC_MONSTER_NAME",VLOOKUP(AK226,'LibSets constants'!$I$4:$L$1000,3,FALSE),""),"")</f>
        <v/>
      </c>
      <c r="AM226" s="46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constants'!$E$2:$L$4965,8,FALSE),""),""),"")</f>
        <v/>
      </c>
      <c r="AP226" s="47"/>
      <c r="AQ226" s="46" t="str">
        <f>IF(AP226&lt;&gt;"",IF(AP226&lt;&gt;"LIBSETS_DROP_MECHANIC_MONSTER_NAME",VLOOKUP(AP226,'LibSets constants'!$I$4:$L$1000,3,FALSE),""),"")</f>
        <v/>
      </c>
      <c r="AR226" s="46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constants'!$E$2:$L$4965,8,FALSE),""),""),"")</f>
        <v/>
      </c>
      <c r="AU226" s="47"/>
      <c r="AV226" s="46" t="str">
        <f>IF(AU226&lt;&gt;"",IF(AU226&lt;&gt;"LIBSETS_DROP_MECHANIC_MONSTER_NAME",VLOOKUP(AU226,'LibSets constants'!$I$4:$L$1000,3,FALSE),""),"")</f>
        <v/>
      </c>
      <c r="AW226" s="46" t="str">
        <f>IF(AU226&lt;&gt;"",IF(AU226&lt;&gt;"LIBSETS_DROP_MECHANIC_MONSTER_NAME",VLOOKUP(AU226,'LibSets constants'!$I$4:$L$1000,4,FALSE),""),"")</f>
        <v/>
      </c>
      <c r="AX226" s="23" t="str">
        <f t="shared" si="23"/>
        <v>[307] = {wayshrines={-1,-1,-1,}, dlcId=DLC_BASE_GAME</v>
      </c>
      <c r="AY226" s="23" t="str">
        <f t="shared" si="26"/>
        <v>, zoneIds={449}, veteran=false</v>
      </c>
      <c r="AZ226" s="23" t="str">
        <f t="shared" si="24"/>
        <v>, setType=LIBSETS_SETTYPE_DUNGEON</v>
      </c>
      <c r="BA226" s="23" t="str">
        <f t="shared" si="25"/>
        <v>},</v>
      </c>
      <c r="BB226" s="23" t="str">
        <f t="shared" si="27"/>
        <v xml:space="preserve"> --Draugr Hulk / Schwerfälliger Draugr   [Direfrost Keep]</v>
      </c>
    </row>
    <row r="227" spans="1:54" x14ac:dyDescent="0.25">
      <c r="A227" s="13">
        <v>308</v>
      </c>
      <c r="B227" t="s">
        <v>2072</v>
      </c>
      <c r="C227" t="s">
        <v>2074</v>
      </c>
      <c r="D227" t="s">
        <v>2073</v>
      </c>
      <c r="G227" s="3">
        <f t="shared" si="22"/>
        <v>308</v>
      </c>
      <c r="J227" s="8" t="s">
        <v>4242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constants'!$E$2:$L$4965,8,FALSE),"")</f>
        <v>38</v>
      </c>
      <c r="S227" t="s">
        <v>57</v>
      </c>
      <c r="T227" s="21" t="str">
        <f>IF(R227&lt;&gt;"",IF(NOT(ISERROR(VLOOKUP(R227,'ESO Dungeon constants'!$F$3:$J$9999,5,FALSE))),VLOOKUP(R227,'ESO Dungeon constants'!$F$3:$K$9999,6,FALSE),VLOOKUP(R227,'ESO zone constants'!$L$2:$O$9999,4,FALSE)),"")</f>
        <v>DLC_BASE_GAME</v>
      </c>
      <c r="U227" s="3" t="str">
        <f>VLOOKUP(T227,'LibSets constants'!$B$3:$C$1000,2,FALSE)</f>
        <v>Included in base game</v>
      </c>
      <c r="W227" s="46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constants'!$E$2:$L$4965,8,FALSE),""),""),"")</f>
        <v/>
      </c>
      <c r="AA227" s="47"/>
      <c r="AB227" s="46" t="str">
        <f>IF(AA227&lt;&gt;"",IF(AA227&lt;&gt;"LIBSETS_DROP_MECHANIC_MONSTER_NAME",VLOOKUP(AA227,'LibSets constants'!$I$4:$L$1000,3,FALSE),""),"")</f>
        <v/>
      </c>
      <c r="AC227" s="46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constants'!$E$2:$L$4965,8,FALSE),""),""),"")</f>
        <v/>
      </c>
      <c r="AF227" s="47"/>
      <c r="AG227" s="46" t="str">
        <f>IF(AF227&lt;&gt;"",IF(AF227&lt;&gt;"LIBSETS_DROP_MECHANIC_MONSTER_NAME",VLOOKUP(AF227,'LibSets constants'!$I$4:$L$1000,3,FALSE),""),"")</f>
        <v/>
      </c>
      <c r="AH227" s="46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constants'!$E$2:$L$4965,8,FALSE),""),""),"")</f>
        <v/>
      </c>
      <c r="AK227" s="47"/>
      <c r="AL227" s="46" t="str">
        <f>IF(AK227&lt;&gt;"",IF(AK227&lt;&gt;"LIBSETS_DROP_MECHANIC_MONSTER_NAME",VLOOKUP(AK227,'LibSets constants'!$I$4:$L$1000,3,FALSE),""),"")</f>
        <v/>
      </c>
      <c r="AM227" s="46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constants'!$E$2:$L$4965,8,FALSE),""),""),"")</f>
        <v/>
      </c>
      <c r="AP227" s="47"/>
      <c r="AQ227" s="46" t="str">
        <f>IF(AP227&lt;&gt;"",IF(AP227&lt;&gt;"LIBSETS_DROP_MECHANIC_MONSTER_NAME",VLOOKUP(AP227,'LibSets constants'!$I$4:$L$1000,3,FALSE),""),"")</f>
        <v/>
      </c>
      <c r="AR227" s="46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constants'!$E$2:$L$4965,8,FALSE),""),""),"")</f>
        <v/>
      </c>
      <c r="AU227" s="47"/>
      <c r="AV227" s="46" t="str">
        <f>IF(AU227&lt;&gt;"",IF(AU227&lt;&gt;"LIBSETS_DROP_MECHANIC_MONSTER_NAME",VLOOKUP(AU227,'LibSets constants'!$I$4:$L$1000,3,FALSE),""),"")</f>
        <v/>
      </c>
      <c r="AW227" s="46" t="str">
        <f>IF(AU227&lt;&gt;"",IF(AU227&lt;&gt;"LIBSETS_DROP_MECHANIC_MONSTER_NAME",VLOOKUP(AU227,'LibSets constants'!$I$4:$L$1000,4,FALSE),""),"")</f>
        <v/>
      </c>
      <c r="AX227" s="23" t="str">
        <f t="shared" si="23"/>
        <v>[308] = {wayshrines={-1,-1,-1,}, dlcId=DLC_BASE_GAME</v>
      </c>
      <c r="AY227" s="23" t="str">
        <f t="shared" si="26"/>
        <v>, zoneIds={38}, veteran=false</v>
      </c>
      <c r="AZ227" s="23" t="str">
        <f t="shared" si="24"/>
        <v>, setType=LIBSETS_SETTYPE_DUNGEON</v>
      </c>
      <c r="BA227" s="23" t="str">
        <f t="shared" si="25"/>
        <v>},</v>
      </c>
      <c r="BB227" s="23" t="str">
        <f t="shared" si="27"/>
        <v xml:space="preserve"> --Bone Pirate's Tatters / Lumpen des Knochenpiraten   [Blackheart Haven]</v>
      </c>
    </row>
    <row r="228" spans="1:54" x14ac:dyDescent="0.25">
      <c r="A228" s="13">
        <v>309</v>
      </c>
      <c r="B228" t="s">
        <v>2075</v>
      </c>
      <c r="C228" t="s">
        <v>2077</v>
      </c>
      <c r="D228" t="s">
        <v>2076</v>
      </c>
      <c r="G228" s="3">
        <f t="shared" si="22"/>
        <v>309</v>
      </c>
      <c r="J228" s="8" t="s">
        <v>4242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constants'!$E$2:$L$4965,8,FALSE),"")</f>
        <v>38</v>
      </c>
      <c r="S228" t="s">
        <v>57</v>
      </c>
      <c r="T228" s="21" t="str">
        <f>IF(R228&lt;&gt;"",IF(NOT(ISERROR(VLOOKUP(R228,'ESO Dungeon constants'!$F$3:$J$9999,5,FALSE))),VLOOKUP(R228,'ESO Dungeon constants'!$F$3:$K$9999,6,FALSE),VLOOKUP(R228,'ESO zone constants'!$L$2:$O$9999,4,FALSE)),"")</f>
        <v>DLC_BASE_GAME</v>
      </c>
      <c r="U228" s="3" t="str">
        <f>VLOOKUP(T228,'LibSets constants'!$B$3:$C$1000,2,FALSE)</f>
        <v>Included in base game</v>
      </c>
      <c r="W228" s="46" t="str">
        <f>IF(V228&lt;&gt;"",IF(V228&lt;&gt;"LIBSETS_DROP_MECHANIC_MONSTER_NAME",VLOOKUP(V228,'LibSets constants'!$I$4:$L$1000,3,FALSE),""),"")</f>
        <v/>
      </c>
      <c r="X228" s="3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constants'!$E$2:$L$4965,8,FALSE),""),""),"")</f>
        <v/>
      </c>
      <c r="AA228" s="47"/>
      <c r="AB228" s="46" t="str">
        <f>IF(AA228&lt;&gt;"",IF(AA228&lt;&gt;"LIBSETS_DROP_MECHANIC_MONSTER_NAME",VLOOKUP(AA228,'LibSets constants'!$I$4:$L$1000,3,FALSE),""),"")</f>
        <v/>
      </c>
      <c r="AC228" s="46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constants'!$E$2:$L$4965,8,FALSE),""),""),"")</f>
        <v/>
      </c>
      <c r="AF228" s="47"/>
      <c r="AG228" s="46" t="str">
        <f>IF(AF228&lt;&gt;"",IF(AF228&lt;&gt;"LIBSETS_DROP_MECHANIC_MONSTER_NAME",VLOOKUP(AF228,'LibSets constants'!$I$4:$L$1000,3,FALSE),""),"")</f>
        <v/>
      </c>
      <c r="AH228" s="46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constants'!$E$2:$L$4965,8,FALSE),""),""),"")</f>
        <v/>
      </c>
      <c r="AK228" s="47"/>
      <c r="AL228" s="46" t="str">
        <f>IF(AK228&lt;&gt;"",IF(AK228&lt;&gt;"LIBSETS_DROP_MECHANIC_MONSTER_NAME",VLOOKUP(AK228,'LibSets constants'!$I$4:$L$1000,3,FALSE),""),"")</f>
        <v/>
      </c>
      <c r="AM228" s="46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constants'!$E$2:$L$4965,8,FALSE),""),""),"")</f>
        <v/>
      </c>
      <c r="AP228" s="47"/>
      <c r="AQ228" s="46" t="str">
        <f>IF(AP228&lt;&gt;"",IF(AP228&lt;&gt;"LIBSETS_DROP_MECHANIC_MONSTER_NAME",VLOOKUP(AP228,'LibSets constants'!$I$4:$L$1000,3,FALSE),""),"")</f>
        <v/>
      </c>
      <c r="AR228" s="46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constants'!$E$2:$L$4965,8,FALSE),""),""),"")</f>
        <v/>
      </c>
      <c r="AU228" s="47"/>
      <c r="AV228" s="46" t="str">
        <f>IF(AU228&lt;&gt;"",IF(AU228&lt;&gt;"LIBSETS_DROP_MECHANIC_MONSTER_NAME",VLOOKUP(AU228,'LibSets constants'!$I$4:$L$1000,3,FALSE),""),"")</f>
        <v/>
      </c>
      <c r="AW228" s="46" t="str">
        <f>IF(AU228&lt;&gt;"",IF(AU228&lt;&gt;"LIBSETS_DROP_MECHANIC_MONSTER_NAME",VLOOKUP(AU228,'LibSets constants'!$I$4:$L$1000,4,FALSE),""),"")</f>
        <v/>
      </c>
      <c r="AX228" s="23" t="str">
        <f t="shared" si="23"/>
        <v>[309] = {wayshrines={-1,-1,-1,}, dlcId=DLC_BASE_GAME</v>
      </c>
      <c r="AY228" s="23" t="str">
        <f t="shared" si="26"/>
        <v>, zoneIds={38}, veteran=false</v>
      </c>
      <c r="AZ228" s="23" t="str">
        <f t="shared" si="24"/>
        <v>, setType=LIBSETS_SETTYPE_DUNGEON</v>
      </c>
      <c r="BA228" s="23" t="str">
        <f t="shared" si="25"/>
        <v>},</v>
      </c>
      <c r="BB228" s="23" t="str">
        <f t="shared" si="27"/>
        <v xml:space="preserve"> --Knight-errant's Mail / Platten des Wanderritters   [Blackheart Haven]</v>
      </c>
    </row>
    <row r="229" spans="1:54" x14ac:dyDescent="0.25">
      <c r="A229" s="13">
        <v>310</v>
      </c>
      <c r="B229" t="s">
        <v>2078</v>
      </c>
      <c r="C229" t="s">
        <v>2080</v>
      </c>
      <c r="D229" t="s">
        <v>2079</v>
      </c>
      <c r="G229" s="3">
        <f t="shared" si="22"/>
        <v>310</v>
      </c>
      <c r="J229" s="8" t="s">
        <v>4242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constants'!$E$2:$L$4965,8,FALSE),"")</f>
        <v>64</v>
      </c>
      <c r="S229" t="s">
        <v>70</v>
      </c>
      <c r="T229" s="21" t="str">
        <f>IF(R229&lt;&gt;"",IF(NOT(ISERROR(VLOOKUP(R229,'ESO Dungeon constants'!$F$3:$J$9999,5,FALSE))),VLOOKUP(R229,'ESO Dungeon constants'!$F$3:$K$9999,6,FALSE),VLOOKUP(R229,'ESO zone constants'!$L$2:$O$9999,4,FALSE)),"")</f>
        <v>DLC_BASE_GAME</v>
      </c>
      <c r="U229" s="3" t="str">
        <f>VLOOKUP(T229,'LibSets constants'!$B$3:$C$1000,2,FALSE)</f>
        <v>Included in base game</v>
      </c>
      <c r="W229" s="46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constants'!$E$2:$L$4965,8,FALSE),""),""),"")</f>
        <v/>
      </c>
      <c r="AA229" s="47"/>
      <c r="AB229" s="46" t="str">
        <f>IF(AA229&lt;&gt;"",IF(AA229&lt;&gt;"LIBSETS_DROP_MECHANIC_MONSTER_NAME",VLOOKUP(AA229,'LibSets constants'!$I$4:$L$1000,3,FALSE),""),"")</f>
        <v/>
      </c>
      <c r="AC229" s="46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constants'!$E$2:$L$4965,8,FALSE),""),""),"")</f>
        <v/>
      </c>
      <c r="AF229" s="47"/>
      <c r="AG229" s="46" t="str">
        <f>IF(AF229&lt;&gt;"",IF(AF229&lt;&gt;"LIBSETS_DROP_MECHANIC_MONSTER_NAME",VLOOKUP(AF229,'LibSets constants'!$I$4:$L$1000,3,FALSE),""),"")</f>
        <v/>
      </c>
      <c r="AH229" s="46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constants'!$E$2:$L$4965,8,FALSE),""),""),"")</f>
        <v/>
      </c>
      <c r="AK229" s="47"/>
      <c r="AL229" s="46" t="str">
        <f>IF(AK229&lt;&gt;"",IF(AK229&lt;&gt;"LIBSETS_DROP_MECHANIC_MONSTER_NAME",VLOOKUP(AK229,'LibSets constants'!$I$4:$L$1000,3,FALSE),""),"")</f>
        <v/>
      </c>
      <c r="AM229" s="46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constants'!$E$2:$L$4965,8,FALSE),""),""),"")</f>
        <v/>
      </c>
      <c r="AP229" s="47"/>
      <c r="AQ229" s="46" t="str">
        <f>IF(AP229&lt;&gt;"",IF(AP229&lt;&gt;"LIBSETS_DROP_MECHANIC_MONSTER_NAME",VLOOKUP(AP229,'LibSets constants'!$I$4:$L$1000,3,FALSE),""),"")</f>
        <v/>
      </c>
      <c r="AR229" s="46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constants'!$E$2:$L$4965,8,FALSE),""),""),"")</f>
        <v/>
      </c>
      <c r="AU229" s="47"/>
      <c r="AV229" s="46" t="str">
        <f>IF(AU229&lt;&gt;"",IF(AU229&lt;&gt;"LIBSETS_DROP_MECHANIC_MONSTER_NAME",VLOOKUP(AU229,'LibSets constants'!$I$4:$L$1000,3,FALSE),""),"")</f>
        <v/>
      </c>
      <c r="AW229" s="46" t="str">
        <f>IF(AU229&lt;&gt;"",IF(AU229&lt;&gt;"LIBSETS_DROP_MECHANIC_MONSTER_NAME",VLOOKUP(AU229,'LibSets constants'!$I$4:$L$1000,4,FALSE),""),"")</f>
        <v/>
      </c>
      <c r="AX229" s="23" t="str">
        <f t="shared" si="23"/>
        <v>[310] = {wayshrines={-1,-1,-1,}, dlcId=DLC_BASE_GAME</v>
      </c>
      <c r="AY229" s="23" t="str">
        <f t="shared" si="26"/>
        <v>, zoneIds={64}, veteran=false</v>
      </c>
      <c r="AZ229" s="23" t="str">
        <f t="shared" si="24"/>
        <v>, setType=LIBSETS_SETTYPE_DUNGEON</v>
      </c>
      <c r="BA229" s="23" t="str">
        <f t="shared" si="25"/>
        <v>},</v>
      </c>
      <c r="BB229" s="23" t="str">
        <f t="shared" si="27"/>
        <v xml:space="preserve"> --Sword Dancer / Schwerttänzer   [Blessed Crucible]</v>
      </c>
    </row>
    <row r="230" spans="1:54" x14ac:dyDescent="0.25">
      <c r="A230" s="13">
        <v>311</v>
      </c>
      <c r="B230" t="s">
        <v>2081</v>
      </c>
      <c r="C230" t="s">
        <v>2083</v>
      </c>
      <c r="D230" t="s">
        <v>2082</v>
      </c>
      <c r="G230" s="3">
        <f t="shared" si="22"/>
        <v>311</v>
      </c>
      <c r="J230" s="8" t="s">
        <v>4242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constants'!$E$2:$L$4965,8,FALSE),"")</f>
        <v>11</v>
      </c>
      <c r="S230" t="s">
        <v>47</v>
      </c>
      <c r="T230" s="21" t="str">
        <f>IF(R230&lt;&gt;"",IF(NOT(ISERROR(VLOOKUP(R230,'ESO Dungeon constants'!$F$3:$J$9999,5,FALSE))),VLOOKUP(R230,'ESO Dungeon constants'!$F$3:$K$9999,6,FALSE),VLOOKUP(R230,'ESO zone constants'!$L$2:$O$9999,4,FALSE)),"")</f>
        <v>DLC_BASE_GAME</v>
      </c>
      <c r="U230" s="3" t="str">
        <f>VLOOKUP(T230,'LibSets constants'!$B$3:$C$1000,2,FALSE)</f>
        <v>Included in base game</v>
      </c>
      <c r="W230" s="46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constants'!$E$2:$L$4965,8,FALSE),""),""),"")</f>
        <v/>
      </c>
      <c r="AA230" s="47"/>
      <c r="AB230" s="46" t="str">
        <f>IF(AA230&lt;&gt;"",IF(AA230&lt;&gt;"LIBSETS_DROP_MECHANIC_MONSTER_NAME",VLOOKUP(AA230,'LibSets constants'!$I$4:$L$1000,3,FALSE),""),"")</f>
        <v/>
      </c>
      <c r="AC230" s="46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constants'!$E$2:$L$4965,8,FALSE),""),""),"")</f>
        <v/>
      </c>
      <c r="AF230" s="47"/>
      <c r="AG230" s="46" t="str">
        <f>IF(AF230&lt;&gt;"",IF(AF230&lt;&gt;"LIBSETS_DROP_MECHANIC_MONSTER_NAME",VLOOKUP(AF230,'LibSets constants'!$I$4:$L$1000,3,FALSE),""),"")</f>
        <v/>
      </c>
      <c r="AH230" s="46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constants'!$E$2:$L$4965,8,FALSE),""),""),"")</f>
        <v/>
      </c>
      <c r="AK230" s="47"/>
      <c r="AL230" s="46" t="str">
        <f>IF(AK230&lt;&gt;"",IF(AK230&lt;&gt;"LIBSETS_DROP_MECHANIC_MONSTER_NAME",VLOOKUP(AK230,'LibSets constants'!$I$4:$L$1000,3,FALSE),""),"")</f>
        <v/>
      </c>
      <c r="AM230" s="46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constants'!$E$2:$L$4965,8,FALSE),""),""),"")</f>
        <v/>
      </c>
      <c r="AP230" s="47"/>
      <c r="AQ230" s="46" t="str">
        <f>IF(AP230&lt;&gt;"",IF(AP230&lt;&gt;"LIBSETS_DROP_MECHANIC_MONSTER_NAME",VLOOKUP(AP230,'LibSets constants'!$I$4:$L$1000,3,FALSE),""),"")</f>
        <v/>
      </c>
      <c r="AR230" s="46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constants'!$E$2:$L$4965,8,FALSE),""),""),"")</f>
        <v/>
      </c>
      <c r="AU230" s="47"/>
      <c r="AV230" s="46" t="str">
        <f>IF(AU230&lt;&gt;"",IF(AU230&lt;&gt;"LIBSETS_DROP_MECHANIC_MONSTER_NAME",VLOOKUP(AU230,'LibSets constants'!$I$4:$L$1000,3,FALSE),""),"")</f>
        <v/>
      </c>
      <c r="AW230" s="46" t="str">
        <f>IF(AU230&lt;&gt;"",IF(AU230&lt;&gt;"LIBSETS_DROP_MECHANIC_MONSTER_NAME",VLOOKUP(AU230,'LibSets constants'!$I$4:$L$1000,4,FALSE),""),"")</f>
        <v/>
      </c>
      <c r="AX230" s="23" t="str">
        <f t="shared" si="23"/>
        <v>[311] = {wayshrines={-1,-1,-1,}, dlcId=DLC_BASE_GAME</v>
      </c>
      <c r="AY230" s="23" t="str">
        <f t="shared" si="26"/>
        <v>, zoneIds={11}, veteran=false</v>
      </c>
      <c r="AZ230" s="23" t="str">
        <f t="shared" si="24"/>
        <v>, setType=LIBSETS_SETTYPE_DUNGEON</v>
      </c>
      <c r="BA230" s="23" t="str">
        <f t="shared" si="25"/>
        <v>},</v>
      </c>
      <c r="BB230" s="23" t="str">
        <f t="shared" si="27"/>
        <v xml:space="preserve"> --Rattlecage / Klapperkäfig   [Vaults of Madness]</v>
      </c>
    </row>
    <row r="231" spans="1:54" x14ac:dyDescent="0.25">
      <c r="A231" s="13">
        <v>335</v>
      </c>
      <c r="B231" t="s">
        <v>2147</v>
      </c>
      <c r="C231" t="s">
        <v>2149</v>
      </c>
      <c r="D231" t="s">
        <v>2148</v>
      </c>
      <c r="G231" s="3">
        <f t="shared" si="22"/>
        <v>335</v>
      </c>
      <c r="J231" s="8" t="s">
        <v>4242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constants'!$E$2:$L$4965,8,FALSE),"")</f>
        <v>974</v>
      </c>
      <c r="S231" t="s">
        <v>44</v>
      </c>
      <c r="T231" s="21" t="str">
        <f>IF(R231&lt;&gt;"",IF(NOT(ISERROR(VLOOKUP(R231,'ESO Dungeon constants'!$F$3:$J$9999,5,FALSE))),VLOOKUP(R231,'ESO Dungeon constants'!$F$3:$K$9999,6,FALSE),VLOOKUP(R231,'ESO zone constants'!$L$2:$O$9999,4,FALSE)),"")</f>
        <v>DLC_HORNS_OF_THE_REACH</v>
      </c>
      <c r="U231" s="3" t="str">
        <f>VLOOKUP(T231,'LibSets constants'!$B$3:$C$1000,2,FALSE)</f>
        <v>Horns of the Reach</v>
      </c>
      <c r="W231" s="46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constants'!$E$2:$L$4965,8,FALSE),""),""),"")</f>
        <v/>
      </c>
      <c r="AA231" s="47"/>
      <c r="AB231" s="46" t="str">
        <f>IF(AA231&lt;&gt;"",IF(AA231&lt;&gt;"LIBSETS_DROP_MECHANIC_MONSTER_NAME",VLOOKUP(AA231,'LibSets constants'!$I$4:$L$1000,3,FALSE),""),"")</f>
        <v/>
      </c>
      <c r="AC231" s="46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constants'!$E$2:$L$4965,8,FALSE),""),""),"")</f>
        <v/>
      </c>
      <c r="AF231" s="47"/>
      <c r="AG231" s="46" t="str">
        <f>IF(AF231&lt;&gt;"",IF(AF231&lt;&gt;"LIBSETS_DROP_MECHANIC_MONSTER_NAME",VLOOKUP(AF231,'LibSets constants'!$I$4:$L$1000,3,FALSE),""),"")</f>
        <v/>
      </c>
      <c r="AH231" s="46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constants'!$E$2:$L$4965,8,FALSE),""),""),"")</f>
        <v/>
      </c>
      <c r="AK231" s="47"/>
      <c r="AL231" s="46" t="str">
        <f>IF(AK231&lt;&gt;"",IF(AK231&lt;&gt;"LIBSETS_DROP_MECHANIC_MONSTER_NAME",VLOOKUP(AK231,'LibSets constants'!$I$4:$L$1000,3,FALSE),""),"")</f>
        <v/>
      </c>
      <c r="AM231" s="46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constants'!$E$2:$L$4965,8,FALSE),""),""),"")</f>
        <v/>
      </c>
      <c r="AP231" s="47"/>
      <c r="AQ231" s="46" t="str">
        <f>IF(AP231&lt;&gt;"",IF(AP231&lt;&gt;"LIBSETS_DROP_MECHANIC_MONSTER_NAME",VLOOKUP(AP231,'LibSets constants'!$I$4:$L$1000,3,FALSE),""),"")</f>
        <v/>
      </c>
      <c r="AR231" s="46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constants'!$E$2:$L$4965,8,FALSE),""),""),"")</f>
        <v/>
      </c>
      <c r="AU231" s="47"/>
      <c r="AV231" s="46" t="str">
        <f>IF(AU231&lt;&gt;"",IF(AU231&lt;&gt;"LIBSETS_DROP_MECHANIC_MONSTER_NAME",VLOOKUP(AU231,'LibSets constants'!$I$4:$L$1000,3,FALSE),""),"")</f>
        <v/>
      </c>
      <c r="AW231" s="46" t="str">
        <f>IF(AU231&lt;&gt;"",IF(AU231&lt;&gt;"LIBSETS_DROP_MECHANIC_MONSTER_NAME",VLOOKUP(AU231,'LibSets constants'!$I$4:$L$1000,4,FALSE),""),"")</f>
        <v/>
      </c>
      <c r="AX231" s="23" t="str">
        <f t="shared" si="23"/>
        <v>[335] = {wayshrines={-1,-1,-1,}, dlcId=DLC_HORNS_OF_THE_REACH</v>
      </c>
      <c r="AY231" s="23" t="str">
        <f t="shared" si="26"/>
        <v>, zoneIds={974}, veteran=false</v>
      </c>
      <c r="AZ231" s="23" t="str">
        <f t="shared" si="24"/>
        <v>, setType=LIBSETS_SETTYPE_DUNGEON</v>
      </c>
      <c r="BA231" s="23" t="str">
        <f t="shared" si="25"/>
        <v>},</v>
      </c>
      <c r="BB231" s="23" t="str">
        <f t="shared" si="27"/>
        <v xml:space="preserve"> --Draugr's Rest / Draugrruhe   [Falkreath Hold]</v>
      </c>
    </row>
    <row r="232" spans="1:54" x14ac:dyDescent="0.25">
      <c r="A232" s="13">
        <v>336</v>
      </c>
      <c r="B232" t="s">
        <v>2150</v>
      </c>
      <c r="C232" t="s">
        <v>2152</v>
      </c>
      <c r="D232" t="s">
        <v>2151</v>
      </c>
      <c r="G232" s="3">
        <f t="shared" si="22"/>
        <v>336</v>
      </c>
      <c r="J232" s="8" t="s">
        <v>4242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constants'!$E$2:$L$4965,8,FALSE),"")</f>
        <v>974</v>
      </c>
      <c r="S232" t="s">
        <v>44</v>
      </c>
      <c r="T232" s="21" t="str">
        <f>IF(R232&lt;&gt;"",IF(NOT(ISERROR(VLOOKUP(R232,'ESO Dungeon constants'!$F$3:$J$9999,5,FALSE))),VLOOKUP(R232,'ESO Dungeon constants'!$F$3:$K$9999,6,FALSE),VLOOKUP(R232,'ESO zone constants'!$L$2:$O$9999,4,FALSE)),"")</f>
        <v>DLC_HORNS_OF_THE_REACH</v>
      </c>
      <c r="U232" s="3" t="str">
        <f>VLOOKUP(T232,'LibSets constants'!$B$3:$C$1000,2,FALSE)</f>
        <v>Horns of the Reach</v>
      </c>
      <c r="W232" s="46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constants'!$E$2:$L$4965,8,FALSE),""),""),"")</f>
        <v/>
      </c>
      <c r="AA232" s="47"/>
      <c r="AB232" s="46" t="str">
        <f>IF(AA232&lt;&gt;"",IF(AA232&lt;&gt;"LIBSETS_DROP_MECHANIC_MONSTER_NAME",VLOOKUP(AA232,'LibSets constants'!$I$4:$L$1000,3,FALSE),""),"")</f>
        <v/>
      </c>
      <c r="AC232" s="46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constants'!$E$2:$L$4965,8,FALSE),""),""),"")</f>
        <v/>
      </c>
      <c r="AF232" s="47"/>
      <c r="AG232" s="46" t="str">
        <f>IF(AF232&lt;&gt;"",IF(AF232&lt;&gt;"LIBSETS_DROP_MECHANIC_MONSTER_NAME",VLOOKUP(AF232,'LibSets constants'!$I$4:$L$1000,3,FALSE),""),"")</f>
        <v/>
      </c>
      <c r="AH232" s="46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constants'!$E$2:$L$4965,8,FALSE),""),""),"")</f>
        <v/>
      </c>
      <c r="AK232" s="47"/>
      <c r="AL232" s="46" t="str">
        <f>IF(AK232&lt;&gt;"",IF(AK232&lt;&gt;"LIBSETS_DROP_MECHANIC_MONSTER_NAME",VLOOKUP(AK232,'LibSets constants'!$I$4:$L$1000,3,FALSE),""),"")</f>
        <v/>
      </c>
      <c r="AM232" s="46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constants'!$E$2:$L$4965,8,FALSE),""),""),"")</f>
        <v/>
      </c>
      <c r="AP232" s="47"/>
      <c r="AQ232" s="46" t="str">
        <f>IF(AP232&lt;&gt;"",IF(AP232&lt;&gt;"LIBSETS_DROP_MECHANIC_MONSTER_NAME",VLOOKUP(AP232,'LibSets constants'!$I$4:$L$1000,3,FALSE),""),"")</f>
        <v/>
      </c>
      <c r="AR232" s="46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constants'!$E$2:$L$4965,8,FALSE),""),""),"")</f>
        <v/>
      </c>
      <c r="AU232" s="47"/>
      <c r="AV232" s="46" t="str">
        <f>IF(AU232&lt;&gt;"",IF(AU232&lt;&gt;"LIBSETS_DROP_MECHANIC_MONSTER_NAME",VLOOKUP(AU232,'LibSets constants'!$I$4:$L$1000,3,FALSE),""),"")</f>
        <v/>
      </c>
      <c r="AW232" s="46" t="str">
        <f>IF(AU232&lt;&gt;"",IF(AU232&lt;&gt;"LIBSETS_DROP_MECHANIC_MONSTER_NAME",VLOOKUP(AU232,'LibSets constants'!$I$4:$L$1000,4,FALSE),""),"")</f>
        <v/>
      </c>
      <c r="AX232" s="23" t="str">
        <f t="shared" si="23"/>
        <v>[336] = {wayshrines={-1,-1,-1,}, dlcId=DLC_HORNS_OF_THE_REACH</v>
      </c>
      <c r="AY232" s="23" t="str">
        <f t="shared" si="26"/>
        <v>, zoneIds={974}, veteran=false</v>
      </c>
      <c r="AZ232" s="23" t="str">
        <f t="shared" si="24"/>
        <v>, setType=LIBSETS_SETTYPE_DUNGEON</v>
      </c>
      <c r="BA232" s="23" t="str">
        <f t="shared" si="25"/>
        <v>},</v>
      </c>
      <c r="BB232" s="23" t="str">
        <f t="shared" si="27"/>
        <v xml:space="preserve"> --Pillar of Nirn / Säulen von Nirn   [Falkreath Hold]</v>
      </c>
    </row>
    <row r="233" spans="1:54" x14ac:dyDescent="0.25">
      <c r="A233" s="13">
        <v>337</v>
      </c>
      <c r="B233" t="s">
        <v>2153</v>
      </c>
      <c r="C233" t="s">
        <v>2155</v>
      </c>
      <c r="D233" t="s">
        <v>2154</v>
      </c>
      <c r="G233" s="3">
        <f t="shared" si="22"/>
        <v>337</v>
      </c>
      <c r="J233" s="8" t="s">
        <v>4242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constants'!$E$2:$L$4965,8,FALSE),"")</f>
        <v>974</v>
      </c>
      <c r="S233" t="s">
        <v>44</v>
      </c>
      <c r="T233" s="21" t="str">
        <f>IF(R233&lt;&gt;"",IF(NOT(ISERROR(VLOOKUP(R233,'ESO Dungeon constants'!$F$3:$J$9999,5,FALSE))),VLOOKUP(R233,'ESO Dungeon constants'!$F$3:$K$9999,6,FALSE),VLOOKUP(R233,'ESO zone constants'!$L$2:$O$9999,4,FALSE)),"")</f>
        <v>DLC_HORNS_OF_THE_REACH</v>
      </c>
      <c r="U233" s="3" t="str">
        <f>VLOOKUP(T233,'LibSets constants'!$B$3:$C$1000,2,FALSE)</f>
        <v>Horns of the Reach</v>
      </c>
      <c r="W233" s="46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constants'!$E$2:$L$4965,8,FALSE),""),""),"")</f>
        <v/>
      </c>
      <c r="AA233" s="47"/>
      <c r="AB233" s="46" t="str">
        <f>IF(AA233&lt;&gt;"",IF(AA233&lt;&gt;"LIBSETS_DROP_MECHANIC_MONSTER_NAME",VLOOKUP(AA233,'LibSets constants'!$I$4:$L$1000,3,FALSE),""),"")</f>
        <v/>
      </c>
      <c r="AC233" s="46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constants'!$E$2:$L$4965,8,FALSE),""),""),"")</f>
        <v/>
      </c>
      <c r="AF233" s="47"/>
      <c r="AG233" s="46" t="str">
        <f>IF(AF233&lt;&gt;"",IF(AF233&lt;&gt;"LIBSETS_DROP_MECHANIC_MONSTER_NAME",VLOOKUP(AF233,'LibSets constants'!$I$4:$L$1000,3,FALSE),""),"")</f>
        <v/>
      </c>
      <c r="AH233" s="46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constants'!$E$2:$L$4965,8,FALSE),""),""),"")</f>
        <v/>
      </c>
      <c r="AK233" s="47"/>
      <c r="AL233" s="46" t="str">
        <f>IF(AK233&lt;&gt;"",IF(AK233&lt;&gt;"LIBSETS_DROP_MECHANIC_MONSTER_NAME",VLOOKUP(AK233,'LibSets constants'!$I$4:$L$1000,3,FALSE),""),"")</f>
        <v/>
      </c>
      <c r="AM233" s="46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constants'!$E$2:$L$4965,8,FALSE),""),""),"")</f>
        <v/>
      </c>
      <c r="AP233" s="47"/>
      <c r="AQ233" s="46" t="str">
        <f>IF(AP233&lt;&gt;"",IF(AP233&lt;&gt;"LIBSETS_DROP_MECHANIC_MONSTER_NAME",VLOOKUP(AP233,'LibSets constants'!$I$4:$L$1000,3,FALSE),""),"")</f>
        <v/>
      </c>
      <c r="AR233" s="46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constants'!$E$2:$L$4965,8,FALSE),""),""),"")</f>
        <v/>
      </c>
      <c r="AU233" s="47"/>
      <c r="AV233" s="46" t="str">
        <f>IF(AU233&lt;&gt;"",IF(AU233&lt;&gt;"LIBSETS_DROP_MECHANIC_MONSTER_NAME",VLOOKUP(AU233,'LibSets constants'!$I$4:$L$1000,3,FALSE),""),"")</f>
        <v/>
      </c>
      <c r="AW233" s="46" t="str">
        <f>IF(AU233&lt;&gt;"",IF(AU233&lt;&gt;"LIBSETS_DROP_MECHANIC_MONSTER_NAME",VLOOKUP(AU233,'LibSets constants'!$I$4:$L$1000,4,FALSE),""),"")</f>
        <v/>
      </c>
      <c r="AX233" s="23" t="str">
        <f t="shared" si="23"/>
        <v>[337] = {wayshrines={-1,-1,-1,}, dlcId=DLC_HORNS_OF_THE_REACH</v>
      </c>
      <c r="AY233" s="23" t="str">
        <f t="shared" si="26"/>
        <v>, zoneIds={974}, veteran=false</v>
      </c>
      <c r="AZ233" s="23" t="str">
        <f t="shared" si="24"/>
        <v>, setType=LIBSETS_SETTYPE_DUNGEON</v>
      </c>
      <c r="BA233" s="23" t="str">
        <f t="shared" si="25"/>
        <v>},</v>
      </c>
      <c r="BB233" s="23" t="str">
        <f t="shared" si="27"/>
        <v xml:space="preserve"> --Ironblood / Eisenblut   [Falkreath Hold]</v>
      </c>
    </row>
    <row r="234" spans="1:54" x14ac:dyDescent="0.25">
      <c r="A234" s="13">
        <v>338</v>
      </c>
      <c r="B234" t="s">
        <v>2156</v>
      </c>
      <c r="C234" t="s">
        <v>2158</v>
      </c>
      <c r="D234" t="s">
        <v>2157</v>
      </c>
      <c r="G234" s="3">
        <f t="shared" si="22"/>
        <v>338</v>
      </c>
      <c r="J234" s="8" t="s">
        <v>4242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constants'!$E$2:$L$4965,8,FALSE),"")</f>
        <v>973</v>
      </c>
      <c r="S234" t="s">
        <v>45</v>
      </c>
      <c r="T234" s="21" t="str">
        <f>IF(R234&lt;&gt;"",IF(NOT(ISERROR(VLOOKUP(R234,'ESO Dungeon constants'!$F$3:$J$9999,5,FALSE))),VLOOKUP(R234,'ESO Dungeon constants'!$F$3:$K$9999,6,FALSE),VLOOKUP(R234,'ESO zone constants'!$L$2:$O$9999,4,FALSE)),"")</f>
        <v>DLC_HORNS_OF_THE_REACH</v>
      </c>
      <c r="U234" s="3" t="str">
        <f>VLOOKUP(T234,'LibSets constants'!$B$3:$C$1000,2,FALSE)</f>
        <v>Horns of the Reach</v>
      </c>
      <c r="W234" s="46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constants'!$E$2:$L$4965,8,FALSE),""),""),"")</f>
        <v/>
      </c>
      <c r="AA234" s="47"/>
      <c r="AB234" s="46" t="str">
        <f>IF(AA234&lt;&gt;"",IF(AA234&lt;&gt;"LIBSETS_DROP_MECHANIC_MONSTER_NAME",VLOOKUP(AA234,'LibSets constants'!$I$4:$L$1000,3,FALSE),""),"")</f>
        <v/>
      </c>
      <c r="AC234" s="46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constants'!$E$2:$L$4965,8,FALSE),""),""),"")</f>
        <v/>
      </c>
      <c r="AF234" s="47"/>
      <c r="AG234" s="46" t="str">
        <f>IF(AF234&lt;&gt;"",IF(AF234&lt;&gt;"LIBSETS_DROP_MECHANIC_MONSTER_NAME",VLOOKUP(AF234,'LibSets constants'!$I$4:$L$1000,3,FALSE),""),"")</f>
        <v/>
      </c>
      <c r="AH234" s="46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constants'!$E$2:$L$4965,8,FALSE),""),""),"")</f>
        <v/>
      </c>
      <c r="AK234" s="47"/>
      <c r="AL234" s="46" t="str">
        <f>IF(AK234&lt;&gt;"",IF(AK234&lt;&gt;"LIBSETS_DROP_MECHANIC_MONSTER_NAME",VLOOKUP(AK234,'LibSets constants'!$I$4:$L$1000,3,FALSE),""),"")</f>
        <v/>
      </c>
      <c r="AM234" s="46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constants'!$E$2:$L$4965,8,FALSE),""),""),"")</f>
        <v/>
      </c>
      <c r="AP234" s="47"/>
      <c r="AQ234" s="46" t="str">
        <f>IF(AP234&lt;&gt;"",IF(AP234&lt;&gt;"LIBSETS_DROP_MECHANIC_MONSTER_NAME",VLOOKUP(AP234,'LibSets constants'!$I$4:$L$1000,3,FALSE),""),"")</f>
        <v/>
      </c>
      <c r="AR234" s="46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constants'!$E$2:$L$4965,8,FALSE),""),""),"")</f>
        <v/>
      </c>
      <c r="AU234" s="47"/>
      <c r="AV234" s="46" t="str">
        <f>IF(AU234&lt;&gt;"",IF(AU234&lt;&gt;"LIBSETS_DROP_MECHANIC_MONSTER_NAME",VLOOKUP(AU234,'LibSets constants'!$I$4:$L$1000,3,FALSE),""),"")</f>
        <v/>
      </c>
      <c r="AW234" s="46" t="str">
        <f>IF(AU234&lt;&gt;"",IF(AU234&lt;&gt;"LIBSETS_DROP_MECHANIC_MONSTER_NAME",VLOOKUP(AU234,'LibSets constants'!$I$4:$L$1000,4,FALSE),""),"")</f>
        <v/>
      </c>
      <c r="AX234" s="23" t="str">
        <f t="shared" si="23"/>
        <v>[338] = {wayshrines={-1,-1,-1,}, dlcId=DLC_HORNS_OF_THE_REACH</v>
      </c>
      <c r="AY234" s="23" t="str">
        <f t="shared" si="26"/>
        <v>, zoneIds={973}, veteran=false</v>
      </c>
      <c r="AZ234" s="23" t="str">
        <f t="shared" si="24"/>
        <v>, setType=LIBSETS_SETTYPE_DUNGEON</v>
      </c>
      <c r="BA234" s="23" t="str">
        <f t="shared" si="25"/>
        <v>},</v>
      </c>
      <c r="BB234" s="23" t="str">
        <f t="shared" si="27"/>
        <v xml:space="preserve"> --Flame Blossom / Flammenblüte   [Bloodroot Forge]</v>
      </c>
    </row>
    <row r="235" spans="1:54" x14ac:dyDescent="0.25">
      <c r="A235" s="13">
        <v>339</v>
      </c>
      <c r="B235" t="s">
        <v>2159</v>
      </c>
      <c r="C235" t="s">
        <v>2161</v>
      </c>
      <c r="D235" t="s">
        <v>2160</v>
      </c>
      <c r="G235" s="3">
        <f t="shared" si="22"/>
        <v>339</v>
      </c>
      <c r="J235" s="8" t="s">
        <v>4242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constants'!$E$2:$L$4965,8,FALSE),"")</f>
        <v>973</v>
      </c>
      <c r="S235" t="s">
        <v>45</v>
      </c>
      <c r="T235" s="21" t="str">
        <f>IF(R235&lt;&gt;"",IF(NOT(ISERROR(VLOOKUP(R235,'ESO Dungeon constants'!$F$3:$J$9999,5,FALSE))),VLOOKUP(R235,'ESO Dungeon constants'!$F$3:$K$9999,6,FALSE),VLOOKUP(R235,'ESO zone constants'!$L$2:$O$9999,4,FALSE)),"")</f>
        <v>DLC_HORNS_OF_THE_REACH</v>
      </c>
      <c r="U235" s="3" t="str">
        <f>VLOOKUP(T235,'LibSets constants'!$B$3:$C$1000,2,FALSE)</f>
        <v>Horns of the Reach</v>
      </c>
      <c r="W235" s="3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constants'!$E$2:$L$4965,8,FALSE),""),""),"")</f>
        <v/>
      </c>
      <c r="AA235" s="47"/>
      <c r="AB235" s="46" t="str">
        <f>IF(AA235&lt;&gt;"",IF(AA235&lt;&gt;"LIBSETS_DROP_MECHANIC_MONSTER_NAME",VLOOKUP(AA235,'LibSets constants'!$I$4:$L$1000,3,FALSE),""),"")</f>
        <v/>
      </c>
      <c r="AC235" s="46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constants'!$E$2:$L$4965,8,FALSE),""),""),"")</f>
        <v/>
      </c>
      <c r="AF235" s="47"/>
      <c r="AG235" s="46" t="str">
        <f>IF(AF235&lt;&gt;"",IF(AF235&lt;&gt;"LIBSETS_DROP_MECHANIC_MONSTER_NAME",VLOOKUP(AF235,'LibSets constants'!$I$4:$L$1000,3,FALSE),""),"")</f>
        <v/>
      </c>
      <c r="AH235" s="46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constants'!$E$2:$L$4965,8,FALSE),""),""),"")</f>
        <v/>
      </c>
      <c r="AK235" s="47"/>
      <c r="AL235" s="46" t="str">
        <f>IF(AK235&lt;&gt;"",IF(AK235&lt;&gt;"LIBSETS_DROP_MECHANIC_MONSTER_NAME",VLOOKUP(AK235,'LibSets constants'!$I$4:$L$1000,3,FALSE),""),"")</f>
        <v/>
      </c>
      <c r="AM235" s="46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constants'!$E$2:$L$4965,8,FALSE),""),""),"")</f>
        <v/>
      </c>
      <c r="AP235" s="47"/>
      <c r="AQ235" s="46" t="str">
        <f>IF(AP235&lt;&gt;"",IF(AP235&lt;&gt;"LIBSETS_DROP_MECHANIC_MONSTER_NAME",VLOOKUP(AP235,'LibSets constants'!$I$4:$L$1000,3,FALSE),""),"")</f>
        <v/>
      </c>
      <c r="AR235" s="46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constants'!$E$2:$L$4965,8,FALSE),""),""),"")</f>
        <v/>
      </c>
      <c r="AU235" s="47"/>
      <c r="AV235" s="46" t="str">
        <f>IF(AU235&lt;&gt;"",IF(AU235&lt;&gt;"LIBSETS_DROP_MECHANIC_MONSTER_NAME",VLOOKUP(AU235,'LibSets constants'!$I$4:$L$1000,3,FALSE),""),"")</f>
        <v/>
      </c>
      <c r="AW235" s="46" t="str">
        <f>IF(AU235&lt;&gt;"",IF(AU235&lt;&gt;"LIBSETS_DROP_MECHANIC_MONSTER_NAME",VLOOKUP(AU235,'LibSets constants'!$I$4:$L$1000,4,FALSE),""),"")</f>
        <v/>
      </c>
      <c r="AX235" s="23" t="str">
        <f t="shared" si="23"/>
        <v>[339] = {wayshrines={-1,-1,-1,}, dlcId=DLC_HORNS_OF_THE_REACH</v>
      </c>
      <c r="AY235" s="23" t="str">
        <f t="shared" si="26"/>
        <v>, zoneIds={973}, veteran=false</v>
      </c>
      <c r="AZ235" s="23" t="str">
        <f t="shared" si="24"/>
        <v>, setType=LIBSETS_SETTYPE_DUNGEON</v>
      </c>
      <c r="BA235" s="23" t="str">
        <f t="shared" si="25"/>
        <v>},</v>
      </c>
      <c r="BB235" s="23" t="str">
        <f t="shared" si="27"/>
        <v xml:space="preserve"> --Blooddrinker / Bluttrinker   [Bloodroot Forge]</v>
      </c>
    </row>
    <row r="236" spans="1:54" x14ac:dyDescent="0.25">
      <c r="A236" s="13">
        <v>340</v>
      </c>
      <c r="B236" t="s">
        <v>2162</v>
      </c>
      <c r="C236" t="s">
        <v>2164</v>
      </c>
      <c r="D236" t="s">
        <v>2163</v>
      </c>
      <c r="G236" s="3">
        <f t="shared" si="22"/>
        <v>340</v>
      </c>
      <c r="J236" s="8" t="s">
        <v>4242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constants'!$E$2:$L$4965,8,FALSE),"")</f>
        <v>973</v>
      </c>
      <c r="S236" t="s">
        <v>45</v>
      </c>
      <c r="T236" s="21" t="str">
        <f>IF(R236&lt;&gt;"",IF(NOT(ISERROR(VLOOKUP(R236,'ESO Dungeon constants'!$F$3:$J$9999,5,FALSE))),VLOOKUP(R236,'ESO Dungeon constants'!$F$3:$K$9999,6,FALSE),VLOOKUP(R236,'ESO zone constants'!$L$2:$O$9999,4,FALSE)),"")</f>
        <v>DLC_HORNS_OF_THE_REACH</v>
      </c>
      <c r="U236" s="3" t="str">
        <f>VLOOKUP(T236,'LibSets constants'!$B$3:$C$1000,2,FALSE)</f>
        <v>Horns of the Reach</v>
      </c>
      <c r="W236" s="46" t="str">
        <f>IF(V236&lt;&gt;"",IF(V236&lt;&gt;"LIBSETS_DROP_MECHANIC_MONSTER_NAME",VLOOKUP(V236,'LibSets constants'!$I$4:$L$1000,3,FALSE),""),"")</f>
        <v/>
      </c>
      <c r="X236" s="46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constants'!$E$2:$L$4965,8,FALSE),""),""),"")</f>
        <v/>
      </c>
      <c r="AA236" s="47"/>
      <c r="AB236" s="46" t="str">
        <f>IF(AA236&lt;&gt;"",IF(AA236&lt;&gt;"LIBSETS_DROP_MECHANIC_MONSTER_NAME",VLOOKUP(AA236,'LibSets constants'!$I$4:$L$1000,3,FALSE),""),"")</f>
        <v/>
      </c>
      <c r="AC236" s="46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constants'!$E$2:$L$4965,8,FALSE),""),""),"")</f>
        <v/>
      </c>
      <c r="AF236" s="47"/>
      <c r="AG236" s="46" t="str">
        <f>IF(AF236&lt;&gt;"",IF(AF236&lt;&gt;"LIBSETS_DROP_MECHANIC_MONSTER_NAME",VLOOKUP(AF236,'LibSets constants'!$I$4:$L$1000,3,FALSE),""),"")</f>
        <v/>
      </c>
      <c r="AH236" s="46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constants'!$E$2:$L$4965,8,FALSE),""),""),"")</f>
        <v/>
      </c>
      <c r="AK236" s="47"/>
      <c r="AL236" s="46" t="str">
        <f>IF(AK236&lt;&gt;"",IF(AK236&lt;&gt;"LIBSETS_DROP_MECHANIC_MONSTER_NAME",VLOOKUP(AK236,'LibSets constants'!$I$4:$L$1000,3,FALSE),""),"")</f>
        <v/>
      </c>
      <c r="AM236" s="46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constants'!$E$2:$L$4965,8,FALSE),""),""),"")</f>
        <v/>
      </c>
      <c r="AP236" s="47"/>
      <c r="AQ236" s="46" t="str">
        <f>IF(AP236&lt;&gt;"",IF(AP236&lt;&gt;"LIBSETS_DROP_MECHANIC_MONSTER_NAME",VLOOKUP(AP236,'LibSets constants'!$I$4:$L$1000,3,FALSE),""),"")</f>
        <v/>
      </c>
      <c r="AR236" s="46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constants'!$E$2:$L$4965,8,FALSE),""),""),"")</f>
        <v/>
      </c>
      <c r="AU236" s="47"/>
      <c r="AV236" s="46" t="str">
        <f>IF(AU236&lt;&gt;"",IF(AU236&lt;&gt;"LIBSETS_DROP_MECHANIC_MONSTER_NAME",VLOOKUP(AU236,'LibSets constants'!$I$4:$L$1000,3,FALSE),""),"")</f>
        <v/>
      </c>
      <c r="AW236" s="46" t="str">
        <f>IF(AU236&lt;&gt;"",IF(AU236&lt;&gt;"LIBSETS_DROP_MECHANIC_MONSTER_NAME",VLOOKUP(AU236,'LibSets constants'!$I$4:$L$1000,4,FALSE),""),"")</f>
        <v/>
      </c>
      <c r="AX236" s="23" t="str">
        <f t="shared" si="23"/>
        <v>[340] = {wayshrines={-1,-1,-1,}, dlcId=DLC_HORNS_OF_THE_REACH</v>
      </c>
      <c r="AY236" s="23" t="str">
        <f t="shared" si="26"/>
        <v>, zoneIds={973}, veteran=false</v>
      </c>
      <c r="AZ236" s="23" t="str">
        <f t="shared" si="24"/>
        <v>, setType=LIBSETS_SETTYPE_DUNGEON</v>
      </c>
      <c r="BA236" s="23" t="str">
        <f t="shared" si="25"/>
        <v>},</v>
      </c>
      <c r="BB236" s="23" t="str">
        <f t="shared" si="27"/>
        <v xml:space="preserve"> --Hagraven's Garden / Vettelgarten   [Bloodroot Forge]</v>
      </c>
    </row>
    <row r="237" spans="1:54" x14ac:dyDescent="0.25">
      <c r="A237" s="13">
        <v>343</v>
      </c>
      <c r="B237" t="s">
        <v>2167</v>
      </c>
      <c r="C237" t="s">
        <v>2169</v>
      </c>
      <c r="D237" t="s">
        <v>2168</v>
      </c>
      <c r="G237" s="3">
        <f t="shared" si="22"/>
        <v>343</v>
      </c>
      <c r="J237" s="8" t="s">
        <v>4242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constants'!$E$2:$L$4965,8,FALSE),"")</f>
        <v>1009</v>
      </c>
      <c r="S237" t="s">
        <v>69</v>
      </c>
      <c r="T237" s="21" t="str">
        <f>IF(R237&lt;&gt;"",IF(NOT(ISERROR(VLOOKUP(R237,'ESO Dungeon constants'!$F$3:$J$9999,5,FALSE))),VLOOKUP(R237,'ESO Dungeon constants'!$F$3:$K$9999,6,FALSE),VLOOKUP(R237,'ESO zone constants'!$L$2:$O$9999,4,FALSE)),"")</f>
        <v>DLC_DRAGON_BONES</v>
      </c>
      <c r="U237" s="3" t="str">
        <f>VLOOKUP(T237,'LibSets constants'!$B$3:$C$1000,2,FALSE)</f>
        <v>Dragon Bones</v>
      </c>
      <c r="W237" s="46" t="str">
        <f>IF(V237&lt;&gt;"",IF(V237&lt;&gt;"LIBSETS_DROP_MECHANIC_MONSTER_NAME",VLOOKUP(V237,'LibSets constants'!$I$4:$L$1000,3,FALSE),""),"")</f>
        <v/>
      </c>
      <c r="X237" s="46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constants'!$E$2:$L$4965,8,FALSE),""),""),"")</f>
        <v/>
      </c>
      <c r="AA237" s="47"/>
      <c r="AB237" s="46" t="str">
        <f>IF(AA237&lt;&gt;"",IF(AA237&lt;&gt;"LIBSETS_DROP_MECHANIC_MONSTER_NAME",VLOOKUP(AA237,'LibSets constants'!$I$4:$L$1000,3,FALSE),""),"")</f>
        <v/>
      </c>
      <c r="AC237" s="46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constants'!$E$2:$L$4965,8,FALSE),""),""),"")</f>
        <v/>
      </c>
      <c r="AF237" s="47"/>
      <c r="AG237" s="46" t="str">
        <f>IF(AF237&lt;&gt;"",IF(AF237&lt;&gt;"LIBSETS_DROP_MECHANIC_MONSTER_NAME",VLOOKUP(AF237,'LibSets constants'!$I$4:$L$1000,3,FALSE),""),"")</f>
        <v/>
      </c>
      <c r="AH237" s="46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constants'!$E$2:$L$4965,8,FALSE),""),""),"")</f>
        <v/>
      </c>
      <c r="AK237" s="47"/>
      <c r="AL237" s="46" t="str">
        <f>IF(AK237&lt;&gt;"",IF(AK237&lt;&gt;"LIBSETS_DROP_MECHANIC_MONSTER_NAME",VLOOKUP(AK237,'LibSets constants'!$I$4:$L$1000,3,FALSE),""),"")</f>
        <v/>
      </c>
      <c r="AM237" s="46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constants'!$E$2:$L$4965,8,FALSE),""),""),"")</f>
        <v/>
      </c>
      <c r="AP237" s="47"/>
      <c r="AQ237" s="46" t="str">
        <f>IF(AP237&lt;&gt;"",IF(AP237&lt;&gt;"LIBSETS_DROP_MECHANIC_MONSTER_NAME",VLOOKUP(AP237,'LibSets constants'!$I$4:$L$1000,3,FALSE),""),"")</f>
        <v/>
      </c>
      <c r="AR237" s="46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constants'!$E$2:$L$4965,8,FALSE),""),""),"")</f>
        <v/>
      </c>
      <c r="AU237" s="47"/>
      <c r="AV237" s="46" t="str">
        <f>IF(AU237&lt;&gt;"",IF(AU237&lt;&gt;"LIBSETS_DROP_MECHANIC_MONSTER_NAME",VLOOKUP(AU237,'LibSets constants'!$I$4:$L$1000,3,FALSE),""),"")</f>
        <v/>
      </c>
      <c r="AW237" s="46" t="str">
        <f>IF(AU237&lt;&gt;"",IF(AU237&lt;&gt;"LIBSETS_DROP_MECHANIC_MONSTER_NAME",VLOOKUP(AU237,'LibSets constants'!$I$4:$L$1000,4,FALSE),""),"")</f>
        <v/>
      </c>
      <c r="AX237" s="23" t="str">
        <f t="shared" si="23"/>
        <v>[343] = {wayshrines={-1,-1,-1,}, dlcId=DLC_DRAGON_BONES</v>
      </c>
      <c r="AY237" s="23" t="str">
        <f t="shared" si="26"/>
        <v>, zoneIds={1009}, veteran=false</v>
      </c>
      <c r="AZ237" s="23" t="str">
        <f t="shared" si="24"/>
        <v>, setType=LIBSETS_SETTYPE_DUNGEON</v>
      </c>
      <c r="BA237" s="23" t="str">
        <f t="shared" si="25"/>
        <v>},</v>
      </c>
      <c r="BB237" s="23" t="str">
        <f t="shared" si="27"/>
        <v xml:space="preserve"> --Caluurion's Legacy / Caluurions Erbe   [Fang Lair]</v>
      </c>
    </row>
    <row r="238" spans="1:54" x14ac:dyDescent="0.25">
      <c r="A238" s="13">
        <v>344</v>
      </c>
      <c r="B238" t="s">
        <v>2170</v>
      </c>
      <c r="C238" t="s">
        <v>2172</v>
      </c>
      <c r="D238" t="s">
        <v>2171</v>
      </c>
      <c r="G238" s="3">
        <f t="shared" si="22"/>
        <v>344</v>
      </c>
      <c r="J238" s="8" t="s">
        <v>4242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constants'!$E$2:$L$4965,8,FALSE),"")</f>
        <v>1009</v>
      </c>
      <c r="S238" t="s">
        <v>69</v>
      </c>
      <c r="T238" s="21" t="str">
        <f>IF(R238&lt;&gt;"",IF(NOT(ISERROR(VLOOKUP(R238,'ESO Dungeon constants'!$F$3:$J$9999,5,FALSE))),VLOOKUP(R238,'ESO Dungeon constants'!$F$3:$K$9999,6,FALSE),VLOOKUP(R238,'ESO zone constants'!$L$2:$O$9999,4,FALSE)),"")</f>
        <v>DLC_DRAGON_BONES</v>
      </c>
      <c r="U238" s="3" t="str">
        <f>VLOOKUP(T238,'LibSets constants'!$B$3:$C$1000,2,FALSE)</f>
        <v>Dragon Bones</v>
      </c>
      <c r="W238" s="46" t="str">
        <f>IF(V238&lt;&gt;"",IF(V238&lt;&gt;"LIBSETS_DROP_MECHANIC_MONSTER_NAME",VLOOKUP(V238,'LibSets constants'!$I$4:$L$1000,3,FALSE),""),"")</f>
        <v/>
      </c>
      <c r="X238" s="46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constants'!$E$2:$L$4965,8,FALSE),""),""),"")</f>
        <v/>
      </c>
      <c r="AA238" s="47"/>
      <c r="AB238" s="46" t="str">
        <f>IF(AA238&lt;&gt;"",IF(AA238&lt;&gt;"LIBSETS_DROP_MECHANIC_MONSTER_NAME",VLOOKUP(AA238,'LibSets constants'!$I$4:$L$1000,3,FALSE),""),"")</f>
        <v/>
      </c>
      <c r="AC238" s="46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constants'!$E$2:$L$4965,8,FALSE),""),""),"")</f>
        <v/>
      </c>
      <c r="AF238" s="47"/>
      <c r="AG238" s="46" t="str">
        <f>IF(AF238&lt;&gt;"",IF(AF238&lt;&gt;"LIBSETS_DROP_MECHANIC_MONSTER_NAME",VLOOKUP(AF238,'LibSets constants'!$I$4:$L$1000,3,FALSE),""),"")</f>
        <v/>
      </c>
      <c r="AH238" s="46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constants'!$E$2:$L$4965,8,FALSE),""),""),"")</f>
        <v/>
      </c>
      <c r="AK238" s="47"/>
      <c r="AL238" s="46" t="str">
        <f>IF(AK238&lt;&gt;"",IF(AK238&lt;&gt;"LIBSETS_DROP_MECHANIC_MONSTER_NAME",VLOOKUP(AK238,'LibSets constants'!$I$4:$L$1000,3,FALSE),""),"")</f>
        <v/>
      </c>
      <c r="AM238" s="46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constants'!$E$2:$L$4965,8,FALSE),""),""),"")</f>
        <v/>
      </c>
      <c r="AP238" s="47"/>
      <c r="AQ238" s="46" t="str">
        <f>IF(AP238&lt;&gt;"",IF(AP238&lt;&gt;"LIBSETS_DROP_MECHANIC_MONSTER_NAME",VLOOKUP(AP238,'LibSets constants'!$I$4:$L$1000,3,FALSE),""),"")</f>
        <v/>
      </c>
      <c r="AR238" s="46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constants'!$E$2:$L$4965,8,FALSE),""),""),"")</f>
        <v/>
      </c>
      <c r="AU238" s="47"/>
      <c r="AV238" s="46" t="str">
        <f>IF(AU238&lt;&gt;"",IF(AU238&lt;&gt;"LIBSETS_DROP_MECHANIC_MONSTER_NAME",VLOOKUP(AU238,'LibSets constants'!$I$4:$L$1000,3,FALSE),""),"")</f>
        <v/>
      </c>
      <c r="AW238" s="46" t="str">
        <f>IF(AU238&lt;&gt;"",IF(AU238&lt;&gt;"LIBSETS_DROP_MECHANIC_MONSTER_NAME",VLOOKUP(AU238,'LibSets constants'!$I$4:$L$1000,4,FALSE),""),"")</f>
        <v/>
      </c>
      <c r="AX238" s="23" t="str">
        <f t="shared" si="23"/>
        <v>[344] = {wayshrines={-1,-1,-1,}, dlcId=DLC_DRAGON_BONES</v>
      </c>
      <c r="AY238" s="23" t="str">
        <f t="shared" si="26"/>
        <v>, zoneIds={1009}, veteran=false</v>
      </c>
      <c r="AZ238" s="23" t="str">
        <f t="shared" si="24"/>
        <v>, setType=LIBSETS_SETTYPE_DUNGEON</v>
      </c>
      <c r="BA238" s="23" t="str">
        <f t="shared" si="25"/>
        <v>},</v>
      </c>
      <c r="BB238" s="23" t="str">
        <f t="shared" si="27"/>
        <v xml:space="preserve"> --Trappings of Invigoration / Stärkungsprunk   [Fang Lair]</v>
      </c>
    </row>
    <row r="239" spans="1:54" x14ac:dyDescent="0.25">
      <c r="A239" s="13">
        <v>345</v>
      </c>
      <c r="B239" t="s">
        <v>2173</v>
      </c>
      <c r="C239" t="s">
        <v>2175</v>
      </c>
      <c r="D239" t="s">
        <v>2174</v>
      </c>
      <c r="G239" s="3">
        <f t="shared" si="22"/>
        <v>345</v>
      </c>
      <c r="J239" s="8" t="s">
        <v>4242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constants'!$E$2:$L$4965,8,FALSE),"")</f>
        <v>1009</v>
      </c>
      <c r="S239" t="s">
        <v>69</v>
      </c>
      <c r="T239" s="21" t="str">
        <f>IF(R239&lt;&gt;"",IF(NOT(ISERROR(VLOOKUP(R239,'ESO Dungeon constants'!$F$3:$J$9999,5,FALSE))),VLOOKUP(R239,'ESO Dungeon constants'!$F$3:$K$9999,6,FALSE),VLOOKUP(R239,'ESO zone constants'!$L$2:$O$9999,4,FALSE)),"")</f>
        <v>DLC_DRAGON_BONES</v>
      </c>
      <c r="U239" s="3" t="str">
        <f>VLOOKUP(T239,'LibSets constants'!$B$3:$C$1000,2,FALSE)</f>
        <v>Dragon Bones</v>
      </c>
      <c r="W239" s="46" t="str">
        <f>IF(V239&lt;&gt;"",IF(V239&lt;&gt;"LIBSETS_DROP_MECHANIC_MONSTER_NAME",VLOOKUP(V239,'LibSets constants'!$I$4:$L$1000,3,FALSE),""),"")</f>
        <v/>
      </c>
      <c r="X239" s="46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constants'!$E$2:$L$4965,8,FALSE),""),""),"")</f>
        <v/>
      </c>
      <c r="AA239" s="47"/>
      <c r="AB239" s="46" t="str">
        <f>IF(AA239&lt;&gt;"",IF(AA239&lt;&gt;"LIBSETS_DROP_MECHANIC_MONSTER_NAME",VLOOKUP(AA239,'LibSets constants'!$I$4:$L$1000,3,FALSE),""),"")</f>
        <v/>
      </c>
      <c r="AC239" s="46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constants'!$E$2:$L$4965,8,FALSE),""),""),"")</f>
        <v/>
      </c>
      <c r="AF239" s="47"/>
      <c r="AG239" s="46" t="str">
        <f>IF(AF239&lt;&gt;"",IF(AF239&lt;&gt;"LIBSETS_DROP_MECHANIC_MONSTER_NAME",VLOOKUP(AF239,'LibSets constants'!$I$4:$L$1000,3,FALSE),""),"")</f>
        <v/>
      </c>
      <c r="AH239" s="46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constants'!$E$2:$L$4965,8,FALSE),""),""),"")</f>
        <v/>
      </c>
      <c r="AK239" s="47"/>
      <c r="AL239" s="46" t="str">
        <f>IF(AK239&lt;&gt;"",IF(AK239&lt;&gt;"LIBSETS_DROP_MECHANIC_MONSTER_NAME",VLOOKUP(AK239,'LibSets constants'!$I$4:$L$1000,3,FALSE),""),"")</f>
        <v/>
      </c>
      <c r="AM239" s="46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constants'!$E$2:$L$4965,8,FALSE),""),""),"")</f>
        <v/>
      </c>
      <c r="AP239" s="47"/>
      <c r="AQ239" s="46" t="str">
        <f>IF(AP239&lt;&gt;"",IF(AP239&lt;&gt;"LIBSETS_DROP_MECHANIC_MONSTER_NAME",VLOOKUP(AP239,'LibSets constants'!$I$4:$L$1000,3,FALSE),""),"")</f>
        <v/>
      </c>
      <c r="AR239" s="46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constants'!$E$2:$L$4965,8,FALSE),""),""),"")</f>
        <v/>
      </c>
      <c r="AU239" s="47"/>
      <c r="AV239" s="46" t="str">
        <f>IF(AU239&lt;&gt;"",IF(AU239&lt;&gt;"LIBSETS_DROP_MECHANIC_MONSTER_NAME",VLOOKUP(AU239,'LibSets constants'!$I$4:$L$1000,3,FALSE),""),"")</f>
        <v/>
      </c>
      <c r="AW239" s="46" t="str">
        <f>IF(AU239&lt;&gt;"",IF(AU239&lt;&gt;"LIBSETS_DROP_MECHANIC_MONSTER_NAME",VLOOKUP(AU239,'LibSets constants'!$I$4:$L$1000,4,FALSE),""),"")</f>
        <v/>
      </c>
      <c r="AX239" s="23" t="str">
        <f t="shared" si="23"/>
        <v>[345] = {wayshrines={-1,-1,-1,}, dlcId=DLC_DRAGON_BONES</v>
      </c>
      <c r="AY239" s="23" t="str">
        <f t="shared" si="26"/>
        <v>, zoneIds={1009}, veteran=false</v>
      </c>
      <c r="AZ239" s="23" t="str">
        <f t="shared" si="24"/>
        <v>, setType=LIBSETS_SETTYPE_DUNGEON</v>
      </c>
      <c r="BA239" s="23" t="str">
        <f t="shared" si="25"/>
        <v>},</v>
      </c>
      <c r="BB239" s="23" t="str">
        <f t="shared" si="27"/>
        <v xml:space="preserve"> --Ulfnor's Favor / Ulfnors Gunst   [Fang Lair]</v>
      </c>
    </row>
    <row r="240" spans="1:54" x14ac:dyDescent="0.25">
      <c r="A240" s="13">
        <v>346</v>
      </c>
      <c r="B240" t="s">
        <v>2176</v>
      </c>
      <c r="C240" t="s">
        <v>2178</v>
      </c>
      <c r="D240" t="s">
        <v>2177</v>
      </c>
      <c r="G240" s="3">
        <f t="shared" si="22"/>
        <v>346</v>
      </c>
      <c r="J240" s="8" t="s">
        <v>4242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constants'!$E$2:$L$4965,8,FALSE),"")</f>
        <v>1010</v>
      </c>
      <c r="S240" t="s">
        <v>74</v>
      </c>
      <c r="T240" s="21" t="str">
        <f>IF(R240&lt;&gt;"",IF(NOT(ISERROR(VLOOKUP(R240,'ESO Dungeon constants'!$F$3:$J$9999,5,FALSE))),VLOOKUP(R240,'ESO Dungeon constants'!$F$3:$K$9999,6,FALSE),VLOOKUP(R240,'ESO zone constants'!$L$2:$O$9999,4,FALSE)),"")</f>
        <v>DLC_DRAGON_BONES</v>
      </c>
      <c r="U240" s="3" t="str">
        <f>VLOOKUP(T240,'LibSets constants'!$B$3:$C$1000,2,FALSE)</f>
        <v>Dragon Bones</v>
      </c>
      <c r="W240" s="46" t="str">
        <f>IF(V240&lt;&gt;"",IF(V240&lt;&gt;"LIBSETS_DROP_MECHANIC_MONSTER_NAME",VLOOKUP(V240,'LibSets constants'!$I$4:$L$1000,3,FALSE),""),"")</f>
        <v/>
      </c>
      <c r="X240" s="46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constants'!$E$2:$L$4965,8,FALSE),""),""),"")</f>
        <v/>
      </c>
      <c r="AA240" s="47"/>
      <c r="AB240" s="46" t="str">
        <f>IF(AA240&lt;&gt;"",IF(AA240&lt;&gt;"LIBSETS_DROP_MECHANIC_MONSTER_NAME",VLOOKUP(AA240,'LibSets constants'!$I$4:$L$1000,3,FALSE),""),"")</f>
        <v/>
      </c>
      <c r="AC240" s="46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constants'!$E$2:$L$4965,8,FALSE),""),""),"")</f>
        <v/>
      </c>
      <c r="AF240" s="47"/>
      <c r="AG240" s="46" t="str">
        <f>IF(AF240&lt;&gt;"",IF(AF240&lt;&gt;"LIBSETS_DROP_MECHANIC_MONSTER_NAME",VLOOKUP(AF240,'LibSets constants'!$I$4:$L$1000,3,FALSE),""),"")</f>
        <v/>
      </c>
      <c r="AH240" s="46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constants'!$E$2:$L$4965,8,FALSE),""),""),"")</f>
        <v/>
      </c>
      <c r="AK240" s="47"/>
      <c r="AL240" s="46" t="str">
        <f>IF(AK240&lt;&gt;"",IF(AK240&lt;&gt;"LIBSETS_DROP_MECHANIC_MONSTER_NAME",VLOOKUP(AK240,'LibSets constants'!$I$4:$L$1000,3,FALSE),""),"")</f>
        <v/>
      </c>
      <c r="AM240" s="46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constants'!$E$2:$L$4965,8,FALSE),""),""),"")</f>
        <v/>
      </c>
      <c r="AP240" s="47"/>
      <c r="AQ240" s="46" t="str">
        <f>IF(AP240&lt;&gt;"",IF(AP240&lt;&gt;"LIBSETS_DROP_MECHANIC_MONSTER_NAME",VLOOKUP(AP240,'LibSets constants'!$I$4:$L$1000,3,FALSE),""),"")</f>
        <v/>
      </c>
      <c r="AR240" s="46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constants'!$E$2:$L$4965,8,FALSE),""),""),"")</f>
        <v/>
      </c>
      <c r="AU240" s="47"/>
      <c r="AV240" s="46" t="str">
        <f>IF(AU240&lt;&gt;"",IF(AU240&lt;&gt;"LIBSETS_DROP_MECHANIC_MONSTER_NAME",VLOOKUP(AU240,'LibSets constants'!$I$4:$L$1000,3,FALSE),""),"")</f>
        <v/>
      </c>
      <c r="AW240" s="46" t="str">
        <f>IF(AU240&lt;&gt;"",IF(AU240&lt;&gt;"LIBSETS_DROP_MECHANIC_MONSTER_NAME",VLOOKUP(AU240,'LibSets constants'!$I$4:$L$1000,4,FALSE),""),"")</f>
        <v/>
      </c>
      <c r="AX240" s="23" t="str">
        <f t="shared" si="23"/>
        <v>[346] = {wayshrines={-1,-1,-1,}, dlcId=DLC_DRAGON_BONES</v>
      </c>
      <c r="AY240" s="23" t="str">
        <f t="shared" si="26"/>
        <v>, zoneIds={1010}, veteran=false</v>
      </c>
      <c r="AZ240" s="23" t="str">
        <f t="shared" si="24"/>
        <v>, setType=LIBSETS_SETTYPE_DUNGEON</v>
      </c>
      <c r="BA240" s="23" t="str">
        <f t="shared" si="25"/>
        <v>},</v>
      </c>
      <c r="BB240" s="23" t="str">
        <f t="shared" si="27"/>
        <v xml:space="preserve"> --Jorvuld's Guidance / Jorvulds Führung   [Scalecaller Peak]</v>
      </c>
    </row>
    <row r="241" spans="1:54" x14ac:dyDescent="0.25">
      <c r="A241" s="13">
        <v>347</v>
      </c>
      <c r="B241" t="s">
        <v>2179</v>
      </c>
      <c r="C241" t="s">
        <v>2181</v>
      </c>
      <c r="D241" t="s">
        <v>2180</v>
      </c>
      <c r="G241" s="3">
        <f t="shared" si="22"/>
        <v>347</v>
      </c>
      <c r="J241" s="8" t="s">
        <v>4242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constants'!$E$2:$L$4965,8,FALSE),"")</f>
        <v>1010</v>
      </c>
      <c r="S241" t="s">
        <v>74</v>
      </c>
      <c r="T241" s="21" t="str">
        <f>IF(R241&lt;&gt;"",IF(NOT(ISERROR(VLOOKUP(R241,'ESO Dungeon constants'!$F$3:$J$9999,5,FALSE))),VLOOKUP(R241,'ESO Dungeon constants'!$F$3:$K$9999,6,FALSE),VLOOKUP(R241,'ESO zone constants'!$L$2:$O$9999,4,FALSE)),"")</f>
        <v>DLC_DRAGON_BONES</v>
      </c>
      <c r="U241" s="3" t="str">
        <f>VLOOKUP(T241,'LibSets constants'!$B$3:$C$1000,2,FALSE)</f>
        <v>Dragon Bones</v>
      </c>
      <c r="W241" s="46" t="str">
        <f>IF(V241&lt;&gt;"",IF(V241&lt;&gt;"LIBSETS_DROP_MECHANIC_MONSTER_NAME",VLOOKUP(V241,'LibSets constants'!$I$4:$L$1000,3,FALSE),""),"")</f>
        <v/>
      </c>
      <c r="X241" s="46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constants'!$E$2:$L$4965,8,FALSE),""),""),"")</f>
        <v/>
      </c>
      <c r="AA241" s="47"/>
      <c r="AB241" s="46" t="str">
        <f>IF(AA241&lt;&gt;"",IF(AA241&lt;&gt;"LIBSETS_DROP_MECHANIC_MONSTER_NAME",VLOOKUP(AA241,'LibSets constants'!$I$4:$L$1000,3,FALSE),""),"")</f>
        <v/>
      </c>
      <c r="AC241" s="46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constants'!$E$2:$L$4965,8,FALSE),""),""),"")</f>
        <v/>
      </c>
      <c r="AF241" s="47"/>
      <c r="AG241" s="46" t="str">
        <f>IF(AF241&lt;&gt;"",IF(AF241&lt;&gt;"LIBSETS_DROP_MECHANIC_MONSTER_NAME",VLOOKUP(AF241,'LibSets constants'!$I$4:$L$1000,3,FALSE),""),"")</f>
        <v/>
      </c>
      <c r="AH241" s="46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constants'!$E$2:$L$4965,8,FALSE),""),""),"")</f>
        <v/>
      </c>
      <c r="AK241" s="47"/>
      <c r="AL241" s="46" t="str">
        <f>IF(AK241&lt;&gt;"",IF(AK241&lt;&gt;"LIBSETS_DROP_MECHANIC_MONSTER_NAME",VLOOKUP(AK241,'LibSets constants'!$I$4:$L$1000,3,FALSE),""),"")</f>
        <v/>
      </c>
      <c r="AM241" s="46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constants'!$E$2:$L$4965,8,FALSE),""),""),"")</f>
        <v/>
      </c>
      <c r="AP241" s="47"/>
      <c r="AQ241" s="46" t="str">
        <f>IF(AP241&lt;&gt;"",IF(AP241&lt;&gt;"LIBSETS_DROP_MECHANIC_MONSTER_NAME",VLOOKUP(AP241,'LibSets constants'!$I$4:$L$1000,3,FALSE),""),"")</f>
        <v/>
      </c>
      <c r="AR241" s="46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constants'!$E$2:$L$4965,8,FALSE),""),""),"")</f>
        <v/>
      </c>
      <c r="AU241" s="47"/>
      <c r="AV241" s="46" t="str">
        <f>IF(AU241&lt;&gt;"",IF(AU241&lt;&gt;"LIBSETS_DROP_MECHANIC_MONSTER_NAME",VLOOKUP(AU241,'LibSets constants'!$I$4:$L$1000,3,FALSE),""),"")</f>
        <v/>
      </c>
      <c r="AW241" s="46" t="str">
        <f>IF(AU241&lt;&gt;"",IF(AU241&lt;&gt;"LIBSETS_DROP_MECHANIC_MONSTER_NAME",VLOOKUP(AU241,'LibSets constants'!$I$4:$L$1000,4,FALSE),""),"")</f>
        <v/>
      </c>
      <c r="AX241" s="23" t="str">
        <f t="shared" si="23"/>
        <v>[347] = {wayshrines={-1,-1,-1,}, dlcId=DLC_DRAGON_BONES</v>
      </c>
      <c r="AY241" s="23" t="str">
        <f t="shared" si="26"/>
        <v>, zoneIds={1010}, veteran=false</v>
      </c>
      <c r="AZ241" s="23" t="str">
        <f t="shared" si="24"/>
        <v>, setType=LIBSETS_SETTYPE_DUNGEON</v>
      </c>
      <c r="BA241" s="23" t="str">
        <f t="shared" si="25"/>
        <v>},</v>
      </c>
      <c r="BB241" s="23" t="str">
        <f t="shared" si="27"/>
        <v xml:space="preserve"> --Plague Slinger / Seuchenschleuder   [Scalecaller Peak]</v>
      </c>
    </row>
    <row r="242" spans="1:54" x14ac:dyDescent="0.25">
      <c r="A242" s="13">
        <v>348</v>
      </c>
      <c r="B242" t="s">
        <v>2182</v>
      </c>
      <c r="C242" t="s">
        <v>2184</v>
      </c>
      <c r="D242" t="s">
        <v>2183</v>
      </c>
      <c r="G242" s="3">
        <f t="shared" si="22"/>
        <v>348</v>
      </c>
      <c r="J242" s="8" t="s">
        <v>4242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constants'!$E$2:$L$4965,8,FALSE),"")</f>
        <v>1010</v>
      </c>
      <c r="S242" t="s">
        <v>74</v>
      </c>
      <c r="T242" s="21" t="str">
        <f>IF(R242&lt;&gt;"",IF(NOT(ISERROR(VLOOKUP(R242,'ESO Dungeon constants'!$F$3:$J$9999,5,FALSE))),VLOOKUP(R242,'ESO Dungeon constants'!$F$3:$K$9999,6,FALSE),VLOOKUP(R242,'ESO zone constants'!$L$2:$O$9999,4,FALSE)),"")</f>
        <v>DLC_DRAGON_BONES</v>
      </c>
      <c r="U242" s="3" t="str">
        <f>VLOOKUP(T242,'LibSets constants'!$B$3:$C$1000,2,FALSE)</f>
        <v>Dragon Bones</v>
      </c>
      <c r="W242" s="46" t="str">
        <f>IF(V242&lt;&gt;"",IF(V242&lt;&gt;"LIBSETS_DROP_MECHANIC_MONSTER_NAME",VLOOKUP(V242,'LibSets constants'!$I$4:$L$1000,3,FALSE),""),"")</f>
        <v/>
      </c>
      <c r="X242" s="46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constants'!$E$2:$L$4965,8,FALSE),""),""),"")</f>
        <v/>
      </c>
      <c r="AA242" s="47"/>
      <c r="AB242" s="46" t="str">
        <f>IF(AA242&lt;&gt;"",IF(AA242&lt;&gt;"LIBSETS_DROP_MECHANIC_MONSTER_NAME",VLOOKUP(AA242,'LibSets constants'!$I$4:$L$1000,3,FALSE),""),"")</f>
        <v/>
      </c>
      <c r="AC242" s="46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constants'!$E$2:$L$4965,8,FALSE),""),""),"")</f>
        <v/>
      </c>
      <c r="AF242" s="47"/>
      <c r="AG242" s="46" t="str">
        <f>IF(AF242&lt;&gt;"",IF(AF242&lt;&gt;"LIBSETS_DROP_MECHANIC_MONSTER_NAME",VLOOKUP(AF242,'LibSets constants'!$I$4:$L$1000,3,FALSE),""),"")</f>
        <v/>
      </c>
      <c r="AH242" s="46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constants'!$E$2:$L$4965,8,FALSE),""),""),"")</f>
        <v/>
      </c>
      <c r="AK242" s="47"/>
      <c r="AL242" s="46" t="str">
        <f>IF(AK242&lt;&gt;"",IF(AK242&lt;&gt;"LIBSETS_DROP_MECHANIC_MONSTER_NAME",VLOOKUP(AK242,'LibSets constants'!$I$4:$L$1000,3,FALSE),""),"")</f>
        <v/>
      </c>
      <c r="AM242" s="46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constants'!$E$2:$L$4965,8,FALSE),""),""),"")</f>
        <v/>
      </c>
      <c r="AP242" s="47"/>
      <c r="AQ242" s="46" t="str">
        <f>IF(AP242&lt;&gt;"",IF(AP242&lt;&gt;"LIBSETS_DROP_MECHANIC_MONSTER_NAME",VLOOKUP(AP242,'LibSets constants'!$I$4:$L$1000,3,FALSE),""),"")</f>
        <v/>
      </c>
      <c r="AR242" s="46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constants'!$E$2:$L$4965,8,FALSE),""),""),"")</f>
        <v/>
      </c>
      <c r="AU242" s="47"/>
      <c r="AV242" s="46" t="str">
        <f>IF(AU242&lt;&gt;"",IF(AU242&lt;&gt;"LIBSETS_DROP_MECHANIC_MONSTER_NAME",VLOOKUP(AU242,'LibSets constants'!$I$4:$L$1000,3,FALSE),""),"")</f>
        <v/>
      </c>
      <c r="AW242" s="46" t="str">
        <f>IF(AU242&lt;&gt;"",IF(AU242&lt;&gt;"LIBSETS_DROP_MECHANIC_MONSTER_NAME",VLOOKUP(AU242,'LibSets constants'!$I$4:$L$1000,4,FALSE),""),"")</f>
        <v/>
      </c>
      <c r="AX242" s="23" t="str">
        <f t="shared" si="23"/>
        <v>[348] = {wayshrines={-1,-1,-1,}, dlcId=DLC_DRAGON_BONES</v>
      </c>
      <c r="AY242" s="23" t="str">
        <f t="shared" si="26"/>
        <v>, zoneIds={1010}, veteran=false</v>
      </c>
      <c r="AZ242" s="23" t="str">
        <f t="shared" si="24"/>
        <v>, setType=LIBSETS_SETTYPE_DUNGEON</v>
      </c>
      <c r="BA242" s="23" t="str">
        <f t="shared" si="25"/>
        <v>},</v>
      </c>
      <c r="BB242" s="23" t="str">
        <f t="shared" si="27"/>
        <v xml:space="preserve"> --Curse of Doylemish / Fluch von Doylemish   [Scalecaller Peak]</v>
      </c>
    </row>
    <row r="243" spans="1:54" x14ac:dyDescent="0.25">
      <c r="A243" s="13">
        <v>399</v>
      </c>
      <c r="B243" t="s">
        <v>2304</v>
      </c>
      <c r="C243" t="s">
        <v>2306</v>
      </c>
      <c r="D243" t="s">
        <v>2305</v>
      </c>
      <c r="G243" s="3">
        <f t="shared" si="22"/>
        <v>399</v>
      </c>
      <c r="J243" s="8" t="s">
        <v>4242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constants'!$E$2:$L$4965,8,FALSE),"")</f>
        <v>1055</v>
      </c>
      <c r="S243" t="s">
        <v>41</v>
      </c>
      <c r="T243" s="21" t="str">
        <f>IF(R243&lt;&gt;"",IF(NOT(ISERROR(VLOOKUP(R243,'ESO Dungeon constants'!$F$3:$J$9999,5,FALSE))),VLOOKUP(R243,'ESO Dungeon constants'!$F$3:$K$9999,6,FALSE),VLOOKUP(R243,'ESO zone constants'!$L$2:$O$9999,4,FALSE)),"")</f>
        <v>DLC_WOLFHUNTER</v>
      </c>
      <c r="U243" s="3" t="str">
        <f>VLOOKUP(T243,'LibSets constants'!$B$3:$C$1000,2,FALSE)</f>
        <v>Wolfhunter</v>
      </c>
      <c r="W243" s="46" t="str">
        <f>IF(V243&lt;&gt;"",IF(V243&lt;&gt;"LIBSETS_DROP_MECHANIC_MONSTER_NAME",VLOOKUP(V243,'LibSets constants'!$I$4:$L$1000,3,FALSE),""),"")</f>
        <v/>
      </c>
      <c r="X243" s="46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constants'!$E$2:$L$4965,8,FALSE),""),""),"")</f>
        <v/>
      </c>
      <c r="AA243" s="47"/>
      <c r="AB243" s="46" t="str">
        <f>IF(AA243&lt;&gt;"",IF(AA243&lt;&gt;"LIBSETS_DROP_MECHANIC_MONSTER_NAME",VLOOKUP(AA243,'LibSets constants'!$I$4:$L$1000,3,FALSE),""),"")</f>
        <v/>
      </c>
      <c r="AC243" s="46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constants'!$E$2:$L$4965,8,FALSE),""),""),"")</f>
        <v/>
      </c>
      <c r="AF243" s="47"/>
      <c r="AG243" s="46" t="str">
        <f>IF(AF243&lt;&gt;"",IF(AF243&lt;&gt;"LIBSETS_DROP_MECHANIC_MONSTER_NAME",VLOOKUP(AF243,'LibSets constants'!$I$4:$L$1000,3,FALSE),""),"")</f>
        <v/>
      </c>
      <c r="AH243" s="46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constants'!$E$2:$L$4965,8,FALSE),""),""),"")</f>
        <v/>
      </c>
      <c r="AK243" s="47"/>
      <c r="AL243" s="46" t="str">
        <f>IF(AK243&lt;&gt;"",IF(AK243&lt;&gt;"LIBSETS_DROP_MECHANIC_MONSTER_NAME",VLOOKUP(AK243,'LibSets constants'!$I$4:$L$1000,3,FALSE),""),"")</f>
        <v/>
      </c>
      <c r="AM243" s="46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constants'!$E$2:$L$4965,8,FALSE),""),""),"")</f>
        <v/>
      </c>
      <c r="AP243" s="47"/>
      <c r="AQ243" s="46" t="str">
        <f>IF(AP243&lt;&gt;"",IF(AP243&lt;&gt;"LIBSETS_DROP_MECHANIC_MONSTER_NAME",VLOOKUP(AP243,'LibSets constants'!$I$4:$L$1000,3,FALSE),""),"")</f>
        <v/>
      </c>
      <c r="AR243" s="46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constants'!$E$2:$L$4965,8,FALSE),""),""),"")</f>
        <v/>
      </c>
      <c r="AU243" s="47"/>
      <c r="AV243" s="46" t="str">
        <f>IF(AU243&lt;&gt;"",IF(AU243&lt;&gt;"LIBSETS_DROP_MECHANIC_MONSTER_NAME",VLOOKUP(AU243,'LibSets constants'!$I$4:$L$1000,3,FALSE),""),"")</f>
        <v/>
      </c>
      <c r="AW243" s="46" t="str">
        <f>IF(AU243&lt;&gt;"",IF(AU243&lt;&gt;"LIBSETS_DROP_MECHANIC_MONSTER_NAME",VLOOKUP(AU243,'LibSets constants'!$I$4:$L$1000,4,FALSE),""),"")</f>
        <v/>
      </c>
      <c r="AX243" s="23" t="str">
        <f t="shared" si="23"/>
        <v>[399] = {wayshrines={-1,-1,-1,}, dlcId=DLC_WOLFHUNTER</v>
      </c>
      <c r="AY243" s="23" t="str">
        <f t="shared" si="26"/>
        <v>, zoneIds={1055}, veteran=false</v>
      </c>
      <c r="AZ243" s="23" t="str">
        <f t="shared" si="24"/>
        <v>, setType=LIBSETS_SETTYPE_DUNGEON</v>
      </c>
      <c r="BA243" s="23" t="str">
        <f t="shared" si="25"/>
        <v>},</v>
      </c>
      <c r="BB243" s="23" t="str">
        <f t="shared" si="27"/>
        <v xml:space="preserve"> --Hanu's Compassion / Hanus Mitgefühl   [March of Sacrifices]</v>
      </c>
    </row>
    <row r="244" spans="1:54" s="15" customFormat="1" x14ac:dyDescent="0.25">
      <c r="A244" s="13">
        <v>400</v>
      </c>
      <c r="B244" t="s">
        <v>2307</v>
      </c>
      <c r="C244" t="s">
        <v>2309</v>
      </c>
      <c r="D244" t="s">
        <v>2308</v>
      </c>
      <c r="E244"/>
      <c r="F244"/>
      <c r="G244" s="3">
        <f t="shared" si="22"/>
        <v>400</v>
      </c>
      <c r="H244"/>
      <c r="I244"/>
      <c r="J244" s="8" t="s">
        <v>4242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constants'!$E$2:$L$4965,8,FALSE),"")</f>
        <v>1055</v>
      </c>
      <c r="S244" t="s">
        <v>41</v>
      </c>
      <c r="T244" s="21" t="str">
        <f>IF(R244&lt;&gt;"",IF(NOT(ISERROR(VLOOKUP(R244,'ESO Dungeon constants'!$F$3:$J$9999,5,FALSE))),VLOOKUP(R244,'ESO Dungeon constants'!$F$3:$K$9999,6,FALSE),VLOOKUP(R244,'ESO zone constants'!$L$2:$O$9999,4,FALSE)),"")</f>
        <v>DLC_WOLFHUNTER</v>
      </c>
      <c r="U244" s="3" t="str">
        <f>VLOOKUP(T244,'LibSets constants'!$B$3:$C$1000,2,FALSE)</f>
        <v>Wolfhunter</v>
      </c>
      <c r="V244" s="37"/>
      <c r="W244" s="3" t="str">
        <f>IF(V244&lt;&gt;"",IF(V244&lt;&gt;"LIBSETS_DROP_MECHANIC_MONSTER_NAME",VLOOKUP(V244,'LibSets constants'!$I$4:$L$1000,3,FALSE),""),"")</f>
        <v/>
      </c>
      <c r="X244" s="3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constants'!$E$2:$L$4965,8,FALSE),""),""),"")</f>
        <v/>
      </c>
      <c r="Z244"/>
      <c r="AA244" s="37"/>
      <c r="AB244" s="3" t="str">
        <f>IF(AA244&lt;&gt;"",IF(AA244&lt;&gt;"LIBSETS_DROP_MECHANIC_MONSTER_NAME",VLOOKUP(AA244,'LibSets constants'!$I$4:$L$1000,3,FALSE),""),"")</f>
        <v/>
      </c>
      <c r="AC244" s="3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constants'!$E$2:$L$4965,8,FALSE),""),""),"")</f>
        <v/>
      </c>
      <c r="AE244"/>
      <c r="AF244" s="37"/>
      <c r="AG244" s="3" t="str">
        <f>IF(AF244&lt;&gt;"",IF(AF244&lt;&gt;"LIBSETS_DROP_MECHANIC_MONSTER_NAME",VLOOKUP(AF244,'LibSets constants'!$I$4:$L$1000,3,FALSE),""),"")</f>
        <v/>
      </c>
      <c r="AH244" s="3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constants'!$E$2:$L$4965,8,FALSE),""),""),"")</f>
        <v/>
      </c>
      <c r="AJ244"/>
      <c r="AK244" s="37"/>
      <c r="AL244" s="3" t="str">
        <f>IF(AK244&lt;&gt;"",IF(AK244&lt;&gt;"LIBSETS_DROP_MECHANIC_MONSTER_NAME",VLOOKUP(AK244,'LibSets constants'!$I$4:$L$1000,3,FALSE),""),"")</f>
        <v/>
      </c>
      <c r="AM244" s="3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constants'!$E$2:$L$4965,8,FALSE),""),""),"")</f>
        <v/>
      </c>
      <c r="AO244"/>
      <c r="AP244" s="37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constants'!$E$2:$L$4965,8,FALSE),""),""),"")</f>
        <v/>
      </c>
      <c r="AT244"/>
      <c r="AU244" s="37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3" t="str">
        <f t="shared" si="23"/>
        <v>[400] = {wayshrines={-1,-1,-1,}, dlcId=DLC_WOLFHUNTER</v>
      </c>
      <c r="AY244" s="23" t="str">
        <f t="shared" si="26"/>
        <v>, zoneIds={1055}, veteran=false</v>
      </c>
      <c r="AZ244" s="23" t="str">
        <f t="shared" si="24"/>
        <v>, setType=LIBSETS_SETTYPE_DUNGEON</v>
      </c>
      <c r="BA244" s="23" t="str">
        <f t="shared" si="25"/>
        <v>},</v>
      </c>
      <c r="BB244" s="23" t="str">
        <f t="shared" si="27"/>
        <v xml:space="preserve"> --Blood Moon / Blutmond   [March of Sacrifices]</v>
      </c>
    </row>
    <row r="245" spans="1:54" x14ac:dyDescent="0.25">
      <c r="A245" s="13">
        <v>401</v>
      </c>
      <c r="B245" t="s">
        <v>2310</v>
      </c>
      <c r="C245" t="s">
        <v>2312</v>
      </c>
      <c r="D245" t="s">
        <v>2311</v>
      </c>
      <c r="G245" s="3">
        <f t="shared" si="22"/>
        <v>401</v>
      </c>
      <c r="J245" s="8" t="s">
        <v>4242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constants'!$E$2:$L$4965,8,FALSE),"")</f>
        <v>1055</v>
      </c>
      <c r="S245" t="s">
        <v>41</v>
      </c>
      <c r="T245" s="21" t="str">
        <f>IF(R245&lt;&gt;"",IF(NOT(ISERROR(VLOOKUP(R245,'ESO Dungeon constants'!$F$3:$J$9999,5,FALSE))),VLOOKUP(R245,'ESO Dungeon constants'!$F$3:$K$9999,6,FALSE),VLOOKUP(R245,'ESO zone constants'!$L$2:$O$9999,4,FALSE)),"")</f>
        <v>DLC_WOLFHUNTER</v>
      </c>
      <c r="U245" s="3" t="str">
        <f>VLOOKUP(T245,'LibSets constants'!$B$3:$C$1000,2,FALSE)</f>
        <v>Wolfhunter</v>
      </c>
      <c r="W245" s="3" t="str">
        <f>IF(V245&lt;&gt;"",IF(V245&lt;&gt;"LIBSETS_DROP_MECHANIC_MONSTER_NAME",VLOOKUP(V245,'LibSets constants'!$I$4:$L$1000,3,FALSE),""),"")</f>
        <v/>
      </c>
      <c r="X245" s="3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constants'!$E$2:$L$4965,8,FALSE),""),""),"")</f>
        <v/>
      </c>
      <c r="AB245" s="3" t="str">
        <f>IF(AA245&lt;&gt;"",IF(AA245&lt;&gt;"LIBSETS_DROP_MECHANIC_MONSTER_NAME",VLOOKUP(AA245,'LibSets constants'!$I$4:$L$1000,3,FALSE),""),"")</f>
        <v/>
      </c>
      <c r="AC245" s="3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constants'!$E$2:$L$4965,8,FALSE),""),""),"")</f>
        <v/>
      </c>
      <c r="AG245" s="3" t="str">
        <f>IF(AF245&lt;&gt;"",IF(AF245&lt;&gt;"LIBSETS_DROP_MECHANIC_MONSTER_NAME",VLOOKUP(AF245,'LibSets constants'!$I$4:$L$1000,3,FALSE),""),"")</f>
        <v/>
      </c>
      <c r="AH245" s="3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constants'!$E$2:$L$4965,8,FALSE),""),""),"")</f>
        <v/>
      </c>
      <c r="AL245" s="3" t="str">
        <f>IF(AK245&lt;&gt;"",IF(AK245&lt;&gt;"LIBSETS_DROP_MECHANIC_MONSTER_NAME",VLOOKUP(AK245,'LibSets constants'!$I$4:$L$1000,3,FALSE),""),"")</f>
        <v/>
      </c>
      <c r="AM245" s="3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constants'!$E$2:$L$4965,8,FALSE),""),""),"")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constants'!$E$2:$L$4965,8,FALSE),""),""),"")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3" t="str">
        <f t="shared" si="23"/>
        <v>[401] = {wayshrines={-1,-1,-1,}, dlcId=DLC_WOLFHUNTER</v>
      </c>
      <c r="AY245" s="23" t="str">
        <f t="shared" si="26"/>
        <v>, zoneIds={1055}, veteran=false</v>
      </c>
      <c r="AZ245" s="23" t="str">
        <f t="shared" si="24"/>
        <v>, setType=LIBSETS_SETTYPE_DUNGEON</v>
      </c>
      <c r="BA245" s="23" t="str">
        <f t="shared" si="25"/>
        <v>},</v>
      </c>
      <c r="BB245" s="23" t="str">
        <f t="shared" si="27"/>
        <v xml:space="preserve"> --Haven of Ursus / Zuflucht von Ursus   [March of Sacrifices]</v>
      </c>
    </row>
    <row r="246" spans="1:54" x14ac:dyDescent="0.25">
      <c r="A246" s="13">
        <v>402</v>
      </c>
      <c r="B246" t="s">
        <v>2313</v>
      </c>
      <c r="C246" t="s">
        <v>2315</v>
      </c>
      <c r="D246" t="s">
        <v>2314</v>
      </c>
      <c r="G246" s="3">
        <f t="shared" si="22"/>
        <v>402</v>
      </c>
      <c r="J246" s="8" t="s">
        <v>4242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constants'!$E$2:$L$4965,8,FALSE),"")</f>
        <v>1052</v>
      </c>
      <c r="S246" t="s">
        <v>73</v>
      </c>
      <c r="T246" s="21" t="str">
        <f>IF(R246&lt;&gt;"",IF(NOT(ISERROR(VLOOKUP(R246,'ESO Dungeon constants'!$F$3:$J$9999,5,FALSE))),VLOOKUP(R246,'ESO Dungeon constants'!$F$3:$K$9999,6,FALSE),VLOOKUP(R246,'ESO zone constants'!$L$2:$O$9999,4,FALSE)),"")</f>
        <v>DLC_WOLFHUNTER</v>
      </c>
      <c r="U246" s="3" t="str">
        <f>VLOOKUP(T246,'LibSets constants'!$B$3:$C$1000,2,FALSE)</f>
        <v>Wolfhunter</v>
      </c>
      <c r="W246" s="3" t="str">
        <f>IF(V246&lt;&gt;"",IF(V246&lt;&gt;"LIBSETS_DROP_MECHANIC_MONSTER_NAME",VLOOKUP(V246,'LibSets constants'!$I$4:$L$1000,3,FALSE),""),"")</f>
        <v/>
      </c>
      <c r="X246" s="3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constants'!$E$2:$L$4965,8,FALSE),""),""),"")</f>
        <v/>
      </c>
      <c r="AB246" s="3" t="str">
        <f>IF(AA246&lt;&gt;"",IF(AA246&lt;&gt;"LIBSETS_DROP_MECHANIC_MONSTER_NAME",VLOOKUP(AA246,'LibSets constants'!$I$4:$L$1000,3,FALSE),""),"")</f>
        <v/>
      </c>
      <c r="AC246" s="3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constants'!$E$2:$L$4965,8,FALSE),""),""),"")</f>
        <v/>
      </c>
      <c r="AG246" s="3" t="str">
        <f>IF(AF246&lt;&gt;"",IF(AF246&lt;&gt;"LIBSETS_DROP_MECHANIC_MONSTER_NAME",VLOOKUP(AF246,'LibSets constants'!$I$4:$L$1000,3,FALSE),""),"")</f>
        <v/>
      </c>
      <c r="AH246" s="3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constants'!$E$2:$L$4965,8,FALSE),""),""),"")</f>
        <v/>
      </c>
      <c r="AL246" s="3" t="str">
        <f>IF(AK246&lt;&gt;"",IF(AK246&lt;&gt;"LIBSETS_DROP_MECHANIC_MONSTER_NAME",VLOOKUP(AK246,'LibSets constants'!$I$4:$L$1000,3,FALSE),""),"")</f>
        <v/>
      </c>
      <c r="AM246" s="3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constants'!$E$2:$L$4965,8,FALSE),""),""),"")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constants'!$E$2:$L$4965,8,FALSE),""),""),"")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3" t="str">
        <f t="shared" si="23"/>
        <v>[402] = {wayshrines={-1,-1,-1,}, dlcId=DLC_WOLFHUNTER</v>
      </c>
      <c r="AY246" s="23" t="str">
        <f t="shared" si="26"/>
        <v>, zoneIds={1052}, veteran=false</v>
      </c>
      <c r="AZ246" s="23" t="str">
        <f t="shared" si="24"/>
        <v>, setType=LIBSETS_SETTYPE_DUNGEON</v>
      </c>
      <c r="BA246" s="23" t="str">
        <f t="shared" si="25"/>
        <v>},</v>
      </c>
      <c r="BB246" s="23" t="str">
        <f t="shared" si="27"/>
        <v xml:space="preserve"> --Moon Hunter / Mondjäger   [Moon Hunter Keep]</v>
      </c>
    </row>
    <row r="247" spans="1:54" x14ac:dyDescent="0.25">
      <c r="A247" s="13">
        <v>403</v>
      </c>
      <c r="B247" t="s">
        <v>2316</v>
      </c>
      <c r="C247" t="s">
        <v>2318</v>
      </c>
      <c r="D247" t="s">
        <v>2317</v>
      </c>
      <c r="G247" s="3">
        <f t="shared" si="22"/>
        <v>403</v>
      </c>
      <c r="J247" s="8" t="s">
        <v>4242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constants'!$E$2:$L$4965,8,FALSE),"")</f>
        <v>1052</v>
      </c>
      <c r="S247" t="s">
        <v>73</v>
      </c>
      <c r="T247" s="21" t="str">
        <f>IF(R247&lt;&gt;"",IF(NOT(ISERROR(VLOOKUP(R247,'ESO Dungeon constants'!$F$3:$J$9999,5,FALSE))),VLOOKUP(R247,'ESO Dungeon constants'!$F$3:$K$9999,6,FALSE),VLOOKUP(R247,'ESO zone constants'!$L$2:$O$9999,4,FALSE)),"")</f>
        <v>DLC_WOLFHUNTER</v>
      </c>
      <c r="U247" s="3" t="str">
        <f>VLOOKUP(T247,'LibSets constants'!$B$3:$C$1000,2,FALSE)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constants'!$E$2:$L$4965,8,FALSE),""),""),"")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constants'!$E$2:$L$4965,8,FALSE),""),""),"")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constants'!$E$2:$L$4965,8,FALSE),""),""),"")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constants'!$E$2:$L$4965,8,FALSE),""),""),"")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constants'!$E$2:$L$4965,8,FALSE),""),""),"")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3"/>
        <v>[403] = {wayshrines={-1,-1,-1,}, dlcId=DLC_WOLFHUNTER</v>
      </c>
      <c r="AY247" s="23" t="str">
        <f t="shared" si="26"/>
        <v>, zoneIds={1052}, veteran=false</v>
      </c>
      <c r="AZ247" s="23" t="str">
        <f t="shared" si="24"/>
        <v>, setType=LIBSETS_SETTYPE_DUNGEON</v>
      </c>
      <c r="BA247" s="23" t="str">
        <f t="shared" si="25"/>
        <v>},</v>
      </c>
      <c r="BB247" s="23" t="str">
        <f t="shared" si="27"/>
        <v xml:space="preserve"> --Savage Werewolf / Wilder Werwolf   [Moon Hunter Keep]</v>
      </c>
    </row>
    <row r="248" spans="1:54" x14ac:dyDescent="0.25">
      <c r="A248" s="13">
        <v>404</v>
      </c>
      <c r="B248" t="s">
        <v>2319</v>
      </c>
      <c r="C248" t="s">
        <v>2321</v>
      </c>
      <c r="D248" t="s">
        <v>2320</v>
      </c>
      <c r="G248" s="3">
        <f t="shared" si="22"/>
        <v>404</v>
      </c>
      <c r="J248" s="8" t="s">
        <v>4242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constants'!$E$2:$L$4965,8,FALSE),"")</f>
        <v>1052</v>
      </c>
      <c r="S248" t="s">
        <v>73</v>
      </c>
      <c r="T248" s="21" t="str">
        <f>IF(R248&lt;&gt;"",IF(NOT(ISERROR(VLOOKUP(R248,'ESO Dungeon constants'!$F$3:$J$9999,5,FALSE))),VLOOKUP(R248,'ESO Dungeon constants'!$F$3:$K$9999,6,FALSE),VLOOKUP(R248,'ESO zone constants'!$L$2:$O$9999,4,FALSE)),"")</f>
        <v>DLC_WOLFHUNTER</v>
      </c>
      <c r="U248" s="3" t="str">
        <f>VLOOKUP(T248,'LibSets constants'!$B$3:$C$1000,2,FALSE)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constants'!$E$2:$L$4965,8,FALSE),""),""),"")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constants'!$E$2:$L$4965,8,FALSE),""),""),"")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constants'!$E$2:$L$4965,8,FALSE),""),""),"")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constants'!$E$2:$L$4965,8,FALSE),""),""),"")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constants'!$E$2:$L$4965,8,FALSE),""),""),"")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3"/>
        <v>[404] = {wayshrines={-1,-1,-1,}, dlcId=DLC_WOLFHUNTER</v>
      </c>
      <c r="AY248" s="23" t="str">
        <f t="shared" si="26"/>
        <v>, zoneIds={1052}, veteran=false</v>
      </c>
      <c r="AZ248" s="23" t="str">
        <f t="shared" si="24"/>
        <v>, setType=LIBSETS_SETTYPE_DUNGEON</v>
      </c>
      <c r="BA248" s="23" t="str">
        <f t="shared" si="25"/>
        <v>},</v>
      </c>
      <c r="BB248" s="23" t="str">
        <f t="shared" si="27"/>
        <v xml:space="preserve"> --Jailer's Tenacity / Tenazität des Kerkermeisters   [Moon Hunter Keep]</v>
      </c>
    </row>
    <row r="249" spans="1:54" x14ac:dyDescent="0.25">
      <c r="A249" s="13">
        <v>429</v>
      </c>
      <c r="B249" t="s">
        <v>2394</v>
      </c>
      <c r="C249" t="s">
        <v>2396</v>
      </c>
      <c r="D249" t="s">
        <v>2395</v>
      </c>
      <c r="G249" s="3">
        <f t="shared" si="22"/>
        <v>429</v>
      </c>
      <c r="J249" s="8" t="s">
        <v>4242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constants'!$E$2:$L$4965,8,FALSE),"")</f>
        <v>1080</v>
      </c>
      <c r="S249" t="s">
        <v>64</v>
      </c>
      <c r="T249" s="21" t="str">
        <f>IF(R249&lt;&gt;"",IF(NOT(ISERROR(VLOOKUP(R249,'ESO Dungeon constants'!$F$3:$J$9999,5,FALSE))),VLOOKUP(R249,'ESO Dungeon constants'!$F$3:$K$9999,6,FALSE),VLOOKUP(R249,'ESO zone constants'!$L$2:$O$9999,4,FALSE)),"")</f>
        <v>DLC_WRATHSTONE</v>
      </c>
      <c r="U249" s="3" t="str">
        <f>VLOOKUP(T249,'LibSets constants'!$B$3:$C$1000,2,FALSE)</f>
        <v>Wrathstone</v>
      </c>
      <c r="W249" s="50" t="str">
        <f>IF(V249&lt;&gt;"",IF(V249&lt;&gt;"LIBSETS_DROP_MECHANIC_MONSTER_NAME",VLOOKUP(V249,'LibSets constants'!$I$4:$L$1000,3,FALSE),""),"")</f>
        <v/>
      </c>
      <c r="X249" s="50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constants'!$E$2:$L$4965,8,FALSE),""),""),"")</f>
        <v/>
      </c>
      <c r="AA249" s="51"/>
      <c r="AB249" s="50" t="str">
        <f>IF(AA249&lt;&gt;"",IF(AA249&lt;&gt;"LIBSETS_DROP_MECHANIC_MONSTER_NAME",VLOOKUP(AA249,'LibSets constants'!$I$4:$L$1000,3,FALSE),""),"")</f>
        <v/>
      </c>
      <c r="AC249" s="50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constants'!$E$2:$L$4965,8,FALSE),""),""),"")</f>
        <v/>
      </c>
      <c r="AF249" s="51"/>
      <c r="AG249" s="50" t="str">
        <f>IF(AF249&lt;&gt;"",IF(AF249&lt;&gt;"LIBSETS_DROP_MECHANIC_MONSTER_NAME",VLOOKUP(AF249,'LibSets constants'!$I$4:$L$1000,3,FALSE),""),"")</f>
        <v/>
      </c>
      <c r="AH249" s="50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constants'!$E$2:$L$4965,8,FALSE),""),""),"")</f>
        <v/>
      </c>
      <c r="AK249" s="51"/>
      <c r="AL249" s="50" t="str">
        <f>IF(AK249&lt;&gt;"",IF(AK249&lt;&gt;"LIBSETS_DROP_MECHANIC_MONSTER_NAME",VLOOKUP(AK249,'LibSets constants'!$I$4:$L$1000,3,FALSE),""),"")</f>
        <v/>
      </c>
      <c r="AM249" s="50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constants'!$E$2:$L$4965,8,FALSE),""),""),"")</f>
        <v/>
      </c>
      <c r="AP249" s="51"/>
      <c r="AQ249" s="50" t="str">
        <f>IF(AP249&lt;&gt;"",IF(AP249&lt;&gt;"LIBSETS_DROP_MECHANIC_MONSTER_NAME",VLOOKUP(AP249,'LibSets constants'!$I$4:$L$1000,3,FALSE),""),"")</f>
        <v/>
      </c>
      <c r="AR249" s="50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constants'!$E$2:$L$4965,8,FALSE),""),""),"")</f>
        <v/>
      </c>
      <c r="AU249" s="51"/>
      <c r="AV249" s="50" t="str">
        <f>IF(AU249&lt;&gt;"",IF(AU249&lt;&gt;"LIBSETS_DROP_MECHANIC_MONSTER_NAME",VLOOKUP(AU249,'LibSets constants'!$I$4:$L$1000,3,FALSE),""),"")</f>
        <v/>
      </c>
      <c r="AW249" s="50" t="str">
        <f>IF(AU249&lt;&gt;"",IF(AU249&lt;&gt;"LIBSETS_DROP_MECHANIC_MONSTER_NAME",VLOOKUP(AU249,'LibSets constants'!$I$4:$L$1000,4,FALSE),""),"")</f>
        <v/>
      </c>
      <c r="AX249" s="23" t="str">
        <f t="shared" si="23"/>
        <v>[429] = {wayshrines={-1,-1,-1,}, dlcId=DLC_WRATHSTONE</v>
      </c>
      <c r="AY249" s="23" t="str">
        <f t="shared" si="26"/>
        <v>, zoneIds={1080}, veteran=false</v>
      </c>
      <c r="AZ249" s="23" t="str">
        <f t="shared" si="24"/>
        <v>, setType=LIBSETS_SETTYPE_DUNGEON</v>
      </c>
      <c r="BA249" s="23" t="str">
        <f t="shared" si="25"/>
        <v>},</v>
      </c>
      <c r="BB249" s="23" t="str">
        <f t="shared" si="27"/>
        <v xml:space="preserve"> --Mighty Glacier / Mächtiger Gletscher   [Frostvault]</v>
      </c>
    </row>
    <row r="250" spans="1:54" x14ac:dyDescent="0.25">
      <c r="A250" s="13">
        <v>430</v>
      </c>
      <c r="B250" t="s">
        <v>2397</v>
      </c>
      <c r="C250" t="s">
        <v>2399</v>
      </c>
      <c r="D250" t="s">
        <v>2398</v>
      </c>
      <c r="G250" s="3">
        <f t="shared" si="22"/>
        <v>430</v>
      </c>
      <c r="J250" s="8" t="s">
        <v>4242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constants'!$E$2:$L$4965,8,FALSE),"")</f>
        <v>1080</v>
      </c>
      <c r="S250" t="s">
        <v>64</v>
      </c>
      <c r="T250" s="21" t="str">
        <f>IF(R250&lt;&gt;"",IF(NOT(ISERROR(VLOOKUP(R250,'ESO Dungeon constants'!$F$3:$J$9999,5,FALSE))),VLOOKUP(R250,'ESO Dungeon constants'!$F$3:$K$9999,6,FALSE),VLOOKUP(R250,'ESO zone constants'!$L$2:$O$9999,4,FALSE)),"")</f>
        <v>DLC_WRATHSTONE</v>
      </c>
      <c r="U250" s="3" t="str">
        <f>VLOOKUP(T250,'LibSets constants'!$B$3:$C$1000,2,FALSE)</f>
        <v>Wrathstone</v>
      </c>
      <c r="W250" s="50" t="str">
        <f>IF(V250&lt;&gt;"",IF(V250&lt;&gt;"LIBSETS_DROP_MECHANIC_MONSTER_NAME",VLOOKUP(V250,'LibSets constants'!$I$4:$L$1000,3,FALSE),""),"")</f>
        <v/>
      </c>
      <c r="X250" s="50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constants'!$E$2:$L$4965,8,FALSE),""),""),"")</f>
        <v/>
      </c>
      <c r="AA250" s="51"/>
      <c r="AB250" s="50" t="str">
        <f>IF(AA250&lt;&gt;"",IF(AA250&lt;&gt;"LIBSETS_DROP_MECHANIC_MONSTER_NAME",VLOOKUP(AA250,'LibSets constants'!$I$4:$L$1000,3,FALSE),""),"")</f>
        <v/>
      </c>
      <c r="AC250" s="50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constants'!$E$2:$L$4965,8,FALSE),""),""),"")</f>
        <v/>
      </c>
      <c r="AF250" s="51"/>
      <c r="AG250" s="50" t="str">
        <f>IF(AF250&lt;&gt;"",IF(AF250&lt;&gt;"LIBSETS_DROP_MECHANIC_MONSTER_NAME",VLOOKUP(AF250,'LibSets constants'!$I$4:$L$1000,3,FALSE),""),"")</f>
        <v/>
      </c>
      <c r="AH250" s="50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constants'!$E$2:$L$4965,8,FALSE),""),""),"")</f>
        <v/>
      </c>
      <c r="AK250" s="51"/>
      <c r="AL250" s="50" t="str">
        <f>IF(AK250&lt;&gt;"",IF(AK250&lt;&gt;"LIBSETS_DROP_MECHANIC_MONSTER_NAME",VLOOKUP(AK250,'LibSets constants'!$I$4:$L$1000,3,FALSE),""),"")</f>
        <v/>
      </c>
      <c r="AM250" s="50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constants'!$E$2:$L$4965,8,FALSE),""),""),"")</f>
        <v/>
      </c>
      <c r="AP250" s="51"/>
      <c r="AQ250" s="50" t="str">
        <f>IF(AP250&lt;&gt;"",IF(AP250&lt;&gt;"LIBSETS_DROP_MECHANIC_MONSTER_NAME",VLOOKUP(AP250,'LibSets constants'!$I$4:$L$1000,3,FALSE),""),"")</f>
        <v/>
      </c>
      <c r="AR250" s="50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constants'!$E$2:$L$4965,8,FALSE),""),""),"")</f>
        <v/>
      </c>
      <c r="AU250" s="51"/>
      <c r="AV250" s="50" t="str">
        <f>IF(AU250&lt;&gt;"",IF(AU250&lt;&gt;"LIBSETS_DROP_MECHANIC_MONSTER_NAME",VLOOKUP(AU250,'LibSets constants'!$I$4:$L$1000,3,FALSE),""),"")</f>
        <v/>
      </c>
      <c r="AW250" s="50" t="str">
        <f>IF(AU250&lt;&gt;"",IF(AU250&lt;&gt;"LIBSETS_DROP_MECHANIC_MONSTER_NAME",VLOOKUP(AU250,'LibSets constants'!$I$4:$L$1000,4,FALSE),""),"")</f>
        <v/>
      </c>
      <c r="AX250" s="23" t="str">
        <f t="shared" si="23"/>
        <v>[430] = {wayshrines={-1,-1,-1,}, dlcId=DLC_WRATHSTONE</v>
      </c>
      <c r="AY250" s="23" t="str">
        <f t="shared" si="26"/>
        <v>, zoneIds={1080}, veteran=false</v>
      </c>
      <c r="AZ250" s="23" t="str">
        <f t="shared" si="24"/>
        <v>, setType=LIBSETS_SETTYPE_DUNGEON</v>
      </c>
      <c r="BA250" s="23" t="str">
        <f t="shared" si="25"/>
        <v>},</v>
      </c>
      <c r="BB250" s="23" t="str">
        <f t="shared" si="27"/>
        <v xml:space="preserve"> --Tzogvin's Warband / Tzogvins Kriegstrupp   [Frostvault]</v>
      </c>
    </row>
    <row r="251" spans="1:54" x14ac:dyDescent="0.25">
      <c r="A251" s="13">
        <v>431</v>
      </c>
      <c r="B251" t="s">
        <v>2400</v>
      </c>
      <c r="C251" t="s">
        <v>2402</v>
      </c>
      <c r="D251" t="s">
        <v>2401</v>
      </c>
      <c r="G251" s="3">
        <f t="shared" si="22"/>
        <v>431</v>
      </c>
      <c r="J251" s="8" t="s">
        <v>4242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constants'!$E$2:$L$4965,8,FALSE),"")</f>
        <v>1080</v>
      </c>
      <c r="S251" t="s">
        <v>64</v>
      </c>
      <c r="T251" s="21" t="str">
        <f>IF(R251&lt;&gt;"",IF(NOT(ISERROR(VLOOKUP(R251,'ESO Dungeon constants'!$F$3:$J$9999,5,FALSE))),VLOOKUP(R251,'ESO Dungeon constants'!$F$3:$K$9999,6,FALSE),VLOOKUP(R251,'ESO zone constants'!$L$2:$O$9999,4,FALSE)),"")</f>
        <v>DLC_WRATHSTONE</v>
      </c>
      <c r="U251" s="3" t="str">
        <f>VLOOKUP(T251,'LibSets constants'!$B$3:$C$1000,2,FALSE)</f>
        <v>Wrathstone</v>
      </c>
      <c r="W251" s="50" t="str">
        <f>IF(V251&lt;&gt;"",IF(V251&lt;&gt;"LIBSETS_DROP_MECHANIC_MONSTER_NAME",VLOOKUP(V251,'LibSets constants'!$I$4:$L$1000,3,FALSE),""),"")</f>
        <v/>
      </c>
      <c r="X251" s="50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constants'!$E$2:$L$4965,8,FALSE),""),""),"")</f>
        <v/>
      </c>
      <c r="AA251" s="51"/>
      <c r="AB251" s="50" t="str">
        <f>IF(AA251&lt;&gt;"",IF(AA251&lt;&gt;"LIBSETS_DROP_MECHANIC_MONSTER_NAME",VLOOKUP(AA251,'LibSets constants'!$I$4:$L$1000,3,FALSE),""),"")</f>
        <v/>
      </c>
      <c r="AC251" s="50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constants'!$E$2:$L$4965,8,FALSE),""),""),"")</f>
        <v/>
      </c>
      <c r="AF251" s="51"/>
      <c r="AG251" s="50" t="str">
        <f>IF(AF251&lt;&gt;"",IF(AF251&lt;&gt;"LIBSETS_DROP_MECHANIC_MONSTER_NAME",VLOOKUP(AF251,'LibSets constants'!$I$4:$L$1000,3,FALSE),""),"")</f>
        <v/>
      </c>
      <c r="AH251" s="50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constants'!$E$2:$L$4965,8,FALSE),""),""),"")</f>
        <v/>
      </c>
      <c r="AK251" s="51"/>
      <c r="AL251" s="50" t="str">
        <f>IF(AK251&lt;&gt;"",IF(AK251&lt;&gt;"LIBSETS_DROP_MECHANIC_MONSTER_NAME",VLOOKUP(AK251,'LibSets constants'!$I$4:$L$1000,3,FALSE),""),"")</f>
        <v/>
      </c>
      <c r="AM251" s="50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constants'!$E$2:$L$4965,8,FALSE),""),""),"")</f>
        <v/>
      </c>
      <c r="AP251" s="51"/>
      <c r="AQ251" s="50" t="str">
        <f>IF(AP251&lt;&gt;"",IF(AP251&lt;&gt;"LIBSETS_DROP_MECHANIC_MONSTER_NAME",VLOOKUP(AP251,'LibSets constants'!$I$4:$L$1000,3,FALSE),""),"")</f>
        <v/>
      </c>
      <c r="AR251" s="50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constants'!$E$2:$L$4965,8,FALSE),""),""),"")</f>
        <v/>
      </c>
      <c r="AU251" s="51"/>
      <c r="AV251" s="50" t="str">
        <f>IF(AU251&lt;&gt;"",IF(AU251&lt;&gt;"LIBSETS_DROP_MECHANIC_MONSTER_NAME",VLOOKUP(AU251,'LibSets constants'!$I$4:$L$1000,3,FALSE),""),"")</f>
        <v/>
      </c>
      <c r="AW251" s="50" t="str">
        <f>IF(AU251&lt;&gt;"",IF(AU251&lt;&gt;"LIBSETS_DROP_MECHANIC_MONSTER_NAME",VLOOKUP(AU251,'LibSets constants'!$I$4:$L$1000,4,FALSE),""),"")</f>
        <v/>
      </c>
      <c r="AX251" s="23" t="str">
        <f t="shared" si="23"/>
        <v>[431] = {wayshrines={-1,-1,-1,}, dlcId=DLC_WRATHSTONE</v>
      </c>
      <c r="AY251" s="23" t="str">
        <f t="shared" si="26"/>
        <v>, zoneIds={1080}, veteran=false</v>
      </c>
      <c r="AZ251" s="23" t="str">
        <f t="shared" si="24"/>
        <v>, setType=LIBSETS_SETTYPE_DUNGEON</v>
      </c>
      <c r="BA251" s="23" t="str">
        <f t="shared" si="25"/>
        <v>},</v>
      </c>
      <c r="BB251" s="23" t="str">
        <f t="shared" si="27"/>
        <v xml:space="preserve"> --Icy Conjuror / Eisiger Anrufer   [Frostvault]</v>
      </c>
    </row>
    <row r="252" spans="1:54" x14ac:dyDescent="0.25">
      <c r="A252" s="13">
        <v>433</v>
      </c>
      <c r="B252" t="s">
        <v>2405</v>
      </c>
      <c r="C252" t="s">
        <v>2407</v>
      </c>
      <c r="D252" t="s">
        <v>2406</v>
      </c>
      <c r="G252" s="3">
        <f t="shared" si="22"/>
        <v>433</v>
      </c>
      <c r="J252" s="8" t="s">
        <v>4242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constants'!$E$2:$L$4965,8,FALSE),"")</f>
        <v>1081</v>
      </c>
      <c r="S252" t="s">
        <v>67</v>
      </c>
      <c r="T252" s="21" t="str">
        <f>IF(R252&lt;&gt;"",IF(NOT(ISERROR(VLOOKUP(R252,'ESO Dungeon constants'!$F$3:$J$9999,5,FALSE))),VLOOKUP(R252,'ESO Dungeon constants'!$F$3:$K$9999,6,FALSE),VLOOKUP(R252,'ESO zone constants'!$L$2:$O$9999,4,FALSE)),"")</f>
        <v>DLC_WRATHSTONE</v>
      </c>
      <c r="U252" s="3" t="str">
        <f>VLOOKUP(T252,'LibSets constants'!$B$3:$C$1000,2,FALSE)</f>
        <v>Wrathstone</v>
      </c>
      <c r="W252" s="50" t="str">
        <f>IF(V252&lt;&gt;"",IF(V252&lt;&gt;"LIBSETS_DROP_MECHANIC_MONSTER_NAME",VLOOKUP(V252,'LibSets constants'!$I$4:$L$1000,3,FALSE),""),"")</f>
        <v/>
      </c>
      <c r="X252" s="45" t="s">
        <v>4539</v>
      </c>
      <c r="Y252" s="3" t="str">
        <f>IF(J252&lt;&gt;"LIBSETS_SETTYPE_BATTLEGROUND",IF(J252&lt;&gt;"LIBSETS_SETTYPE_SPECIAL",IF(Z252&lt;&gt;"",VLOOKUP(Z252,'ESO zone constants'!$E$2:$L$4965,8,FALSE),""),""),"")</f>
        <v/>
      </c>
      <c r="AA252" s="51"/>
      <c r="AB252" s="50" t="str">
        <f>IF(AA252&lt;&gt;"",IF(AA252&lt;&gt;"LIBSETS_DROP_MECHANIC_MONSTER_NAME",VLOOKUP(AA252,'LibSets constants'!$I$4:$L$1000,3,FALSE),""),"")</f>
        <v/>
      </c>
      <c r="AC252" s="50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constants'!$E$2:$L$4965,8,FALSE),""),""),"")</f>
        <v/>
      </c>
      <c r="AF252" s="51"/>
      <c r="AG252" s="50" t="str">
        <f>IF(AF252&lt;&gt;"",IF(AF252&lt;&gt;"LIBSETS_DROP_MECHANIC_MONSTER_NAME",VLOOKUP(AF252,'LibSets constants'!$I$4:$L$1000,3,FALSE),""),"")</f>
        <v/>
      </c>
      <c r="AH252" s="50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constants'!$E$2:$L$4965,8,FALSE),""),""),"")</f>
        <v/>
      </c>
      <c r="AK252" s="51"/>
      <c r="AL252" s="50" t="str">
        <f>IF(AK252&lt;&gt;"",IF(AK252&lt;&gt;"LIBSETS_DROP_MECHANIC_MONSTER_NAME",VLOOKUP(AK252,'LibSets constants'!$I$4:$L$1000,3,FALSE),""),"")</f>
        <v/>
      </c>
      <c r="AM252" s="50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constants'!$E$2:$L$4965,8,FALSE),""),""),"")</f>
        <v/>
      </c>
      <c r="AP252" s="51"/>
      <c r="AQ252" s="50" t="str">
        <f>IF(AP252&lt;&gt;"",IF(AP252&lt;&gt;"LIBSETS_DROP_MECHANIC_MONSTER_NAME",VLOOKUP(AP252,'LibSets constants'!$I$4:$L$1000,3,FALSE),""),"")</f>
        <v/>
      </c>
      <c r="AR252" s="50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constants'!$E$2:$L$4965,8,FALSE),""),""),"")</f>
        <v/>
      </c>
      <c r="AU252" s="51"/>
      <c r="AV252" s="50" t="str">
        <f>IF(AU252&lt;&gt;"",IF(AU252&lt;&gt;"LIBSETS_DROP_MECHANIC_MONSTER_NAME",VLOOKUP(AU252,'LibSets constants'!$I$4:$L$1000,3,FALSE),""),"")</f>
        <v/>
      </c>
      <c r="AW252" s="50" t="str">
        <f>IF(AU252&lt;&gt;"",IF(AU252&lt;&gt;"LIBSETS_DROP_MECHANIC_MONSTER_NAME",VLOOKUP(AU252,'LibSets constants'!$I$4:$L$1000,4,FALSE),""),"")</f>
        <v/>
      </c>
      <c r="AX252" s="23" t="str">
        <f t="shared" si="23"/>
        <v>[433] = {wayshrines={-1,-1,-1,}, dlcId=DLC_WRATHSTONE</v>
      </c>
      <c r="AY252" s="23" t="str">
        <f t="shared" si="26"/>
        <v>, zoneIds={1081}, veteran=false</v>
      </c>
      <c r="AZ252" s="23" t="str">
        <f t="shared" si="24"/>
        <v>, setType=LIBSETS_SETTYPE_DUNGEON</v>
      </c>
      <c r="BA252" s="23" t="str">
        <f t="shared" si="25"/>
        <v>},</v>
      </c>
      <c r="BB252" s="23" t="str">
        <f t="shared" si="27"/>
        <v xml:space="preserve"> --Frozen Watcher / Gefrorener Beobachter   [Depths of Malatar]</v>
      </c>
    </row>
    <row r="253" spans="1:54" x14ac:dyDescent="0.25">
      <c r="A253" s="13">
        <v>434</v>
      </c>
      <c r="B253" t="s">
        <v>2408</v>
      </c>
      <c r="C253" t="s">
        <v>2410</v>
      </c>
      <c r="D253" t="s">
        <v>2409</v>
      </c>
      <c r="G253" s="3">
        <f t="shared" si="22"/>
        <v>434</v>
      </c>
      <c r="J253" s="8" t="s">
        <v>4242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constants'!$E$2:$L$4965,8,FALSE),"")</f>
        <v>1081</v>
      </c>
      <c r="S253" t="s">
        <v>67</v>
      </c>
      <c r="T253" s="21" t="str">
        <f>IF(R253&lt;&gt;"",IF(NOT(ISERROR(VLOOKUP(R253,'ESO Dungeon constants'!$F$3:$J$9999,5,FALSE))),VLOOKUP(R253,'ESO Dungeon constants'!$F$3:$K$9999,6,FALSE),VLOOKUP(R253,'ESO zone constants'!$L$2:$O$9999,4,FALSE)),"")</f>
        <v>DLC_WRATHSTONE</v>
      </c>
      <c r="U253" s="3" t="str">
        <f>VLOOKUP(T253,'LibSets constants'!$B$3:$C$1000,2,FALSE)</f>
        <v>Wrathstone</v>
      </c>
      <c r="W253" s="50" t="str">
        <f>IF(V253&lt;&gt;"",IF(V253&lt;&gt;"LIBSETS_DROP_MECHANIC_MONSTER_NAME",VLOOKUP(V253,'LibSets constants'!$I$4:$L$1000,3,FALSE),""),"")</f>
        <v/>
      </c>
      <c r="X253" s="50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constants'!$E$2:$L$4965,8,FALSE),""),""),"")</f>
        <v/>
      </c>
      <c r="AA253" s="51"/>
      <c r="AB253" s="50" t="str">
        <f>IF(AA253&lt;&gt;"",IF(AA253&lt;&gt;"LIBSETS_DROP_MECHANIC_MONSTER_NAME",VLOOKUP(AA253,'LibSets constants'!$I$4:$L$1000,3,FALSE),""),"")</f>
        <v/>
      </c>
      <c r="AC253" s="50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constants'!$E$2:$L$4965,8,FALSE),""),""),"")</f>
        <v/>
      </c>
      <c r="AF253" s="51"/>
      <c r="AG253" s="50" t="str">
        <f>IF(AF253&lt;&gt;"",IF(AF253&lt;&gt;"LIBSETS_DROP_MECHANIC_MONSTER_NAME",VLOOKUP(AF253,'LibSets constants'!$I$4:$L$1000,3,FALSE),""),"")</f>
        <v/>
      </c>
      <c r="AH253" s="50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constants'!$E$2:$L$4965,8,FALSE),""),""),"")</f>
        <v/>
      </c>
      <c r="AK253" s="51"/>
      <c r="AL253" s="50" t="str">
        <f>IF(AK253&lt;&gt;"",IF(AK253&lt;&gt;"LIBSETS_DROP_MECHANIC_MONSTER_NAME",VLOOKUP(AK253,'LibSets constants'!$I$4:$L$1000,3,FALSE),""),"")</f>
        <v/>
      </c>
      <c r="AM253" s="50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constants'!$E$2:$L$4965,8,FALSE),""),""),"")</f>
        <v/>
      </c>
      <c r="AP253" s="51"/>
      <c r="AQ253" s="50" t="str">
        <f>IF(AP253&lt;&gt;"",IF(AP253&lt;&gt;"LIBSETS_DROP_MECHANIC_MONSTER_NAME",VLOOKUP(AP253,'LibSets constants'!$I$4:$L$1000,3,FALSE),""),"")</f>
        <v/>
      </c>
      <c r="AR253" s="50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constants'!$E$2:$L$4965,8,FALSE),""),""),"")</f>
        <v/>
      </c>
      <c r="AU253" s="51"/>
      <c r="AV253" s="50" t="str">
        <f>IF(AU253&lt;&gt;"",IF(AU253&lt;&gt;"LIBSETS_DROP_MECHANIC_MONSTER_NAME",VLOOKUP(AU253,'LibSets constants'!$I$4:$L$1000,3,FALSE),""),"")</f>
        <v/>
      </c>
      <c r="AW253" s="50" t="str">
        <f>IF(AU253&lt;&gt;"",IF(AU253&lt;&gt;"LIBSETS_DROP_MECHANIC_MONSTER_NAME",VLOOKUP(AU253,'LibSets constants'!$I$4:$L$1000,4,FALSE),""),"")</f>
        <v/>
      </c>
      <c r="AX253" s="23" t="str">
        <f t="shared" si="23"/>
        <v>[434] = {wayshrines={-1,-1,-1,}, dlcId=DLC_WRATHSTONE</v>
      </c>
      <c r="AY253" s="23" t="str">
        <f t="shared" si="26"/>
        <v>, zoneIds={1081}, veteran=false</v>
      </c>
      <c r="AZ253" s="23" t="str">
        <f t="shared" si="24"/>
        <v>, setType=LIBSETS_SETTYPE_DUNGEON</v>
      </c>
      <c r="BA253" s="23" t="str">
        <f t="shared" si="25"/>
        <v>},</v>
      </c>
      <c r="BB253" s="23" t="str">
        <f t="shared" si="27"/>
        <v xml:space="preserve"> --Scavenging Demise / Ausbeutender Niedergang   [Depths of Malatar]</v>
      </c>
    </row>
    <row r="254" spans="1:54" x14ac:dyDescent="0.25">
      <c r="A254" s="13">
        <v>435</v>
      </c>
      <c r="B254" t="s">
        <v>2411</v>
      </c>
      <c r="C254" t="s">
        <v>2413</v>
      </c>
      <c r="D254" t="s">
        <v>2412</v>
      </c>
      <c r="G254" s="3">
        <f t="shared" si="22"/>
        <v>435</v>
      </c>
      <c r="J254" s="8" t="s">
        <v>4242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constants'!$E$2:$L$4965,8,FALSE),"")</f>
        <v>1081</v>
      </c>
      <c r="S254" t="s">
        <v>67</v>
      </c>
      <c r="T254" s="21" t="str">
        <f>IF(R254&lt;&gt;"",IF(NOT(ISERROR(VLOOKUP(R254,'ESO Dungeon constants'!$F$3:$J$9999,5,FALSE))),VLOOKUP(R254,'ESO Dungeon constants'!$F$3:$K$9999,6,FALSE),VLOOKUP(R254,'ESO zone constants'!$L$2:$O$9999,4,FALSE)),"")</f>
        <v>DLC_WRATHSTONE</v>
      </c>
      <c r="U254" s="3" t="str">
        <f>VLOOKUP(T254,'LibSets constants'!$B$3:$C$1000,2,FALSE)</f>
        <v>Wrathstone</v>
      </c>
      <c r="W254" s="50" t="str">
        <f>IF(V254&lt;&gt;"",IF(V254&lt;&gt;"LIBSETS_DROP_MECHANIC_MONSTER_NAME",VLOOKUP(V254,'LibSets constants'!$I$4:$L$1000,3,FALSE),""),"")</f>
        <v/>
      </c>
      <c r="X254" s="50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constants'!$E$2:$L$4965,8,FALSE),""),""),"")</f>
        <v/>
      </c>
      <c r="AA254" s="51"/>
      <c r="AB254" s="50" t="str">
        <f>IF(AA254&lt;&gt;"",IF(AA254&lt;&gt;"LIBSETS_DROP_MECHANIC_MONSTER_NAME",VLOOKUP(AA254,'LibSets constants'!$I$4:$L$1000,3,FALSE),""),"")</f>
        <v/>
      </c>
      <c r="AC254" s="50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constants'!$E$2:$L$4965,8,FALSE),""),""),"")</f>
        <v/>
      </c>
      <c r="AF254" s="51"/>
      <c r="AG254" s="50" t="str">
        <f>IF(AF254&lt;&gt;"",IF(AF254&lt;&gt;"LIBSETS_DROP_MECHANIC_MONSTER_NAME",VLOOKUP(AF254,'LibSets constants'!$I$4:$L$1000,3,FALSE),""),"")</f>
        <v/>
      </c>
      <c r="AH254" s="50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constants'!$E$2:$L$4965,8,FALSE),""),""),"")</f>
        <v/>
      </c>
      <c r="AK254" s="51"/>
      <c r="AL254" s="50" t="str">
        <f>IF(AK254&lt;&gt;"",IF(AK254&lt;&gt;"LIBSETS_DROP_MECHANIC_MONSTER_NAME",VLOOKUP(AK254,'LibSets constants'!$I$4:$L$1000,3,FALSE),""),"")</f>
        <v/>
      </c>
      <c r="AM254" s="50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constants'!$E$2:$L$4965,8,FALSE),""),""),"")</f>
        <v/>
      </c>
      <c r="AP254" s="51"/>
      <c r="AQ254" s="50" t="str">
        <f>IF(AP254&lt;&gt;"",IF(AP254&lt;&gt;"LIBSETS_DROP_MECHANIC_MONSTER_NAME",VLOOKUP(AP254,'LibSets constants'!$I$4:$L$1000,3,FALSE),""),"")</f>
        <v/>
      </c>
      <c r="AR254" s="50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constants'!$E$2:$L$4965,8,FALSE),""),""),"")</f>
        <v/>
      </c>
      <c r="AU254" s="51"/>
      <c r="AV254" s="50" t="str">
        <f>IF(AU254&lt;&gt;"",IF(AU254&lt;&gt;"LIBSETS_DROP_MECHANIC_MONSTER_NAME",VLOOKUP(AU254,'LibSets constants'!$I$4:$L$1000,3,FALSE),""),"")</f>
        <v/>
      </c>
      <c r="AW254" s="50" t="str">
        <f>IF(AU254&lt;&gt;"",IF(AU254&lt;&gt;"LIBSETS_DROP_MECHANIC_MONSTER_NAME",VLOOKUP(AU254,'LibSets constants'!$I$4:$L$1000,4,FALSE),""),"")</f>
        <v/>
      </c>
      <c r="AX254" s="23" t="str">
        <f t="shared" si="23"/>
        <v>[435] = {wayshrines={-1,-1,-1,}, dlcId=DLC_WRATHSTONE</v>
      </c>
      <c r="AY254" s="23" t="str">
        <f t="shared" si="26"/>
        <v>, zoneIds={1081}, veteran=false</v>
      </c>
      <c r="AZ254" s="23" t="str">
        <f t="shared" si="24"/>
        <v>, setType=LIBSETS_SETTYPE_DUNGEON</v>
      </c>
      <c r="BA254" s="23" t="str">
        <f t="shared" si="25"/>
        <v>},</v>
      </c>
      <c r="BB254" s="23" t="str">
        <f t="shared" si="27"/>
        <v xml:space="preserve"> --Auroran's Thunder / Donner des Auroraners   [Depths of Malatar]</v>
      </c>
    </row>
    <row r="255" spans="1:54" x14ac:dyDescent="0.25">
      <c r="A255" s="5">
        <v>452</v>
      </c>
      <c r="B255" t="s">
        <v>4291</v>
      </c>
      <c r="C255" t="s">
        <v>4290</v>
      </c>
      <c r="D255" t="s">
        <v>4292</v>
      </c>
      <c r="G255" s="3">
        <f t="shared" si="22"/>
        <v>452</v>
      </c>
      <c r="J255" s="3" t="s">
        <v>4242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constants'!$E$2:$L$4965,8,FALSE),"")</f>
        <v>1122</v>
      </c>
      <c r="S255" t="s">
        <v>4253</v>
      </c>
      <c r="T255" s="21" t="str">
        <f>IF(R255&lt;&gt;"",IF(NOT(ISERROR(VLOOKUP(R255,'ESO Dungeon constants'!$F$3:$J$9999,5,FALSE))),VLOOKUP(R255,'ESO Dungeon constants'!$F$3:$K$9999,6,FALSE),VLOOKUP(R255,'ESO zone constants'!$L$2:$O$9999,4,FALSE)),"")</f>
        <v>DLC_SCALEBREAKER</v>
      </c>
      <c r="U255" s="3" t="str">
        <f>VLOOKUP(T255,'LibSets constants'!$B$3:$C$1000,2,FALSE)</f>
        <v>Scalebraker</v>
      </c>
      <c r="W255" s="50" t="str">
        <f>IF(V255&lt;&gt;"",IF(V255&lt;&gt;"LIBSETS_DROP_MECHANIC_MONSTER_NAME",VLOOKUP(V255,'LibSets constants'!$I$4:$L$1000,3,FALSE),""),"")</f>
        <v/>
      </c>
      <c r="X255" s="50" t="str">
        <f>IF(V255&lt;&gt;"",IF(V255&lt;&gt;"LIBSETS_DROP_MECHANIC_MONSTER_NAME",VLOOKUP(V255,'LibSets constants'!$I$4:$L$1000,4,FALSE),""),"")</f>
        <v/>
      </c>
      <c r="Y255" s="3" t="str">
        <f>IF(J255&lt;&gt;"LIBSETS_SETTYPE_BATTLEGROUND",IF(J255&lt;&gt;"LIBSETS_SETTYPE_SPECIAL",IF(Z255&lt;&gt;"",VLOOKUP(Z255,'ESO zone constants'!$E$2:$L$4965,8,FALSE),""),""),"")</f>
        <v/>
      </c>
      <c r="AA255" s="51"/>
      <c r="AB255" s="50" t="str">
        <f>IF(AA255&lt;&gt;"",IF(AA255&lt;&gt;"LIBSETS_DROP_MECHANIC_MONSTER_NAME",VLOOKUP(AA255,'LibSets constants'!$I$4:$L$1000,3,FALSE),""),"")</f>
        <v/>
      </c>
      <c r="AC255" s="50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constants'!$E$2:$L$4965,8,FALSE),""),""),"")</f>
        <v/>
      </c>
      <c r="AF255" s="51"/>
      <c r="AG255" s="50" t="str">
        <f>IF(AF255&lt;&gt;"",IF(AF255&lt;&gt;"LIBSETS_DROP_MECHANIC_MONSTER_NAME",VLOOKUP(AF255,'LibSets constants'!$I$4:$L$1000,3,FALSE),""),"")</f>
        <v/>
      </c>
      <c r="AH255" s="50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constants'!$E$2:$L$4965,8,FALSE),""),""),"")</f>
        <v/>
      </c>
      <c r="AK255" s="51"/>
      <c r="AL255" s="50" t="str">
        <f>IF(AK255&lt;&gt;"",IF(AK255&lt;&gt;"LIBSETS_DROP_MECHANIC_MONSTER_NAME",VLOOKUP(AK255,'LibSets constants'!$I$4:$L$1000,3,FALSE),""),"")</f>
        <v/>
      </c>
      <c r="AM255" s="50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constants'!$E$2:$L$4965,8,FALSE),""),""),"")</f>
        <v/>
      </c>
      <c r="AP255" s="51"/>
      <c r="AQ255" s="50" t="str">
        <f>IF(AP255&lt;&gt;"",IF(AP255&lt;&gt;"LIBSETS_DROP_MECHANIC_MONSTER_NAME",VLOOKUP(AP255,'LibSets constants'!$I$4:$L$1000,3,FALSE),""),"")</f>
        <v/>
      </c>
      <c r="AR255" s="50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constants'!$E$2:$L$4965,8,FALSE),""),""),"")</f>
        <v/>
      </c>
      <c r="AU255" s="51"/>
      <c r="AV255" s="50" t="str">
        <f>IF(AU255&lt;&gt;"",IF(AU255&lt;&gt;"LIBSETS_DROP_MECHANIC_MONSTER_NAME",VLOOKUP(AU255,'LibSets constants'!$I$4:$L$1000,3,FALSE),""),"")</f>
        <v/>
      </c>
      <c r="AW255" s="50" t="str">
        <f>IF(AU255&lt;&gt;"",IF(AU255&lt;&gt;"LIBSETS_DROP_MECHANIC_MONSTER_NAME",VLOOKUP(AU255,'LibSets constants'!$I$4:$L$1000,4,FALSE),""),"")</f>
        <v/>
      </c>
      <c r="AX255" s="23" t="str">
        <f t="shared" si="23"/>
        <v>[452] = {wayshrines={-1,-1,-1,}, dlcId=DLC_SCALEBREAKER</v>
      </c>
      <c r="AY255" s="23" t="str">
        <f t="shared" si="26"/>
        <v>, zoneIds={1122}, veteran=false</v>
      </c>
      <c r="AZ255" s="23" t="str">
        <f t="shared" si="24"/>
        <v>, setType=LIBSETS_SETTYPE_DUNGEON</v>
      </c>
      <c r="BA255" s="23" t="str">
        <f t="shared" si="25"/>
        <v>},</v>
      </c>
      <c r="BB255" s="23" t="str">
        <f t="shared" si="27"/>
        <v xml:space="preserve"> --Hollowfang Thirst / Hohlzahndurst   [Moongrave Fane]</v>
      </c>
    </row>
    <row r="256" spans="1:54" x14ac:dyDescent="0.25">
      <c r="A256" s="5">
        <v>453</v>
      </c>
      <c r="B256" t="s">
        <v>4294</v>
      </c>
      <c r="C256" t="s">
        <v>4293</v>
      </c>
      <c r="D256" t="s">
        <v>4295</v>
      </c>
      <c r="G256" s="3">
        <f t="shared" si="22"/>
        <v>453</v>
      </c>
      <c r="J256" s="3" t="s">
        <v>4242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constants'!$E$2:$L$4965,8,FALSE),"")</f>
        <v>1122</v>
      </c>
      <c r="S256" t="s">
        <v>4253</v>
      </c>
      <c r="T256" s="21" t="str">
        <f>IF(R256&lt;&gt;"",IF(NOT(ISERROR(VLOOKUP(R256,'ESO Dungeon constants'!$F$3:$J$9999,5,FALSE))),VLOOKUP(R256,'ESO Dungeon constants'!$F$3:$K$9999,6,FALSE),VLOOKUP(R256,'ESO zone constants'!$L$2:$O$9999,4,FALSE)),"")</f>
        <v>DLC_SCALEBREAKER</v>
      </c>
      <c r="U256" s="3" t="str">
        <f>VLOOKUP(T256,'LibSets constants'!$B$3:$C$1000,2,FALSE)</f>
        <v>Scalebraker</v>
      </c>
      <c r="W256" s="50" t="str">
        <f>IF(V256&lt;&gt;"",IF(V256&lt;&gt;"LIBSETS_DROP_MECHANIC_MONSTER_NAME",VLOOKUP(V256,'LibSets constants'!$I$4:$L$1000,3,FALSE),""),"")</f>
        <v/>
      </c>
      <c r="X256" s="50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constants'!$E$2:$L$4965,8,FALSE),""),""),"")</f>
        <v/>
      </c>
      <c r="AA256" s="51"/>
      <c r="AB256" s="50" t="str">
        <f>IF(AA256&lt;&gt;"",IF(AA256&lt;&gt;"LIBSETS_DROP_MECHANIC_MONSTER_NAME",VLOOKUP(AA256,'LibSets constants'!$I$4:$L$1000,3,FALSE),""),"")</f>
        <v/>
      </c>
      <c r="AC256" s="50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constants'!$E$2:$L$4965,8,FALSE),""),""),"")</f>
        <v/>
      </c>
      <c r="AF256" s="51"/>
      <c r="AG256" s="50" t="str">
        <f>IF(AF256&lt;&gt;"",IF(AF256&lt;&gt;"LIBSETS_DROP_MECHANIC_MONSTER_NAME",VLOOKUP(AF256,'LibSets constants'!$I$4:$L$1000,3,FALSE),""),"")</f>
        <v/>
      </c>
      <c r="AH256" s="50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constants'!$E$2:$L$4965,8,FALSE),""),""),"")</f>
        <v/>
      </c>
      <c r="AK256" s="51"/>
      <c r="AL256" s="50" t="str">
        <f>IF(AK256&lt;&gt;"",IF(AK256&lt;&gt;"LIBSETS_DROP_MECHANIC_MONSTER_NAME",VLOOKUP(AK256,'LibSets constants'!$I$4:$L$1000,3,FALSE),""),"")</f>
        <v/>
      </c>
      <c r="AM256" s="50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constants'!$E$2:$L$4965,8,FALSE),""),""),"")</f>
        <v/>
      </c>
      <c r="AP256" s="51"/>
      <c r="AQ256" s="50" t="str">
        <f>IF(AP256&lt;&gt;"",IF(AP256&lt;&gt;"LIBSETS_DROP_MECHANIC_MONSTER_NAME",VLOOKUP(AP256,'LibSets constants'!$I$4:$L$1000,3,FALSE),""),"")</f>
        <v/>
      </c>
      <c r="AR256" s="50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constants'!$E$2:$L$4965,8,FALSE),""),""),"")</f>
        <v/>
      </c>
      <c r="AU256" s="51"/>
      <c r="AV256" s="50" t="str">
        <f>IF(AU256&lt;&gt;"",IF(AU256&lt;&gt;"LIBSETS_DROP_MECHANIC_MONSTER_NAME",VLOOKUP(AU256,'LibSets constants'!$I$4:$L$1000,3,FALSE),""),"")</f>
        <v/>
      </c>
      <c r="AW256" s="50" t="str">
        <f>IF(AU256&lt;&gt;"",IF(AU256&lt;&gt;"LIBSETS_DROP_MECHANIC_MONSTER_NAME",VLOOKUP(AU256,'LibSets constants'!$I$4:$L$1000,4,FALSE),""),"")</f>
        <v/>
      </c>
      <c r="AX256" s="23" t="str">
        <f t="shared" si="23"/>
        <v>[453] = {wayshrines={-1,-1,-1,}, dlcId=DLC_SCALEBREAKER</v>
      </c>
      <c r="AY256" s="23" t="str">
        <f t="shared" si="26"/>
        <v>, zoneIds={1122}, veteran=false</v>
      </c>
      <c r="AZ256" s="23" t="str">
        <f t="shared" si="24"/>
        <v>, setType=LIBSETS_SETTYPE_DUNGEON</v>
      </c>
      <c r="BA256" s="23" t="str">
        <f t="shared" si="25"/>
        <v>},</v>
      </c>
      <c r="BB256" s="23" t="str">
        <f t="shared" si="27"/>
        <v xml:space="preserve"> --Dro'Zakar's Claws / Dro'Zakars Krallen   [Moongrave Fane]</v>
      </c>
    </row>
    <row r="257" spans="1:54" x14ac:dyDescent="0.25">
      <c r="A257" s="5">
        <v>454</v>
      </c>
      <c r="B257" t="s">
        <v>4297</v>
      </c>
      <c r="C257" t="s">
        <v>4296</v>
      </c>
      <c r="D257" t="s">
        <v>4298</v>
      </c>
      <c r="G257" s="3">
        <f t="shared" si="22"/>
        <v>454</v>
      </c>
      <c r="J257" s="3" t="s">
        <v>4242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constants'!$E$2:$L$4965,8,FALSE),"")</f>
        <v>1122</v>
      </c>
      <c r="S257" t="s">
        <v>4253</v>
      </c>
      <c r="T257" s="21" t="str">
        <f>IF(R257&lt;&gt;"",IF(NOT(ISERROR(VLOOKUP(R257,'ESO Dungeon constants'!$F$3:$J$9999,5,FALSE))),VLOOKUP(R257,'ESO Dungeon constants'!$F$3:$K$9999,6,FALSE),VLOOKUP(R257,'ESO zone constants'!$L$2:$O$9999,4,FALSE)),"")</f>
        <v>DLC_SCALEBREAKER</v>
      </c>
      <c r="U257" s="3" t="str">
        <f>VLOOKUP(T257,'LibSets constants'!$B$3:$C$1000,2,FALSE)</f>
        <v>Scalebraker</v>
      </c>
      <c r="W257" s="50" t="str">
        <f>IF(V257&lt;&gt;"",IF(V257&lt;&gt;"LIBSETS_DROP_MECHANIC_MONSTER_NAME",VLOOKUP(V257,'LibSets constants'!$I$4:$L$1000,3,FALSE),""),"")</f>
        <v/>
      </c>
      <c r="X257" s="50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constants'!$E$2:$L$4965,8,FALSE),""),""),"")</f>
        <v/>
      </c>
      <c r="AA257" s="51"/>
      <c r="AB257" s="50" t="str">
        <f>IF(AA257&lt;&gt;"",IF(AA257&lt;&gt;"LIBSETS_DROP_MECHANIC_MONSTER_NAME",VLOOKUP(AA257,'LibSets constants'!$I$4:$L$1000,3,FALSE),""),"")</f>
        <v/>
      </c>
      <c r="AC257" s="50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constants'!$E$2:$L$4965,8,FALSE),""),""),"")</f>
        <v/>
      </c>
      <c r="AF257" s="51"/>
      <c r="AG257" s="50" t="str">
        <f>IF(AF257&lt;&gt;"",IF(AF257&lt;&gt;"LIBSETS_DROP_MECHANIC_MONSTER_NAME",VLOOKUP(AF257,'LibSets constants'!$I$4:$L$1000,3,FALSE),""),"")</f>
        <v/>
      </c>
      <c r="AH257" s="50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constants'!$E$2:$L$4965,8,FALSE),""),""),"")</f>
        <v/>
      </c>
      <c r="AK257" s="51"/>
      <c r="AL257" s="50" t="str">
        <f>IF(AK257&lt;&gt;"",IF(AK257&lt;&gt;"LIBSETS_DROP_MECHANIC_MONSTER_NAME",VLOOKUP(AK257,'LibSets constants'!$I$4:$L$1000,3,FALSE),""),"")</f>
        <v/>
      </c>
      <c r="AM257" s="50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constants'!$E$2:$L$4965,8,FALSE),""),""),"")</f>
        <v/>
      </c>
      <c r="AP257" s="51"/>
      <c r="AQ257" s="50" t="str">
        <f>IF(AP257&lt;&gt;"",IF(AP257&lt;&gt;"LIBSETS_DROP_MECHANIC_MONSTER_NAME",VLOOKUP(AP257,'LibSets constants'!$I$4:$L$1000,3,FALSE),""),"")</f>
        <v/>
      </c>
      <c r="AR257" s="50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constants'!$E$2:$L$4965,8,FALSE),""),""),"")</f>
        <v/>
      </c>
      <c r="AU257" s="51"/>
      <c r="AV257" s="50" t="str">
        <f>IF(AU257&lt;&gt;"",IF(AU257&lt;&gt;"LIBSETS_DROP_MECHANIC_MONSTER_NAME",VLOOKUP(AU257,'LibSets constants'!$I$4:$L$1000,3,FALSE),""),"")</f>
        <v/>
      </c>
      <c r="AW257" s="50" t="str">
        <f>IF(AU257&lt;&gt;"",IF(AU257&lt;&gt;"LIBSETS_DROP_MECHANIC_MONSTER_NAME",VLOOKUP(AU257,'LibSets constants'!$I$4:$L$1000,4,FALSE),""),"")</f>
        <v/>
      </c>
      <c r="AX257" s="23" t="str">
        <f t="shared" si="23"/>
        <v>[454] = {wayshrines={-1,-1,-1,}, dlcId=DLC_SCALEBREAKER</v>
      </c>
      <c r="AY257" s="23" t="str">
        <f t="shared" si="26"/>
        <v>, zoneIds={1122}, veteran=false</v>
      </c>
      <c r="AZ257" s="23" t="str">
        <f t="shared" si="24"/>
        <v>, setType=LIBSETS_SETTYPE_DUNGEON</v>
      </c>
      <c r="BA257" s="23" t="str">
        <f t="shared" si="25"/>
        <v>},</v>
      </c>
      <c r="BB257" s="23" t="str">
        <f t="shared" si="27"/>
        <v xml:space="preserve"> --Renald's Resolve / Renalds Entschlossenheit   [Moongrave Fane]</v>
      </c>
    </row>
    <row r="258" spans="1:54" x14ac:dyDescent="0.25">
      <c r="A258" s="5">
        <v>455</v>
      </c>
      <c r="B258" t="s">
        <v>4300</v>
      </c>
      <c r="C258" t="s">
        <v>4299</v>
      </c>
      <c r="D258" t="s">
        <v>4301</v>
      </c>
      <c r="G258" s="3">
        <f t="shared" si="22"/>
        <v>455</v>
      </c>
      <c r="J258" s="3" t="s">
        <v>4242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constants'!$E$2:$L$4965,8,FALSE),"")</f>
        <v>1123</v>
      </c>
      <c r="S258" t="s">
        <v>4254</v>
      </c>
      <c r="T258" s="21" t="str">
        <f>IF(R258&lt;&gt;"",IF(NOT(ISERROR(VLOOKUP(R258,'ESO Dungeon constants'!$F$3:$J$9999,5,FALSE))),VLOOKUP(R258,'ESO Dungeon constants'!$F$3:$K$9999,6,FALSE),VLOOKUP(R258,'ESO zone constants'!$L$2:$O$9999,4,FALSE)),"")</f>
        <v>DLC_SCALEBREAKER</v>
      </c>
      <c r="U258" s="3" t="str">
        <f>VLOOKUP(T258,'LibSets constants'!$B$3:$C$1000,2,FALSE)</f>
        <v>Scalebraker</v>
      </c>
      <c r="W258" s="50" t="str">
        <f>IF(V258&lt;&gt;"",IF(V258&lt;&gt;"LIBSETS_DROP_MECHANIC_MONSTER_NAME",VLOOKUP(V258,'LibSets constants'!$I$4:$L$1000,3,FALSE),""),"")</f>
        <v/>
      </c>
      <c r="X258" s="50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constants'!$E$2:$L$4965,8,FALSE),""),""),"")</f>
        <v/>
      </c>
      <c r="AA258" s="51"/>
      <c r="AB258" s="50" t="str">
        <f>IF(AA258&lt;&gt;"",IF(AA258&lt;&gt;"LIBSETS_DROP_MECHANIC_MONSTER_NAME",VLOOKUP(AA258,'LibSets constants'!$I$4:$L$1000,3,FALSE),""),"")</f>
        <v/>
      </c>
      <c r="AC258" s="50" t="str">
        <f>IF(AA258&lt;&gt;"",IF(AA258&lt;&gt;"LIBSETS_DROP_MECHANIC_MONSTER_NAME",VLOOKUP(AA258,'LibSets constants'!$I$4:$L$1000,4,FALSE),""),"")</f>
        <v/>
      </c>
      <c r="AD258" s="50" t="str">
        <f>IF(J258&lt;&gt;"LIBSETS_SETTYPE_BATTLEGROUND",IF(J258&lt;&gt;"LIBSETS_SETTYPE_SPECIAL",IF(AE258&lt;&gt;"",VLOOKUP(AE258,'ESO zone constants'!$E$2:$L$4965,8,FALSE),""),""),"")</f>
        <v/>
      </c>
      <c r="AF258" s="51"/>
      <c r="AG258" s="50" t="str">
        <f>IF(AF258&lt;&gt;"",IF(AF258&lt;&gt;"LIBSETS_DROP_MECHANIC_MONSTER_NAME",VLOOKUP(AF258,'LibSets constants'!$I$4:$L$1000,3,FALSE),""),"")</f>
        <v/>
      </c>
      <c r="AH258" s="50" t="str">
        <f>IF(AF258&lt;&gt;"",IF(AF258&lt;&gt;"LIBSETS_DROP_MECHANIC_MONSTER_NAME",VLOOKUP(AF258,'LibSets constants'!$I$4:$L$1000,4,FALSE),""),"")</f>
        <v/>
      </c>
      <c r="AI258" s="50" t="str">
        <f>IF(J258&lt;&gt;"LIBSETS_SETTYPE_BATTLEGROUND",IF(J258&lt;&gt;"LIBSETS_SETTYPE_SPECIAL",IF(AJ258&lt;&gt;"",VLOOKUP(AJ258,'ESO zone constants'!$E$2:$L$4965,8,FALSE),""),""),"")</f>
        <v/>
      </c>
      <c r="AK258" s="51"/>
      <c r="AL258" s="50" t="str">
        <f>IF(AK258&lt;&gt;"",IF(AK258&lt;&gt;"LIBSETS_DROP_MECHANIC_MONSTER_NAME",VLOOKUP(AK258,'LibSets constants'!$I$4:$L$1000,3,FALSE),""),"")</f>
        <v/>
      </c>
      <c r="AM258" s="50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constants'!$E$2:$L$4965,8,FALSE),""),""),"")</f>
        <v/>
      </c>
      <c r="AP258" s="51"/>
      <c r="AQ258" s="50" t="str">
        <f>IF(AP258&lt;&gt;"",IF(AP258&lt;&gt;"LIBSETS_DROP_MECHANIC_MONSTER_NAME",VLOOKUP(AP258,'LibSets constants'!$I$4:$L$1000,3,FALSE),""),"")</f>
        <v/>
      </c>
      <c r="AR258" s="50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constants'!$E$2:$L$4965,8,FALSE),""),""),"")</f>
        <v/>
      </c>
      <c r="AU258" s="51"/>
      <c r="AV258" s="50" t="str">
        <f>IF(AU258&lt;&gt;"",IF(AU258&lt;&gt;"LIBSETS_DROP_MECHANIC_MONSTER_NAME",VLOOKUP(AU258,'LibSets constants'!$I$4:$L$1000,3,FALSE),""),"")</f>
        <v/>
      </c>
      <c r="AW258" s="50" t="str">
        <f>IF(AU258&lt;&gt;"",IF(AU258&lt;&gt;"LIBSETS_DROP_MECHANIC_MONSTER_NAME",VLOOKUP(AU258,'LibSets constants'!$I$4:$L$1000,4,FALSE),""),"")</f>
        <v/>
      </c>
      <c r="AX258" s="23" t="str">
        <f t="shared" si="23"/>
        <v>[455] = {wayshrines={-1,-1,-1,}, dlcId=DLC_SCALEBREAKER</v>
      </c>
      <c r="AY258" s="23" t="str">
        <f t="shared" si="26"/>
        <v>, zoneIds={1123}, veteran=false</v>
      </c>
      <c r="AZ258" s="23" t="str">
        <f t="shared" si="24"/>
        <v>, setType=LIBSETS_SETTYPE_DUNGEON</v>
      </c>
      <c r="BA258" s="23" t="str">
        <f t="shared" si="25"/>
        <v>},</v>
      </c>
      <c r="BB258" s="23" t="str">
        <f t="shared" si="27"/>
        <v xml:space="preserve"> --Z'en's Redress / Z'ens Wiedergutmachung   [Lair of Maarselok]</v>
      </c>
    </row>
    <row r="259" spans="1:54" x14ac:dyDescent="0.25">
      <c r="A259" s="5">
        <v>456</v>
      </c>
      <c r="B259" t="s">
        <v>4303</v>
      </c>
      <c r="C259" t="s">
        <v>4302</v>
      </c>
      <c r="D259" t="s">
        <v>4304</v>
      </c>
      <c r="G259" s="3">
        <f t="shared" ref="G259:G322" si="28">A259</f>
        <v>456</v>
      </c>
      <c r="J259" s="3" t="s">
        <v>4242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constants'!$E$2:$L$4965,8,FALSE),"")</f>
        <v>1123</v>
      </c>
      <c r="S259" t="s">
        <v>4254</v>
      </c>
      <c r="T259" s="21" t="str">
        <f>IF(R259&lt;&gt;"",IF(NOT(ISERROR(VLOOKUP(R259,'ESO Dungeon constants'!$F$3:$J$9999,5,FALSE))),VLOOKUP(R259,'ESO Dungeon constants'!$F$3:$K$9999,6,FALSE),VLOOKUP(R259,'ESO zone constants'!$L$2:$O$9999,4,FALSE)),"")</f>
        <v>DLC_SCALEBREAKER</v>
      </c>
      <c r="U259" s="3" t="str">
        <f>VLOOKUP(T259,'LibSets constants'!$B$3:$C$1000,2,FALSE)</f>
        <v>Scalebraker</v>
      </c>
      <c r="W259" s="50" t="str">
        <f>IF(V259&lt;&gt;"",IF(V259&lt;&gt;"LIBSETS_DROP_MECHANIC_MONSTER_NAME",VLOOKUP(V259,'LibSets constants'!$I$4:$L$1000,3,FALSE),""),"")</f>
        <v/>
      </c>
      <c r="X259" s="50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constants'!$E$2:$L$4965,8,FALSE),""),""),"")</f>
        <v/>
      </c>
      <c r="AA259" s="51"/>
      <c r="AB259" s="50" t="str">
        <f>IF(AA259&lt;&gt;"",IF(AA259&lt;&gt;"LIBSETS_DROP_MECHANIC_MONSTER_NAME",VLOOKUP(AA259,'LibSets constants'!$I$4:$L$1000,3,FALSE),""),"")</f>
        <v/>
      </c>
      <c r="AC259" s="50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constants'!$E$2:$L$4965,8,FALSE),""),""),"")</f>
        <v/>
      </c>
      <c r="AF259" s="51"/>
      <c r="AG259" s="50" t="str">
        <f>IF(AF259&lt;&gt;"",IF(AF259&lt;&gt;"LIBSETS_DROP_MECHANIC_MONSTER_NAME",VLOOKUP(AF259,'LibSets constants'!$I$4:$L$1000,3,FALSE),""),"")</f>
        <v/>
      </c>
      <c r="AH259" s="50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constants'!$E$2:$L$4965,8,FALSE),""),""),"")</f>
        <v/>
      </c>
      <c r="AK259" s="51"/>
      <c r="AL259" s="50" t="str">
        <f>IF(AK259&lt;&gt;"",IF(AK259&lt;&gt;"LIBSETS_DROP_MECHANIC_MONSTER_NAME",VLOOKUP(AK259,'LibSets constants'!$I$4:$L$1000,3,FALSE),""),"")</f>
        <v/>
      </c>
      <c r="AM259" s="50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constants'!$E$2:$L$4965,8,FALSE),""),""),"")</f>
        <v/>
      </c>
      <c r="AP259" s="51"/>
      <c r="AQ259" s="50" t="str">
        <f>IF(AP259&lt;&gt;"",IF(AP259&lt;&gt;"LIBSETS_DROP_MECHANIC_MONSTER_NAME",VLOOKUP(AP259,'LibSets constants'!$I$4:$L$1000,3,FALSE),""),"")</f>
        <v/>
      </c>
      <c r="AR259" s="50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constants'!$E$2:$L$4965,8,FALSE),""),""),"")</f>
        <v/>
      </c>
      <c r="AU259" s="51"/>
      <c r="AV259" s="50" t="str">
        <f>IF(AU259&lt;&gt;"",IF(AU259&lt;&gt;"LIBSETS_DROP_MECHANIC_MONSTER_NAME",VLOOKUP(AU259,'LibSets constants'!$I$4:$L$1000,3,FALSE),""),"")</f>
        <v/>
      </c>
      <c r="AW259" s="50" t="str">
        <f>IF(AU259&lt;&gt;"",IF(AU259&lt;&gt;"LIBSETS_DROP_MECHANIC_MONSTER_NAME",VLOOKUP(AU259,'LibSets constants'!$I$4:$L$1000,4,FALSE),""),"")</f>
        <v/>
      </c>
      <c r="AX259" s="23" t="str">
        <f t="shared" ref="AX259:AX322" si="29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[456] = {wayshrines={-1,-1,-1,}, dlcId=DLC_SCALEBREAKER</v>
      </c>
      <c r="AY259" s="23" t="str">
        <f t="shared" si="26"/>
        <v>, zoneIds={1123}, veteran=false</v>
      </c>
      <c r="AZ259" s="23" t="str">
        <f t="shared" ref="AZ259:AZ322" si="30">IF(I259&lt;&gt;"Not in the game (anymore)",IF(A259&lt;&gt;"",", setType="&amp;J259,"")&amp;IF(M259="true",", multiTrialSet=true",""),"")</f>
        <v>, setType=LIBSETS_SETTYPE_DUNGEON</v>
      </c>
      <c r="BA259" s="23" t="str">
        <f t="shared" ref="BA259:BA322" si="31"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 t="shared" si="27"/>
        <v xml:space="preserve"> --Azureblight Reaper / Azurfäuleschnitter   [Lair of Maarselok]</v>
      </c>
    </row>
    <row r="260" spans="1:54" x14ac:dyDescent="0.25">
      <c r="A260" s="5">
        <v>457</v>
      </c>
      <c r="B260" t="s">
        <v>4306</v>
      </c>
      <c r="C260" t="s">
        <v>4305</v>
      </c>
      <c r="D260" t="s">
        <v>4307</v>
      </c>
      <c r="G260" s="3">
        <f t="shared" si="28"/>
        <v>457</v>
      </c>
      <c r="J260" s="3" t="s">
        <v>4242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constants'!$E$2:$L$4965,8,FALSE),"")</f>
        <v>1123</v>
      </c>
      <c r="S260" t="s">
        <v>4254</v>
      </c>
      <c r="T260" s="21" t="str">
        <f>IF(R260&lt;&gt;"",IF(NOT(ISERROR(VLOOKUP(R260,'ESO Dungeon constants'!$F$3:$J$9999,5,FALSE))),VLOOKUP(R260,'ESO Dungeon constants'!$F$3:$K$9999,6,FALSE),VLOOKUP(R260,'ESO zone constants'!$L$2:$O$9999,4,FALSE)),"")</f>
        <v>DLC_SCALEBREAKER</v>
      </c>
      <c r="U260" s="3" t="str">
        <f>VLOOKUP(T260,'LibSets constants'!$B$3:$C$1000,2,FALSE)</f>
        <v>Scalebraker</v>
      </c>
      <c r="W260" s="50" t="str">
        <f>IF(V260&lt;&gt;"",IF(V260&lt;&gt;"LIBSETS_DROP_MECHANIC_MONSTER_NAME",VLOOKUP(V260,'LibSets constants'!$I$4:$L$1000,3,FALSE),""),"")</f>
        <v/>
      </c>
      <c r="X260" s="50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constants'!$E$2:$L$4965,8,FALSE),""),""),"")</f>
        <v/>
      </c>
      <c r="AA260" s="51"/>
      <c r="AB260" s="50" t="str">
        <f>IF(AA260&lt;&gt;"",IF(AA260&lt;&gt;"LIBSETS_DROP_MECHANIC_MONSTER_NAME",VLOOKUP(AA260,'LibSets constants'!$I$4:$L$1000,3,FALSE),""),"")</f>
        <v/>
      </c>
      <c r="AC260" s="50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constants'!$E$2:$L$4965,8,FALSE),""),""),"")</f>
        <v/>
      </c>
      <c r="AF260" s="51"/>
      <c r="AG260" s="50" t="str">
        <f>IF(AF260&lt;&gt;"",IF(AF260&lt;&gt;"LIBSETS_DROP_MECHANIC_MONSTER_NAME",VLOOKUP(AF260,'LibSets constants'!$I$4:$L$1000,3,FALSE),""),"")</f>
        <v/>
      </c>
      <c r="AH260" s="50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constants'!$E$2:$L$4965,8,FALSE),""),""),"")</f>
        <v/>
      </c>
      <c r="AK260" s="51"/>
      <c r="AL260" s="50" t="str">
        <f>IF(AK260&lt;&gt;"",IF(AK260&lt;&gt;"LIBSETS_DROP_MECHANIC_MONSTER_NAME",VLOOKUP(AK260,'LibSets constants'!$I$4:$L$1000,3,FALSE),""),"")</f>
        <v/>
      </c>
      <c r="AM260" s="50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constants'!$E$2:$L$4965,8,FALSE),""),""),"")</f>
        <v/>
      </c>
      <c r="AP260" s="51"/>
      <c r="AQ260" s="50" t="str">
        <f>IF(AP260&lt;&gt;"",IF(AP260&lt;&gt;"LIBSETS_DROP_MECHANIC_MONSTER_NAME",VLOOKUP(AP260,'LibSets constants'!$I$4:$L$1000,3,FALSE),""),"")</f>
        <v/>
      </c>
      <c r="AR260" s="50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constants'!$E$2:$L$4965,8,FALSE),""),""),"")</f>
        <v/>
      </c>
      <c r="AU260" s="51"/>
      <c r="AV260" s="50" t="str">
        <f>IF(AU260&lt;&gt;"",IF(AU260&lt;&gt;"LIBSETS_DROP_MECHANIC_MONSTER_NAME",VLOOKUP(AU260,'LibSets constants'!$I$4:$L$1000,3,FALSE),""),"")</f>
        <v/>
      </c>
      <c r="AW260" s="50" t="str">
        <f>IF(AU260&lt;&gt;"",IF(AU260&lt;&gt;"LIBSETS_DROP_MECHANIC_MONSTER_NAME",VLOOKUP(AU260,'LibSets constants'!$I$4:$L$1000,4,FALSE),""),"")</f>
        <v/>
      </c>
      <c r="AX260" s="23" t="str">
        <f t="shared" si="29"/>
        <v>[457] = {wayshrines={-1,-1,-1,}, dlcId=DLC_SCALEBREAKER</v>
      </c>
      <c r="AY260" s="23" t="str">
        <f t="shared" si="26"/>
        <v>, zoneIds={1123}, veteran=false</v>
      </c>
      <c r="AZ260" s="23" t="str">
        <f t="shared" si="30"/>
        <v>, setType=LIBSETS_SETTYPE_DUNGEON</v>
      </c>
      <c r="BA260" s="23" t="str">
        <f t="shared" si="31"/>
        <v>},</v>
      </c>
      <c r="BB260" s="23" t="str">
        <f t="shared" si="27"/>
        <v xml:space="preserve"> --Dragon's Defilement / Drachenschändung   [Lair of Maarselok]</v>
      </c>
    </row>
    <row r="261" spans="1:54" x14ac:dyDescent="0.25">
      <c r="A261" s="13">
        <v>179</v>
      </c>
      <c r="B261" t="s">
        <v>1779</v>
      </c>
      <c r="C261" t="s">
        <v>1781</v>
      </c>
      <c r="D261" t="s">
        <v>1780</v>
      </c>
      <c r="G261" s="3">
        <f t="shared" si="28"/>
        <v>179</v>
      </c>
      <c r="I261" t="s">
        <v>39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constants'!$E$2:$L$4965,8,FALSE),"")</f>
        <v>643</v>
      </c>
      <c r="S261" t="s">
        <v>493</v>
      </c>
      <c r="T261" s="21" t="str">
        <f>IF(R261&lt;&gt;"",IF(NOT(ISERROR(VLOOKUP(R261,'ESO Dungeon constants'!$F$3:$J$9999,5,FALSE))),VLOOKUP(R261,'ESO Dungeon constants'!$F$3:$K$9999,6,FALSE),VLOOKUP(R261,'ESO zone constants'!$L$2:$O$9999,4,FALSE)),"")</f>
        <v>DLC_IMPERIAL_CITY</v>
      </c>
      <c r="U261" s="3" t="str">
        <f>VLOOKUP(T261,'LibSets constants'!$B$3:$C$1000,2,FALSE)</f>
        <v>Imperial City</v>
      </c>
      <c r="W261" s="3" t="str">
        <f>IF(V261&lt;&gt;"",IF(V261&lt;&gt;"LIBSETS_DROP_MECHANIC_MONSTER_NAME",VLOOKUP(V261,'LibSets constants'!$I$4:$L$1000,3,FALSE),""),"")</f>
        <v/>
      </c>
      <c r="X261" s="45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constants'!$E$2:$L$4965,8,FALSE),""),""),"")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constants'!$E$2:$L$4965,8,FALSE),""),""),"")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constants'!$E$2:$L$4965,8,FALSE),""),""),"")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constants'!$E$2:$L$4965,8,FALSE),""),""),"")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constants'!$E$2:$L$4965,8,FALSE),""),""),"")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3" t="str">
        <f t="shared" si="29"/>
        <v>[179] = {wayshrines={-1,-1,-1,}, dlcId=DLC_IMPERIAL_CITY</v>
      </c>
      <c r="AY261" s="23" t="str">
        <f t="shared" si="26"/>
        <v>, zoneIds={643}, veteran=false</v>
      </c>
      <c r="AZ261" s="23" t="str">
        <f t="shared" si="30"/>
        <v>, setType=LIBSETS_SETTYPE_IMPERIALCITY</v>
      </c>
      <c r="BA261" s="23" t="str">
        <f t="shared" si="31"/>
        <v>},</v>
      </c>
      <c r="BB261" s="23" t="str">
        <f t="shared" si="27"/>
        <v xml:space="preserve"> --Black Rose / Schwarze Rose   [Imperial Sewers]</v>
      </c>
    </row>
    <row r="262" spans="1:54" x14ac:dyDescent="0.25">
      <c r="A262" s="13">
        <v>180</v>
      </c>
      <c r="B262" t="s">
        <v>1782</v>
      </c>
      <c r="C262" t="s">
        <v>1784</v>
      </c>
      <c r="D262" t="s">
        <v>1783</v>
      </c>
      <c r="G262" s="3">
        <f t="shared" si="28"/>
        <v>180</v>
      </c>
      <c r="I262" t="s">
        <v>39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constants'!$E$2:$L$4965,8,FALSE),"")</f>
        <v>643</v>
      </c>
      <c r="S262" t="s">
        <v>493</v>
      </c>
      <c r="T262" s="21" t="str">
        <f>IF(R262&lt;&gt;"",IF(NOT(ISERROR(VLOOKUP(R262,'ESO Dungeon constants'!$F$3:$J$9999,5,FALSE))),VLOOKUP(R262,'ESO Dungeon constants'!$F$3:$K$9999,6,FALSE),VLOOKUP(R262,'ESO zone constants'!$L$2:$O$9999,4,FALSE)),"")</f>
        <v>DLC_IMPERIAL_CITY</v>
      </c>
      <c r="U262" s="3" t="str">
        <f>VLOOKUP(T262,'LibSets constants'!$B$3:$C$1000,2,FALSE)</f>
        <v>Imperial City</v>
      </c>
      <c r="W262" s="3" t="str">
        <f>IF(V262&lt;&gt;"",IF(V262&lt;&gt;"LIBSETS_DROP_MECHANIC_MONSTER_NAME",VLOOKUP(V262,'LibSets constants'!$I$4:$L$1000,3,FALSE),""),"")</f>
        <v/>
      </c>
      <c r="X262" s="45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constants'!$E$2:$L$4965,8,FALSE),""),""),"")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constants'!$E$2:$L$4965,8,FALSE),""),""),"")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constants'!$E$2:$L$4965,8,FALSE),""),""),"")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constants'!$E$2:$L$4965,8,FALSE),""),""),"")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constants'!$E$2:$L$4965,8,FALSE),""),""),"")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3" t="str">
        <f t="shared" si="29"/>
        <v>[180] = {wayshrines={-1,-1,-1,}, dlcId=DLC_IMPERIAL_CITY</v>
      </c>
      <c r="AY262" s="23" t="str">
        <f t="shared" si="26"/>
        <v>, zoneIds={643}, veteran=false</v>
      </c>
      <c r="AZ262" s="23" t="str">
        <f t="shared" si="30"/>
        <v>, setType=LIBSETS_SETTYPE_IMPERIALCITY</v>
      </c>
      <c r="BA262" s="23" t="str">
        <f t="shared" si="31"/>
        <v>},</v>
      </c>
      <c r="BB262" s="23" t="str">
        <f t="shared" si="27"/>
        <v xml:space="preserve"> --Powerful Assault / Kraftvoller Ansturm   [Imperial Sewers]</v>
      </c>
    </row>
    <row r="263" spans="1:54" x14ac:dyDescent="0.25">
      <c r="A263" s="13">
        <v>181</v>
      </c>
      <c r="B263" t="s">
        <v>1785</v>
      </c>
      <c r="C263" t="s">
        <v>1787</v>
      </c>
      <c r="D263" t="s">
        <v>1786</v>
      </c>
      <c r="G263" s="3">
        <f t="shared" si="28"/>
        <v>181</v>
      </c>
      <c r="I263" t="s">
        <v>39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constants'!$E$2:$L$4965,8,FALSE),"")</f>
        <v>643</v>
      </c>
      <c r="S263" t="s">
        <v>493</v>
      </c>
      <c r="T263" s="21" t="str">
        <f>IF(R263&lt;&gt;"",IF(NOT(ISERROR(VLOOKUP(R263,'ESO Dungeon constants'!$F$3:$J$9999,5,FALSE))),VLOOKUP(R263,'ESO Dungeon constants'!$F$3:$K$9999,6,FALSE),VLOOKUP(R263,'ESO zone constants'!$L$2:$O$9999,4,FALSE)),"")</f>
        <v>DLC_IMPERIAL_CITY</v>
      </c>
      <c r="U263" s="3" t="str">
        <f>VLOOKUP(T263,'LibSets constants'!$B$3:$C$1000,2,FALSE)</f>
        <v>Imperial City</v>
      </c>
      <c r="W263" s="3" t="str">
        <f>IF(V263&lt;&gt;"",IF(V263&lt;&gt;"LIBSETS_DROP_MECHANIC_MONSTER_NAME",VLOOKUP(V263,'LibSets constants'!$I$4:$L$1000,3,FALSE),""),"")</f>
        <v/>
      </c>
      <c r="X263" s="45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constants'!$E$2:$L$4965,8,FALSE),""),""),"")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constants'!$E$2:$L$4965,8,FALSE),""),""),"")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constants'!$E$2:$L$4965,8,FALSE),""),""),"")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constants'!$E$2:$L$4965,8,FALSE),""),""),"")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constants'!$E$2:$L$4965,8,FALSE),""),""),"")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3" t="str">
        <f t="shared" si="29"/>
        <v>[181] = {wayshrines={-1,-1,-1,}, dlcId=DLC_IMPERIAL_CITY</v>
      </c>
      <c r="AY263" s="23" t="str">
        <f t="shared" si="26"/>
        <v>, zoneIds={643}, veteran=false</v>
      </c>
      <c r="AZ263" s="23" t="str">
        <f t="shared" si="30"/>
        <v>, setType=LIBSETS_SETTYPE_IMPERIALCITY</v>
      </c>
      <c r="BA263" s="23" t="str">
        <f t="shared" si="31"/>
        <v>},</v>
      </c>
      <c r="BB263" s="23" t="str">
        <f t="shared" si="27"/>
        <v xml:space="preserve"> --Meritorious Service / Meritorischer Dienst   [Imperial Sewers]</v>
      </c>
    </row>
    <row r="264" spans="1:54" x14ac:dyDescent="0.25">
      <c r="A264" s="13">
        <v>199</v>
      </c>
      <c r="B264" t="s">
        <v>1824</v>
      </c>
      <c r="C264" t="s">
        <v>1826</v>
      </c>
      <c r="D264" t="s">
        <v>1825</v>
      </c>
      <c r="G264" s="3">
        <f t="shared" si="28"/>
        <v>199</v>
      </c>
      <c r="I264" t="s">
        <v>39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constants'!$E$2:$L$4965,8,FALSE),"")</f>
        <v>643</v>
      </c>
      <c r="S264" t="s">
        <v>493</v>
      </c>
      <c r="T264" s="21" t="str">
        <f>IF(R264&lt;&gt;"",IF(NOT(ISERROR(VLOOKUP(R264,'ESO Dungeon constants'!$F$3:$J$9999,5,FALSE))),VLOOKUP(R264,'ESO Dungeon constants'!$F$3:$K$9999,6,FALSE),VLOOKUP(R264,'ESO zone constants'!$L$2:$O$9999,4,FALSE)),"")</f>
        <v>DLC_IMPERIAL_CITY</v>
      </c>
      <c r="U264" s="3" t="str">
        <f>VLOOKUP(T264,'LibSets constants'!$B$3:$C$1000,2,FALSE)</f>
        <v>Imperial City</v>
      </c>
      <c r="W264" s="3" t="str">
        <f>IF(V264&lt;&gt;"",IF(V264&lt;&gt;"LIBSETS_DROP_MECHANIC_MONSTER_NAME",VLOOKUP(V264,'LibSets constants'!$I$4:$L$1000,3,FALSE),""),"")</f>
        <v/>
      </c>
      <c r="X264" s="45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constants'!$E$2:$L$4965,8,FALSE),""),""),"")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constants'!$E$2:$L$4965,8,FALSE),""),""),"")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constants'!$E$2:$L$4965,8,FALSE),""),""),"")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constants'!$E$2:$L$4965,8,FALSE),""),""),"")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constants'!$E$2:$L$4965,8,FALSE),""),""),"")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3" t="str">
        <f t="shared" si="29"/>
        <v>[199] = {wayshrines={-1,-1,-1,}, dlcId=DLC_IMPERIAL_CITY</v>
      </c>
      <c r="AY264" s="23" t="str">
        <f t="shared" si="26"/>
        <v>, zoneIds={643}, veteran=false</v>
      </c>
      <c r="AZ264" s="23" t="str">
        <f t="shared" si="30"/>
        <v>, setType=LIBSETS_SETTYPE_IMPERIALCITY</v>
      </c>
      <c r="BA264" s="23" t="str">
        <f t="shared" si="31"/>
        <v>},</v>
      </c>
      <c r="BB264" s="23" t="str">
        <f t="shared" si="27"/>
        <v xml:space="preserve"> --Shield Breaker / Schildbrecher   [Imperial Sewers]</v>
      </c>
    </row>
    <row r="265" spans="1:54" x14ac:dyDescent="0.25">
      <c r="A265" s="13">
        <v>200</v>
      </c>
      <c r="B265" t="s">
        <v>1827</v>
      </c>
      <c r="C265" t="s">
        <v>1829</v>
      </c>
      <c r="D265" t="s">
        <v>1828</v>
      </c>
      <c r="G265" s="3">
        <f t="shared" si="28"/>
        <v>200</v>
      </c>
      <c r="I265" t="s">
        <v>39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constants'!$E$2:$L$4965,8,FALSE),"")</f>
        <v>643</v>
      </c>
      <c r="S265" t="s">
        <v>493</v>
      </c>
      <c r="T265" s="21" t="str">
        <f>IF(R265&lt;&gt;"",IF(NOT(ISERROR(VLOOKUP(R265,'ESO Dungeon constants'!$F$3:$J$9999,5,FALSE))),VLOOKUP(R265,'ESO Dungeon constants'!$F$3:$K$9999,6,FALSE),VLOOKUP(R265,'ESO zone constants'!$L$2:$O$9999,4,FALSE)),"")</f>
        <v>DLC_IMPERIAL_CITY</v>
      </c>
      <c r="U265" s="3" t="str">
        <f>VLOOKUP(T265,'LibSets constants'!$B$3:$C$1000,2,FALSE)</f>
        <v>Imperial City</v>
      </c>
      <c r="W265" s="50" t="str">
        <f>IF(V265&lt;&gt;"",IF(V265&lt;&gt;"LIBSETS_DROP_MECHANIC_MONSTER_NAME",VLOOKUP(V265,'LibSets constants'!$I$4:$L$1000,3,FALSE),""),"")</f>
        <v/>
      </c>
      <c r="X265" s="45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constants'!$E$2:$L$4965,8,FALSE),""),""),"")</f>
        <v/>
      </c>
      <c r="AA265" s="51"/>
      <c r="AB265" s="50" t="str">
        <f>IF(AA265&lt;&gt;"",IF(AA265&lt;&gt;"LIBSETS_DROP_MECHANIC_MONSTER_NAME",VLOOKUP(AA265,'LibSets constants'!$I$4:$L$1000,3,FALSE),""),"")</f>
        <v/>
      </c>
      <c r="AC265" s="50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constants'!$E$2:$L$4965,8,FALSE),""),""),"")</f>
        <v/>
      </c>
      <c r="AF265" s="51"/>
      <c r="AG265" s="50" t="str">
        <f>IF(AF265&lt;&gt;"",IF(AF265&lt;&gt;"LIBSETS_DROP_MECHANIC_MONSTER_NAME",VLOOKUP(AF265,'LibSets constants'!$I$4:$L$1000,3,FALSE),""),"")</f>
        <v/>
      </c>
      <c r="AH265" s="50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constants'!$E$2:$L$4965,8,FALSE),""),""),"")</f>
        <v/>
      </c>
      <c r="AK265" s="51"/>
      <c r="AL265" s="50" t="str">
        <f>IF(AK265&lt;&gt;"",IF(AK265&lt;&gt;"LIBSETS_DROP_MECHANIC_MONSTER_NAME",VLOOKUP(AK265,'LibSets constants'!$I$4:$L$1000,3,FALSE),""),"")</f>
        <v/>
      </c>
      <c r="AM265" s="50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constants'!$E$2:$L$4965,8,FALSE),""),""),"")</f>
        <v/>
      </c>
      <c r="AP265" s="51"/>
      <c r="AQ265" s="50" t="str">
        <f>IF(AP265&lt;&gt;"",IF(AP265&lt;&gt;"LIBSETS_DROP_MECHANIC_MONSTER_NAME",VLOOKUP(AP265,'LibSets constants'!$I$4:$L$1000,3,FALSE),""),"")</f>
        <v/>
      </c>
      <c r="AR265" s="50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constants'!$E$2:$L$4965,8,FALSE),""),""),"")</f>
        <v/>
      </c>
      <c r="AU265" s="51"/>
      <c r="AV265" s="50" t="str">
        <f>IF(AU265&lt;&gt;"",IF(AU265&lt;&gt;"LIBSETS_DROP_MECHANIC_MONSTER_NAME",VLOOKUP(AU265,'LibSets constants'!$I$4:$L$1000,3,FALSE),""),"")</f>
        <v/>
      </c>
      <c r="AW265" s="50" t="str">
        <f>IF(AU265&lt;&gt;"",IF(AU265&lt;&gt;"LIBSETS_DROP_MECHANIC_MONSTER_NAME",VLOOKUP(AU265,'LibSets constants'!$I$4:$L$1000,4,FALSE),""),"")</f>
        <v/>
      </c>
      <c r="AX265" s="23" t="str">
        <f t="shared" si="29"/>
        <v>[200] = {wayshrines={-1,-1,-1,}, dlcId=DLC_IMPERIAL_CITY</v>
      </c>
      <c r="AY265" s="23" t="str">
        <f t="shared" ref="AY265:AY328" si="32"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zoneIds={643}, veteran=false</v>
      </c>
      <c r="AZ265" s="23" t="str">
        <f t="shared" si="30"/>
        <v>, setType=LIBSETS_SETTYPE_IMPERIALCITY</v>
      </c>
      <c r="BA265" s="23" t="str">
        <f t="shared" si="31"/>
        <v>},</v>
      </c>
      <c r="BB265" s="23" t="str">
        <f t="shared" si="27"/>
        <v xml:space="preserve"> --Phoenix / Phönix   [Imperial Sewers]</v>
      </c>
    </row>
    <row r="266" spans="1:54" x14ac:dyDescent="0.25">
      <c r="A266" s="13">
        <v>201</v>
      </c>
      <c r="B266" t="s">
        <v>1830</v>
      </c>
      <c r="C266" t="s">
        <v>1832</v>
      </c>
      <c r="D266" t="s">
        <v>1831</v>
      </c>
      <c r="G266" s="3">
        <f t="shared" si="28"/>
        <v>201</v>
      </c>
      <c r="I266" t="s">
        <v>39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constants'!$E$2:$L$4965,8,FALSE),"")</f>
        <v>643</v>
      </c>
      <c r="S266" t="s">
        <v>493</v>
      </c>
      <c r="T266" s="21" t="str">
        <f>IF(R266&lt;&gt;"",IF(NOT(ISERROR(VLOOKUP(R266,'ESO Dungeon constants'!$F$3:$J$9999,5,FALSE))),VLOOKUP(R266,'ESO Dungeon constants'!$F$3:$K$9999,6,FALSE),VLOOKUP(R266,'ESO zone constants'!$L$2:$O$9999,4,FALSE)),"")</f>
        <v>DLC_IMPERIAL_CITY</v>
      </c>
      <c r="U266" s="3" t="str">
        <f>VLOOKUP(T266,'LibSets constants'!$B$3:$C$1000,2,FALSE)</f>
        <v>Imperial City</v>
      </c>
      <c r="W266" s="3" t="str">
        <f>IF(V266&lt;&gt;"",IF(V266&lt;&gt;"LIBSETS_DROP_MECHANIC_MONSTER_NAME",VLOOKUP(V266,'LibSets constants'!$I$4:$L$1000,3,FALSE),""),"")</f>
        <v/>
      </c>
      <c r="X266" s="45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constants'!$E$2:$L$4965,8,FALSE),""),""),"")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constants'!$E$2:$L$4965,8,FALSE),""),""),"")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constants'!$E$2:$L$4965,8,FALSE),""),""),"")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constants'!$E$2:$L$4965,8,FALSE),""),""),"")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constants'!$E$2:$L$4965,8,FALSE),""),""),"")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3" t="str">
        <f t="shared" si="29"/>
        <v>[201] = {wayshrines={-1,-1,-1,}, dlcId=DLC_IMPERIAL_CITY</v>
      </c>
      <c r="AY266" s="23" t="str">
        <f t="shared" si="32"/>
        <v>, zoneIds={643}, veteran=false</v>
      </c>
      <c r="AZ266" s="23" t="str">
        <f t="shared" si="30"/>
        <v>, setType=LIBSETS_SETTYPE_IMPERIALCITY</v>
      </c>
      <c r="BA266" s="23" t="str">
        <f t="shared" si="31"/>
        <v>},</v>
      </c>
      <c r="BB266" s="23" t="str">
        <f t="shared" si="27"/>
        <v xml:space="preserve"> --Reactive Armor / Reaktive Rüstung   [Imperial Sewers]</v>
      </c>
    </row>
    <row r="267" spans="1:54" x14ac:dyDescent="0.25">
      <c r="A267" s="13">
        <v>246</v>
      </c>
      <c r="B267" t="s">
        <v>1936</v>
      </c>
      <c r="C267" t="s">
        <v>1938</v>
      </c>
      <c r="D267" t="s">
        <v>1937</v>
      </c>
      <c r="G267" s="3">
        <f t="shared" si="28"/>
        <v>246</v>
      </c>
      <c r="I267" t="s">
        <v>39</v>
      </c>
      <c r="J267" s="8" t="s">
        <v>4243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constants'!$E$2:$L$4965,8,FALSE),"")</f>
        <v>643</v>
      </c>
      <c r="S267" t="s">
        <v>493</v>
      </c>
      <c r="T267" s="21" t="str">
        <f>IF(R267&lt;&gt;"",IF(NOT(ISERROR(VLOOKUP(R267,'ESO Dungeon constants'!$F$3:$J$9999,5,FALSE))),VLOOKUP(R267,'ESO Dungeon constants'!$F$3:$K$9999,6,FALSE),VLOOKUP(R267,'ESO zone constants'!$L$2:$O$9999,4,FALSE)),"")</f>
        <v>DLC_IMPERIAL_CITY</v>
      </c>
      <c r="U267" s="3" t="str">
        <f>VLOOKUP(T267,'LibSets constants'!$B$3:$C$1000,2,FALSE)</f>
        <v>Imperial City</v>
      </c>
      <c r="W267" s="50" t="str">
        <f>IF(V267&lt;&gt;"",IF(V267&lt;&gt;"LIBSETS_DROP_MECHANIC_MONSTER_NAME",VLOOKUP(V267,'LibSets constants'!$I$4:$L$1000,3,FALSE),""),"")</f>
        <v/>
      </c>
      <c r="X267" s="45" t="str">
        <f>IF(V267&lt;&gt;"",IF(V267&lt;&gt;"LIBSETS_DROP_MECHANIC_MONSTER_NAME",VLOOKUP(V267,'LibSets constants'!$I$4:$L$1000,4,FALSE),""),"")</f>
        <v/>
      </c>
      <c r="Y267" s="3" t="str">
        <f>IF(J267&lt;&gt;"LIBSETS_SETTYPE_BATTLEGROUND",IF(J267&lt;&gt;"LIBSETS_SETTYPE_SPECIAL",IF(Z267&lt;&gt;"",VLOOKUP(Z267,'ESO zone constants'!$E$2:$L$4965,8,FALSE),""),""),"")</f>
        <v/>
      </c>
      <c r="AA267" s="51"/>
      <c r="AB267" s="50" t="str">
        <f>IF(AA267&lt;&gt;"",IF(AA267&lt;&gt;"LIBSETS_DROP_MECHANIC_MONSTER_NAME",VLOOKUP(AA267,'LibSets constants'!$I$4:$L$1000,3,FALSE),""),"")</f>
        <v/>
      </c>
      <c r="AC267" s="50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constants'!$E$2:$L$4965,8,FALSE),""),""),"")</f>
        <v/>
      </c>
      <c r="AF267" s="51"/>
      <c r="AG267" s="50" t="str">
        <f>IF(AF267&lt;&gt;"",IF(AF267&lt;&gt;"LIBSETS_DROP_MECHANIC_MONSTER_NAME",VLOOKUP(AF267,'LibSets constants'!$I$4:$L$1000,3,FALSE),""),"")</f>
        <v/>
      </c>
      <c r="AH267" s="50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constants'!$E$2:$L$4965,8,FALSE),""),""),"")</f>
        <v/>
      </c>
      <c r="AK267" s="51"/>
      <c r="AL267" s="50" t="str">
        <f>IF(AK267&lt;&gt;"",IF(AK267&lt;&gt;"LIBSETS_DROP_MECHANIC_MONSTER_NAME",VLOOKUP(AK267,'LibSets constants'!$I$4:$L$1000,3,FALSE),""),"")</f>
        <v/>
      </c>
      <c r="AM267" s="50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constants'!$E$2:$L$4965,8,FALSE),""),""),"")</f>
        <v/>
      </c>
      <c r="AP267" s="51"/>
      <c r="AQ267" s="50" t="str">
        <f>IF(AP267&lt;&gt;"",IF(AP267&lt;&gt;"LIBSETS_DROP_MECHANIC_MONSTER_NAME",VLOOKUP(AP267,'LibSets constants'!$I$4:$L$1000,3,FALSE),""),"")</f>
        <v/>
      </c>
      <c r="AR267" s="50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constants'!$E$2:$L$4965,8,FALSE),""),""),"")</f>
        <v/>
      </c>
      <c r="AU267" s="51"/>
      <c r="AV267" s="50" t="str">
        <f>IF(AU267&lt;&gt;"",IF(AU267&lt;&gt;"LIBSETS_DROP_MECHANIC_MONSTER_NAME",VLOOKUP(AU267,'LibSets constants'!$I$4:$L$1000,3,FALSE),""),"")</f>
        <v/>
      </c>
      <c r="AW267" s="50" t="str">
        <f>IF(AU267&lt;&gt;"",IF(AU267&lt;&gt;"LIBSETS_DROP_MECHANIC_MONSTER_NAME",VLOOKUP(AU267,'LibSets constants'!$I$4:$L$1000,4,FALSE),""),"")</f>
        <v/>
      </c>
      <c r="AX267" s="23" t="str">
        <f t="shared" si="29"/>
        <v>[246] = {wayshrines={-1,-1,-1,}, dlcId=DLC_IMPERIAL_CITY</v>
      </c>
      <c r="AY267" s="23" t="str">
        <f t="shared" si="32"/>
        <v>, zoneIds={643}, veteran=false</v>
      </c>
      <c r="AZ267" s="23" t="str">
        <f t="shared" si="30"/>
        <v>, setType=LIBSETS_SETTYPE_IMPERIALCITY</v>
      </c>
      <c r="BA267" s="23" t="str">
        <f t="shared" si="31"/>
        <v>},</v>
      </c>
      <c r="BB267" s="23" t="str">
        <f t="shared" si="27"/>
        <v xml:space="preserve"> --Galerion's Revenge / Galerions Revanche   [Imperial Sewers]</v>
      </c>
    </row>
    <row r="268" spans="1:54" x14ac:dyDescent="0.25">
      <c r="A268" s="13">
        <v>247</v>
      </c>
      <c r="B268" t="s">
        <v>1939</v>
      </c>
      <c r="C268" t="s">
        <v>1941</v>
      </c>
      <c r="D268" t="s">
        <v>1940</v>
      </c>
      <c r="G268" s="3">
        <f t="shared" si="28"/>
        <v>247</v>
      </c>
      <c r="I268" t="s">
        <v>39</v>
      </c>
      <c r="J268" s="8" t="s">
        <v>4243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constants'!$E$2:$L$4965,8,FALSE),"")</f>
        <v>643</v>
      </c>
      <c r="S268" t="s">
        <v>493</v>
      </c>
      <c r="T268" s="21" t="str">
        <f>IF(R268&lt;&gt;"",IF(NOT(ISERROR(VLOOKUP(R268,'ESO Dungeon constants'!$F$3:$J$9999,5,FALSE))),VLOOKUP(R268,'ESO Dungeon constants'!$F$3:$K$9999,6,FALSE),VLOOKUP(R268,'ESO zone constants'!$L$2:$O$9999,4,FALSE)),"")</f>
        <v>DLC_IMPERIAL_CITY</v>
      </c>
      <c r="U268" s="3" t="str">
        <f>VLOOKUP(T268,'LibSets constants'!$B$3:$C$1000,2,FALSE)</f>
        <v>Imperial City</v>
      </c>
      <c r="W268" s="50" t="str">
        <f>IF(V268&lt;&gt;"",IF(V268&lt;&gt;"LIBSETS_DROP_MECHANIC_MONSTER_NAME",VLOOKUP(V268,'LibSets constants'!$I$4:$L$1000,3,FALSE),""),"")</f>
        <v/>
      </c>
      <c r="X268" s="45" t="str">
        <f>IF(V268&lt;&gt;"",IF(V268&lt;&gt;"LIBSETS_DROP_MECHANIC_MONSTER_NAME",VLOOKUP(V268,'LibSets constants'!$I$4:$L$1000,4,FALSE),""),"")</f>
        <v/>
      </c>
      <c r="Y268" s="3" t="str">
        <f>IF(J268&lt;&gt;"LIBSETS_SETTYPE_BATTLEGROUND",IF(J268&lt;&gt;"LIBSETS_SETTYPE_SPECIAL",IF(Z268&lt;&gt;"",VLOOKUP(Z268,'ESO zone constants'!$E$2:$L$4965,8,FALSE),""),""),"")</f>
        <v/>
      </c>
      <c r="AA268" s="51"/>
      <c r="AB268" s="50" t="str">
        <f>IF(AA268&lt;&gt;"",IF(AA268&lt;&gt;"LIBSETS_DROP_MECHANIC_MONSTER_NAME",VLOOKUP(AA268,'LibSets constants'!$I$4:$L$1000,3,FALSE),""),"")</f>
        <v/>
      </c>
      <c r="AC268" s="50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constants'!$E$2:$L$4965,8,FALSE),""),""),"")</f>
        <v/>
      </c>
      <c r="AF268" s="51"/>
      <c r="AG268" s="50" t="str">
        <f>IF(AF268&lt;&gt;"",IF(AF268&lt;&gt;"LIBSETS_DROP_MECHANIC_MONSTER_NAME",VLOOKUP(AF268,'LibSets constants'!$I$4:$L$1000,3,FALSE),""),"")</f>
        <v/>
      </c>
      <c r="AH268" s="50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constants'!$E$2:$L$4965,8,FALSE),""),""),"")</f>
        <v/>
      </c>
      <c r="AK268" s="51"/>
      <c r="AL268" s="50" t="str">
        <f>IF(AK268&lt;&gt;"",IF(AK268&lt;&gt;"LIBSETS_DROP_MECHANIC_MONSTER_NAME",VLOOKUP(AK268,'LibSets constants'!$I$4:$L$1000,3,FALSE),""),"")</f>
        <v/>
      </c>
      <c r="AM268" s="50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constants'!$E$2:$L$4965,8,FALSE),""),""),"")</f>
        <v/>
      </c>
      <c r="AP268" s="51"/>
      <c r="AQ268" s="50" t="str">
        <f>IF(AP268&lt;&gt;"",IF(AP268&lt;&gt;"LIBSETS_DROP_MECHANIC_MONSTER_NAME",VLOOKUP(AP268,'LibSets constants'!$I$4:$L$1000,3,FALSE),""),"")</f>
        <v/>
      </c>
      <c r="AR268" s="50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constants'!$E$2:$L$4965,8,FALSE),""),""),"")</f>
        <v/>
      </c>
      <c r="AU268" s="51"/>
      <c r="AV268" s="50" t="str">
        <f>IF(AU268&lt;&gt;"",IF(AU268&lt;&gt;"LIBSETS_DROP_MECHANIC_MONSTER_NAME",VLOOKUP(AU268,'LibSets constants'!$I$4:$L$1000,3,FALSE),""),"")</f>
        <v/>
      </c>
      <c r="AW268" s="50" t="str">
        <f>IF(AU268&lt;&gt;"",IF(AU268&lt;&gt;"LIBSETS_DROP_MECHANIC_MONSTER_NAME",VLOOKUP(AU268,'LibSets constants'!$I$4:$L$1000,4,FALSE),""),"")</f>
        <v/>
      </c>
      <c r="AX268" s="23" t="str">
        <f t="shared" si="29"/>
        <v>[247] = {wayshrines={-1,-1,-1,}, dlcId=DLC_IMPERIAL_CITY</v>
      </c>
      <c r="AY268" s="23" t="str">
        <f t="shared" si="32"/>
        <v>, zoneIds={643}, veteran=false</v>
      </c>
      <c r="AZ268" s="23" t="str">
        <f t="shared" si="30"/>
        <v>, setType=LIBSETS_SETTYPE_IMPERIALCITY</v>
      </c>
      <c r="BA268" s="23" t="str">
        <f t="shared" si="31"/>
        <v>},</v>
      </c>
      <c r="BB268" s="23" t="str">
        <f t="shared" ref="BB268:BB331" si="33">IF(I268&lt;&gt;"Not in the game (anymore)",IF(C268&lt;&gt;"",CONCATENATE(" --",C268," / ",B268,"   [",IF(S268&lt;&gt;"",S268,""),IF(Z268&lt;&gt;"",", "&amp;Z268,""),IF(AE268&lt;&gt;"",", "&amp;AE268,""),IF(AJ268&lt;&gt;"",", "&amp;AJ268,""),IF(AO268&lt;&gt;"",", "&amp;AO268,""),IF(AT268&lt;&gt;"",", "&amp;AT268,""),"]")),"")</f>
        <v xml:space="preserve"> --Vicecanon of Venom / Vizekanoniker des Gifts   [Imperial Sewers]</v>
      </c>
    </row>
    <row r="269" spans="1:54" x14ac:dyDescent="0.25">
      <c r="A269" s="13">
        <v>248</v>
      </c>
      <c r="B269" t="s">
        <v>1942</v>
      </c>
      <c r="C269" t="s">
        <v>1944</v>
      </c>
      <c r="D269" t="s">
        <v>1943</v>
      </c>
      <c r="G269" s="3">
        <f t="shared" si="28"/>
        <v>248</v>
      </c>
      <c r="I269" t="s">
        <v>39</v>
      </c>
      <c r="J269" s="8" t="s">
        <v>4243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constants'!$E$2:$L$4965,8,FALSE),"")</f>
        <v>643</v>
      </c>
      <c r="S269" t="s">
        <v>493</v>
      </c>
      <c r="T269" s="21" t="str">
        <f>IF(R269&lt;&gt;"",IF(NOT(ISERROR(VLOOKUP(R269,'ESO Dungeon constants'!$F$3:$J$9999,5,FALSE))),VLOOKUP(R269,'ESO Dungeon constants'!$F$3:$K$9999,6,FALSE),VLOOKUP(R269,'ESO zone constants'!$L$2:$O$9999,4,FALSE)),"")</f>
        <v>DLC_IMPERIAL_CITY</v>
      </c>
      <c r="U269" s="3" t="str">
        <f>VLOOKUP(T269,'LibSets constants'!$B$3:$C$1000,2,FALSE)</f>
        <v>Imperial City</v>
      </c>
      <c r="W269" s="50" t="str">
        <f>IF(V269&lt;&gt;"",IF(V269&lt;&gt;"LIBSETS_DROP_MECHANIC_MONSTER_NAME",VLOOKUP(V269,'LibSets constants'!$I$4:$L$1000,3,FALSE),""),"")</f>
        <v/>
      </c>
      <c r="X269" s="45" t="str">
        <f>IF(V269&lt;&gt;"",IF(V269&lt;&gt;"LIBSETS_DROP_MECHANIC_MONSTER_NAME",VLOOKUP(V269,'LibSets constants'!$I$4:$L$1000,4,FALSE),""),"")</f>
        <v/>
      </c>
      <c r="Y269" s="3" t="str">
        <f>IF(J269&lt;&gt;"LIBSETS_SETTYPE_BATTLEGROUND",IF(J269&lt;&gt;"LIBSETS_SETTYPE_SPECIAL",IF(Z269&lt;&gt;"",VLOOKUP(Z269,'ESO zone constants'!$E$2:$L$4965,8,FALSE),""),""),"")</f>
        <v/>
      </c>
      <c r="AA269" s="51"/>
      <c r="AB269" s="50" t="str">
        <f>IF(AA269&lt;&gt;"",IF(AA269&lt;&gt;"LIBSETS_DROP_MECHANIC_MONSTER_NAME",VLOOKUP(AA269,'LibSets constants'!$I$4:$L$1000,3,FALSE),""),"")</f>
        <v/>
      </c>
      <c r="AC269" s="50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constants'!$E$2:$L$4965,8,FALSE),""),""),"")</f>
        <v/>
      </c>
      <c r="AF269" s="51"/>
      <c r="AG269" s="50" t="str">
        <f>IF(AF269&lt;&gt;"",IF(AF269&lt;&gt;"LIBSETS_DROP_MECHANIC_MONSTER_NAME",VLOOKUP(AF269,'LibSets constants'!$I$4:$L$1000,3,FALSE),""),"")</f>
        <v/>
      </c>
      <c r="AH269" s="50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constants'!$E$2:$L$4965,8,FALSE),""),""),"")</f>
        <v/>
      </c>
      <c r="AK269" s="51"/>
      <c r="AL269" s="50" t="str">
        <f>IF(AK269&lt;&gt;"",IF(AK269&lt;&gt;"LIBSETS_DROP_MECHANIC_MONSTER_NAME",VLOOKUP(AK269,'LibSets constants'!$I$4:$L$1000,3,FALSE),""),"")</f>
        <v/>
      </c>
      <c r="AM269" s="50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constants'!$E$2:$L$4965,8,FALSE),""),""),"")</f>
        <v/>
      </c>
      <c r="AP269" s="51"/>
      <c r="AQ269" s="50" t="str">
        <f>IF(AP269&lt;&gt;"",IF(AP269&lt;&gt;"LIBSETS_DROP_MECHANIC_MONSTER_NAME",VLOOKUP(AP269,'LibSets constants'!$I$4:$L$1000,3,FALSE),""),"")</f>
        <v/>
      </c>
      <c r="AR269" s="50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constants'!$E$2:$L$4965,8,FALSE),""),""),"")</f>
        <v/>
      </c>
      <c r="AU269" s="51"/>
      <c r="AV269" s="50" t="str">
        <f>IF(AU269&lt;&gt;"",IF(AU269&lt;&gt;"LIBSETS_DROP_MECHANIC_MONSTER_NAME",VLOOKUP(AU269,'LibSets constants'!$I$4:$L$1000,3,FALSE),""),"")</f>
        <v/>
      </c>
      <c r="AW269" s="50" t="str">
        <f>IF(AU269&lt;&gt;"",IF(AU269&lt;&gt;"LIBSETS_DROP_MECHANIC_MONSTER_NAME",VLOOKUP(AU269,'LibSets constants'!$I$4:$L$1000,4,FALSE),""),"")</f>
        <v/>
      </c>
      <c r="AX269" s="23" t="str">
        <f t="shared" si="29"/>
        <v>[248] = {wayshrines={-1,-1,-1,}, dlcId=DLC_IMPERIAL_CITY</v>
      </c>
      <c r="AY269" s="23" t="str">
        <f t="shared" si="32"/>
        <v>, zoneIds={643}, veteran=false</v>
      </c>
      <c r="AZ269" s="23" t="str">
        <f t="shared" si="30"/>
        <v>, setType=LIBSETS_SETTYPE_IMPERIALCITY</v>
      </c>
      <c r="BA269" s="23" t="str">
        <f t="shared" si="31"/>
        <v>},</v>
      </c>
      <c r="BB269" s="23" t="str">
        <f t="shared" si="33"/>
        <v xml:space="preserve"> --Thews of the Harbinger / Muskeln des Vorboten   [Imperial Sewers]</v>
      </c>
    </row>
    <row r="270" spans="1:54" x14ac:dyDescent="0.25">
      <c r="A270" s="13">
        <v>253</v>
      </c>
      <c r="B270" t="s">
        <v>1945</v>
      </c>
      <c r="C270" t="s">
        <v>1947</v>
      </c>
      <c r="D270" t="s">
        <v>1946</v>
      </c>
      <c r="G270" s="3">
        <f t="shared" si="28"/>
        <v>253</v>
      </c>
      <c r="I270" t="s">
        <v>39</v>
      </c>
      <c r="J270" s="8" t="s">
        <v>4243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constants'!$E$2:$L$4965,8,FALSE),"")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constants'!$L$2:$O$9999,4,FALSE)),"")</f>
        <v>DLC_IMPERIAL_CITY</v>
      </c>
      <c r="U270" s="3" t="str">
        <f>VLOOKUP(T270,'LibSets constants'!$B$3:$C$1000,2,FALSE)</f>
        <v>Imperial City</v>
      </c>
      <c r="W270" s="50" t="str">
        <f>IF(V270&lt;&gt;"",IF(V270&lt;&gt;"LIBSETS_DROP_MECHANIC_MONSTER_NAME",VLOOKUP(V270,'LibSets constants'!$I$4:$L$1000,3,FALSE),""),"")</f>
        <v/>
      </c>
      <c r="X270" s="45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constants'!$E$2:$L$4965,8,FALSE),""),""),"")</f>
        <v/>
      </c>
      <c r="AA270" s="51"/>
      <c r="AB270" s="50" t="str">
        <f>IF(AA270&lt;&gt;"",IF(AA270&lt;&gt;"LIBSETS_DROP_MECHANIC_MONSTER_NAME",VLOOKUP(AA270,'LibSets constants'!$I$4:$L$1000,3,FALSE),""),"")</f>
        <v/>
      </c>
      <c r="AC270" s="50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constants'!$E$2:$L$4965,8,FALSE),""),""),"")</f>
        <v/>
      </c>
      <c r="AF270" s="51"/>
      <c r="AG270" s="50" t="str">
        <f>IF(AF270&lt;&gt;"",IF(AF270&lt;&gt;"LIBSETS_DROP_MECHANIC_MONSTER_NAME",VLOOKUP(AF270,'LibSets constants'!$I$4:$L$1000,3,FALSE),""),"")</f>
        <v/>
      </c>
      <c r="AH270" s="50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constants'!$E$2:$L$4965,8,FALSE),""),""),"")</f>
        <v/>
      </c>
      <c r="AK270" s="51"/>
      <c r="AL270" s="50" t="str">
        <f>IF(AK270&lt;&gt;"",IF(AK270&lt;&gt;"LIBSETS_DROP_MECHANIC_MONSTER_NAME",VLOOKUP(AK270,'LibSets constants'!$I$4:$L$1000,3,FALSE),""),"")</f>
        <v/>
      </c>
      <c r="AM270" s="50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constants'!$E$2:$L$4965,8,FALSE),""),""),"")</f>
        <v/>
      </c>
      <c r="AP270" s="51"/>
      <c r="AQ270" s="50" t="str">
        <f>IF(AP270&lt;&gt;"",IF(AP270&lt;&gt;"LIBSETS_DROP_MECHANIC_MONSTER_NAME",VLOOKUP(AP270,'LibSets constants'!$I$4:$L$1000,3,FALSE),""),"")</f>
        <v/>
      </c>
      <c r="AR270" s="50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constants'!$E$2:$L$4965,8,FALSE),""),""),"")</f>
        <v/>
      </c>
      <c r="AU270" s="51"/>
      <c r="AV270" s="50" t="str">
        <f>IF(AU270&lt;&gt;"",IF(AU270&lt;&gt;"LIBSETS_DROP_MECHANIC_MONSTER_NAME",VLOOKUP(AU270,'LibSets constants'!$I$4:$L$1000,3,FALSE),""),"")</f>
        <v/>
      </c>
      <c r="AW270" s="50" t="str">
        <f>IF(AU270&lt;&gt;"",IF(AU270&lt;&gt;"LIBSETS_DROP_MECHANIC_MONSTER_NAME",VLOOKUP(AU270,'LibSets constants'!$I$4:$L$1000,4,FALSE),""),"")</f>
        <v/>
      </c>
      <c r="AX270" s="23" t="str">
        <f t="shared" si="29"/>
        <v>[253] = {wayshrines={-1,-1,-1,}, dlcId=DLC_IMPERIAL_CITY</v>
      </c>
      <c r="AY270" s="23" t="str">
        <f t="shared" si="32"/>
        <v>, zoneIds={643}, veteran=false</v>
      </c>
      <c r="AZ270" s="23" t="str">
        <f t="shared" si="30"/>
        <v>, setType=LIBSETS_SETTYPE_IMPERIALCITY</v>
      </c>
      <c r="BA270" s="23" t="str">
        <f t="shared" si="31"/>
        <v>},</v>
      </c>
      <c r="BB270" s="23" t="str">
        <f t="shared" si="33"/>
        <v xml:space="preserve"> --Imperial Physique / Kaiserliche Physis   [Imperial Sewers]</v>
      </c>
    </row>
    <row r="271" spans="1:54" x14ac:dyDescent="0.25">
      <c r="A271" s="5">
        <v>162</v>
      </c>
      <c r="B271" t="s">
        <v>1746</v>
      </c>
      <c r="C271" t="s">
        <v>24</v>
      </c>
      <c r="D271" t="s">
        <v>1747</v>
      </c>
      <c r="G271" s="3">
        <f t="shared" si="28"/>
        <v>162</v>
      </c>
      <c r="J271" s="8" t="s">
        <v>4244</v>
      </c>
      <c r="K271">
        <v>2</v>
      </c>
      <c r="L271" t="s">
        <v>4231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constants'!$E$2:$L$4965,8,FALSE),"")</f>
        <v>934</v>
      </c>
      <c r="S271" t="s">
        <v>63</v>
      </c>
      <c r="T271" s="21" t="str">
        <f>IF(R271&lt;&gt;"",IF(NOT(ISERROR(VLOOKUP(R271,'ESO Dungeon constants'!$F$3:$J$9999,5,FALSE))),VLOOKUP(R271,'ESO Dungeon constants'!$F$3:$K$9999,6,FALSE),VLOOKUP(R271,'ESO zone constants'!$L$2:$O$9999,4,FALSE)),"")</f>
        <v>DLC_BASE_GAME</v>
      </c>
      <c r="U271" s="3" t="str">
        <f>VLOOKUP(T271,'LibSets constants'!$B$3:$C$1000,2,FALSE)</f>
        <v>Included in base game</v>
      </c>
      <c r="V271" s="37" t="s">
        <v>4346</v>
      </c>
      <c r="W271" s="45" t="s">
        <v>4527</v>
      </c>
      <c r="X271" s="45" t="s">
        <v>4527</v>
      </c>
      <c r="Y271" s="3" t="str">
        <f>IF(J271&lt;&gt;"LIBSETS_SETTYPE_BATTLEGROUND",IF(J271&lt;&gt;"LIBSETS_SETTYPE_SPECIAL",IF(Z271&lt;&gt;"",VLOOKUP(Z271,'ESO zone constants'!$E$2:$L$4965,8,FALSE),""),""),"")</f>
        <v/>
      </c>
      <c r="AA271" s="45"/>
      <c r="AB271" s="45"/>
      <c r="AC271" s="45"/>
      <c r="AD271" s="3" t="str">
        <f>IF(J271&lt;&gt;"LIBSETS_SETTYPE_BATTLEGROUND",IF(J271&lt;&gt;"LIBSETS_SETTYPE_SPECIAL",IF(AE271&lt;&gt;"",VLOOKUP(AE271,'ESO zone constants'!$E$2:$L$4965,8,FALSE),""),""),"")</f>
        <v/>
      </c>
      <c r="AF271" s="45"/>
      <c r="AG271" s="45"/>
      <c r="AH271" s="45"/>
      <c r="AI271" s="3" t="str">
        <f>IF(J271&lt;&gt;"LIBSETS_SETTYPE_BATTLEGROUND",IF(J271&lt;&gt;"LIBSETS_SETTYPE_SPECIAL",IF(AJ271&lt;&gt;"",VLOOKUP(AJ271,'ESO zone constants'!$E$2:$L$4965,8,FALSE),""),""),"")</f>
        <v/>
      </c>
      <c r="AK271" s="45"/>
      <c r="AL271" s="45"/>
      <c r="AM271" s="45"/>
      <c r="AN271" s="3" t="str">
        <f>IF(J271&lt;&gt;"LIBSETS_SETTYPE_BATTLEGROUND",IF(J271&lt;&gt;"LIBSETS_SETTYPE_SPECIAL",IF(AO271&lt;&gt;"",VLOOKUP(AO271,'ESO zone constants'!$E$2:$L$4965,8,FALSE),""),""),"")</f>
        <v/>
      </c>
      <c r="AP271" s="45"/>
      <c r="AQ271" s="45"/>
      <c r="AR271" s="45"/>
      <c r="AS271" s="3" t="str">
        <f>IF(J271&lt;&gt;"LIBSETS_SETTYPE_BATTLEGROUND",IF(J271&lt;&gt;"LIBSETS_SETTYPE_SPECIAL",IF(AT271&lt;&gt;"",VLOOKUP(AT271,'ESO zone constants'!$E$2:$L$4965,8,FALSE),""),""),"")</f>
        <v/>
      </c>
      <c r="AU271" s="45"/>
      <c r="AV271" s="45"/>
      <c r="AW271" s="45"/>
      <c r="AX271" s="23" t="str">
        <f t="shared" si="29"/>
        <v>[162] = {wayshrines={-1,-1,-1,}, dlcId=DLC_BASE_GAME</v>
      </c>
      <c r="AY271" s="23" t="str">
        <f t="shared" si="32"/>
        <v>, zoneIds={934}, veteran={[EQUIP_TYPE_HEAD]=true, [EQUIP_TYPE_SHOULDERS]=false}</v>
      </c>
      <c r="AZ271" s="23" t="str">
        <f t="shared" si="30"/>
        <v>, setType=LIBSETS_SETTYPE_MONSTER</v>
      </c>
      <c r="BA271" s="23" t="str">
        <f t="shared" si="31"/>
        <v>, dropMechanic={LIBSETS_DROP_MECHANIC_MONSTER_NAME}, dropMechanicNames={['en']='Vila Theran', ['de']='Vila Theran'}},</v>
      </c>
      <c r="BB271" s="23" t="str">
        <f t="shared" si="33"/>
        <v xml:space="preserve"> --Spawn of Mephala / Mephalas Brut   [Fungal Grotto II]</v>
      </c>
    </row>
    <row r="272" spans="1:54" x14ac:dyDescent="0.25">
      <c r="A272" s="5">
        <v>163</v>
      </c>
      <c r="B272" t="s">
        <v>1748</v>
      </c>
      <c r="C272" t="s">
        <v>1</v>
      </c>
      <c r="D272" t="s">
        <v>1749</v>
      </c>
      <c r="G272" s="3">
        <f t="shared" si="28"/>
        <v>163</v>
      </c>
      <c r="J272" s="8" t="s">
        <v>4244</v>
      </c>
      <c r="K272">
        <v>2</v>
      </c>
      <c r="L272" t="s">
        <v>4231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constants'!$E$2:$L$4965,8,FALSE),"")</f>
        <v>936</v>
      </c>
      <c r="S272" t="s">
        <v>42</v>
      </c>
      <c r="T272" s="21" t="str">
        <f>IF(R272&lt;&gt;"",IF(NOT(ISERROR(VLOOKUP(R272,'ESO Dungeon constants'!$F$3:$J$9999,5,FALSE))),VLOOKUP(R272,'ESO Dungeon constants'!$F$3:$K$9999,6,FALSE),VLOOKUP(R272,'ESO zone constants'!$L$2:$O$9999,4,FALSE)),"")</f>
        <v>DLC_BASE_GAME</v>
      </c>
      <c r="U272" s="3" t="str">
        <f>VLOOKUP(T272,'LibSets constants'!$B$3:$C$1000,2,FALSE)</f>
        <v>Included in base game</v>
      </c>
      <c r="V272" s="37" t="s">
        <v>4346</v>
      </c>
      <c r="W272" s="45" t="s">
        <v>2510</v>
      </c>
      <c r="X272" s="45" t="s">
        <v>4531</v>
      </c>
      <c r="Y272" s="3" t="str">
        <f>IF(J272&lt;&gt;"LIBSETS_SETTYPE_BATTLEGROUND",IF(J272&lt;&gt;"LIBSETS_SETTYPE_SPECIAL",IF(Z272&lt;&gt;"",VLOOKUP(Z272,'ESO zone constants'!$E$2:$L$4965,8,FALSE),""),""),"")</f>
        <v/>
      </c>
      <c r="AA272" s="45"/>
      <c r="AB272" s="45"/>
      <c r="AC272" s="45"/>
      <c r="AD272" s="3" t="str">
        <f>IF(J272&lt;&gt;"LIBSETS_SETTYPE_BATTLEGROUND",IF(J272&lt;&gt;"LIBSETS_SETTYPE_SPECIAL",IF(AE272&lt;&gt;"",VLOOKUP(AE272,'ESO zone constants'!$E$2:$L$4965,8,FALSE),""),""),"")</f>
        <v/>
      </c>
      <c r="AF272" s="45"/>
      <c r="AG272" s="45"/>
      <c r="AH272" s="45"/>
      <c r="AI272" s="3" t="str">
        <f>IF(J272&lt;&gt;"LIBSETS_SETTYPE_BATTLEGROUND",IF(J272&lt;&gt;"LIBSETS_SETTYPE_SPECIAL",IF(AJ272&lt;&gt;"",VLOOKUP(AJ272,'ESO zone constants'!$E$2:$L$4965,8,FALSE),""),""),"")</f>
        <v/>
      </c>
      <c r="AK272" s="45"/>
      <c r="AL272" s="45"/>
      <c r="AM272" s="45"/>
      <c r="AN272" s="3" t="str">
        <f>IF(J272&lt;&gt;"LIBSETS_SETTYPE_BATTLEGROUND",IF(J272&lt;&gt;"LIBSETS_SETTYPE_SPECIAL",IF(AO272&lt;&gt;"",VLOOKUP(AO272,'ESO zone constants'!$E$2:$L$4965,8,FALSE),""),""),"")</f>
        <v/>
      </c>
      <c r="AP272" s="45"/>
      <c r="AQ272" s="45"/>
      <c r="AR272" s="45"/>
      <c r="AS272" s="3" t="str">
        <f>IF(J272&lt;&gt;"LIBSETS_SETTYPE_BATTLEGROUND",IF(J272&lt;&gt;"LIBSETS_SETTYPE_SPECIAL",IF(AT272&lt;&gt;"",VLOOKUP(AT272,'ESO zone constants'!$E$2:$L$4965,8,FALSE),""),""),"")</f>
        <v/>
      </c>
      <c r="AU272" s="45"/>
      <c r="AV272" s="45"/>
      <c r="AW272" s="45"/>
      <c r="AX272" s="23" t="str">
        <f t="shared" si="29"/>
        <v>[163] = {wayshrines={-1,-1,-1,}, dlcId=DLC_BASE_GAME</v>
      </c>
      <c r="AY272" s="23" t="str">
        <f t="shared" si="32"/>
        <v>, zoneIds={936}, veteran={[EQUIP_TYPE_HEAD]=true, [EQUIP_TYPE_SHOULDERS]=false}</v>
      </c>
      <c r="AZ272" s="23" t="str">
        <f t="shared" si="30"/>
        <v>, setType=LIBSETS_SETTYPE_MONSTER</v>
      </c>
      <c r="BA272" s="23" t="str">
        <f t="shared" si="31"/>
        <v>, dropMechanic={LIBSETS_DROP_MECHANIC_MONSTER_NAME}, dropMechanicNames={['en']='Vorenor Winterbourne', ['de']='Vorenor Winterkind'}},</v>
      </c>
      <c r="BB272" s="23" t="str">
        <f t="shared" si="33"/>
        <v xml:space="preserve"> --Blood Spawn / Blutbrut   [Spindleclutch II]</v>
      </c>
    </row>
    <row r="273" spans="1:54" x14ac:dyDescent="0.25">
      <c r="A273" s="5">
        <v>164</v>
      </c>
      <c r="B273" t="s">
        <v>1750</v>
      </c>
      <c r="C273" t="s">
        <v>11</v>
      </c>
      <c r="D273" t="s">
        <v>1751</v>
      </c>
      <c r="G273" s="3">
        <f t="shared" si="28"/>
        <v>164</v>
      </c>
      <c r="J273" s="8" t="s">
        <v>4244</v>
      </c>
      <c r="K273">
        <v>3</v>
      </c>
      <c r="L273" t="s">
        <v>4231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constants'!$E$2:$L$4965,8,FALSE),"")</f>
        <v>678</v>
      </c>
      <c r="S273" t="s">
        <v>52</v>
      </c>
      <c r="T273" s="21" t="str">
        <f>IF(R273&lt;&gt;"",IF(NOT(ISERROR(VLOOKUP(R273,'ESO Dungeon constants'!$F$3:$J$9999,5,FALSE))),VLOOKUP(R273,'ESO Dungeon constants'!$F$3:$K$9999,6,FALSE),VLOOKUP(R273,'ESO zone constants'!$L$2:$O$9999,4,FALSE)),"")</f>
        <v>DLC_IMPERIAL_CITY</v>
      </c>
      <c r="U273" s="3" t="str">
        <f>VLOOKUP(T273,'LibSets constants'!$B$3:$C$1000,2,FALSE)</f>
        <v>Imperial City</v>
      </c>
      <c r="V273" s="37" t="s">
        <v>4346</v>
      </c>
      <c r="W273" s="45" t="s">
        <v>4347</v>
      </c>
      <c r="X273" s="45" t="s">
        <v>4515</v>
      </c>
      <c r="Y273" s="3" t="str">
        <f>IF(J273&lt;&gt;"LIBSETS_SETTYPE_BATTLEGROUND",IF(J273&lt;&gt;"LIBSETS_SETTYPE_SPECIAL",IF(Z273&lt;&gt;"",VLOOKUP(Z273,'ESO zone constants'!$E$2:$L$4965,8,FALSE),""),""),"")</f>
        <v/>
      </c>
      <c r="AA273" s="45"/>
      <c r="AB273" s="45"/>
      <c r="AC273" s="45"/>
      <c r="AD273" s="3" t="str">
        <f>IF(J273&lt;&gt;"LIBSETS_SETTYPE_BATTLEGROUND",IF(J273&lt;&gt;"LIBSETS_SETTYPE_SPECIAL",IF(AE273&lt;&gt;"",VLOOKUP(AE273,'ESO zone constants'!$E$2:$L$4965,8,FALSE),""),""),"")</f>
        <v/>
      </c>
      <c r="AF273" s="45"/>
      <c r="AG273" s="45"/>
      <c r="AH273" s="45"/>
      <c r="AI273" s="3" t="str">
        <f>IF(J273&lt;&gt;"LIBSETS_SETTYPE_BATTLEGROUND",IF(J273&lt;&gt;"LIBSETS_SETTYPE_SPECIAL",IF(AJ273&lt;&gt;"",VLOOKUP(AJ273,'ESO zone constants'!$E$2:$L$4965,8,FALSE),""),""),"")</f>
        <v/>
      </c>
      <c r="AK273" s="45"/>
      <c r="AL273" s="45"/>
      <c r="AM273" s="45"/>
      <c r="AN273" s="3" t="str">
        <f>IF(J273&lt;&gt;"LIBSETS_SETTYPE_BATTLEGROUND",IF(J273&lt;&gt;"LIBSETS_SETTYPE_SPECIAL",IF(AO273&lt;&gt;"",VLOOKUP(AO273,'ESO zone constants'!$E$2:$L$4965,8,FALSE),""),""),"")</f>
        <v/>
      </c>
      <c r="AP273" s="45"/>
      <c r="AQ273" s="45"/>
      <c r="AR273" s="45"/>
      <c r="AS273" s="3" t="str">
        <f>IF(J273&lt;&gt;"LIBSETS_SETTYPE_BATTLEGROUND",IF(J273&lt;&gt;"LIBSETS_SETTYPE_SPECIAL",IF(AT273&lt;&gt;"",VLOOKUP(AT273,'ESO zone constants'!$E$2:$L$4965,8,FALSE),""),""),"")</f>
        <v/>
      </c>
      <c r="AU273" s="45"/>
      <c r="AV273" s="45"/>
      <c r="AW273" s="45"/>
      <c r="AX273" s="23" t="str">
        <f t="shared" si="29"/>
        <v>[164] = {wayshrines={-1,-1,-1,}, dlcId=DLC_IMPERIAL_CITY</v>
      </c>
      <c r="AY273" s="23" t="str">
        <f t="shared" si="32"/>
        <v>, zoneIds={678}, veteran={[EQUIP_TYPE_HEAD]=true, [EQUIP_TYPE_SHOULDERS]=false}</v>
      </c>
      <c r="AZ273" s="23" t="str">
        <f t="shared" si="30"/>
        <v>, setType=LIBSETS_SETTYPE_MONSTER</v>
      </c>
      <c r="BA273" s="23" t="str">
        <f t="shared" si="31"/>
        <v>, dropMechanic={LIBSETS_DROP_MECHANIC_MONSTER_NAME}, dropMechanicNames={['en']='Lord Warden Dusk', ['de']='Hochwärter Dämmer'}},</v>
      </c>
      <c r="BB273" s="23" t="str">
        <f t="shared" si="33"/>
        <v xml:space="preserve"> --Lord Warden / Hochwärter   [Imperial City Prison]</v>
      </c>
    </row>
    <row r="274" spans="1:54" x14ac:dyDescent="0.25">
      <c r="A274" s="5">
        <v>165</v>
      </c>
      <c r="B274" t="s">
        <v>1752</v>
      </c>
      <c r="C274" t="s">
        <v>18</v>
      </c>
      <c r="D274" t="s">
        <v>1753</v>
      </c>
      <c r="G274" s="3">
        <f t="shared" si="28"/>
        <v>165</v>
      </c>
      <c r="J274" s="8" t="s">
        <v>4244</v>
      </c>
      <c r="K274">
        <v>2</v>
      </c>
      <c r="L274" t="s">
        <v>4231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constants'!$E$2:$L$4965,8,FALSE),"")</f>
        <v>933</v>
      </c>
      <c r="S274" t="s">
        <v>58</v>
      </c>
      <c r="T274" s="21" t="str">
        <f>IF(R274&lt;&gt;"",IF(NOT(ISERROR(VLOOKUP(R274,'ESO Dungeon constants'!$F$3:$J$9999,5,FALSE))),VLOOKUP(R274,'ESO Dungeon constants'!$F$3:$K$9999,6,FALSE),VLOOKUP(R274,'ESO zone constants'!$L$2:$O$9999,4,FALSE)),"")</f>
        <v>DLC_BASE_GAME</v>
      </c>
      <c r="U274" s="3" t="str">
        <f>VLOOKUP(T274,'LibSets constants'!$B$3:$C$1000,2,FALSE)</f>
        <v>Included in base game</v>
      </c>
      <c r="V274" s="37" t="s">
        <v>4346</v>
      </c>
      <c r="W274" s="45" t="s">
        <v>4539</v>
      </c>
      <c r="X274" s="52" t="s">
        <v>4540</v>
      </c>
      <c r="Y274" s="3" t="str">
        <f>IF(J274&lt;&gt;"LIBSETS_SETTYPE_BATTLEGROUND",IF(J274&lt;&gt;"LIBSETS_SETTYPE_SPECIAL",IF(Z274&lt;&gt;"",VLOOKUP(Z274,'ESO zone constants'!$E$2:$L$4965,8,FALSE),""),""),"")</f>
        <v/>
      </c>
      <c r="AA274" s="45"/>
      <c r="AB274" s="45"/>
      <c r="AC274" s="45"/>
      <c r="AD274" s="3" t="str">
        <f>IF(J274&lt;&gt;"LIBSETS_SETTYPE_BATTLEGROUND",IF(J274&lt;&gt;"LIBSETS_SETTYPE_SPECIAL",IF(AE274&lt;&gt;"",VLOOKUP(AE274,'ESO zone constants'!$E$2:$L$4965,8,FALSE),""),""),"")</f>
        <v/>
      </c>
      <c r="AF274" s="45"/>
      <c r="AG274" s="45"/>
      <c r="AH274" s="45"/>
      <c r="AI274" s="3" t="str">
        <f>IF(J274&lt;&gt;"LIBSETS_SETTYPE_BATTLEGROUND",IF(J274&lt;&gt;"LIBSETS_SETTYPE_SPECIAL",IF(AJ274&lt;&gt;"",VLOOKUP(AJ274,'ESO zone constants'!$E$2:$L$4965,8,FALSE),""),""),"")</f>
        <v/>
      </c>
      <c r="AK274" s="45"/>
      <c r="AL274" s="45"/>
      <c r="AM274" s="45"/>
      <c r="AN274" s="3" t="str">
        <f>IF(J274&lt;&gt;"LIBSETS_SETTYPE_BATTLEGROUND",IF(J274&lt;&gt;"LIBSETS_SETTYPE_SPECIAL",IF(AO274&lt;&gt;"",VLOOKUP(AO274,'ESO zone constants'!$E$2:$L$4965,8,FALSE),""),""),"")</f>
        <v/>
      </c>
      <c r="AP274" s="45"/>
      <c r="AQ274" s="45"/>
      <c r="AR274" s="45"/>
      <c r="AS274" s="3" t="str">
        <f>IF(J274&lt;&gt;"LIBSETS_SETTYPE_BATTLEGROUND",IF(J274&lt;&gt;"LIBSETS_SETTYPE_SPECIAL",IF(AT274&lt;&gt;"",VLOOKUP(AT274,'ESO zone constants'!$E$2:$L$4965,8,FALSE),""),""),"")</f>
        <v/>
      </c>
      <c r="AU274" s="45"/>
      <c r="AV274" s="45"/>
      <c r="AW274" s="45"/>
      <c r="AX274" s="23" t="str">
        <f t="shared" si="29"/>
        <v>[165] = {wayshrines={-1,-1,-1,}, dlcId=DLC_BASE_GAME</v>
      </c>
      <c r="AY274" s="23" t="str">
        <f t="shared" si="32"/>
        <v>, zoneIds={933}, veteran={[EQUIP_TYPE_HEAD]=true, [EQUIP_TYPE_SHOULDERS]=false}</v>
      </c>
      <c r="AZ274" s="23" t="str">
        <f t="shared" si="30"/>
        <v>, setType=LIBSETS_SETTYPE_MONSTER</v>
      </c>
      <c r="BA274" s="23" t="str">
        <f t="shared" si="31"/>
        <v>, dropMechanic={LIBSETS_DROP_MECHANIC_MONSTER_NAME}, dropMechanicNames={['en']='Varaine and Allene Pellingare', ['de']='Varaine und Allene Pellingare'}},</v>
      </c>
      <c r="BB274" s="23" t="str">
        <f t="shared" si="33"/>
        <v xml:space="preserve"> --Scourge Harvester / Geißelernter   [Wayrest Sewers II]</v>
      </c>
    </row>
    <row r="275" spans="1:54" x14ac:dyDescent="0.25">
      <c r="A275" s="5">
        <v>166</v>
      </c>
      <c r="B275" t="s">
        <v>1754</v>
      </c>
      <c r="C275" t="s">
        <v>5</v>
      </c>
      <c r="D275" t="s">
        <v>1755</v>
      </c>
      <c r="G275" s="3">
        <f t="shared" si="28"/>
        <v>166</v>
      </c>
      <c r="J275" s="8" t="s">
        <v>4244</v>
      </c>
      <c r="K275">
        <v>2</v>
      </c>
      <c r="L275" t="s">
        <v>4231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constants'!$E$2:$L$4965,8,FALSE),"")</f>
        <v>930</v>
      </c>
      <c r="S275" t="s">
        <v>46</v>
      </c>
      <c r="T275" s="21" t="str">
        <f>IF(R275&lt;&gt;"",IF(NOT(ISERROR(VLOOKUP(R275,'ESO Dungeon constants'!$F$3:$J$9999,5,FALSE))),VLOOKUP(R275,'ESO Dungeon constants'!$F$3:$K$9999,6,FALSE),VLOOKUP(R275,'ESO zone constants'!$L$2:$O$9999,4,FALSE)),"")</f>
        <v>DLC_BASE_GAME</v>
      </c>
      <c r="U275" s="3" t="str">
        <f>VLOOKUP(T275,'LibSets constants'!$B$3:$C$1000,2,FALSE)</f>
        <v>Included in base game</v>
      </c>
      <c r="V275" s="37" t="s">
        <v>4346</v>
      </c>
      <c r="W275" s="45" t="s">
        <v>2512</v>
      </c>
      <c r="X275" s="45" t="s">
        <v>4520</v>
      </c>
      <c r="Y275" s="3" t="str">
        <f>IF(J275&lt;&gt;"LIBSETS_SETTYPE_BATTLEGROUND",IF(J275&lt;&gt;"LIBSETS_SETTYPE_SPECIAL",IF(Z275&lt;&gt;"",VLOOKUP(Z275,'ESO zone constants'!$E$2:$L$4965,8,FALSE),""),""),"")</f>
        <v/>
      </c>
      <c r="AA275" s="45"/>
      <c r="AB275" s="45"/>
      <c r="AC275" s="45"/>
      <c r="AD275" s="3" t="str">
        <f>IF(J275&lt;&gt;"LIBSETS_SETTYPE_BATTLEGROUND",IF(J275&lt;&gt;"LIBSETS_SETTYPE_SPECIAL",IF(AE275&lt;&gt;"",VLOOKUP(AE275,'ESO zone constants'!$E$2:$L$4965,8,FALSE),""),""),"")</f>
        <v/>
      </c>
      <c r="AF275" s="45"/>
      <c r="AG275" s="45"/>
      <c r="AH275" s="45"/>
      <c r="AI275" s="3" t="str">
        <f>IF(J275&lt;&gt;"LIBSETS_SETTYPE_BATTLEGROUND",IF(J275&lt;&gt;"LIBSETS_SETTYPE_SPECIAL",IF(AJ275&lt;&gt;"",VLOOKUP(AJ275,'ESO zone constants'!$E$2:$L$4965,8,FALSE),""),""),"")</f>
        <v/>
      </c>
      <c r="AK275" s="45"/>
      <c r="AL275" s="45"/>
      <c r="AM275" s="45"/>
      <c r="AN275" s="3" t="str">
        <f>IF(J275&lt;&gt;"LIBSETS_SETTYPE_BATTLEGROUND",IF(J275&lt;&gt;"LIBSETS_SETTYPE_SPECIAL",IF(AO275&lt;&gt;"",VLOOKUP(AO275,'ESO zone constants'!$E$2:$L$4965,8,FALSE),""),""),"")</f>
        <v/>
      </c>
      <c r="AP275" s="45"/>
      <c r="AQ275" s="45"/>
      <c r="AR275" s="45"/>
      <c r="AS275" s="3" t="str">
        <f>IF(J275&lt;&gt;"LIBSETS_SETTYPE_BATTLEGROUND",IF(J275&lt;&gt;"LIBSETS_SETTYPE_SPECIAL",IF(AT275&lt;&gt;"",VLOOKUP(AT275,'ESO zone constants'!$E$2:$L$4965,8,FALSE),""),""),"")</f>
        <v/>
      </c>
      <c r="AU275" s="45"/>
      <c r="AV275" s="45"/>
      <c r="AW275" s="45"/>
      <c r="AX275" s="23" t="str">
        <f t="shared" si="29"/>
        <v>[166] = {wayshrines={-1,-1,-1,}, dlcId=DLC_BASE_GAME</v>
      </c>
      <c r="AY275" s="23" t="str">
        <f t="shared" si="32"/>
        <v>, zoneIds={930}, veteran={[EQUIP_TYPE_HEAD]=true, [EQUIP_TYPE_SHOULDERS]=false}</v>
      </c>
      <c r="AZ275" s="23" t="str">
        <f t="shared" si="30"/>
        <v>, setType=LIBSETS_SETTYPE_MONSTER</v>
      </c>
      <c r="BA275" s="23" t="str">
        <f t="shared" si="31"/>
        <v>, dropMechanic={LIBSETS_DROP_MECHANIC_MONSTER_NAME}, dropMechanicNames={['en']='The Engine Guardian', ['de']='Der Maschinenwächter'}},</v>
      </c>
      <c r="BB275" s="23" t="str">
        <f t="shared" si="33"/>
        <v xml:space="preserve"> --Engine Guardian / Maschinenwächter   [Darkshade Caverns II]</v>
      </c>
    </row>
    <row r="276" spans="1:54" x14ac:dyDescent="0.25">
      <c r="A276" s="5">
        <v>167</v>
      </c>
      <c r="B276" t="s">
        <v>1756</v>
      </c>
      <c r="C276" t="s">
        <v>16</v>
      </c>
      <c r="D276" t="s">
        <v>1757</v>
      </c>
      <c r="G276" s="3">
        <f t="shared" si="28"/>
        <v>167</v>
      </c>
      <c r="J276" s="8" t="s">
        <v>4244</v>
      </c>
      <c r="K276">
        <v>2</v>
      </c>
      <c r="L276" t="s">
        <v>4231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constants'!$E$2:$L$4965,8,FALSE),"")</f>
        <v>931</v>
      </c>
      <c r="S276" t="s">
        <v>56</v>
      </c>
      <c r="T276" s="21" t="str">
        <f>IF(R276&lt;&gt;"",IF(NOT(ISERROR(VLOOKUP(R276,'ESO Dungeon constants'!$F$3:$J$9999,5,FALSE))),VLOOKUP(R276,'ESO Dungeon constants'!$F$3:$K$9999,6,FALSE),VLOOKUP(R276,'ESO zone constants'!$L$2:$O$9999,4,FALSE)),"")</f>
        <v>DLC_BASE_GAME</v>
      </c>
      <c r="U276" s="3" t="str">
        <f>VLOOKUP(T276,'LibSets constants'!$B$3:$C$1000,2,FALSE)</f>
        <v>Included in base game</v>
      </c>
      <c r="V276" s="37" t="s">
        <v>4346</v>
      </c>
      <c r="W276" s="45" t="s">
        <v>4348</v>
      </c>
      <c r="X276" s="45" t="s">
        <v>4521</v>
      </c>
      <c r="Y276" s="3" t="str">
        <f>IF(J276&lt;&gt;"LIBSETS_SETTYPE_BATTLEGROUND",IF(J276&lt;&gt;"LIBSETS_SETTYPE_SPECIAL",IF(Z276&lt;&gt;"",VLOOKUP(Z276,'ESO zone constants'!$E$2:$L$4965,8,FALSE),""),""),"")</f>
        <v/>
      </c>
      <c r="AA276" s="45"/>
      <c r="AB276" s="45"/>
      <c r="AC276" s="45"/>
      <c r="AD276" s="3" t="str">
        <f>IF(J276&lt;&gt;"LIBSETS_SETTYPE_BATTLEGROUND",IF(J276&lt;&gt;"LIBSETS_SETTYPE_SPECIAL",IF(AE276&lt;&gt;"",VLOOKUP(AE276,'ESO zone constants'!$E$2:$L$4965,8,FALSE),""),""),"")</f>
        <v/>
      </c>
      <c r="AF276" s="45"/>
      <c r="AG276" s="45"/>
      <c r="AH276" s="45"/>
      <c r="AI276" s="3" t="str">
        <f>IF(J276&lt;&gt;"LIBSETS_SETTYPE_BATTLEGROUND",IF(J276&lt;&gt;"LIBSETS_SETTYPE_SPECIAL",IF(AJ276&lt;&gt;"",VLOOKUP(AJ276,'ESO zone constants'!$E$2:$L$4965,8,FALSE),""),""),"")</f>
        <v/>
      </c>
      <c r="AK276" s="45"/>
      <c r="AL276" s="45"/>
      <c r="AM276" s="45"/>
      <c r="AN276" s="3" t="str">
        <f>IF(J276&lt;&gt;"LIBSETS_SETTYPE_BATTLEGROUND",IF(J276&lt;&gt;"LIBSETS_SETTYPE_SPECIAL",IF(AO276&lt;&gt;"",VLOOKUP(AO276,'ESO zone constants'!$E$2:$L$4965,8,FALSE),""),""),"")</f>
        <v/>
      </c>
      <c r="AP276" s="45"/>
      <c r="AQ276" s="45"/>
      <c r="AR276" s="45"/>
      <c r="AS276" s="3" t="str">
        <f>IF(J276&lt;&gt;"LIBSETS_SETTYPE_BATTLEGROUND",IF(J276&lt;&gt;"LIBSETS_SETTYPE_SPECIAL",IF(AT276&lt;&gt;"",VLOOKUP(AT276,'ESO zone constants'!$E$2:$L$4965,8,FALSE),""),""),"")</f>
        <v/>
      </c>
      <c r="AU276" s="45"/>
      <c r="AV276" s="45"/>
      <c r="AW276" s="45"/>
      <c r="AX276" s="23" t="str">
        <f t="shared" si="29"/>
        <v>[167] = {wayshrines={-1,-1,-1,}, dlcId=DLC_BASE_GAME</v>
      </c>
      <c r="AY276" s="23" t="str">
        <f t="shared" si="32"/>
        <v>, zoneIds={931}, veteran={[EQUIP_TYPE_HEAD]=true, [EQUIP_TYPE_SHOULDERS]=false}</v>
      </c>
      <c r="AZ276" s="23" t="str">
        <f t="shared" si="30"/>
        <v>, setType=LIBSETS_SETTYPE_MONSTER</v>
      </c>
      <c r="BA276" s="23" t="str">
        <f t="shared" si="31"/>
        <v>, dropMechanic={LIBSETS_DROP_MECHANIC_MONSTER_NAME}, dropMechanicNames={['en']='Bogdan the Nightflame', ['de']='Bogdan die Nachtflamme'}},</v>
      </c>
      <c r="BB276" s="23" t="str">
        <f t="shared" si="33"/>
        <v xml:space="preserve"> --Nightflame / Nachtflamme   [Elden Hollow II]</v>
      </c>
    </row>
    <row r="277" spans="1:54" x14ac:dyDescent="0.25">
      <c r="A277" s="5">
        <v>168</v>
      </c>
      <c r="B277" t="s">
        <v>15</v>
      </c>
      <c r="C277" t="s">
        <v>15</v>
      </c>
      <c r="D277" t="s">
        <v>1758</v>
      </c>
      <c r="G277" s="3">
        <f t="shared" si="28"/>
        <v>168</v>
      </c>
      <c r="J277" s="8" t="s">
        <v>4244</v>
      </c>
      <c r="K277">
        <v>1</v>
      </c>
      <c r="L277" t="s">
        <v>4231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constants'!$E$2:$L$4965,8,FALSE),"")</f>
        <v>932</v>
      </c>
      <c r="S277" t="s">
        <v>55</v>
      </c>
      <c r="T277" s="21" t="str">
        <f>IF(R277&lt;&gt;"",IF(NOT(ISERROR(VLOOKUP(R277,'ESO Dungeon constants'!$F$3:$J$9999,5,FALSE))),VLOOKUP(R277,'ESO Dungeon constants'!$F$3:$K$9999,6,FALSE),VLOOKUP(R277,'ESO zone constants'!$L$2:$O$9999,4,FALSE)),"")</f>
        <v>DLC_BASE_GAME</v>
      </c>
      <c r="U277" s="3" t="str">
        <f>VLOOKUP(T277,'LibSets constants'!$B$3:$C$1000,2,FALSE)</f>
        <v>Included in base game</v>
      </c>
      <c r="V277" s="37" t="s">
        <v>4346</v>
      </c>
      <c r="W277" s="45" t="s">
        <v>4361</v>
      </c>
      <c r="X277" s="45" t="s">
        <v>4525</v>
      </c>
      <c r="Y277" s="3" t="str">
        <f>IF(J277&lt;&gt;"LIBSETS_SETTYPE_BATTLEGROUND",IF(J277&lt;&gt;"LIBSETS_SETTYPE_SPECIAL",IF(Z277&lt;&gt;"",VLOOKUP(Z277,'ESO zone constants'!$E$2:$L$4965,8,FALSE),""),""),"")</f>
        <v/>
      </c>
      <c r="AA277" s="45"/>
      <c r="AB277" s="45"/>
      <c r="AC277" s="45"/>
      <c r="AD277" s="3" t="str">
        <f>IF(J277&lt;&gt;"LIBSETS_SETTYPE_BATTLEGROUND",IF(J277&lt;&gt;"LIBSETS_SETTYPE_SPECIAL",IF(AE277&lt;&gt;"",VLOOKUP(AE277,'ESO zone constants'!$E$2:$L$4965,8,FALSE),""),""),"")</f>
        <v/>
      </c>
      <c r="AF277" s="45"/>
      <c r="AG277" s="45"/>
      <c r="AH277" s="45"/>
      <c r="AI277" s="3" t="str">
        <f>IF(J277&lt;&gt;"LIBSETS_SETTYPE_BATTLEGROUND",IF(J277&lt;&gt;"LIBSETS_SETTYPE_SPECIAL",IF(AJ277&lt;&gt;"",VLOOKUP(AJ277,'ESO zone constants'!$E$2:$L$4965,8,FALSE),""),""),"")</f>
        <v/>
      </c>
      <c r="AK277" s="45"/>
      <c r="AL277" s="45"/>
      <c r="AM277" s="45"/>
      <c r="AN277" s="3" t="str">
        <f>IF(J277&lt;&gt;"LIBSETS_SETTYPE_BATTLEGROUND",IF(J277&lt;&gt;"LIBSETS_SETTYPE_SPECIAL",IF(AO277&lt;&gt;"",VLOOKUP(AO277,'ESO zone constants'!$E$2:$L$4965,8,FALSE),""),""),"")</f>
        <v/>
      </c>
      <c r="AP277" s="45"/>
      <c r="AQ277" s="45"/>
      <c r="AR277" s="45"/>
      <c r="AS277" s="3" t="str">
        <f>IF(J277&lt;&gt;"LIBSETS_SETTYPE_BATTLEGROUND",IF(J277&lt;&gt;"LIBSETS_SETTYPE_SPECIAL",IF(AT277&lt;&gt;"",VLOOKUP(AT277,'ESO zone constants'!$E$2:$L$4965,8,FALSE),""),""),"")</f>
        <v/>
      </c>
      <c r="AU277" s="45"/>
      <c r="AV277" s="45"/>
      <c r="AW277" s="45"/>
      <c r="AX277" s="23" t="str">
        <f t="shared" si="29"/>
        <v>[168] = {wayshrines={-1,-1,-1,}, dlcId=DLC_BASE_GAME</v>
      </c>
      <c r="AY277" s="23" t="str">
        <f t="shared" si="32"/>
        <v>, zoneIds={932}, veteran={[EQUIP_TYPE_HEAD]=true, [EQUIP_TYPE_SHOULDERS]=false}</v>
      </c>
      <c r="AZ277" s="23" t="str">
        <f t="shared" si="30"/>
        <v>, setType=LIBSETS_SETTYPE_MONSTER</v>
      </c>
      <c r="BA277" s="23" t="str">
        <f t="shared" si="31"/>
        <v>, dropMechanic={LIBSETS_DROP_MECHANIC_MONSTER_NAME}, dropMechanicNames={['en']='Nerien\'eth', ['de']='Nerien\’eth'}},</v>
      </c>
      <c r="BB277" s="23" t="str">
        <f t="shared" si="33"/>
        <v xml:space="preserve"> --Nerien'eth / Nerien'eth   [Crypt of Hearts II]</v>
      </c>
    </row>
    <row r="278" spans="1:54" x14ac:dyDescent="0.25">
      <c r="A278" s="5">
        <v>169</v>
      </c>
      <c r="B278" t="s">
        <v>31</v>
      </c>
      <c r="C278" t="s">
        <v>31</v>
      </c>
      <c r="D278" t="s">
        <v>31</v>
      </c>
      <c r="G278" s="3">
        <f t="shared" si="28"/>
        <v>169</v>
      </c>
      <c r="J278" s="8" t="s">
        <v>4244</v>
      </c>
      <c r="K278">
        <v>1</v>
      </c>
      <c r="L278" t="s">
        <v>4231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constants'!$E$2:$L$4965,8,FALSE),"")</f>
        <v>681</v>
      </c>
      <c r="S278" t="s">
        <v>71</v>
      </c>
      <c r="T278" s="21" t="str">
        <f>IF(R278&lt;&gt;"",IF(NOT(ISERROR(VLOOKUP(R278,'ESO Dungeon constants'!$F$3:$J$9999,5,FALSE))),VLOOKUP(R278,'ESO Dungeon constants'!$F$3:$K$9999,6,FALSE),VLOOKUP(R278,'ESO zone constants'!$L$2:$O$9999,4,FALSE)),"")</f>
        <v>DLC_BASE_GAME</v>
      </c>
      <c r="U278" s="3" t="str">
        <f>VLOOKUP(T278,'LibSets constants'!$B$3:$C$1000,2,FALSE)</f>
        <v>Included in base game</v>
      </c>
      <c r="V278" s="37" t="s">
        <v>4346</v>
      </c>
      <c r="W278" s="45" t="s">
        <v>31</v>
      </c>
      <c r="X278" s="45" t="s">
        <v>31</v>
      </c>
      <c r="Y278" s="3" t="str">
        <f>IF(J278&lt;&gt;"LIBSETS_SETTYPE_BATTLEGROUND",IF(J278&lt;&gt;"LIBSETS_SETTYPE_SPECIAL",IF(Z278&lt;&gt;"",VLOOKUP(Z278,'ESO zone constants'!$E$2:$L$4965,8,FALSE),""),""),"")</f>
        <v/>
      </c>
      <c r="AA278" s="45"/>
      <c r="AB278" s="45"/>
      <c r="AC278" s="45"/>
      <c r="AD278" s="3" t="str">
        <f>IF(J278&lt;&gt;"LIBSETS_SETTYPE_BATTLEGROUND",IF(J278&lt;&gt;"LIBSETS_SETTYPE_SPECIAL",IF(AE278&lt;&gt;"",VLOOKUP(AE278,'ESO zone constants'!$E$2:$L$4965,8,FALSE),""),""),"")</f>
        <v/>
      </c>
      <c r="AF278" s="45"/>
      <c r="AG278" s="45"/>
      <c r="AH278" s="45"/>
      <c r="AI278" s="3" t="str">
        <f>IF(J278&lt;&gt;"LIBSETS_SETTYPE_BATTLEGROUND",IF(J278&lt;&gt;"LIBSETS_SETTYPE_SPECIAL",IF(AJ278&lt;&gt;"",VLOOKUP(AJ278,'ESO zone constants'!$E$2:$L$4965,8,FALSE),""),""),"")</f>
        <v/>
      </c>
      <c r="AK278" s="45"/>
      <c r="AL278" s="45"/>
      <c r="AM278" s="45"/>
      <c r="AN278" s="3" t="str">
        <f>IF(J278&lt;&gt;"LIBSETS_SETTYPE_BATTLEGROUND",IF(J278&lt;&gt;"LIBSETS_SETTYPE_SPECIAL",IF(AO278&lt;&gt;"",VLOOKUP(AO278,'ESO zone constants'!$E$2:$L$4965,8,FALSE),""),""),"")</f>
        <v/>
      </c>
      <c r="AP278" s="45"/>
      <c r="AQ278" s="45"/>
      <c r="AR278" s="45"/>
      <c r="AS278" s="3" t="str">
        <f>IF(J278&lt;&gt;"LIBSETS_SETTYPE_BATTLEGROUND",IF(J278&lt;&gt;"LIBSETS_SETTYPE_SPECIAL",IF(AT278&lt;&gt;"",VLOOKUP(AT278,'ESO zone constants'!$E$2:$L$4965,8,FALSE),""),""),"")</f>
        <v/>
      </c>
      <c r="AU278" s="45"/>
      <c r="AV278" s="45"/>
      <c r="AW278" s="45"/>
      <c r="AX278" s="23" t="str">
        <f t="shared" si="29"/>
        <v>[169] = {wayshrines={-1,-1,-1,}, dlcId=DLC_BASE_GAME</v>
      </c>
      <c r="AY278" s="23" t="str">
        <f t="shared" si="32"/>
        <v>, zoneIds={681}, veteran={[EQUIP_TYPE_HEAD]=true, [EQUIP_TYPE_SHOULDERS]=false}</v>
      </c>
      <c r="AZ278" s="23" t="str">
        <f t="shared" si="30"/>
        <v>, setType=LIBSETS_SETTYPE_MONSTER</v>
      </c>
      <c r="BA278" s="23" t="str">
        <f t="shared" si="31"/>
        <v>, dropMechanic={LIBSETS_DROP_MECHANIC_MONSTER_NAME}, dropMechanicNames={['en']='Valkyn Skoria', ['de']='Valkyn Skoria'}},</v>
      </c>
      <c r="BB278" s="23" t="str">
        <f t="shared" si="33"/>
        <v xml:space="preserve"> --Valkyn Skoria / Valkyn Skoria   [City of Ash II]</v>
      </c>
    </row>
    <row r="279" spans="1:54" x14ac:dyDescent="0.25">
      <c r="A279" s="5">
        <v>170</v>
      </c>
      <c r="B279" t="s">
        <v>1759</v>
      </c>
      <c r="C279" t="s">
        <v>12</v>
      </c>
      <c r="D279" t="s">
        <v>1760</v>
      </c>
      <c r="G279" s="3">
        <f t="shared" si="28"/>
        <v>170</v>
      </c>
      <c r="J279" s="8" t="s">
        <v>4244</v>
      </c>
      <c r="K279">
        <v>2</v>
      </c>
      <c r="L279" t="s">
        <v>4231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constants'!$E$2:$L$4965,8,FALSE),"")</f>
        <v>935</v>
      </c>
      <c r="S279" t="s">
        <v>141</v>
      </c>
      <c r="T279" s="21" t="str">
        <f>IF(R279&lt;&gt;"",IF(NOT(ISERROR(VLOOKUP(R279,'ESO Dungeon constants'!$F$3:$J$9999,5,FALSE))),VLOOKUP(R279,'ESO Dungeon constants'!$F$3:$K$9999,6,FALSE),VLOOKUP(R279,'ESO zone constants'!$L$2:$O$9999,4,FALSE)),"")</f>
        <v>DLC_BASE_GAME</v>
      </c>
      <c r="U279" s="3" t="str">
        <f>VLOOKUP(T279,'LibSets constants'!$B$3:$C$1000,2,FALSE)</f>
        <v>Included in base game</v>
      </c>
      <c r="V279" s="37" t="s">
        <v>4346</v>
      </c>
      <c r="W279" s="45" t="s">
        <v>2514</v>
      </c>
      <c r="X279" s="45" t="s">
        <v>4533</v>
      </c>
      <c r="Y279" s="3" t="str">
        <f>IF(J279&lt;&gt;"LIBSETS_SETTYPE_BATTLEGROUND",IF(J279&lt;&gt;"LIBSETS_SETTYPE_SPECIAL",IF(Z279&lt;&gt;"",VLOOKUP(Z279,'ESO zone constants'!$E$2:$L$4965,8,FALSE),""),""),"")</f>
        <v/>
      </c>
      <c r="AA279" s="45"/>
      <c r="AB279" s="45"/>
      <c r="AC279" s="45"/>
      <c r="AD279" s="3" t="str">
        <f>IF(J279&lt;&gt;"LIBSETS_SETTYPE_BATTLEGROUND",IF(J279&lt;&gt;"LIBSETS_SETTYPE_SPECIAL",IF(AE279&lt;&gt;"",VLOOKUP(AE279,'ESO zone constants'!$E$2:$L$4965,8,FALSE),""),""),"")</f>
        <v/>
      </c>
      <c r="AF279" s="45"/>
      <c r="AG279" s="45"/>
      <c r="AH279" s="45"/>
      <c r="AI279" s="3" t="str">
        <f>IF(J279&lt;&gt;"LIBSETS_SETTYPE_BATTLEGROUND",IF(J279&lt;&gt;"LIBSETS_SETTYPE_SPECIAL",IF(AJ279&lt;&gt;"",VLOOKUP(AJ279,'ESO zone constants'!$E$2:$L$4965,8,FALSE),""),""),"")</f>
        <v/>
      </c>
      <c r="AK279" s="45"/>
      <c r="AL279" s="45"/>
      <c r="AM279" s="45"/>
      <c r="AN279" s="3" t="str">
        <f>IF(J279&lt;&gt;"LIBSETS_SETTYPE_BATTLEGROUND",IF(J279&lt;&gt;"LIBSETS_SETTYPE_SPECIAL",IF(AO279&lt;&gt;"",VLOOKUP(AO279,'ESO zone constants'!$E$2:$L$4965,8,FALSE),""),""),"")</f>
        <v/>
      </c>
      <c r="AP279" s="45"/>
      <c r="AQ279" s="45"/>
      <c r="AR279" s="45"/>
      <c r="AS279" s="3" t="str">
        <f>IF(J279&lt;&gt;"LIBSETS_SETTYPE_BATTLEGROUND",IF(J279&lt;&gt;"LIBSETS_SETTYPE_SPECIAL",IF(AT279&lt;&gt;"",VLOOKUP(AT279,'ESO zone constants'!$E$2:$L$4965,8,FALSE),""),""),"")</f>
        <v/>
      </c>
      <c r="AU279" s="45"/>
      <c r="AV279" s="45"/>
      <c r="AW279" s="45"/>
      <c r="AX279" s="23" t="str">
        <f t="shared" si="29"/>
        <v>[170] = {wayshrines={-1,-1,-1,}, dlcId=DLC_BASE_GAME</v>
      </c>
      <c r="AY279" s="23" t="str">
        <f t="shared" si="32"/>
        <v>, zoneIds={935}, veteran={[EQUIP_TYPE_HEAD]=true, [EQUIP_TYPE_SHOULDERS]=false}</v>
      </c>
      <c r="AZ279" s="23" t="str">
        <f t="shared" si="30"/>
        <v>, setType=LIBSETS_SETTYPE_MONSTER</v>
      </c>
      <c r="BA279" s="23" t="str">
        <f t="shared" si="31"/>
        <v>, dropMechanic={LIBSETS_DROP_MECHANIC_MONSTER_NAME}, dropMechanicNames={['en']='High Kinlord Rilis', ['de']='Sippenhochfürst Rilis'}},</v>
      </c>
      <c r="BB279" s="23" t="str">
        <f t="shared" si="33"/>
        <v xml:space="preserve"> --Maw of the Infernal / Schlund des Infernalen   [The Banished Cells II]</v>
      </c>
    </row>
    <row r="280" spans="1:54" x14ac:dyDescent="0.25">
      <c r="A280" s="5">
        <v>183</v>
      </c>
      <c r="B280" t="s">
        <v>14</v>
      </c>
      <c r="C280" t="s">
        <v>14</v>
      </c>
      <c r="D280" t="s">
        <v>14</v>
      </c>
      <c r="G280" s="3">
        <f t="shared" si="28"/>
        <v>183</v>
      </c>
      <c r="J280" s="8" t="s">
        <v>4244</v>
      </c>
      <c r="K280">
        <v>3</v>
      </c>
      <c r="L280" t="s">
        <v>4231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constants'!$E$2:$L$4965,8,FALSE),"")</f>
        <v>688</v>
      </c>
      <c r="S280" t="s">
        <v>54</v>
      </c>
      <c r="T280" s="21" t="str">
        <f>IF(R280&lt;&gt;"",IF(NOT(ISERROR(VLOOKUP(R280,'ESO Dungeon constants'!$F$3:$J$9999,5,FALSE))),VLOOKUP(R280,'ESO Dungeon constants'!$F$3:$K$9999,6,FALSE),VLOOKUP(R280,'ESO zone constants'!$L$2:$O$9999,4,FALSE)),"")</f>
        <v>DLC_IMPERIAL_CITY</v>
      </c>
      <c r="U280" s="3" t="str">
        <f>VLOOKUP(T280,'LibSets constants'!$B$3:$C$1000,2,FALSE)</f>
        <v>Imperial City</v>
      </c>
      <c r="V280" s="37" t="s">
        <v>4346</v>
      </c>
      <c r="W280" s="45" t="s">
        <v>14</v>
      </c>
      <c r="X280" s="45" t="s">
        <v>14</v>
      </c>
      <c r="Y280" s="3" t="str">
        <f>IF(J280&lt;&gt;"LIBSETS_SETTYPE_BATTLEGROUND",IF(J280&lt;&gt;"LIBSETS_SETTYPE_SPECIAL",IF(Z280&lt;&gt;"",VLOOKUP(Z280,'ESO zone constants'!$E$2:$L$4965,8,FALSE),""),""),"")</f>
        <v/>
      </c>
      <c r="AA280" s="45"/>
      <c r="AB280" s="45"/>
      <c r="AC280" s="45"/>
      <c r="AD280" s="3" t="str">
        <f>IF(J280&lt;&gt;"LIBSETS_SETTYPE_BATTLEGROUND",IF(J280&lt;&gt;"LIBSETS_SETTYPE_SPECIAL",IF(AE280&lt;&gt;"",VLOOKUP(AE280,'ESO zone constants'!$E$2:$L$4965,8,FALSE),""),""),"")</f>
        <v/>
      </c>
      <c r="AF280" s="45"/>
      <c r="AG280" s="45"/>
      <c r="AH280" s="45"/>
      <c r="AI280" s="3" t="str">
        <f>IF(J280&lt;&gt;"LIBSETS_SETTYPE_BATTLEGROUND",IF(J280&lt;&gt;"LIBSETS_SETTYPE_SPECIAL",IF(AJ280&lt;&gt;"",VLOOKUP(AJ280,'ESO zone constants'!$E$2:$L$4965,8,FALSE),""),""),"")</f>
        <v/>
      </c>
      <c r="AK280" s="45"/>
      <c r="AL280" s="45"/>
      <c r="AM280" s="45"/>
      <c r="AN280" s="3" t="str">
        <f>IF(J280&lt;&gt;"LIBSETS_SETTYPE_BATTLEGROUND",IF(J280&lt;&gt;"LIBSETS_SETTYPE_SPECIAL",IF(AO280&lt;&gt;"",VLOOKUP(AO280,'ESO zone constants'!$E$2:$L$4965,8,FALSE),""),""),"")</f>
        <v/>
      </c>
      <c r="AP280" s="45"/>
      <c r="AQ280" s="45"/>
      <c r="AR280" s="45"/>
      <c r="AS280" s="3" t="str">
        <f>IF(J280&lt;&gt;"LIBSETS_SETTYPE_BATTLEGROUND",IF(J280&lt;&gt;"LIBSETS_SETTYPE_SPECIAL",IF(AT280&lt;&gt;"",VLOOKUP(AT280,'ESO zone constants'!$E$2:$L$4965,8,FALSE),""),""),"")</f>
        <v/>
      </c>
      <c r="AU280" s="45"/>
      <c r="AV280" s="45"/>
      <c r="AW280" s="45"/>
      <c r="AX280" s="23" t="str">
        <f t="shared" si="29"/>
        <v>[183] = {wayshrines={-1,-1,-1,}, dlcId=DLC_IMPERIAL_CITY</v>
      </c>
      <c r="AY280" s="23" t="str">
        <f t="shared" si="32"/>
        <v>, zoneIds={688}, veteran={[EQUIP_TYPE_HEAD]=true, [EQUIP_TYPE_SHOULDERS]=false}</v>
      </c>
      <c r="AZ280" s="23" t="str">
        <f t="shared" si="30"/>
        <v>, setType=LIBSETS_SETTYPE_MONSTER</v>
      </c>
      <c r="BA280" s="23" t="str">
        <f t="shared" si="31"/>
        <v>, dropMechanic={LIBSETS_DROP_MECHANIC_MONSTER_NAME}, dropMechanicNames={['en']='Molag Kena', ['de']='Molag Kena'}},</v>
      </c>
      <c r="BB280" s="23" t="str">
        <f t="shared" si="33"/>
        <v xml:space="preserve"> --Molag Kena / Molag Kena   [White-Gold Tower]</v>
      </c>
    </row>
    <row r="281" spans="1:54" x14ac:dyDescent="0.25">
      <c r="A281" s="5">
        <v>256</v>
      </c>
      <c r="B281" t="s">
        <v>1948</v>
      </c>
      <c r="C281" t="s">
        <v>13</v>
      </c>
      <c r="D281" t="s">
        <v>1949</v>
      </c>
      <c r="G281" s="3">
        <f t="shared" si="28"/>
        <v>256</v>
      </c>
      <c r="J281" s="8" t="s">
        <v>4244</v>
      </c>
      <c r="K281">
        <v>3</v>
      </c>
      <c r="L281" t="s">
        <v>4231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constants'!$E$2:$L$4965,8,FALSE),"")</f>
        <v>843</v>
      </c>
      <c r="S281" t="s">
        <v>53</v>
      </c>
      <c r="T281" s="21" t="str">
        <f>IF(R281&lt;&gt;"",IF(NOT(ISERROR(VLOOKUP(R281,'ESO Dungeon constants'!$F$3:$J$9999,5,FALSE))),VLOOKUP(R281,'ESO Dungeon constants'!$F$3:$K$9999,6,FALSE),VLOOKUP(R281,'ESO zone constants'!$L$2:$O$9999,4,FALSE)),"")</f>
        <v>DLC_SHADOWS_OF_THE_HIST</v>
      </c>
      <c r="U281" s="3" t="str">
        <f>VLOOKUP(T281,'LibSets constants'!$B$3:$C$1000,2,FALSE)</f>
        <v>Shadows of the Hist</v>
      </c>
      <c r="V281" s="37" t="s">
        <v>4346</v>
      </c>
      <c r="W281" s="45" t="s">
        <v>2515</v>
      </c>
      <c r="X281" s="45" t="s">
        <v>4528</v>
      </c>
      <c r="Y281" s="3" t="str">
        <f>IF(J281&lt;&gt;"LIBSETS_SETTYPE_BATTLEGROUND",IF(J281&lt;&gt;"LIBSETS_SETTYPE_SPECIAL",IF(Z281&lt;&gt;"",VLOOKUP(Z281,'ESO zone constants'!$E$2:$L$4965,8,FALSE),""),""),"")</f>
        <v/>
      </c>
      <c r="AA281" s="45"/>
      <c r="AB281" s="45"/>
      <c r="AC281" s="45"/>
      <c r="AD281" s="3" t="str">
        <f>IF(J281&lt;&gt;"LIBSETS_SETTYPE_BATTLEGROUND",IF(J281&lt;&gt;"LIBSETS_SETTYPE_SPECIAL",IF(AE281&lt;&gt;"",VLOOKUP(AE281,'ESO zone constants'!$E$2:$L$4965,8,FALSE),""),""),"")</f>
        <v/>
      </c>
      <c r="AF281" s="45"/>
      <c r="AG281" s="45"/>
      <c r="AH281" s="45"/>
      <c r="AI281" s="3" t="str">
        <f>IF(J281&lt;&gt;"LIBSETS_SETTYPE_BATTLEGROUND",IF(J281&lt;&gt;"LIBSETS_SETTYPE_SPECIAL",IF(AJ281&lt;&gt;"",VLOOKUP(AJ281,'ESO zone constants'!$E$2:$L$4965,8,FALSE),""),""),"")</f>
        <v/>
      </c>
      <c r="AK281" s="45"/>
      <c r="AL281" s="45"/>
      <c r="AM281" s="45"/>
      <c r="AN281" s="3" t="str">
        <f>IF(J281&lt;&gt;"LIBSETS_SETTYPE_BATTLEGROUND",IF(J281&lt;&gt;"LIBSETS_SETTYPE_SPECIAL",IF(AO281&lt;&gt;"",VLOOKUP(AO281,'ESO zone constants'!$E$2:$L$4965,8,FALSE),""),""),"")</f>
        <v/>
      </c>
      <c r="AP281" s="45"/>
      <c r="AQ281" s="45"/>
      <c r="AR281" s="45"/>
      <c r="AS281" s="3" t="str">
        <f>IF(J281&lt;&gt;"LIBSETS_SETTYPE_BATTLEGROUND",IF(J281&lt;&gt;"LIBSETS_SETTYPE_SPECIAL",IF(AT281&lt;&gt;"",VLOOKUP(AT281,'ESO zone constants'!$E$2:$L$4965,8,FALSE),""),""),"")</f>
        <v/>
      </c>
      <c r="AU281" s="45"/>
      <c r="AV281" s="45"/>
      <c r="AW281" s="45"/>
      <c r="AX281" s="23" t="str">
        <f t="shared" si="29"/>
        <v>[256] = {wayshrines={-1,-1,-1,}, dlcId=DLC_SHADOWS_OF_THE_HIST</v>
      </c>
      <c r="AY281" s="23" t="str">
        <f t="shared" si="32"/>
        <v>, zoneIds={843}, veteran={[EQUIP_TYPE_HEAD]=true, [EQUIP_TYPE_SHOULDERS]=false}</v>
      </c>
      <c r="AZ281" s="23" t="str">
        <f t="shared" si="30"/>
        <v>, setType=LIBSETS_SETTYPE_MONSTER</v>
      </c>
      <c r="BA281" s="23" t="str">
        <f t="shared" si="31"/>
        <v>, dropMechanic={LIBSETS_DROP_MECHANIC_MONSTER_NAME}, dropMechanicNames={['en']='Tree-Minder Na-Kesh', ['de']='Baumhirtin Na-Kesh'}},</v>
      </c>
      <c r="BB281" s="23" t="str">
        <f t="shared" si="33"/>
        <v xml:space="preserve"> --Mighty Chudan / Mächtiger Chudan   [Ruins of Mazzatun]</v>
      </c>
    </row>
    <row r="282" spans="1:54" x14ac:dyDescent="0.25">
      <c r="A282" s="5">
        <v>257</v>
      </c>
      <c r="B282" t="s">
        <v>32</v>
      </c>
      <c r="C282" t="s">
        <v>32</v>
      </c>
      <c r="D282" t="s">
        <v>32</v>
      </c>
      <c r="G282" s="3">
        <f t="shared" si="28"/>
        <v>257</v>
      </c>
      <c r="J282" s="8" t="s">
        <v>4244</v>
      </c>
      <c r="K282">
        <v>3</v>
      </c>
      <c r="L282" t="s">
        <v>4231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constants'!$E$2:$L$4965,8,FALSE),"")</f>
        <v>848</v>
      </c>
      <c r="S282" t="s">
        <v>72</v>
      </c>
      <c r="T282" s="21" t="str">
        <f>IF(R282&lt;&gt;"",IF(NOT(ISERROR(VLOOKUP(R282,'ESO Dungeon constants'!$F$3:$J$9999,5,FALSE))),VLOOKUP(R282,'ESO Dungeon constants'!$F$3:$K$9999,6,FALSE),VLOOKUP(R282,'ESO zone constants'!$L$2:$O$9999,4,FALSE)),"")</f>
        <v>DLC_SHADOWS_OF_THE_HIST</v>
      </c>
      <c r="U282" s="3" t="str">
        <f>VLOOKUP(T282,'LibSets constants'!$B$3:$C$1000,2,FALSE)</f>
        <v>Shadows of the Hist</v>
      </c>
      <c r="V282" s="37" t="s">
        <v>4346</v>
      </c>
      <c r="W282" s="45" t="s">
        <v>32</v>
      </c>
      <c r="X282" s="45" t="s">
        <v>32</v>
      </c>
      <c r="Y282" s="3" t="str">
        <f>IF(J282&lt;&gt;"LIBSETS_SETTYPE_BATTLEGROUND",IF(J282&lt;&gt;"LIBSETS_SETTYPE_SPECIAL",IF(Z282&lt;&gt;"",VLOOKUP(Z282,'ESO zone constants'!$E$2:$L$4965,8,FALSE),""),""),"")</f>
        <v/>
      </c>
      <c r="AA282" s="45"/>
      <c r="AB282" s="45"/>
      <c r="AC282" s="45"/>
      <c r="AD282" s="3" t="str">
        <f>IF(J282&lt;&gt;"LIBSETS_SETTYPE_BATTLEGROUND",IF(J282&lt;&gt;"LIBSETS_SETTYPE_SPECIAL",IF(AE282&lt;&gt;"",VLOOKUP(AE282,'ESO zone constants'!$E$2:$L$4965,8,FALSE),""),""),"")</f>
        <v/>
      </c>
      <c r="AF282" s="45"/>
      <c r="AG282" s="45"/>
      <c r="AH282" s="45"/>
      <c r="AI282" s="3" t="str">
        <f>IF(J282&lt;&gt;"LIBSETS_SETTYPE_BATTLEGROUND",IF(J282&lt;&gt;"LIBSETS_SETTYPE_SPECIAL",IF(AJ282&lt;&gt;"",VLOOKUP(AJ282,'ESO zone constants'!$E$2:$L$4965,8,FALSE),""),""),"")</f>
        <v/>
      </c>
      <c r="AK282" s="45"/>
      <c r="AL282" s="45"/>
      <c r="AM282" s="45"/>
      <c r="AN282" s="3" t="str">
        <f>IF(J282&lt;&gt;"LIBSETS_SETTYPE_BATTLEGROUND",IF(J282&lt;&gt;"LIBSETS_SETTYPE_SPECIAL",IF(AO282&lt;&gt;"",VLOOKUP(AO282,'ESO zone constants'!$E$2:$L$4965,8,FALSE),""),""),"")</f>
        <v/>
      </c>
      <c r="AP282" s="45"/>
      <c r="AQ282" s="45"/>
      <c r="AR282" s="45"/>
      <c r="AS282" s="3" t="str">
        <f>IF(J282&lt;&gt;"LIBSETS_SETTYPE_BATTLEGROUND",IF(J282&lt;&gt;"LIBSETS_SETTYPE_SPECIAL",IF(AT282&lt;&gt;"",VLOOKUP(AT282,'ESO zone constants'!$E$2:$L$4965,8,FALSE),""),""),"")</f>
        <v/>
      </c>
      <c r="AU282" s="45"/>
      <c r="AV282" s="45"/>
      <c r="AW282" s="45"/>
      <c r="AX282" s="23" t="str">
        <f t="shared" si="29"/>
        <v>[257] = {wayshrines={-1,-1,-1,}, dlcId=DLC_SHADOWS_OF_THE_HIST</v>
      </c>
      <c r="AY282" s="23" t="str">
        <f t="shared" si="32"/>
        <v>, zoneIds={848}, veteran={[EQUIP_TYPE_HEAD]=true, [EQUIP_TYPE_SHOULDERS]=false}</v>
      </c>
      <c r="AZ282" s="23" t="str">
        <f t="shared" si="30"/>
        <v>, setType=LIBSETS_SETTYPE_MONSTER</v>
      </c>
      <c r="BA282" s="23" t="str">
        <f t="shared" si="31"/>
        <v>, dropMechanic={LIBSETS_DROP_MECHANIC_MONSTER_NAME}, dropMechanicNames={['en']='Velidreth', ['de']='Velidreth'}},</v>
      </c>
      <c r="BB282" s="23" t="str">
        <f t="shared" si="33"/>
        <v xml:space="preserve"> --Velidreth / Velidreth   [Cradle of Shadows]</v>
      </c>
    </row>
    <row r="283" spans="1:54" x14ac:dyDescent="0.25">
      <c r="A283" s="18">
        <v>264</v>
      </c>
      <c r="B283" s="15" t="s">
        <v>1968</v>
      </c>
      <c r="C283" s="15" t="s">
        <v>1970</v>
      </c>
      <c r="D283" s="15" t="s">
        <v>1969</v>
      </c>
      <c r="E283" s="15"/>
      <c r="F283" s="15"/>
      <c r="G283" s="27">
        <f t="shared" si="28"/>
        <v>264</v>
      </c>
      <c r="H283" s="15" t="s">
        <v>4232</v>
      </c>
      <c r="I283" s="15" t="s">
        <v>4229</v>
      </c>
      <c r="J283" s="29" t="s">
        <v>4244</v>
      </c>
      <c r="K283" s="15"/>
      <c r="L283" s="15" t="s">
        <v>4231</v>
      </c>
      <c r="M283" s="15" t="s">
        <v>100</v>
      </c>
      <c r="N283" s="15">
        <v>-1</v>
      </c>
      <c r="O283" s="15">
        <v>-1</v>
      </c>
      <c r="P283" s="15">
        <v>-1</v>
      </c>
      <c r="Q283" s="15">
        <v>0</v>
      </c>
      <c r="R283" s="27"/>
      <c r="S283" s="15"/>
      <c r="T283" s="21" t="str">
        <f>IF(R283&lt;&gt;"",IF(NOT(ISERROR(VLOOKUP(R283,'ESO Dungeon constants'!$F$3:$J$9999,5,FALSE))),VLOOKUP(R283,'ESO Dungeon constants'!$F$3:$K$9999,6,FALSE),VLOOKUP(R283,'ESO zone constants'!$L$2:$O$9999,4,FALSE)),"")</f>
        <v/>
      </c>
      <c r="W283" s="50" t="str">
        <f>IF(V283&lt;&gt;"",IF(V283&lt;&gt;"LIBSETS_DROP_MECHANIC_MONSTER_NAME",VLOOKUP(V283,'LibSets constants'!$I$4:$L$1000,3,FALSE),""),"")</f>
        <v/>
      </c>
      <c r="X283" s="45" t="str">
        <f>IF(V283&lt;&gt;"",IF(V283&lt;&gt;"LIBSETS_DROP_MECHANIC_MONSTER_NAME",VLOOKUP(V283,'LibSets constants'!$I$4:$L$1000,4,FALSE),""),"")</f>
        <v/>
      </c>
      <c r="Y283" s="3" t="str">
        <f>IF(J283&lt;&gt;"LIBSETS_SETTYPE_BATTLEGROUND",IF(J283&lt;&gt;"LIBSETS_SETTYPE_SPECIAL",IF(Z283&lt;&gt;"",VLOOKUP(Z283,'ESO zone constants'!$E$2:$L$4965,8,FALSE),""),""),"")</f>
        <v/>
      </c>
      <c r="Z283" s="15"/>
      <c r="AA283" s="51"/>
      <c r="AB283" s="50" t="str">
        <f>IF(AA283&lt;&gt;"",IF(AA283&lt;&gt;"LIBSETS_DROP_MECHANIC_MONSTER_NAME",VLOOKUP(AA283,'LibSets constants'!$I$4:$L$1000,3,FALSE),""),"")</f>
        <v/>
      </c>
      <c r="AC283" s="50" t="str">
        <f>IF(AA283&lt;&gt;"",IF(AA283&lt;&gt;"LIBSETS_DROP_MECHANIC_MONSTER_NAME",VLOOKUP(AA283,'LibSets constants'!$I$4:$L$1000,4,FALSE),""),"")</f>
        <v/>
      </c>
      <c r="AD283" s="3" t="str">
        <f>IF(J283&lt;&gt;"LIBSETS_SETTYPE_BATTLEGROUND",IF(J283&lt;&gt;"LIBSETS_SETTYPE_SPECIAL",IF(AE283&lt;&gt;"",VLOOKUP(AE283,'ESO zone constants'!$E$2:$L$4965,8,FALSE),""),""),"")</f>
        <v/>
      </c>
      <c r="AE283" s="15"/>
      <c r="AF283" s="51"/>
      <c r="AG283" s="50" t="str">
        <f>IF(AF283&lt;&gt;"",IF(AF283&lt;&gt;"LIBSETS_DROP_MECHANIC_MONSTER_NAME",VLOOKUP(AF283,'LibSets constants'!$I$4:$L$1000,3,FALSE),""),"")</f>
        <v/>
      </c>
      <c r="AH283" s="50" t="str">
        <f>IF(AF283&lt;&gt;"",IF(AF283&lt;&gt;"LIBSETS_DROP_MECHANIC_MONSTER_NAME",VLOOKUP(AF283,'LibSets constants'!$I$4:$L$1000,4,FALSE),""),"")</f>
        <v/>
      </c>
      <c r="AI283" s="3" t="str">
        <f>IF(J283&lt;&gt;"LIBSETS_SETTYPE_BATTLEGROUND",IF(J283&lt;&gt;"LIBSETS_SETTYPE_SPECIAL",IF(AJ283&lt;&gt;"",VLOOKUP(AJ283,'ESO zone constants'!$E$2:$L$4965,8,FALSE),""),""),"")</f>
        <v/>
      </c>
      <c r="AJ283" s="15"/>
      <c r="AK283" s="51"/>
      <c r="AL283" s="50" t="str">
        <f>IF(AK283&lt;&gt;"",IF(AK283&lt;&gt;"LIBSETS_DROP_MECHANIC_MONSTER_NAME",VLOOKUP(AK283,'LibSets constants'!$I$4:$L$1000,3,FALSE),""),"")</f>
        <v/>
      </c>
      <c r="AM283" s="50" t="str">
        <f>IF(AK283&lt;&gt;"",IF(AK283&lt;&gt;"LIBSETS_DROP_MECHANIC_MONSTER_NAME",VLOOKUP(AK283,'LibSets constants'!$I$4:$L$1000,4,FALSE),""),"")</f>
        <v/>
      </c>
      <c r="AN283" s="3" t="str">
        <f>IF(J283&lt;&gt;"LIBSETS_SETTYPE_BATTLEGROUND",IF(J283&lt;&gt;"LIBSETS_SETTYPE_SPECIAL",IF(AO283&lt;&gt;"",VLOOKUP(AO283,'ESO zone constants'!$E$2:$L$4965,8,FALSE),""),""),"")</f>
        <v/>
      </c>
      <c r="AO283" s="15"/>
      <c r="AP283" s="51"/>
      <c r="AQ283" s="50" t="str">
        <f>IF(AP283&lt;&gt;"",IF(AP283&lt;&gt;"LIBSETS_DROP_MECHANIC_MONSTER_NAME",VLOOKUP(AP283,'LibSets constants'!$I$4:$L$1000,3,FALSE),""),"")</f>
        <v/>
      </c>
      <c r="AR283" s="50" t="str">
        <f>IF(AP283&lt;&gt;"",IF(AP283&lt;&gt;"LIBSETS_DROP_MECHANIC_MONSTER_NAME",VLOOKUP(AP283,'LibSets constants'!$I$4:$L$1000,4,FALSE),""),"")</f>
        <v/>
      </c>
      <c r="AS283" s="3" t="str">
        <f>IF(J283&lt;&gt;"LIBSETS_SETTYPE_BATTLEGROUND",IF(J283&lt;&gt;"LIBSETS_SETTYPE_SPECIAL",IF(AT283&lt;&gt;"",VLOOKUP(AT283,'ESO zone constants'!$E$2:$L$4965,8,FALSE),""),""),"")</f>
        <v/>
      </c>
      <c r="AT283" s="15"/>
      <c r="AU283" s="51"/>
      <c r="AV283" s="50" t="str">
        <f>IF(AU283&lt;&gt;"",IF(AU283&lt;&gt;"LIBSETS_DROP_MECHANIC_MONSTER_NAME",VLOOKUP(AU283,'LibSets constants'!$I$4:$L$1000,3,FALSE),""),"")</f>
        <v/>
      </c>
      <c r="AW283" s="50" t="str">
        <f>IF(AU283&lt;&gt;"",IF(AU283&lt;&gt;"LIBSETS_DROP_MECHANIC_MONSTER_NAME",VLOOKUP(AU283,'LibSets constants'!$I$4:$L$1000,4,FALSE),""),"")</f>
        <v/>
      </c>
      <c r="AX283" s="23" t="str">
        <f t="shared" si="29"/>
        <v/>
      </c>
      <c r="AY283" s="31" t="str">
        <f t="shared" si="32"/>
        <v/>
      </c>
      <c r="AZ283" s="23" t="str">
        <f t="shared" si="30"/>
        <v/>
      </c>
      <c r="BA283" s="23" t="str">
        <f t="shared" si="31"/>
        <v/>
      </c>
      <c r="BB283" s="31" t="str">
        <f t="shared" si="33"/>
        <v/>
      </c>
    </row>
    <row r="284" spans="1:54" x14ac:dyDescent="0.25">
      <c r="A284" s="5">
        <v>265</v>
      </c>
      <c r="B284" t="s">
        <v>1971</v>
      </c>
      <c r="C284" t="s">
        <v>22</v>
      </c>
      <c r="D284" t="s">
        <v>1972</v>
      </c>
      <c r="G284" s="3">
        <f t="shared" si="28"/>
        <v>265</v>
      </c>
      <c r="J284" s="8" t="s">
        <v>4244</v>
      </c>
      <c r="K284">
        <v>2</v>
      </c>
      <c r="L284" t="s">
        <v>4231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constants'!$E$2:$L$4965,8,FALSE),"")</f>
        <v>380</v>
      </c>
      <c r="S284" t="s">
        <v>140</v>
      </c>
      <c r="T284" s="21" t="str">
        <f>IF(R284&lt;&gt;"",IF(NOT(ISERROR(VLOOKUP(R284,'ESO Dungeon constants'!$F$3:$J$9999,5,FALSE))),VLOOKUP(R284,'ESO Dungeon constants'!$F$3:$K$9999,6,FALSE),VLOOKUP(R284,'ESO zone constants'!$L$2:$O$9999,4,FALSE)),"")</f>
        <v>DLC_BASE_GAME</v>
      </c>
      <c r="U284" s="3" t="str">
        <f>VLOOKUP(T284,'LibSets constants'!$B$3:$C$1000,2,FALSE)</f>
        <v>Included in base game</v>
      </c>
      <c r="V284" s="37" t="s">
        <v>4346</v>
      </c>
      <c r="W284" s="45" t="s">
        <v>2514</v>
      </c>
      <c r="X284" s="45" t="s">
        <v>4533</v>
      </c>
      <c r="Y284" s="3" t="str">
        <f>IF(J284&lt;&gt;"LIBSETS_SETTYPE_BATTLEGROUND",IF(J284&lt;&gt;"LIBSETS_SETTYPE_SPECIAL",IF(Z284&lt;&gt;"",VLOOKUP(Z284,'ESO zone constants'!$E$2:$L$4965,8,FALSE),""),""),"")</f>
        <v/>
      </c>
      <c r="AA284" s="45"/>
      <c r="AB284" s="45"/>
      <c r="AC284" s="45"/>
      <c r="AD284" s="3" t="str">
        <f>IF(J284&lt;&gt;"LIBSETS_SETTYPE_BATTLEGROUND",IF(J284&lt;&gt;"LIBSETS_SETTYPE_SPECIAL",IF(AE284&lt;&gt;"",VLOOKUP(AE284,'ESO zone constants'!$E$2:$L$4965,8,FALSE),""),""),"")</f>
        <v/>
      </c>
      <c r="AF284" s="45"/>
      <c r="AG284" s="45"/>
      <c r="AH284" s="45"/>
      <c r="AI284" s="3" t="str">
        <f>IF(J284&lt;&gt;"LIBSETS_SETTYPE_BATTLEGROUND",IF(J284&lt;&gt;"LIBSETS_SETTYPE_SPECIAL",IF(AJ284&lt;&gt;"",VLOOKUP(AJ284,'ESO zone constants'!$E$2:$L$4965,8,FALSE),""),""),"")</f>
        <v/>
      </c>
      <c r="AK284" s="45"/>
      <c r="AL284" s="45"/>
      <c r="AM284" s="45"/>
      <c r="AN284" s="3" t="str">
        <f>IF(J284&lt;&gt;"LIBSETS_SETTYPE_BATTLEGROUND",IF(J284&lt;&gt;"LIBSETS_SETTYPE_SPECIAL",IF(AO284&lt;&gt;"",VLOOKUP(AO284,'ESO zone constants'!$E$2:$L$4965,8,FALSE),""),""),"")</f>
        <v/>
      </c>
      <c r="AP284" s="45"/>
      <c r="AQ284" s="45"/>
      <c r="AR284" s="45"/>
      <c r="AS284" s="3" t="str">
        <f>IF(J284&lt;&gt;"LIBSETS_SETTYPE_BATTLEGROUND",IF(J284&lt;&gt;"LIBSETS_SETTYPE_SPECIAL",IF(AT284&lt;&gt;"",VLOOKUP(AT284,'ESO zone constants'!$E$2:$L$4965,8,FALSE),""),""),"")</f>
        <v/>
      </c>
      <c r="AU284" s="45"/>
      <c r="AV284" s="45"/>
      <c r="AW284" s="45"/>
      <c r="AX284" s="23" t="str">
        <f t="shared" si="29"/>
        <v>[265] = {wayshrines={-1,-1,-1,}, dlcId=DLC_BASE_GAME</v>
      </c>
      <c r="AY284" s="23" t="str">
        <f t="shared" si="32"/>
        <v>, zoneIds={380}, veteran={[EQUIP_TYPE_HEAD]=true, [EQUIP_TYPE_SHOULDERS]=false}</v>
      </c>
      <c r="AZ284" s="23" t="str">
        <f t="shared" si="30"/>
        <v>, setType=LIBSETS_SETTYPE_MONSTER</v>
      </c>
      <c r="BA284" s="23" t="str">
        <f t="shared" si="31"/>
        <v>, dropMechanic={LIBSETS_DROP_MECHANIC_MONSTER_NAME}, dropMechanicNames={['en']='High Kinlord Rilis', ['de']='Sippenhochfürst Rilis'}},</v>
      </c>
      <c r="BB284" s="23" t="str">
        <f t="shared" si="33"/>
        <v xml:space="preserve"> --Shadowrend / Schattenriss   [The Banished Cells I]</v>
      </c>
    </row>
    <row r="285" spans="1:54" x14ac:dyDescent="0.25">
      <c r="A285" s="5">
        <v>266</v>
      </c>
      <c r="B285" t="s">
        <v>10</v>
      </c>
      <c r="C285" t="s">
        <v>10</v>
      </c>
      <c r="D285" t="s">
        <v>10</v>
      </c>
      <c r="G285" s="3">
        <f t="shared" si="28"/>
        <v>266</v>
      </c>
      <c r="J285" s="8" t="s">
        <v>4244</v>
      </c>
      <c r="K285">
        <v>2</v>
      </c>
      <c r="L285" t="s">
        <v>4231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constants'!$E$2:$L$4965,8,FALSE),"")</f>
        <v>283</v>
      </c>
      <c r="S285" t="s">
        <v>51</v>
      </c>
      <c r="T285" s="21" t="str">
        <f>IF(R285&lt;&gt;"",IF(NOT(ISERROR(VLOOKUP(R285,'ESO Dungeon constants'!$F$3:$J$9999,5,FALSE))),VLOOKUP(R285,'ESO Dungeon constants'!$F$3:$K$9999,6,FALSE),VLOOKUP(R285,'ESO zone constants'!$L$2:$O$9999,4,FALSE)),"")</f>
        <v>DLC_BASE_GAME</v>
      </c>
      <c r="U285" s="3" t="str">
        <f>VLOOKUP(T285,'LibSets constants'!$B$3:$C$1000,2,FALSE)</f>
        <v>Included in base game</v>
      </c>
      <c r="V285" s="37" t="s">
        <v>4346</v>
      </c>
      <c r="W285" s="45" t="s">
        <v>4360</v>
      </c>
      <c r="X285" s="45" t="s">
        <v>4526</v>
      </c>
      <c r="Y285" s="3" t="str">
        <f>IF(J285&lt;&gt;"LIBSETS_SETTYPE_BATTLEGROUND",IF(J285&lt;&gt;"LIBSETS_SETTYPE_SPECIAL",IF(Z285&lt;&gt;"",VLOOKUP(Z285,'ESO zone constants'!$E$2:$L$4965,8,FALSE),""),""),"")</f>
        <v/>
      </c>
      <c r="AA285" s="45"/>
      <c r="AB285" s="45"/>
      <c r="AC285" s="45"/>
      <c r="AD285" s="3" t="str">
        <f>IF(J285&lt;&gt;"LIBSETS_SETTYPE_BATTLEGROUND",IF(J285&lt;&gt;"LIBSETS_SETTYPE_SPECIAL",IF(AE285&lt;&gt;"",VLOOKUP(AE285,'ESO zone constants'!$E$2:$L$4965,8,FALSE),""),""),"")</f>
        <v/>
      </c>
      <c r="AF285" s="45"/>
      <c r="AG285" s="45"/>
      <c r="AH285" s="45"/>
      <c r="AI285" s="3" t="str">
        <f>IF(J285&lt;&gt;"LIBSETS_SETTYPE_BATTLEGROUND",IF(J285&lt;&gt;"LIBSETS_SETTYPE_SPECIAL",IF(AJ285&lt;&gt;"",VLOOKUP(AJ285,'ESO zone constants'!$E$2:$L$4965,8,FALSE),""),""),"")</f>
        <v/>
      </c>
      <c r="AK285" s="45"/>
      <c r="AL285" s="45"/>
      <c r="AM285" s="45"/>
      <c r="AN285" s="3" t="str">
        <f>IF(J285&lt;&gt;"LIBSETS_SETTYPE_BATTLEGROUND",IF(J285&lt;&gt;"LIBSETS_SETTYPE_SPECIAL",IF(AO285&lt;&gt;"",VLOOKUP(AO285,'ESO zone constants'!$E$2:$L$4965,8,FALSE),""),""),"")</f>
        <v/>
      </c>
      <c r="AP285" s="45"/>
      <c r="AQ285" s="45"/>
      <c r="AR285" s="45"/>
      <c r="AS285" s="3" t="str">
        <f>IF(J285&lt;&gt;"LIBSETS_SETTYPE_BATTLEGROUND",IF(J285&lt;&gt;"LIBSETS_SETTYPE_SPECIAL",IF(AT285&lt;&gt;"",VLOOKUP(AT285,'ESO zone constants'!$E$2:$L$4965,8,FALSE),""),""),"")</f>
        <v/>
      </c>
      <c r="AU285" s="45"/>
      <c r="AV285" s="45"/>
      <c r="AW285" s="45"/>
      <c r="AX285" s="23" t="str">
        <f t="shared" si="29"/>
        <v>[266] = {wayshrines={-1,-1,-1,}, dlcId=DLC_BASE_GAME</v>
      </c>
      <c r="AY285" s="23" t="str">
        <f t="shared" si="32"/>
        <v>, zoneIds={283}, veteran={[EQUIP_TYPE_HEAD]=true, [EQUIP_TYPE_SHOULDERS]=false}</v>
      </c>
      <c r="AZ285" s="23" t="str">
        <f t="shared" si="30"/>
        <v>, setType=LIBSETS_SETTYPE_MONSTER</v>
      </c>
      <c r="BA285" s="23" t="str">
        <f t="shared" si="31"/>
        <v>, dropMechanic={LIBSETS_DROP_MECHANIC_MONSTER_NAME}, dropMechanicNames={['en']='Kra\'gh the Dreugh King', ['de']='Kra\'gh der Dreughkönig'}},</v>
      </c>
      <c r="BB285" s="23" t="str">
        <f t="shared" si="33"/>
        <v xml:space="preserve"> --Kra'gh / Kra'gh   [Fungal Grotto I]</v>
      </c>
    </row>
    <row r="286" spans="1:54" x14ac:dyDescent="0.25">
      <c r="A286" s="5">
        <v>267</v>
      </c>
      <c r="B286" t="s">
        <v>1973</v>
      </c>
      <c r="C286" t="s">
        <v>27</v>
      </c>
      <c r="D286" t="s">
        <v>1974</v>
      </c>
      <c r="G286" s="3">
        <f t="shared" si="28"/>
        <v>267</v>
      </c>
      <c r="J286" s="8" t="s">
        <v>4244</v>
      </c>
      <c r="K286">
        <v>2</v>
      </c>
      <c r="L286" t="s">
        <v>4231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constants'!$E$2:$L$4965,8,FALSE),"")</f>
        <v>144</v>
      </c>
      <c r="S286" t="s">
        <v>66</v>
      </c>
      <c r="T286" s="21" t="str">
        <f>IF(R286&lt;&gt;"",IF(NOT(ISERROR(VLOOKUP(R286,'ESO Dungeon constants'!$F$3:$J$9999,5,FALSE))),VLOOKUP(R286,'ESO Dungeon constants'!$F$3:$K$9999,6,FALSE),VLOOKUP(R286,'ESO zone constants'!$L$2:$O$9999,4,FALSE)),"")</f>
        <v>DLC_BASE_GAME</v>
      </c>
      <c r="U286" s="3" t="str">
        <f>VLOOKUP(T286,'LibSets constants'!$B$3:$C$1000,2,FALSE)</f>
        <v>Included in base game</v>
      </c>
      <c r="V286" s="37" t="s">
        <v>4346</v>
      </c>
      <c r="W286" s="45" t="s">
        <v>4349</v>
      </c>
      <c r="X286" s="45" t="s">
        <v>4530</v>
      </c>
      <c r="Y286" s="3" t="str">
        <f>IF(J286&lt;&gt;"LIBSETS_SETTYPE_BATTLEGROUND",IF(J286&lt;&gt;"LIBSETS_SETTYPE_SPECIAL",IF(Z286&lt;&gt;"",VLOOKUP(Z286,'ESO zone constants'!$E$2:$L$4965,8,FALSE),""),""),"")</f>
        <v/>
      </c>
      <c r="AA286" s="45"/>
      <c r="AB286" s="45"/>
      <c r="AC286" s="45"/>
      <c r="AD286" s="3" t="str">
        <f>IF(J286&lt;&gt;"LIBSETS_SETTYPE_BATTLEGROUND",IF(J286&lt;&gt;"LIBSETS_SETTYPE_SPECIAL",IF(AE286&lt;&gt;"",VLOOKUP(AE286,'ESO zone constants'!$E$2:$L$4965,8,FALSE),""),""),"")</f>
        <v/>
      </c>
      <c r="AF286" s="45"/>
      <c r="AG286" s="45"/>
      <c r="AH286" s="45"/>
      <c r="AI286" s="3" t="str">
        <f>IF(J286&lt;&gt;"LIBSETS_SETTYPE_BATTLEGROUND",IF(J286&lt;&gt;"LIBSETS_SETTYPE_SPECIAL",IF(AJ286&lt;&gt;"",VLOOKUP(AJ286,'ESO zone constants'!$E$2:$L$4965,8,FALSE),""),""),"")</f>
        <v/>
      </c>
      <c r="AK286" s="45"/>
      <c r="AL286" s="45"/>
      <c r="AM286" s="45"/>
      <c r="AN286" s="3" t="str">
        <f>IF(J286&lt;&gt;"LIBSETS_SETTYPE_BATTLEGROUND",IF(J286&lt;&gt;"LIBSETS_SETTYPE_SPECIAL",IF(AO286&lt;&gt;"",VLOOKUP(AO286,'ESO zone constants'!$E$2:$L$4965,8,FALSE),""),""),"")</f>
        <v/>
      </c>
      <c r="AP286" s="45"/>
      <c r="AQ286" s="45"/>
      <c r="AR286" s="45"/>
      <c r="AS286" s="3" t="str">
        <f>IF(J286&lt;&gt;"LIBSETS_SETTYPE_BATTLEGROUND",IF(J286&lt;&gt;"LIBSETS_SETTYPE_SPECIAL",IF(AT286&lt;&gt;"",VLOOKUP(AT286,'ESO zone constants'!$E$2:$L$4965,8,FALSE),""),""),"")</f>
        <v/>
      </c>
      <c r="AU286" s="45"/>
      <c r="AV286" s="45"/>
      <c r="AW286" s="45"/>
      <c r="AX286" s="23" t="str">
        <f t="shared" si="29"/>
        <v>[267] = {wayshrines={-1,-1,-1,}, dlcId=DLC_BASE_GAME</v>
      </c>
      <c r="AY286" s="23" t="str">
        <f t="shared" si="32"/>
        <v>, zoneIds={144}, veteran={[EQUIP_TYPE_HEAD]=true, [EQUIP_TYPE_SHOULDERS]=false}</v>
      </c>
      <c r="AZ286" s="23" t="str">
        <f t="shared" si="30"/>
        <v>, setType=LIBSETS_SETTYPE_MONSTER</v>
      </c>
      <c r="BA286" s="23" t="str">
        <f t="shared" si="31"/>
        <v>, dropMechanic={LIBSETS_DROP_MECHANIC_MONSTER_NAME}, dropMechanicNames={['en']='The Whisperer', ['de']='Die Flüsterin'}},</v>
      </c>
      <c r="BB286" s="23" t="str">
        <f t="shared" si="33"/>
        <v xml:space="preserve"> --Swarm Mother / Schwarmmutter   [Spindleclutch I]</v>
      </c>
    </row>
    <row r="287" spans="1:54" x14ac:dyDescent="0.25">
      <c r="A287" s="5">
        <v>268</v>
      </c>
      <c r="B287" t="s">
        <v>1975</v>
      </c>
      <c r="C287" t="s">
        <v>21</v>
      </c>
      <c r="D287" t="s">
        <v>1976</v>
      </c>
      <c r="G287" s="3">
        <f t="shared" si="28"/>
        <v>268</v>
      </c>
      <c r="J287" s="8" t="s">
        <v>4244</v>
      </c>
      <c r="K287">
        <v>2</v>
      </c>
      <c r="L287" t="s">
        <v>4231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constants'!$E$2:$L$4965,8,FALSE),"")</f>
        <v>63</v>
      </c>
      <c r="S287" t="s">
        <v>61</v>
      </c>
      <c r="T287" s="21" t="str">
        <f>IF(R287&lt;&gt;"",IF(NOT(ISERROR(VLOOKUP(R287,'ESO Dungeon constants'!$F$3:$J$9999,5,FALSE))),VLOOKUP(R287,'ESO Dungeon constants'!$F$3:$K$9999,6,FALSE),VLOOKUP(R287,'ESO zone constants'!$L$2:$O$9999,4,FALSE)),"")</f>
        <v>DLC_BASE_GAME</v>
      </c>
      <c r="U287" s="3" t="str">
        <f>VLOOKUP(T287,'LibSets constants'!$B$3:$C$1000,2,FALSE)</f>
        <v>Included in base game</v>
      </c>
      <c r="V287" s="37" t="s">
        <v>4346</v>
      </c>
      <c r="W287" s="45" t="s">
        <v>21</v>
      </c>
      <c r="X287" s="45" t="s">
        <v>1975</v>
      </c>
      <c r="Y287" s="3" t="str">
        <f>IF(J287&lt;&gt;"LIBSETS_SETTYPE_BATTLEGROUND",IF(J287&lt;&gt;"LIBSETS_SETTYPE_SPECIAL",IF(Z287&lt;&gt;"",VLOOKUP(Z287,'ESO zone constants'!$E$2:$L$4965,8,FALSE),""),""),"")</f>
        <v/>
      </c>
      <c r="AA287" s="45"/>
      <c r="AB287" s="45"/>
      <c r="AC287" s="45"/>
      <c r="AD287" s="3" t="str">
        <f>IF(J287&lt;&gt;"LIBSETS_SETTYPE_BATTLEGROUND",IF(J287&lt;&gt;"LIBSETS_SETTYPE_SPECIAL",IF(AE287&lt;&gt;"",VLOOKUP(AE287,'ESO zone constants'!$E$2:$L$4965,8,FALSE),""),""),"")</f>
        <v/>
      </c>
      <c r="AF287" s="45"/>
      <c r="AG287" s="45"/>
      <c r="AH287" s="45"/>
      <c r="AI287" s="3" t="str">
        <f>IF(J287&lt;&gt;"LIBSETS_SETTYPE_BATTLEGROUND",IF(J287&lt;&gt;"LIBSETS_SETTYPE_SPECIAL",IF(AJ287&lt;&gt;"",VLOOKUP(AJ287,'ESO zone constants'!$E$2:$L$4965,8,FALSE),""),""),"")</f>
        <v/>
      </c>
      <c r="AK287" s="45"/>
      <c r="AL287" s="45"/>
      <c r="AM287" s="45"/>
      <c r="AN287" s="3" t="str">
        <f>IF(J287&lt;&gt;"LIBSETS_SETTYPE_BATTLEGROUND",IF(J287&lt;&gt;"LIBSETS_SETTYPE_SPECIAL",IF(AO287&lt;&gt;"",VLOOKUP(AO287,'ESO zone constants'!$E$2:$L$4965,8,FALSE),""),""),"")</f>
        <v/>
      </c>
      <c r="AP287" s="45"/>
      <c r="AQ287" s="45"/>
      <c r="AR287" s="45"/>
      <c r="AS287" s="3" t="str">
        <f>IF(J287&lt;&gt;"LIBSETS_SETTYPE_BATTLEGROUND",IF(J287&lt;&gt;"LIBSETS_SETTYPE_SPECIAL",IF(AT287&lt;&gt;"",VLOOKUP(AT287,'ESO zone constants'!$E$2:$L$4965,8,FALSE),""),""),"")</f>
        <v/>
      </c>
      <c r="AU287" s="45"/>
      <c r="AV287" s="45"/>
      <c r="AW287" s="45"/>
      <c r="AX287" s="23" t="str">
        <f t="shared" si="29"/>
        <v>[268] = {wayshrines={-1,-1,-1,}, dlcId=DLC_BASE_GAME</v>
      </c>
      <c r="AY287" s="23" t="str">
        <f t="shared" si="32"/>
        <v>, zoneIds={63}, veteran={[EQUIP_TYPE_HEAD]=true, [EQUIP_TYPE_SHOULDERS]=false}</v>
      </c>
      <c r="AZ287" s="23" t="str">
        <f t="shared" si="30"/>
        <v>, setType=LIBSETS_SETTYPE_MONSTER</v>
      </c>
      <c r="BA287" s="23" t="str">
        <f t="shared" si="31"/>
        <v>, dropMechanic={LIBSETS_DROP_MECHANIC_MONSTER_NAME}, dropMechanicNames={['en']='Sentinel of Rkugamz', ['de']='Wachposten von Rkugamz'}},</v>
      </c>
      <c r="BB287" s="23" t="str">
        <f t="shared" si="33"/>
        <v xml:space="preserve"> --Sentinel of Rkugamz / Wachposten von Rkugamz   [Darkshade Caverns I]</v>
      </c>
    </row>
    <row r="288" spans="1:54" x14ac:dyDescent="0.25">
      <c r="A288" s="5">
        <v>269</v>
      </c>
      <c r="B288" t="s">
        <v>1977</v>
      </c>
      <c r="C288" t="s">
        <v>2</v>
      </c>
      <c r="D288" t="s">
        <v>1978</v>
      </c>
      <c r="G288" s="3">
        <f t="shared" si="28"/>
        <v>269</v>
      </c>
      <c r="J288" s="8" t="s">
        <v>4244</v>
      </c>
      <c r="K288">
        <v>2</v>
      </c>
      <c r="L288" t="s">
        <v>4231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constants'!$E$2:$L$4965,8,FALSE),"")</f>
        <v>126</v>
      </c>
      <c r="S288" t="s">
        <v>43</v>
      </c>
      <c r="T288" s="21" t="str">
        <f>IF(R288&lt;&gt;"",IF(NOT(ISERROR(VLOOKUP(R288,'ESO Dungeon constants'!$F$3:$J$9999,5,FALSE))),VLOOKUP(R288,'ESO Dungeon constants'!$F$3:$K$9999,6,FALSE),VLOOKUP(R288,'ESO zone constants'!$L$2:$O$9999,4,FALSE)),"")</f>
        <v>DLC_BASE_GAME</v>
      </c>
      <c r="U288" s="3" t="str">
        <f>VLOOKUP(T288,'LibSets constants'!$B$3:$C$1000,2,FALSE)</f>
        <v>Included in base game</v>
      </c>
      <c r="V288" s="37" t="s">
        <v>4346</v>
      </c>
      <c r="W288" s="45" t="s">
        <v>4350</v>
      </c>
      <c r="X288" s="45" t="s">
        <v>4536</v>
      </c>
      <c r="Y288" s="3" t="str">
        <f>IF(J288&lt;&gt;"LIBSETS_SETTYPE_BATTLEGROUND",IF(J288&lt;&gt;"LIBSETS_SETTYPE_SPECIAL",IF(Z288&lt;&gt;"",VLOOKUP(Z288,'ESO zone constants'!$E$2:$L$4965,8,FALSE),""),""),"")</f>
        <v/>
      </c>
      <c r="AA288" s="45"/>
      <c r="AB288" s="45"/>
      <c r="AC288" s="45"/>
      <c r="AD288" s="3" t="str">
        <f>IF(J288&lt;&gt;"LIBSETS_SETTYPE_BATTLEGROUND",IF(J288&lt;&gt;"LIBSETS_SETTYPE_SPECIAL",IF(AE288&lt;&gt;"",VLOOKUP(AE288,'ESO zone constants'!$E$2:$L$4965,8,FALSE),""),""),"")</f>
        <v/>
      </c>
      <c r="AF288" s="45"/>
      <c r="AG288" s="45"/>
      <c r="AH288" s="45"/>
      <c r="AI288" s="3" t="str">
        <f>IF(J288&lt;&gt;"LIBSETS_SETTYPE_BATTLEGROUND",IF(J288&lt;&gt;"LIBSETS_SETTYPE_SPECIAL",IF(AJ288&lt;&gt;"",VLOOKUP(AJ288,'ESO zone constants'!$E$2:$L$4965,8,FALSE),""),""),"")</f>
        <v/>
      </c>
      <c r="AK288" s="45"/>
      <c r="AL288" s="45"/>
      <c r="AM288" s="45"/>
      <c r="AN288" s="3" t="str">
        <f>IF(J288&lt;&gt;"LIBSETS_SETTYPE_BATTLEGROUND",IF(J288&lt;&gt;"LIBSETS_SETTYPE_SPECIAL",IF(AO288&lt;&gt;"",VLOOKUP(AO288,'ESO zone constants'!$E$2:$L$4965,8,FALSE),""),""),"")</f>
        <v/>
      </c>
      <c r="AP288" s="45"/>
      <c r="AQ288" s="45"/>
      <c r="AR288" s="45"/>
      <c r="AS288" s="3" t="str">
        <f>IF(J288&lt;&gt;"LIBSETS_SETTYPE_BATTLEGROUND",IF(J288&lt;&gt;"LIBSETS_SETTYPE_SPECIAL",IF(AT288&lt;&gt;"",VLOOKUP(AT288,'ESO zone constants'!$E$2:$L$4965,8,FALSE),""),""),"")</f>
        <v/>
      </c>
      <c r="AU288" s="45"/>
      <c r="AV288" s="45"/>
      <c r="AW288" s="45"/>
      <c r="AX288" s="23" t="str">
        <f t="shared" si="29"/>
        <v>[269] = {wayshrines={-1,-1,-1,}, dlcId=DLC_BASE_GAME</v>
      </c>
      <c r="AY288" s="23" t="str">
        <f t="shared" si="32"/>
        <v>, zoneIds={126}, veteran={[EQUIP_TYPE_HEAD]=true, [EQUIP_TYPE_SHOULDERS]=false}</v>
      </c>
      <c r="AZ288" s="23" t="str">
        <f t="shared" si="30"/>
        <v>, setType=LIBSETS_SETTYPE_MONSTER</v>
      </c>
      <c r="BA288" s="23" t="str">
        <f t="shared" si="31"/>
        <v>, dropMechanic={LIBSETS_DROP_MECHANIC_MONSTER_NAME}, dropMechanicNames={['en']='Canonreeve Oraneth', ['de']='Stiftsvogt Oraneth'}},</v>
      </c>
      <c r="BB288" s="23" t="str">
        <f t="shared" si="33"/>
        <v xml:space="preserve"> --Chokethorn / Würgedorn   [Elden Hollow I]</v>
      </c>
    </row>
    <row r="289" spans="1:54" x14ac:dyDescent="0.25">
      <c r="A289" s="5">
        <v>270</v>
      </c>
      <c r="B289" t="s">
        <v>1979</v>
      </c>
      <c r="C289" t="s">
        <v>23</v>
      </c>
      <c r="D289" t="s">
        <v>1980</v>
      </c>
      <c r="G289" s="3">
        <f t="shared" si="28"/>
        <v>270</v>
      </c>
      <c r="J289" s="8" t="s">
        <v>4244</v>
      </c>
      <c r="K289">
        <v>2</v>
      </c>
      <c r="L289" t="s">
        <v>4231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constants'!$E$2:$L$4965,8,FALSE),"")</f>
        <v>146</v>
      </c>
      <c r="S289" t="s">
        <v>62</v>
      </c>
      <c r="T289" s="21" t="str">
        <f>IF(R289&lt;&gt;"",IF(NOT(ISERROR(VLOOKUP(R289,'ESO Dungeon constants'!$F$3:$J$9999,5,FALSE))),VLOOKUP(R289,'ESO Dungeon constants'!$F$3:$K$9999,6,FALSE),VLOOKUP(R289,'ESO zone constants'!$L$2:$O$9999,4,FALSE)),"")</f>
        <v>DLC_BASE_GAME</v>
      </c>
      <c r="U289" s="3" t="str">
        <f>VLOOKUP(T289,'LibSets constants'!$B$3:$C$1000,2,FALSE)</f>
        <v>Included in base game</v>
      </c>
      <c r="V289" s="37" t="s">
        <v>4346</v>
      </c>
      <c r="W289" s="45" t="s">
        <v>4539</v>
      </c>
      <c r="X289" s="45" t="s">
        <v>4540</v>
      </c>
      <c r="Y289" s="3" t="str">
        <f>IF(J289&lt;&gt;"LIBSETS_SETTYPE_BATTLEGROUND",IF(J289&lt;&gt;"LIBSETS_SETTYPE_SPECIAL",IF(Z289&lt;&gt;"",VLOOKUP(Z289,'ESO zone constants'!$E$2:$L$4965,8,FALSE),""),""),"")</f>
        <v/>
      </c>
      <c r="AA289" s="45"/>
      <c r="AB289" s="45"/>
      <c r="AC289" s="45"/>
      <c r="AD289" s="3" t="str">
        <f>IF(J289&lt;&gt;"LIBSETS_SETTYPE_BATTLEGROUND",IF(J289&lt;&gt;"LIBSETS_SETTYPE_SPECIAL",IF(AE289&lt;&gt;"",VLOOKUP(AE289,'ESO zone constants'!$E$2:$L$4965,8,FALSE),""),""),"")</f>
        <v/>
      </c>
      <c r="AF289" s="45"/>
      <c r="AG289" s="45"/>
      <c r="AH289" s="45"/>
      <c r="AI289" s="3" t="str">
        <f>IF(J289&lt;&gt;"LIBSETS_SETTYPE_BATTLEGROUND",IF(J289&lt;&gt;"LIBSETS_SETTYPE_SPECIAL",IF(AJ289&lt;&gt;"",VLOOKUP(AJ289,'ESO zone constants'!$E$2:$L$4965,8,FALSE),""),""),"")</f>
        <v/>
      </c>
      <c r="AK289" s="45"/>
      <c r="AL289" s="45"/>
      <c r="AM289" s="45"/>
      <c r="AN289" s="3" t="str">
        <f>IF(J289&lt;&gt;"LIBSETS_SETTYPE_BATTLEGROUND",IF(J289&lt;&gt;"LIBSETS_SETTYPE_SPECIAL",IF(AO289&lt;&gt;"",VLOOKUP(AO289,'ESO zone constants'!$E$2:$L$4965,8,FALSE),""),""),"")</f>
        <v/>
      </c>
      <c r="AP289" s="45"/>
      <c r="AQ289" s="45"/>
      <c r="AR289" s="45"/>
      <c r="AS289" s="3" t="str">
        <f>IF(J289&lt;&gt;"LIBSETS_SETTYPE_BATTLEGROUND",IF(J289&lt;&gt;"LIBSETS_SETTYPE_SPECIAL",IF(AT289&lt;&gt;"",VLOOKUP(AT289,'ESO zone constants'!$E$2:$L$4965,8,FALSE),""),""),"")</f>
        <v/>
      </c>
      <c r="AU289" s="45"/>
      <c r="AV289" s="45"/>
      <c r="AW289" s="45"/>
      <c r="AX289" s="23" t="str">
        <f t="shared" si="29"/>
        <v>[270] = {wayshrines={-1,-1,-1,}, dlcId=DLC_BASE_GAME</v>
      </c>
      <c r="AY289" s="23" t="str">
        <f t="shared" si="32"/>
        <v>, zoneIds={146}, veteran={[EQUIP_TYPE_HEAD]=true, [EQUIP_TYPE_SHOULDERS]=false}</v>
      </c>
      <c r="AZ289" s="23" t="str">
        <f t="shared" si="30"/>
        <v>, setType=LIBSETS_SETTYPE_MONSTER</v>
      </c>
      <c r="BA289" s="23" t="str">
        <f t="shared" si="31"/>
        <v>, dropMechanic={LIBSETS_DROP_MECHANIC_MONSTER_NAME}, dropMechanicNames={['en']='Varaine and Allene Pellingare', ['de']='Varaine und Allene Pellingare'}},</v>
      </c>
      <c r="BB289" s="23" t="str">
        <f t="shared" si="33"/>
        <v xml:space="preserve"> --Slimecraw / Schleimkropf   [Wayrest Sewers I]</v>
      </c>
    </row>
    <row r="290" spans="1:54" x14ac:dyDescent="0.25">
      <c r="A290" s="5">
        <v>271</v>
      </c>
      <c r="B290" t="s">
        <v>20</v>
      </c>
      <c r="C290" t="s">
        <v>20</v>
      </c>
      <c r="D290" t="s">
        <v>20</v>
      </c>
      <c r="G290" s="3">
        <f t="shared" si="28"/>
        <v>271</v>
      </c>
      <c r="J290" s="8" t="s">
        <v>4244</v>
      </c>
      <c r="K290">
        <v>1</v>
      </c>
      <c r="L290" t="s">
        <v>4231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constants'!$E$2:$L$4965,8,FALSE),"")</f>
        <v>148</v>
      </c>
      <c r="S290" t="s">
        <v>60</v>
      </c>
      <c r="T290" s="21" t="str">
        <f>IF(R290&lt;&gt;"",IF(NOT(ISERROR(VLOOKUP(R290,'ESO Dungeon constants'!$F$3:$J$9999,5,FALSE))),VLOOKUP(R290,'ESO Dungeon constants'!$F$3:$K$9999,6,FALSE),VLOOKUP(R290,'ESO zone constants'!$L$2:$O$9999,4,FALSE)),"")</f>
        <v>DLC_BASE_GAME</v>
      </c>
      <c r="U290" s="3" t="str">
        <f>VLOOKUP(T290,'LibSets constants'!$B$3:$C$1000,2,FALSE)</f>
        <v>Included in base game</v>
      </c>
      <c r="V290" s="37" t="s">
        <v>4346</v>
      </c>
      <c r="W290" s="45" t="s">
        <v>4351</v>
      </c>
      <c r="X290" s="45" t="s">
        <v>4518</v>
      </c>
      <c r="Y290" s="3" t="str">
        <f>IF(J290&lt;&gt;"LIBSETS_SETTYPE_BATTLEGROUND",IF(J290&lt;&gt;"LIBSETS_SETTYPE_SPECIAL",IF(Z290&lt;&gt;"",VLOOKUP(Z290,'ESO zone constants'!$E$2:$L$4965,8,FALSE),""),""),"")</f>
        <v/>
      </c>
      <c r="AA290" s="45"/>
      <c r="AB290" s="45"/>
      <c r="AC290" s="45"/>
      <c r="AD290" s="3" t="str">
        <f>IF(J290&lt;&gt;"LIBSETS_SETTYPE_BATTLEGROUND",IF(J290&lt;&gt;"LIBSETS_SETTYPE_SPECIAL",IF(AE290&lt;&gt;"",VLOOKUP(AE290,'ESO zone constants'!$E$2:$L$4965,8,FALSE),""),""),"")</f>
        <v/>
      </c>
      <c r="AF290" s="45"/>
      <c r="AG290" s="45"/>
      <c r="AH290" s="45"/>
      <c r="AI290" s="3" t="str">
        <f>IF(J290&lt;&gt;"LIBSETS_SETTYPE_BATTLEGROUND",IF(J290&lt;&gt;"LIBSETS_SETTYPE_SPECIAL",IF(AJ290&lt;&gt;"",VLOOKUP(AJ290,'ESO zone constants'!$E$2:$L$4965,8,FALSE),""),""),"")</f>
        <v/>
      </c>
      <c r="AK290" s="45"/>
      <c r="AL290" s="45"/>
      <c r="AM290" s="45"/>
      <c r="AN290" s="3" t="str">
        <f>IF(J290&lt;&gt;"LIBSETS_SETTYPE_BATTLEGROUND",IF(J290&lt;&gt;"LIBSETS_SETTYPE_SPECIAL",IF(AO290&lt;&gt;"",VLOOKUP(AO290,'ESO zone constants'!$E$2:$L$4965,8,FALSE),""),""),"")</f>
        <v/>
      </c>
      <c r="AP290" s="45"/>
      <c r="AQ290" s="45"/>
      <c r="AR290" s="45"/>
      <c r="AS290" s="3" t="str">
        <f>IF(J290&lt;&gt;"LIBSETS_SETTYPE_BATTLEGROUND",IF(J290&lt;&gt;"LIBSETS_SETTYPE_SPECIAL",IF(AT290&lt;&gt;"",VLOOKUP(AT290,'ESO zone constants'!$E$2:$L$4965,8,FALSE),""),""),"")</f>
        <v/>
      </c>
      <c r="AU290" s="45"/>
      <c r="AV290" s="45"/>
      <c r="AW290" s="45"/>
      <c r="AX290" s="23" t="str">
        <f t="shared" si="29"/>
        <v>[271] = {wayshrines={-1,-1,-1,}, dlcId=DLC_BASE_GAME</v>
      </c>
      <c r="AY290" s="23" t="str">
        <f t="shared" si="32"/>
        <v>, zoneIds={148}, veteran={[EQUIP_TYPE_HEAD]=true, [EQUIP_TYPE_SHOULDERS]=false}</v>
      </c>
      <c r="AZ290" s="23" t="str">
        <f t="shared" si="30"/>
        <v>, setType=LIBSETS_SETTYPE_MONSTER</v>
      </c>
      <c r="BA290" s="23" t="str">
        <f t="shared" si="31"/>
        <v>, dropMechanic={LIBSETS_DROP_MECHANIC_MONSTER_NAME}, dropMechanicNames={['en']='Sellistrix the Lamia Queen', ['de']='Sellistrix die Lamienkönigin'}},</v>
      </c>
      <c r="BB290" s="23" t="str">
        <f t="shared" si="33"/>
        <v xml:space="preserve"> --Sellistrix / Sellistrix   [Arx Corinium]</v>
      </c>
    </row>
    <row r="291" spans="1:54" x14ac:dyDescent="0.25">
      <c r="A291" s="5">
        <v>272</v>
      </c>
      <c r="B291" t="s">
        <v>1981</v>
      </c>
      <c r="C291" t="s">
        <v>9</v>
      </c>
      <c r="D291" t="s">
        <v>1982</v>
      </c>
      <c r="G291" s="3">
        <f t="shared" si="28"/>
        <v>272</v>
      </c>
      <c r="J291" s="8" t="s">
        <v>4244</v>
      </c>
      <c r="K291">
        <v>1</v>
      </c>
      <c r="L291" t="s">
        <v>4231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constants'!$E$2:$L$4965,8,FALSE),"")</f>
        <v>176</v>
      </c>
      <c r="S291" t="s">
        <v>50</v>
      </c>
      <c r="T291" s="21" t="str">
        <f>IF(R291&lt;&gt;"",IF(NOT(ISERROR(VLOOKUP(R291,'ESO Dungeon constants'!$F$3:$J$9999,5,FALSE))),VLOOKUP(R291,'ESO Dungeon constants'!$F$3:$K$9999,6,FALSE),VLOOKUP(R291,'ESO zone constants'!$L$2:$O$9999,4,FALSE)),"")</f>
        <v>DLC_BASE_GAME</v>
      </c>
      <c r="U291" s="3" t="str">
        <f>VLOOKUP(T291,'LibSets constants'!$B$3:$C$1000,2,FALSE)</f>
        <v>Included in base game</v>
      </c>
      <c r="V291" s="37" t="s">
        <v>4346</v>
      </c>
      <c r="W291" s="45" t="s">
        <v>4352</v>
      </c>
      <c r="X291" s="45" t="s">
        <v>4532</v>
      </c>
      <c r="Y291" s="3" t="str">
        <f>IF(J291&lt;&gt;"LIBSETS_SETTYPE_BATTLEGROUND",IF(J291&lt;&gt;"LIBSETS_SETTYPE_SPECIAL",IF(Z291&lt;&gt;"",VLOOKUP(Z291,'ESO zone constants'!$E$2:$L$4965,8,FALSE),""),""),"")</f>
        <v/>
      </c>
      <c r="AA291" s="45"/>
      <c r="AB291" s="45"/>
      <c r="AC291" s="45"/>
      <c r="AD291" s="3" t="str">
        <f>IF(J291&lt;&gt;"LIBSETS_SETTYPE_BATTLEGROUND",IF(J291&lt;&gt;"LIBSETS_SETTYPE_SPECIAL",IF(AE291&lt;&gt;"",VLOOKUP(AE291,'ESO zone constants'!$E$2:$L$4965,8,FALSE),""),""),"")</f>
        <v/>
      </c>
      <c r="AF291" s="45"/>
      <c r="AG291" s="45"/>
      <c r="AH291" s="45"/>
      <c r="AI291" s="3" t="str">
        <f>IF(J291&lt;&gt;"LIBSETS_SETTYPE_BATTLEGROUND",IF(J291&lt;&gt;"LIBSETS_SETTYPE_SPECIAL",IF(AJ291&lt;&gt;"",VLOOKUP(AJ291,'ESO zone constants'!$E$2:$L$4965,8,FALSE),""),""),"")</f>
        <v/>
      </c>
      <c r="AK291" s="45"/>
      <c r="AL291" s="45"/>
      <c r="AM291" s="45"/>
      <c r="AN291" s="3" t="str">
        <f>IF(J291&lt;&gt;"LIBSETS_SETTYPE_BATTLEGROUND",IF(J291&lt;&gt;"LIBSETS_SETTYPE_SPECIAL",IF(AO291&lt;&gt;"",VLOOKUP(AO291,'ESO zone constants'!$E$2:$L$4965,8,FALSE),""),""),"")</f>
        <v/>
      </c>
      <c r="AP291" s="45"/>
      <c r="AQ291" s="45"/>
      <c r="AR291" s="45"/>
      <c r="AS291" s="3" t="str">
        <f>IF(J291&lt;&gt;"LIBSETS_SETTYPE_BATTLEGROUND",IF(J291&lt;&gt;"LIBSETS_SETTYPE_SPECIAL",IF(AT291&lt;&gt;"",VLOOKUP(AT291,'ESO zone constants'!$E$2:$L$4965,8,FALSE),""),""),"")</f>
        <v/>
      </c>
      <c r="AU291" s="45"/>
      <c r="AV291" s="45"/>
      <c r="AW291" s="45"/>
      <c r="AX291" s="23" t="str">
        <f t="shared" si="29"/>
        <v>[272] = {wayshrines={-1,-1,-1,}, dlcId=DLC_BASE_GAME</v>
      </c>
      <c r="AY291" s="23" t="str">
        <f t="shared" si="32"/>
        <v>, zoneIds={176}, veteran={[EQUIP_TYPE_HEAD]=true, [EQUIP_TYPE_SHOULDERS]=false}</v>
      </c>
      <c r="AZ291" s="23" t="str">
        <f t="shared" si="30"/>
        <v>, setType=LIBSETS_SETTYPE_MONSTER</v>
      </c>
      <c r="BA291" s="23" t="str">
        <f t="shared" si="31"/>
        <v>, dropMechanic={LIBSETS_DROP_MECHANIC_MONSTER_NAME}, dropMechanicNames={['en']='Razor Master Erthas', ['de']='Klingenmeister Erthas'}},</v>
      </c>
      <c r="BB291" s="23" t="str">
        <f t="shared" si="33"/>
        <v xml:space="preserve"> --Infernal Guardian / Infernaler Wächter   [City of Ash I]</v>
      </c>
    </row>
    <row r="292" spans="1:54" x14ac:dyDescent="0.25">
      <c r="A292" s="5">
        <v>273</v>
      </c>
      <c r="B292" t="s">
        <v>8</v>
      </c>
      <c r="C292" t="s">
        <v>8</v>
      </c>
      <c r="D292" t="s">
        <v>8</v>
      </c>
      <c r="G292" s="3">
        <f t="shared" si="28"/>
        <v>273</v>
      </c>
      <c r="J292" s="8" t="s">
        <v>4244</v>
      </c>
      <c r="K292">
        <v>1</v>
      </c>
      <c r="L292" t="s">
        <v>4231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constants'!$E$2:$L$4965,8,FALSE),"")</f>
        <v>130</v>
      </c>
      <c r="S292" t="s">
        <v>49</v>
      </c>
      <c r="T292" s="21" t="str">
        <f>IF(R292&lt;&gt;"",IF(NOT(ISERROR(VLOOKUP(R292,'ESO Dungeon constants'!$F$3:$J$9999,5,FALSE))),VLOOKUP(R292,'ESO Dungeon constants'!$F$3:$K$9999,6,FALSE),VLOOKUP(R292,'ESO zone constants'!$L$2:$O$9999,4,FALSE)),"")</f>
        <v>DLC_BASE_GAME</v>
      </c>
      <c r="U292" s="3" t="str">
        <f>VLOOKUP(T292,'LibSets constants'!$B$3:$C$1000,2,FALSE)</f>
        <v>Included in base game</v>
      </c>
      <c r="V292" s="37" t="s">
        <v>4346</v>
      </c>
      <c r="W292" s="45" t="s">
        <v>2513</v>
      </c>
      <c r="X292" s="45" t="s">
        <v>4524</v>
      </c>
      <c r="Y292" s="3" t="str">
        <f>IF(J292&lt;&gt;"LIBSETS_SETTYPE_BATTLEGROUND",IF(J292&lt;&gt;"LIBSETS_SETTYPE_SPECIAL",IF(Z292&lt;&gt;"",VLOOKUP(Z292,'ESO zone constants'!$E$2:$L$4965,8,FALSE),""),""),"")</f>
        <v/>
      </c>
      <c r="AA292" s="45"/>
      <c r="AB292" s="45"/>
      <c r="AC292" s="45"/>
      <c r="AD292" s="3" t="str">
        <f>IF(J292&lt;&gt;"LIBSETS_SETTYPE_BATTLEGROUND",IF(J292&lt;&gt;"LIBSETS_SETTYPE_SPECIAL",IF(AE292&lt;&gt;"",VLOOKUP(AE292,'ESO zone constants'!$E$2:$L$4965,8,FALSE),""),""),"")</f>
        <v/>
      </c>
      <c r="AF292" s="45"/>
      <c r="AG292" s="45"/>
      <c r="AH292" s="45"/>
      <c r="AI292" s="3" t="str">
        <f>IF(J292&lt;&gt;"LIBSETS_SETTYPE_BATTLEGROUND",IF(J292&lt;&gt;"LIBSETS_SETTYPE_SPECIAL",IF(AJ292&lt;&gt;"",VLOOKUP(AJ292,'ESO zone constants'!$E$2:$L$4965,8,FALSE),""),""),"")</f>
        <v/>
      </c>
      <c r="AK292" s="45"/>
      <c r="AL292" s="45"/>
      <c r="AM292" s="45"/>
      <c r="AN292" s="3" t="str">
        <f>IF(J292&lt;&gt;"LIBSETS_SETTYPE_BATTLEGROUND",IF(J292&lt;&gt;"LIBSETS_SETTYPE_SPECIAL",IF(AO292&lt;&gt;"",VLOOKUP(AO292,'ESO zone constants'!$E$2:$L$4965,8,FALSE),""),""),"")</f>
        <v/>
      </c>
      <c r="AP292" s="45"/>
      <c r="AQ292" s="45"/>
      <c r="AR292" s="45"/>
      <c r="AS292" s="3" t="str">
        <f>IF(J292&lt;&gt;"LIBSETS_SETTYPE_BATTLEGROUND",IF(J292&lt;&gt;"LIBSETS_SETTYPE_SPECIAL",IF(AT292&lt;&gt;"",VLOOKUP(AT292,'ESO zone constants'!$E$2:$L$4965,8,FALSE),""),""),"")</f>
        <v/>
      </c>
      <c r="AU292" s="45"/>
      <c r="AV292" s="45"/>
      <c r="AW292" s="45"/>
      <c r="AX292" s="23" t="str">
        <f t="shared" si="29"/>
        <v>[273] = {wayshrines={-1,-1,-1,}, dlcId=DLC_BASE_GAME</v>
      </c>
      <c r="AY292" s="23" t="str">
        <f t="shared" si="32"/>
        <v>, zoneIds={130}, veteran={[EQUIP_TYPE_HEAD]=true, [EQUIP_TYPE_SHOULDERS]=false}</v>
      </c>
      <c r="AZ292" s="23" t="str">
        <f t="shared" si="30"/>
        <v>, setType=LIBSETS_SETTYPE_MONSTER</v>
      </c>
      <c r="BA292" s="23" t="str">
        <f t="shared" si="31"/>
        <v>, dropMechanic={LIBSETS_DROP_MECHANIC_MONSTER_NAME}, dropMechanicNames={['en']='Ilambris-Athor or Ilambris-Zaven', ['de']='Ilambris Zwillinge'}},</v>
      </c>
      <c r="BB292" s="23" t="str">
        <f t="shared" si="33"/>
        <v xml:space="preserve"> --Ilambris / Ilambris   [Crypt of Hearts I]</v>
      </c>
    </row>
    <row r="293" spans="1:54" x14ac:dyDescent="0.25">
      <c r="A293" s="5">
        <v>274</v>
      </c>
      <c r="B293" t="s">
        <v>1983</v>
      </c>
      <c r="C293" t="s">
        <v>7</v>
      </c>
      <c r="D293" t="s">
        <v>1984</v>
      </c>
      <c r="G293" s="3">
        <f t="shared" si="28"/>
        <v>274</v>
      </c>
      <c r="J293" s="8" t="s">
        <v>4244</v>
      </c>
      <c r="K293">
        <v>1</v>
      </c>
      <c r="L293" t="s">
        <v>4231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constants'!$E$2:$L$4965,8,FALSE),"")</f>
        <v>449</v>
      </c>
      <c r="S293" t="s">
        <v>48</v>
      </c>
      <c r="T293" s="21" t="str">
        <f>IF(R293&lt;&gt;"",IF(NOT(ISERROR(VLOOKUP(R293,'ESO Dungeon constants'!$F$3:$J$9999,5,FALSE))),VLOOKUP(R293,'ESO Dungeon constants'!$F$3:$K$9999,6,FALSE),VLOOKUP(R293,'ESO zone constants'!$L$2:$O$9999,4,FALSE)),"")</f>
        <v>DLC_BASE_GAME</v>
      </c>
      <c r="U293" s="3" t="str">
        <f>VLOOKUP(T293,'LibSets constants'!$B$3:$C$1000,2,FALSE)</f>
        <v>Included in base game</v>
      </c>
      <c r="V293" s="37" t="s">
        <v>4346</v>
      </c>
      <c r="W293" s="45" t="s">
        <v>4353</v>
      </c>
      <c r="X293" s="45" t="s">
        <v>4519</v>
      </c>
      <c r="Y293" s="3" t="str">
        <f>IF(J293&lt;&gt;"LIBSETS_SETTYPE_BATTLEGROUND",IF(J293&lt;&gt;"LIBSETS_SETTYPE_SPECIAL",IF(Z293&lt;&gt;"",VLOOKUP(Z293,'ESO zone constants'!$E$2:$L$4965,8,FALSE),""),""),"")</f>
        <v/>
      </c>
      <c r="AA293" s="45"/>
      <c r="AB293" s="45"/>
      <c r="AC293" s="45"/>
      <c r="AD293" s="3" t="str">
        <f>IF(J293&lt;&gt;"LIBSETS_SETTYPE_BATTLEGROUND",IF(J293&lt;&gt;"LIBSETS_SETTYPE_SPECIAL",IF(AE293&lt;&gt;"",VLOOKUP(AE293,'ESO zone constants'!$E$2:$L$4965,8,FALSE),""),""),"")</f>
        <v/>
      </c>
      <c r="AF293" s="45"/>
      <c r="AG293" s="45"/>
      <c r="AH293" s="45"/>
      <c r="AI293" s="3" t="str">
        <f>IF(J293&lt;&gt;"LIBSETS_SETTYPE_BATTLEGROUND",IF(J293&lt;&gt;"LIBSETS_SETTYPE_SPECIAL",IF(AJ293&lt;&gt;"",VLOOKUP(AJ293,'ESO zone constants'!$E$2:$L$4965,8,FALSE),""),""),"")</f>
        <v/>
      </c>
      <c r="AK293" s="45"/>
      <c r="AL293" s="45"/>
      <c r="AM293" s="45"/>
      <c r="AN293" s="3" t="str">
        <f>IF(J293&lt;&gt;"LIBSETS_SETTYPE_BATTLEGROUND",IF(J293&lt;&gt;"LIBSETS_SETTYPE_SPECIAL",IF(AO293&lt;&gt;"",VLOOKUP(AO293,'ESO zone constants'!$E$2:$L$4965,8,FALSE),""),""),"")</f>
        <v/>
      </c>
      <c r="AP293" s="45"/>
      <c r="AQ293" s="45"/>
      <c r="AR293" s="45"/>
      <c r="AS293" s="3" t="str">
        <f>IF(J293&lt;&gt;"LIBSETS_SETTYPE_BATTLEGROUND",IF(J293&lt;&gt;"LIBSETS_SETTYPE_SPECIAL",IF(AT293&lt;&gt;"",VLOOKUP(AT293,'ESO zone constants'!$E$2:$L$4965,8,FALSE),""),""),"")</f>
        <v/>
      </c>
      <c r="AU293" s="45"/>
      <c r="AV293" s="45"/>
      <c r="AW293" s="45"/>
      <c r="AX293" s="23" t="str">
        <f t="shared" si="29"/>
        <v>[274] = {wayshrines={-1,-1,-1,}, dlcId=DLC_BASE_GAME</v>
      </c>
      <c r="AY293" s="23" t="str">
        <f t="shared" si="32"/>
        <v>, zoneIds={449}, veteran={[EQUIP_TYPE_HEAD]=true, [EQUIP_TYPE_SHOULDERS]=false}</v>
      </c>
      <c r="AZ293" s="23" t="str">
        <f t="shared" si="30"/>
        <v>, setType=LIBSETS_SETTYPE_MONSTER</v>
      </c>
      <c r="BA293" s="23" t="str">
        <f t="shared" si="31"/>
        <v>, dropMechanic={LIBSETS_DROP_MECHANIC_MONSTER_NAME}, dropMechanicNames={['en']='Drodda of Icereach', ['de']='Drodda von Eiskap'}},</v>
      </c>
      <c r="BB293" s="23" t="str">
        <f t="shared" si="33"/>
        <v xml:space="preserve"> --Iceheart / Eisherz   [Direfrost Keep]</v>
      </c>
    </row>
    <row r="294" spans="1:54" x14ac:dyDescent="0.25">
      <c r="A294" s="5">
        <v>275</v>
      </c>
      <c r="B294" t="s">
        <v>1985</v>
      </c>
      <c r="C294" t="s">
        <v>26</v>
      </c>
      <c r="D294" t="s">
        <v>1986</v>
      </c>
      <c r="G294" s="3">
        <f t="shared" si="28"/>
        <v>275</v>
      </c>
      <c r="J294" s="8" t="s">
        <v>4244</v>
      </c>
      <c r="K294">
        <v>1</v>
      </c>
      <c r="L294" t="s">
        <v>4231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constants'!$E$2:$L$4965,8,FALSE),"")</f>
        <v>131</v>
      </c>
      <c r="S294" t="s">
        <v>65</v>
      </c>
      <c r="T294" s="21" t="str">
        <f>IF(R294&lt;&gt;"",IF(NOT(ISERROR(VLOOKUP(R294,'ESO Dungeon constants'!$F$3:$J$9999,5,FALSE))),VLOOKUP(R294,'ESO Dungeon constants'!$F$3:$K$9999,6,FALSE),VLOOKUP(R294,'ESO zone constants'!$L$2:$O$9999,4,FALSE)),"")</f>
        <v>DLC_BASE_GAME</v>
      </c>
      <c r="U294" s="3" t="str">
        <f>VLOOKUP(T294,'LibSets constants'!$B$3:$C$1000,2,FALSE)</f>
        <v>Included in base game</v>
      </c>
      <c r="V294" s="37" t="s">
        <v>4346</v>
      </c>
      <c r="W294" s="45" t="s">
        <v>4354</v>
      </c>
      <c r="X294" s="45" t="s">
        <v>4538</v>
      </c>
      <c r="Y294" s="3" t="str">
        <f>IF(J294&lt;&gt;"LIBSETS_SETTYPE_BATTLEGROUND",IF(J294&lt;&gt;"LIBSETS_SETTYPE_SPECIAL",IF(Z294&lt;&gt;"",VLOOKUP(Z294,'ESO zone constants'!$E$2:$L$4965,8,FALSE),""),""),"")</f>
        <v/>
      </c>
      <c r="AA294" s="45"/>
      <c r="AB294" s="45"/>
      <c r="AC294" s="45"/>
      <c r="AD294" s="3" t="str">
        <f>IF(J294&lt;&gt;"LIBSETS_SETTYPE_BATTLEGROUND",IF(J294&lt;&gt;"LIBSETS_SETTYPE_SPECIAL",IF(AE294&lt;&gt;"",VLOOKUP(AE294,'ESO zone constants'!$E$2:$L$4965,8,FALSE),""),""),"")</f>
        <v/>
      </c>
      <c r="AF294" s="45"/>
      <c r="AG294" s="45"/>
      <c r="AH294" s="45"/>
      <c r="AI294" s="3" t="str">
        <f>IF(J294&lt;&gt;"LIBSETS_SETTYPE_BATTLEGROUND",IF(J294&lt;&gt;"LIBSETS_SETTYPE_SPECIAL",IF(AJ294&lt;&gt;"",VLOOKUP(AJ294,'ESO zone constants'!$E$2:$L$4965,8,FALSE),""),""),"")</f>
        <v/>
      </c>
      <c r="AK294" s="45"/>
      <c r="AL294" s="45"/>
      <c r="AM294" s="45"/>
      <c r="AN294" s="3" t="str">
        <f>IF(J294&lt;&gt;"LIBSETS_SETTYPE_BATTLEGROUND",IF(J294&lt;&gt;"LIBSETS_SETTYPE_SPECIAL",IF(AO294&lt;&gt;"",VLOOKUP(AO294,'ESO zone constants'!$E$2:$L$4965,8,FALSE),""),""),"")</f>
        <v/>
      </c>
      <c r="AP294" s="45"/>
      <c r="AQ294" s="45"/>
      <c r="AR294" s="45"/>
      <c r="AS294" s="3" t="str">
        <f>IF(J294&lt;&gt;"LIBSETS_SETTYPE_BATTLEGROUND",IF(J294&lt;&gt;"LIBSETS_SETTYPE_SPECIAL",IF(AT294&lt;&gt;"",VLOOKUP(AT294,'ESO zone constants'!$E$2:$L$4965,8,FALSE),""),""),"")</f>
        <v/>
      </c>
      <c r="AU294" s="45"/>
      <c r="AV294" s="45"/>
      <c r="AW294" s="45"/>
      <c r="AX294" s="23" t="str">
        <f t="shared" si="29"/>
        <v>[275] = {wayshrines={-1,-1,-1,}, dlcId=DLC_BASE_GAME</v>
      </c>
      <c r="AY294" s="23" t="str">
        <f t="shared" si="32"/>
        <v>, zoneIds={131}, veteran={[EQUIP_TYPE_HEAD]=true, [EQUIP_TYPE_SHOULDERS]=false}</v>
      </c>
      <c r="AZ294" s="23" t="str">
        <f t="shared" si="30"/>
        <v>, setType=LIBSETS_SETTYPE_MONSTER</v>
      </c>
      <c r="BA294" s="23" t="str">
        <f t="shared" si="31"/>
        <v>, dropMechanic={LIBSETS_DROP_MECHANIC_MONSTER_NAME}, dropMechanicNames={['en']='Stormreeve Neidir', ['de']='Sturmvogt Neidir'}},</v>
      </c>
      <c r="BB294" s="23" t="str">
        <f t="shared" si="33"/>
        <v xml:space="preserve"> --Stormfist / Sturmfaust   [Tempest Island]</v>
      </c>
    </row>
    <row r="295" spans="1:54" x14ac:dyDescent="0.25">
      <c r="A295" s="5">
        <v>276</v>
      </c>
      <c r="B295" t="s">
        <v>1987</v>
      </c>
      <c r="C295" t="s">
        <v>29</v>
      </c>
      <c r="D295" t="s">
        <v>1988</v>
      </c>
      <c r="G295" s="3">
        <f t="shared" si="28"/>
        <v>276</v>
      </c>
      <c r="J295" s="8" t="s">
        <v>4244</v>
      </c>
      <c r="K295">
        <v>1</v>
      </c>
      <c r="L295" t="s">
        <v>4231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constants'!$E$2:$L$4965,8,FALSE),"")</f>
        <v>22</v>
      </c>
      <c r="S295" t="s">
        <v>68</v>
      </c>
      <c r="T295" s="21" t="str">
        <f>IF(R295&lt;&gt;"",IF(NOT(ISERROR(VLOOKUP(R295,'ESO Dungeon constants'!$F$3:$J$9999,5,FALSE))),VLOOKUP(R295,'ESO Dungeon constants'!$F$3:$K$9999,6,FALSE),VLOOKUP(R295,'ESO zone constants'!$L$2:$O$9999,4,FALSE)),"")</f>
        <v>DLC_BASE_GAME</v>
      </c>
      <c r="U295" s="3" t="str">
        <f>VLOOKUP(T295,'LibSets constants'!$B$3:$C$1000,2,FALSE)</f>
        <v>Included in base game</v>
      </c>
      <c r="V295" s="37" t="s">
        <v>4346</v>
      </c>
      <c r="W295" s="45" t="s">
        <v>2517</v>
      </c>
      <c r="X295" s="45" t="s">
        <v>4514</v>
      </c>
      <c r="Y295" s="3" t="str">
        <f>IF(J295&lt;&gt;"LIBSETS_SETTYPE_BATTLEGROUND",IF(J295&lt;&gt;"LIBSETS_SETTYPE_SPECIAL",IF(Z295&lt;&gt;"",VLOOKUP(Z295,'ESO zone constants'!$E$2:$L$4965,8,FALSE),""),""),"")</f>
        <v/>
      </c>
      <c r="AA295" s="45"/>
      <c r="AB295" s="45"/>
      <c r="AC295" s="45"/>
      <c r="AD295" s="3" t="str">
        <f>IF(J295&lt;&gt;"LIBSETS_SETTYPE_BATTLEGROUND",IF(J295&lt;&gt;"LIBSETS_SETTYPE_SPECIAL",IF(AE295&lt;&gt;"",VLOOKUP(AE295,'ESO zone constants'!$E$2:$L$4965,8,FALSE),""),""),"")</f>
        <v/>
      </c>
      <c r="AF295" s="45"/>
      <c r="AG295" s="45"/>
      <c r="AH295" s="45"/>
      <c r="AI295" s="3" t="str">
        <f>IF(J295&lt;&gt;"LIBSETS_SETTYPE_BATTLEGROUND",IF(J295&lt;&gt;"LIBSETS_SETTYPE_SPECIAL",IF(AJ295&lt;&gt;"",VLOOKUP(AJ295,'ESO zone constants'!$E$2:$L$4965,8,FALSE),""),""),"")</f>
        <v/>
      </c>
      <c r="AK295" s="45"/>
      <c r="AL295" s="45"/>
      <c r="AM295" s="45"/>
      <c r="AN295" s="3" t="str">
        <f>IF(J295&lt;&gt;"LIBSETS_SETTYPE_BATTLEGROUND",IF(J295&lt;&gt;"LIBSETS_SETTYPE_SPECIAL",IF(AO295&lt;&gt;"",VLOOKUP(AO295,'ESO zone constants'!$E$2:$L$4965,8,FALSE),""),""),"")</f>
        <v/>
      </c>
      <c r="AP295" s="45"/>
      <c r="AQ295" s="45"/>
      <c r="AR295" s="45"/>
      <c r="AS295" s="3" t="str">
        <f>IF(J295&lt;&gt;"LIBSETS_SETTYPE_BATTLEGROUND",IF(J295&lt;&gt;"LIBSETS_SETTYPE_SPECIAL",IF(AT295&lt;&gt;"",VLOOKUP(AT295,'ESO zone constants'!$E$2:$L$4965,8,FALSE),""),""),"")</f>
        <v/>
      </c>
      <c r="AU295" s="45"/>
      <c r="AV295" s="45"/>
      <c r="AW295" s="45"/>
      <c r="AX295" s="23" t="str">
        <f t="shared" si="29"/>
        <v>[276] = {wayshrines={-1,-1,-1,}, dlcId=DLC_BASE_GAME</v>
      </c>
      <c r="AY295" s="23" t="str">
        <f t="shared" si="32"/>
        <v>, zoneIds={22}, veteran={[EQUIP_TYPE_HEAD]=true, [EQUIP_TYPE_SHOULDERS]=false}</v>
      </c>
      <c r="AZ295" s="23" t="str">
        <f t="shared" si="30"/>
        <v>, setType=LIBSETS_SETTYPE_MONSTER</v>
      </c>
      <c r="BA295" s="23" t="str">
        <f t="shared" si="31"/>
        <v>, dropMechanic={LIBSETS_DROP_MECHANIC_MONSTER_NAME}, dropMechanicNames={['en']='The Guardian Council', ['de']='Die Wächter'}},</v>
      </c>
      <c r="BB295" s="23" t="str">
        <f t="shared" si="33"/>
        <v xml:space="preserve"> --Tremorscale / Bebenschuppe   [Volenfell]</v>
      </c>
    </row>
    <row r="296" spans="1:54" x14ac:dyDescent="0.25">
      <c r="A296" s="5">
        <v>277</v>
      </c>
      <c r="B296" t="s">
        <v>1989</v>
      </c>
      <c r="C296" t="s">
        <v>17</v>
      </c>
      <c r="D296" t="s">
        <v>1990</v>
      </c>
      <c r="G296" s="3">
        <f t="shared" si="28"/>
        <v>277</v>
      </c>
      <c r="J296" s="8" t="s">
        <v>4244</v>
      </c>
      <c r="K296">
        <v>1</v>
      </c>
      <c r="L296" t="s">
        <v>4231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constants'!$E$2:$L$4965,8,FALSE),"")</f>
        <v>38</v>
      </c>
      <c r="S296" t="s">
        <v>57</v>
      </c>
      <c r="T296" s="21" t="str">
        <f>IF(R296&lt;&gt;"",IF(NOT(ISERROR(VLOOKUP(R296,'ESO Dungeon constants'!$F$3:$J$9999,5,FALSE))),VLOOKUP(R296,'ESO Dungeon constants'!$F$3:$K$9999,6,FALSE),VLOOKUP(R296,'ESO zone constants'!$L$2:$O$9999,4,FALSE)),"")</f>
        <v>DLC_BASE_GAME</v>
      </c>
      <c r="U296" s="3" t="str">
        <f>VLOOKUP(T296,'LibSets constants'!$B$3:$C$1000,2,FALSE)</f>
        <v>Included in base game</v>
      </c>
      <c r="V296" s="37" t="s">
        <v>4346</v>
      </c>
      <c r="W296" s="45" t="s">
        <v>2516</v>
      </c>
      <c r="X296" s="45" t="s">
        <v>4529</v>
      </c>
      <c r="Y296" s="3" t="str">
        <f>IF(J296&lt;&gt;"LIBSETS_SETTYPE_BATTLEGROUND",IF(J296&lt;&gt;"LIBSETS_SETTYPE_SPECIAL",IF(Z296&lt;&gt;"",VLOOKUP(Z296,'ESO zone constants'!$E$2:$L$4965,8,FALSE),""),""),"")</f>
        <v/>
      </c>
      <c r="AA296" s="45"/>
      <c r="AB296" s="45"/>
      <c r="AC296" s="45"/>
      <c r="AD296" s="3" t="str">
        <f>IF(J296&lt;&gt;"LIBSETS_SETTYPE_BATTLEGROUND",IF(J296&lt;&gt;"LIBSETS_SETTYPE_SPECIAL",IF(AE296&lt;&gt;"",VLOOKUP(AE296,'ESO zone constants'!$E$2:$L$4965,8,FALSE),""),""),"")</f>
        <v/>
      </c>
      <c r="AF296" s="45"/>
      <c r="AG296" s="45"/>
      <c r="AH296" s="45"/>
      <c r="AI296" s="3" t="str">
        <f>IF(J296&lt;&gt;"LIBSETS_SETTYPE_BATTLEGROUND",IF(J296&lt;&gt;"LIBSETS_SETTYPE_SPECIAL",IF(AJ296&lt;&gt;"",VLOOKUP(AJ296,'ESO zone constants'!$E$2:$L$4965,8,FALSE),""),""),"")</f>
        <v/>
      </c>
      <c r="AK296" s="45"/>
      <c r="AL296" s="45"/>
      <c r="AM296" s="45"/>
      <c r="AN296" s="3" t="str">
        <f>IF(J296&lt;&gt;"LIBSETS_SETTYPE_BATTLEGROUND",IF(J296&lt;&gt;"LIBSETS_SETTYPE_SPECIAL",IF(AO296&lt;&gt;"",VLOOKUP(AO296,'ESO zone constants'!$E$2:$L$4965,8,FALSE),""),""),"")</f>
        <v/>
      </c>
      <c r="AP296" s="45"/>
      <c r="AQ296" s="45"/>
      <c r="AR296" s="45"/>
      <c r="AS296" s="3" t="str">
        <f>IF(J296&lt;&gt;"LIBSETS_SETTYPE_BATTLEGROUND",IF(J296&lt;&gt;"LIBSETS_SETTYPE_SPECIAL",IF(AT296&lt;&gt;"",VLOOKUP(AT296,'ESO zone constants'!$E$2:$L$4965,8,FALSE),""),""),"")</f>
        <v/>
      </c>
      <c r="AU296" s="45"/>
      <c r="AV296" s="45"/>
      <c r="AW296" s="45"/>
      <c r="AX296" s="23" t="str">
        <f t="shared" si="29"/>
        <v>[277] = {wayshrines={-1,-1,-1,}, dlcId=DLC_BASE_GAME</v>
      </c>
      <c r="AY296" s="23" t="str">
        <f t="shared" si="32"/>
        <v>, zoneIds={38}, veteran={[EQUIP_TYPE_HEAD]=true, [EQUIP_TYPE_SHOULDERS]=false}</v>
      </c>
      <c r="AZ296" s="23" t="str">
        <f t="shared" si="30"/>
        <v>, setType=LIBSETS_SETTYPE_MONSTER</v>
      </c>
      <c r="BA296" s="23" t="str">
        <f t="shared" si="31"/>
        <v>, dropMechanic={LIBSETS_DROP_MECHANIC_MONSTER_NAME}, dropMechanicNames={['en']='Captain Blackheart', ['de']='Kapitän Schwarzherz'}},</v>
      </c>
      <c r="BB296" s="23" t="str">
        <f t="shared" si="33"/>
        <v xml:space="preserve"> --Pirate Skeleton / Piratenskelett   [Blackheart Haven]</v>
      </c>
    </row>
    <row r="297" spans="1:54" x14ac:dyDescent="0.25">
      <c r="A297" s="5">
        <v>278</v>
      </c>
      <c r="B297" t="s">
        <v>1991</v>
      </c>
      <c r="C297" t="s">
        <v>1993</v>
      </c>
      <c r="D297" t="s">
        <v>1992</v>
      </c>
      <c r="G297" s="3">
        <f t="shared" si="28"/>
        <v>278</v>
      </c>
      <c r="J297" s="8" t="s">
        <v>4244</v>
      </c>
      <c r="K297">
        <v>1</v>
      </c>
      <c r="L297" t="s">
        <v>4231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constants'!$E$2:$L$4965,8,FALSE),"")</f>
        <v>64</v>
      </c>
      <c r="S297" t="s">
        <v>70</v>
      </c>
      <c r="T297" s="21" t="str">
        <f>IF(R297&lt;&gt;"",IF(NOT(ISERROR(VLOOKUP(R297,'ESO Dungeon constants'!$F$3:$J$9999,5,FALSE))),VLOOKUP(R297,'ESO Dungeon constants'!$F$3:$K$9999,6,FALSE),VLOOKUP(R297,'ESO zone constants'!$L$2:$O$9999,4,FALSE)),"")</f>
        <v>DLC_BASE_GAME</v>
      </c>
      <c r="U297" s="3" t="str">
        <f>VLOOKUP(T297,'LibSets constants'!$B$3:$C$1000,2,FALSE)</f>
        <v>Included in base game</v>
      </c>
      <c r="V297" s="37" t="s">
        <v>4346</v>
      </c>
      <c r="W297" s="45" t="s">
        <v>4516</v>
      </c>
      <c r="X297" s="45" t="s">
        <v>4517</v>
      </c>
      <c r="Y297" s="3" t="str">
        <f>IF(J297&lt;&gt;"LIBSETS_SETTYPE_BATTLEGROUND",IF(J297&lt;&gt;"LIBSETS_SETTYPE_SPECIAL",IF(Z297&lt;&gt;"",VLOOKUP(Z297,'ESO zone constants'!$E$2:$L$4965,8,FALSE),""),""),"")</f>
        <v/>
      </c>
      <c r="AA297" s="45"/>
      <c r="AB297" s="45"/>
      <c r="AC297" s="45"/>
      <c r="AD297" s="3" t="str">
        <f>IF(J297&lt;&gt;"LIBSETS_SETTYPE_BATTLEGROUND",IF(J297&lt;&gt;"LIBSETS_SETTYPE_SPECIAL",IF(AE297&lt;&gt;"",VLOOKUP(AE297,'ESO zone constants'!$E$2:$L$4965,8,FALSE),""),""),"")</f>
        <v/>
      </c>
      <c r="AF297" s="45"/>
      <c r="AG297" s="45"/>
      <c r="AH297" s="45"/>
      <c r="AI297" s="3" t="str">
        <f>IF(J297&lt;&gt;"LIBSETS_SETTYPE_BATTLEGROUND",IF(J297&lt;&gt;"LIBSETS_SETTYPE_SPECIAL",IF(AJ297&lt;&gt;"",VLOOKUP(AJ297,'ESO zone constants'!$E$2:$L$4965,8,FALSE),""),""),"")</f>
        <v/>
      </c>
      <c r="AK297" s="45"/>
      <c r="AL297" s="45"/>
      <c r="AM297" s="45"/>
      <c r="AN297" s="3" t="str">
        <f>IF(J297&lt;&gt;"LIBSETS_SETTYPE_BATTLEGROUND",IF(J297&lt;&gt;"LIBSETS_SETTYPE_SPECIAL",IF(AO297&lt;&gt;"",VLOOKUP(AO297,'ESO zone constants'!$E$2:$L$4965,8,FALSE),""),""),"")</f>
        <v/>
      </c>
      <c r="AP297" s="45"/>
      <c r="AQ297" s="45"/>
      <c r="AR297" s="45"/>
      <c r="AS297" s="3" t="str">
        <f>IF(J297&lt;&gt;"LIBSETS_SETTYPE_BATTLEGROUND",IF(J297&lt;&gt;"LIBSETS_SETTYPE_SPECIAL",IF(AT297&lt;&gt;"",VLOOKUP(AT297,'ESO zone constants'!$E$2:$L$4965,8,FALSE),""),""),"")</f>
        <v/>
      </c>
      <c r="AU297" s="45"/>
      <c r="AV297" s="45"/>
      <c r="AW297" s="45"/>
      <c r="AX297" s="23" t="str">
        <f t="shared" si="29"/>
        <v>[278] = {wayshrines={-1,-1,-1,}, dlcId=DLC_BASE_GAME</v>
      </c>
      <c r="AY297" s="23" t="str">
        <f t="shared" si="32"/>
        <v>, zoneIds={64}, veteran={[EQUIP_TYPE_HEAD]=true, [EQUIP_TYPE_SHOULDERS]=false}</v>
      </c>
      <c r="AZ297" s="23" t="str">
        <f t="shared" si="30"/>
        <v>, setType=LIBSETS_SETTYPE_MONSTER</v>
      </c>
      <c r="BA297" s="23" t="str">
        <f t="shared" si="31"/>
        <v>, dropMechanic={LIBSETS_DROP_MECHANIC_MONSTER_NAME}, dropMechanicNames={['en']='The Lava Queen', ['de']='Die Lavakönigin'}},</v>
      </c>
      <c r="BB297" s="23" t="str">
        <f t="shared" si="33"/>
        <v xml:space="preserve"> --The Troll King / Trollkönig   [Blessed Crucible]</v>
      </c>
    </row>
    <row r="298" spans="1:54" x14ac:dyDescent="0.25">
      <c r="A298" s="5">
        <v>279</v>
      </c>
      <c r="B298" t="s">
        <v>19</v>
      </c>
      <c r="C298" t="s">
        <v>19</v>
      </c>
      <c r="D298" t="s">
        <v>1994</v>
      </c>
      <c r="G298" s="3">
        <f t="shared" si="28"/>
        <v>279</v>
      </c>
      <c r="J298" s="8" t="s">
        <v>4244</v>
      </c>
      <c r="K298">
        <v>1</v>
      </c>
      <c r="L298" t="s">
        <v>4231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constants'!$E$2:$L$4965,8,FALSE),"")</f>
        <v>31</v>
      </c>
      <c r="S298" t="s">
        <v>59</v>
      </c>
      <c r="T298" s="21" t="str">
        <f>IF(R298&lt;&gt;"",IF(NOT(ISERROR(VLOOKUP(R298,'ESO Dungeon constants'!$F$3:$J$9999,5,FALSE))),VLOOKUP(R298,'ESO Dungeon constants'!$F$3:$K$9999,6,FALSE),VLOOKUP(R298,'ESO zone constants'!$L$2:$O$9999,4,FALSE)),"")</f>
        <v>DLC_BASE_GAME</v>
      </c>
      <c r="U298" s="3" t="str">
        <f>VLOOKUP(T298,'LibSets constants'!$B$3:$C$1000,2,FALSE)</f>
        <v>Included in base game</v>
      </c>
      <c r="V298" s="37" t="s">
        <v>4346</v>
      </c>
      <c r="W298" s="45" t="s">
        <v>19</v>
      </c>
      <c r="X298" s="45" t="s">
        <v>19</v>
      </c>
      <c r="Y298" s="3" t="str">
        <f>IF(J298&lt;&gt;"LIBSETS_SETTYPE_BATTLEGROUND",IF(J298&lt;&gt;"LIBSETS_SETTYPE_SPECIAL",IF(Z298&lt;&gt;"",VLOOKUP(Z298,'ESO zone constants'!$E$2:$L$4965,8,FALSE),""),""),"")</f>
        <v/>
      </c>
      <c r="AA298" s="45"/>
      <c r="AB298" s="45"/>
      <c r="AC298" s="45"/>
      <c r="AD298" s="3" t="str">
        <f>IF(J298&lt;&gt;"LIBSETS_SETTYPE_BATTLEGROUND",IF(J298&lt;&gt;"LIBSETS_SETTYPE_SPECIAL",IF(AE298&lt;&gt;"",VLOOKUP(AE298,'ESO zone constants'!$E$2:$L$4965,8,FALSE),""),""),"")</f>
        <v/>
      </c>
      <c r="AF298" s="45"/>
      <c r="AG298" s="45"/>
      <c r="AH298" s="45"/>
      <c r="AI298" s="3" t="str">
        <f>IF(J298&lt;&gt;"LIBSETS_SETTYPE_BATTLEGROUND",IF(J298&lt;&gt;"LIBSETS_SETTYPE_SPECIAL",IF(AJ298&lt;&gt;"",VLOOKUP(AJ298,'ESO zone constants'!$E$2:$L$4965,8,FALSE),""),""),"")</f>
        <v/>
      </c>
      <c r="AK298" s="45"/>
      <c r="AL298" s="45"/>
      <c r="AM298" s="45"/>
      <c r="AN298" s="3" t="str">
        <f>IF(J298&lt;&gt;"LIBSETS_SETTYPE_BATTLEGROUND",IF(J298&lt;&gt;"LIBSETS_SETTYPE_SPECIAL",IF(AO298&lt;&gt;"",VLOOKUP(AO298,'ESO zone constants'!$E$2:$L$4965,8,FALSE),""),""),"")</f>
        <v/>
      </c>
      <c r="AP298" s="45"/>
      <c r="AQ298" s="45"/>
      <c r="AR298" s="45"/>
      <c r="AS298" s="3" t="str">
        <f>IF(J298&lt;&gt;"LIBSETS_SETTYPE_BATTLEGROUND",IF(J298&lt;&gt;"LIBSETS_SETTYPE_SPECIAL",IF(AT298&lt;&gt;"",VLOOKUP(AT298,'ESO zone constants'!$E$2:$L$4965,8,FALSE),""),""),"")</f>
        <v/>
      </c>
      <c r="AU298" s="45"/>
      <c r="AV298" s="45"/>
      <c r="AW298" s="45"/>
      <c r="AX298" s="23" t="str">
        <f t="shared" si="29"/>
        <v>[279] = {wayshrines={-1,-1,-1,}, dlcId=DLC_BASE_GAME</v>
      </c>
      <c r="AY298" s="23" t="str">
        <f t="shared" si="32"/>
        <v>, zoneIds={31}, veteran={[EQUIP_TYPE_HEAD]=true, [EQUIP_TYPE_SHOULDERS]=false}</v>
      </c>
      <c r="AZ298" s="23" t="str">
        <f t="shared" si="30"/>
        <v>, setType=LIBSETS_SETTYPE_MONSTER</v>
      </c>
      <c r="BA298" s="23" t="str">
        <f t="shared" si="31"/>
        <v>, dropMechanic={LIBSETS_DROP_MECHANIC_MONSTER_NAME}, dropMechanicNames={['en']='Selene', ['de']='Selene'}},</v>
      </c>
      <c r="BB298" s="23" t="str">
        <f t="shared" si="33"/>
        <v xml:space="preserve"> --Selene / Selene   [Selene's Web]</v>
      </c>
    </row>
    <row r="299" spans="1:54" x14ac:dyDescent="0.25">
      <c r="A299" s="5">
        <v>280</v>
      </c>
      <c r="B299" t="s">
        <v>6</v>
      </c>
      <c r="C299" t="s">
        <v>6</v>
      </c>
      <c r="D299" t="s">
        <v>6</v>
      </c>
      <c r="G299" s="3">
        <f t="shared" si="28"/>
        <v>280</v>
      </c>
      <c r="J299" s="8" t="s">
        <v>4244</v>
      </c>
      <c r="K299">
        <v>1</v>
      </c>
      <c r="L299" t="s">
        <v>4231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constants'!$E$2:$L$4965,8,FALSE),"")</f>
        <v>11</v>
      </c>
      <c r="S299" t="s">
        <v>47</v>
      </c>
      <c r="T299" s="21" t="str">
        <f>IF(R299&lt;&gt;"",IF(NOT(ISERROR(VLOOKUP(R299,'ESO Dungeon constants'!$F$3:$J$9999,5,FALSE))),VLOOKUP(R299,'ESO Dungeon constants'!$F$3:$K$9999,6,FALSE),VLOOKUP(R299,'ESO zone constants'!$L$2:$O$9999,4,FALSE)),"")</f>
        <v>DLC_BASE_GAME</v>
      </c>
      <c r="U299" s="3" t="str">
        <f>VLOOKUP(T299,'LibSets constants'!$B$3:$C$1000,2,FALSE)</f>
        <v>Included in base game</v>
      </c>
      <c r="V299" s="37" t="s">
        <v>4346</v>
      </c>
      <c r="W299" s="45" t="s">
        <v>4355</v>
      </c>
      <c r="X299" s="45" t="s">
        <v>4523</v>
      </c>
      <c r="Y299" s="3" t="str">
        <f>IF(J299&lt;&gt;"LIBSETS_SETTYPE_BATTLEGROUND",IF(J299&lt;&gt;"LIBSETS_SETTYPE_SPECIAL",IF(Z299&lt;&gt;"",VLOOKUP(Z299,'ESO zone constants'!$E$2:$L$4965,8,FALSE),""),""),"")</f>
        <v/>
      </c>
      <c r="AA299" s="45"/>
      <c r="AB299" s="45"/>
      <c r="AC299" s="45"/>
      <c r="AD299" s="3" t="str">
        <f>IF(J299&lt;&gt;"LIBSETS_SETTYPE_BATTLEGROUND",IF(J299&lt;&gt;"LIBSETS_SETTYPE_SPECIAL",IF(AE299&lt;&gt;"",VLOOKUP(AE299,'ESO zone constants'!$E$2:$L$4965,8,FALSE),""),""),"")</f>
        <v/>
      </c>
      <c r="AF299" s="45"/>
      <c r="AG299" s="45"/>
      <c r="AH299" s="45"/>
      <c r="AI299" s="3" t="str">
        <f>IF(J299&lt;&gt;"LIBSETS_SETTYPE_BATTLEGROUND",IF(J299&lt;&gt;"LIBSETS_SETTYPE_SPECIAL",IF(AJ299&lt;&gt;"",VLOOKUP(AJ299,'ESO zone constants'!$E$2:$L$4965,8,FALSE),""),""),"")</f>
        <v/>
      </c>
      <c r="AK299" s="45"/>
      <c r="AL299" s="45"/>
      <c r="AM299" s="45"/>
      <c r="AN299" s="3" t="str">
        <f>IF(J299&lt;&gt;"LIBSETS_SETTYPE_BATTLEGROUND",IF(J299&lt;&gt;"LIBSETS_SETTYPE_SPECIAL",IF(AO299&lt;&gt;"",VLOOKUP(AO299,'ESO zone constants'!$E$2:$L$4965,8,FALSE),""),""),"")</f>
        <v/>
      </c>
      <c r="AP299" s="45"/>
      <c r="AQ299" s="45"/>
      <c r="AR299" s="45"/>
      <c r="AS299" s="3" t="str">
        <f>IF(J299&lt;&gt;"LIBSETS_SETTYPE_BATTLEGROUND",IF(J299&lt;&gt;"LIBSETS_SETTYPE_SPECIAL",IF(AT299&lt;&gt;"",VLOOKUP(AT299,'ESO zone constants'!$E$2:$L$4965,8,FALSE),""),""),"")</f>
        <v/>
      </c>
      <c r="AU299" s="45"/>
      <c r="AV299" s="45"/>
      <c r="AW299" s="45"/>
      <c r="AX299" s="23" t="str">
        <f t="shared" si="29"/>
        <v>[280] = {wayshrines={-1,-1,-1,}, dlcId=DLC_BASE_GAME</v>
      </c>
      <c r="AY299" s="23" t="str">
        <f t="shared" si="32"/>
        <v>, zoneIds={11}, veteran={[EQUIP_TYPE_HEAD]=true, [EQUIP_TYPE_SHOULDERS]=false}</v>
      </c>
      <c r="AZ299" s="23" t="str">
        <f t="shared" si="30"/>
        <v>, setType=LIBSETS_SETTYPE_MONSTER</v>
      </c>
      <c r="BA299" s="23" t="str">
        <f t="shared" si="31"/>
        <v>, dropMechanic={LIBSETS_DROP_MECHANIC_MONSTER_NAME}, dropMechanicNames={['en']='Mad Architect', ['de']='Der Verrückte Architekt'}},</v>
      </c>
      <c r="BB299" s="23" t="str">
        <f t="shared" si="33"/>
        <v xml:space="preserve"> --Grothdarr / Grothdarr   [Vaults of Madness]</v>
      </c>
    </row>
    <row r="300" spans="1:54" x14ac:dyDescent="0.25">
      <c r="A300" s="5">
        <v>341</v>
      </c>
      <c r="B300" t="s">
        <v>2165</v>
      </c>
      <c r="C300" t="s">
        <v>4</v>
      </c>
      <c r="D300" t="s">
        <v>2166</v>
      </c>
      <c r="G300" s="3">
        <f t="shared" si="28"/>
        <v>341</v>
      </c>
      <c r="J300" s="8" t="s">
        <v>4244</v>
      </c>
      <c r="K300">
        <v>3</v>
      </c>
      <c r="L300" t="s">
        <v>4231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constants'!$E$2:$L$4965,8,FALSE),"")</f>
        <v>973</v>
      </c>
      <c r="S300" t="s">
        <v>45</v>
      </c>
      <c r="T300" s="21" t="str">
        <f>IF(R300&lt;&gt;"",IF(NOT(ISERROR(VLOOKUP(R300,'ESO Dungeon constants'!$F$3:$J$9999,5,FALSE))),VLOOKUP(R300,'ESO Dungeon constants'!$F$3:$K$9999,6,FALSE),VLOOKUP(R300,'ESO zone constants'!$L$2:$O$9999,4,FALSE)),"")</f>
        <v>DLC_HORNS_OF_THE_REACH</v>
      </c>
      <c r="U300" s="3" t="str">
        <f>VLOOKUP(T300,'LibSets constants'!$B$3:$C$1000,2,FALSE)</f>
        <v>Horns of the Reach</v>
      </c>
      <c r="V300" s="37" t="s">
        <v>4346</v>
      </c>
      <c r="W300" s="45" t="s">
        <v>4356</v>
      </c>
      <c r="X300" s="45" t="s">
        <v>4534</v>
      </c>
      <c r="Y300" s="3" t="str">
        <f>IF(J300&lt;&gt;"LIBSETS_SETTYPE_BATTLEGROUND",IF(J300&lt;&gt;"LIBSETS_SETTYPE_SPECIAL",IF(Z300&lt;&gt;"",VLOOKUP(Z300,'ESO zone constants'!$E$2:$L$4965,8,FALSE),""),""),"")</f>
        <v/>
      </c>
      <c r="AA300" s="45"/>
      <c r="AB300" s="45"/>
      <c r="AC300" s="45"/>
      <c r="AD300" s="3" t="str">
        <f>IF(J300&lt;&gt;"LIBSETS_SETTYPE_BATTLEGROUND",IF(J300&lt;&gt;"LIBSETS_SETTYPE_SPECIAL",IF(AE300&lt;&gt;"",VLOOKUP(AE300,'ESO zone constants'!$E$2:$L$4965,8,FALSE),""),""),"")</f>
        <v/>
      </c>
      <c r="AF300" s="45"/>
      <c r="AG300" s="45"/>
      <c r="AH300" s="45"/>
      <c r="AI300" s="3" t="str">
        <f>IF(J300&lt;&gt;"LIBSETS_SETTYPE_BATTLEGROUND",IF(J300&lt;&gt;"LIBSETS_SETTYPE_SPECIAL",IF(AJ300&lt;&gt;"",VLOOKUP(AJ300,'ESO zone constants'!$E$2:$L$4965,8,FALSE),""),""),"")</f>
        <v/>
      </c>
      <c r="AK300" s="45"/>
      <c r="AL300" s="45"/>
      <c r="AM300" s="45"/>
      <c r="AN300" s="3" t="str">
        <f>IF(J300&lt;&gt;"LIBSETS_SETTYPE_BATTLEGROUND",IF(J300&lt;&gt;"LIBSETS_SETTYPE_SPECIAL",IF(AO300&lt;&gt;"",VLOOKUP(AO300,'ESO zone constants'!$E$2:$L$4965,8,FALSE),""),""),"")</f>
        <v/>
      </c>
      <c r="AP300" s="45"/>
      <c r="AQ300" s="45"/>
      <c r="AR300" s="45"/>
      <c r="AS300" s="3" t="str">
        <f>IF(J300&lt;&gt;"LIBSETS_SETTYPE_BATTLEGROUND",IF(J300&lt;&gt;"LIBSETS_SETTYPE_SPECIAL",IF(AT300&lt;&gt;"",VLOOKUP(AT300,'ESO zone constants'!$E$2:$L$4965,8,FALSE),""),""),"")</f>
        <v/>
      </c>
      <c r="AU300" s="45"/>
      <c r="AV300" s="45"/>
      <c r="AW300" s="45"/>
      <c r="AX300" s="23" t="str">
        <f t="shared" si="29"/>
        <v>[341] = {wayshrines={-1,-1,-1,}, dlcId=DLC_HORNS_OF_THE_REACH</v>
      </c>
      <c r="AY300" s="23" t="str">
        <f t="shared" si="32"/>
        <v>, zoneIds={973}, veteran={[EQUIP_TYPE_HEAD]=true, [EQUIP_TYPE_SHOULDERS]=false}</v>
      </c>
      <c r="AZ300" s="23" t="str">
        <f t="shared" si="30"/>
        <v>, setType=LIBSETS_SETTYPE_MONSTER</v>
      </c>
      <c r="BA300" s="23" t="str">
        <f t="shared" si="31"/>
        <v>, dropMechanic={LIBSETS_DROP_MECHANIC_MONSTER_NAME}, dropMechanicNames={['en']='Earthgore Amalgam', ['de']='Erdbluter-Amalgam'}},</v>
      </c>
      <c r="BB300" s="23" t="str">
        <f t="shared" si="33"/>
        <v xml:space="preserve"> --Earthgore / Erdbluter   [Bloodroot Forge]</v>
      </c>
    </row>
    <row r="301" spans="1:54" x14ac:dyDescent="0.25">
      <c r="A301" s="5">
        <v>342</v>
      </c>
      <c r="B301" t="s">
        <v>3</v>
      </c>
      <c r="C301" t="s">
        <v>3</v>
      </c>
      <c r="D301" t="s">
        <v>3</v>
      </c>
      <c r="G301" s="3">
        <f t="shared" si="28"/>
        <v>342</v>
      </c>
      <c r="J301" s="8" t="s">
        <v>4244</v>
      </c>
      <c r="K301">
        <v>3</v>
      </c>
      <c r="L301" t="s">
        <v>4231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constants'!$E$2:$L$4965,8,FALSE),"")</f>
        <v>974</v>
      </c>
      <c r="S301" t="s">
        <v>44</v>
      </c>
      <c r="T301" s="21" t="str">
        <f>IF(R301&lt;&gt;"",IF(NOT(ISERROR(VLOOKUP(R301,'ESO Dungeon constants'!$F$3:$J$9999,5,FALSE))),VLOOKUP(R301,'ESO Dungeon constants'!$F$3:$K$9999,6,FALSE),VLOOKUP(R301,'ESO zone constants'!$L$2:$O$9999,4,FALSE)),"")</f>
        <v>DLC_HORNS_OF_THE_REACH</v>
      </c>
      <c r="U301" s="3" t="str">
        <f>VLOOKUP(T301,'LibSets constants'!$B$3:$C$1000,2,FALSE)</f>
        <v>Horns of the Reach</v>
      </c>
      <c r="V301" s="37" t="s">
        <v>4346</v>
      </c>
      <c r="W301" s="45" t="s">
        <v>2511</v>
      </c>
      <c r="X301" s="45" t="s">
        <v>4522</v>
      </c>
      <c r="Y301" s="3" t="str">
        <f>IF(J301&lt;&gt;"LIBSETS_SETTYPE_BATTLEGROUND",IF(J301&lt;&gt;"LIBSETS_SETTYPE_SPECIAL",IF(Z301&lt;&gt;"",VLOOKUP(Z301,'ESO zone constants'!$E$2:$L$4965,8,FALSE),""),""),"")</f>
        <v/>
      </c>
      <c r="AA301" s="45"/>
      <c r="AB301" s="45"/>
      <c r="AC301" s="45"/>
      <c r="AD301" s="3" t="str">
        <f>IF(J301&lt;&gt;"LIBSETS_SETTYPE_BATTLEGROUND",IF(J301&lt;&gt;"LIBSETS_SETTYPE_SPECIAL",IF(AE301&lt;&gt;"",VLOOKUP(AE301,'ESO zone constants'!$E$2:$L$4965,8,FALSE),""),""),"")</f>
        <v/>
      </c>
      <c r="AF301" s="45"/>
      <c r="AG301" s="45"/>
      <c r="AH301" s="45"/>
      <c r="AI301" s="3" t="str">
        <f>IF(J301&lt;&gt;"LIBSETS_SETTYPE_BATTLEGROUND",IF(J301&lt;&gt;"LIBSETS_SETTYPE_SPECIAL",IF(AJ301&lt;&gt;"",VLOOKUP(AJ301,'ESO zone constants'!$E$2:$L$4965,8,FALSE),""),""),"")</f>
        <v/>
      </c>
      <c r="AK301" s="45"/>
      <c r="AL301" s="45"/>
      <c r="AM301" s="45"/>
      <c r="AN301" s="3" t="str">
        <f>IF(J301&lt;&gt;"LIBSETS_SETTYPE_BATTLEGROUND",IF(J301&lt;&gt;"LIBSETS_SETTYPE_SPECIAL",IF(AO301&lt;&gt;"",VLOOKUP(AO301,'ESO zone constants'!$E$2:$L$4965,8,FALSE),""),""),"")</f>
        <v/>
      </c>
      <c r="AP301" s="45"/>
      <c r="AQ301" s="45"/>
      <c r="AR301" s="45"/>
      <c r="AS301" s="3" t="str">
        <f>IF(J301&lt;&gt;"LIBSETS_SETTYPE_BATTLEGROUND",IF(J301&lt;&gt;"LIBSETS_SETTYPE_SPECIAL",IF(AT301&lt;&gt;"",VLOOKUP(AT301,'ESO zone constants'!$E$2:$L$4965,8,FALSE),""),""),"")</f>
        <v/>
      </c>
      <c r="AU301" s="45"/>
      <c r="AV301" s="45"/>
      <c r="AW301" s="45"/>
      <c r="AX301" s="23" t="str">
        <f t="shared" si="29"/>
        <v>[342] = {wayshrines={-1,-1,-1,}, dlcId=DLC_HORNS_OF_THE_REACH</v>
      </c>
      <c r="AY301" s="23" t="str">
        <f t="shared" si="32"/>
        <v>, zoneIds={974}, veteran={[EQUIP_TYPE_HEAD]=true, [EQUIP_TYPE_SHOULDERS]=false}</v>
      </c>
      <c r="AZ301" s="23" t="str">
        <f t="shared" si="30"/>
        <v>, setType=LIBSETS_SETTYPE_MONSTER</v>
      </c>
      <c r="BA301" s="23" t="str">
        <f t="shared" si="31"/>
        <v>, dropMechanic={LIBSETS_DROP_MECHANIC_MONSTER_NAME}, dropMechanicNames={['en']='Domihaus the Bloody-Hornedin', ['de']='Domihaus der Blutgehörnte'}},</v>
      </c>
      <c r="BB301" s="23" t="str">
        <f t="shared" si="33"/>
        <v xml:space="preserve"> --Domihaus / Domihaus   [Falkreath Hold]</v>
      </c>
    </row>
    <row r="302" spans="1:54" x14ac:dyDescent="0.25">
      <c r="A302" s="5">
        <v>349</v>
      </c>
      <c r="B302" t="s">
        <v>30</v>
      </c>
      <c r="C302" t="s">
        <v>30</v>
      </c>
      <c r="D302" t="s">
        <v>30</v>
      </c>
      <c r="G302" s="3">
        <f t="shared" si="28"/>
        <v>349</v>
      </c>
      <c r="J302" s="8" t="s">
        <v>4244</v>
      </c>
      <c r="K302">
        <v>3</v>
      </c>
      <c r="L302" t="s">
        <v>4231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constants'!$E$2:$L$4965,8,FALSE),"")</f>
        <v>1009</v>
      </c>
      <c r="S302" s="48" t="s">
        <v>69</v>
      </c>
      <c r="T302" s="21" t="str">
        <f>IF(R302&lt;&gt;"",IF(NOT(ISERROR(VLOOKUP(R302,'ESO Dungeon constants'!$F$3:$J$9999,5,FALSE))),VLOOKUP(R302,'ESO Dungeon constants'!$F$3:$K$9999,6,FALSE),VLOOKUP(R302,'ESO zone constants'!$L$2:$O$9999,4,FALSE)),"")</f>
        <v>DLC_DRAGON_BONES</v>
      </c>
      <c r="U302" s="3" t="str">
        <f>VLOOKUP(T302,'LibSets constants'!$B$3:$C$1000,2,FALSE)</f>
        <v>Dragon Bones</v>
      </c>
      <c r="V302" s="37" t="s">
        <v>4346</v>
      </c>
      <c r="W302" s="49" t="s">
        <v>30</v>
      </c>
      <c r="X302" s="49" t="s">
        <v>30</v>
      </c>
      <c r="Y302" s="3" t="str">
        <f>IF(J302&lt;&gt;"LIBSETS_SETTYPE_BATTLEGROUND",IF(J302&lt;&gt;"LIBSETS_SETTYPE_SPECIAL",IF(Z302&lt;&gt;"",VLOOKUP(Z302,'ESO zone constants'!$E$2:$L$4965,8,FALSE),""),""),"")</f>
        <v/>
      </c>
      <c r="AA302" s="45"/>
      <c r="AB302" s="45"/>
      <c r="AC302" s="45"/>
      <c r="AD302" s="3" t="str">
        <f>IF(J302&lt;&gt;"LIBSETS_SETTYPE_BATTLEGROUND",IF(J302&lt;&gt;"LIBSETS_SETTYPE_SPECIAL",IF(AE302&lt;&gt;"",VLOOKUP(AE302,'ESO zone constants'!$E$2:$L$4965,8,FALSE),""),""),"")</f>
        <v/>
      </c>
      <c r="AF302" s="45"/>
      <c r="AG302" s="45"/>
      <c r="AH302" s="45"/>
      <c r="AI302" s="3" t="str">
        <f>IF(J302&lt;&gt;"LIBSETS_SETTYPE_BATTLEGROUND",IF(J302&lt;&gt;"LIBSETS_SETTYPE_SPECIAL",IF(AJ302&lt;&gt;"",VLOOKUP(AJ302,'ESO zone constants'!$E$2:$L$4965,8,FALSE),""),""),"")</f>
        <v/>
      </c>
      <c r="AK302" s="45"/>
      <c r="AL302" s="45"/>
      <c r="AM302" s="45"/>
      <c r="AN302" s="3" t="str">
        <f>IF(J302&lt;&gt;"LIBSETS_SETTYPE_BATTLEGROUND",IF(J302&lt;&gt;"LIBSETS_SETTYPE_SPECIAL",IF(AO302&lt;&gt;"",VLOOKUP(AO302,'ESO zone constants'!$E$2:$L$4965,8,FALSE),""),""),"")</f>
        <v/>
      </c>
      <c r="AP302" s="45"/>
      <c r="AQ302" s="45"/>
      <c r="AR302" s="45"/>
      <c r="AS302" s="3" t="str">
        <f>IF(J302&lt;&gt;"LIBSETS_SETTYPE_BATTLEGROUND",IF(J302&lt;&gt;"LIBSETS_SETTYPE_SPECIAL",IF(AT302&lt;&gt;"",VLOOKUP(AT302,'ESO zone constants'!$E$2:$L$4965,8,FALSE),""),""),"")</f>
        <v/>
      </c>
      <c r="AU302" s="45"/>
      <c r="AV302" s="45"/>
      <c r="AW302" s="45"/>
      <c r="AX302" s="23" t="str">
        <f t="shared" si="29"/>
        <v>[349] = {wayshrines={-1,-1,-1,}, dlcId=DLC_DRAGON_BONES</v>
      </c>
      <c r="AY302" s="23" t="str">
        <f t="shared" si="32"/>
        <v>, zoneIds={1009}, veteran={[EQUIP_TYPE_HEAD]=true, [EQUIP_TYPE_SHOULDERS]=false}</v>
      </c>
      <c r="AZ302" s="23" t="str">
        <f t="shared" si="30"/>
        <v>, setType=LIBSETS_SETTYPE_MONSTER</v>
      </c>
      <c r="BA302" s="23" t="str">
        <f t="shared" si="31"/>
        <v>, dropMechanic={LIBSETS_DROP_MECHANIC_MONSTER_NAME}, dropMechanicNames={['en']='Thurvokun', ['de']='Thurvokun'}},</v>
      </c>
      <c r="BB302" s="23" t="str">
        <f t="shared" si="33"/>
        <v xml:space="preserve"> --Thurvokun / Thurvokun   [Fang Lair]</v>
      </c>
    </row>
    <row r="303" spans="1:54" x14ac:dyDescent="0.25">
      <c r="A303" s="5">
        <v>350</v>
      </c>
      <c r="B303" t="s">
        <v>34</v>
      </c>
      <c r="C303" t="s">
        <v>34</v>
      </c>
      <c r="D303" t="s">
        <v>34</v>
      </c>
      <c r="G303" s="3">
        <f t="shared" si="28"/>
        <v>350</v>
      </c>
      <c r="J303" s="8" t="s">
        <v>4244</v>
      </c>
      <c r="K303">
        <v>3</v>
      </c>
      <c r="L303" t="s">
        <v>4231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constants'!$E$2:$L$4965,8,FALSE),"")</f>
        <v>1010</v>
      </c>
      <c r="S303" t="s">
        <v>74</v>
      </c>
      <c r="T303" s="21" t="str">
        <f>IF(R303&lt;&gt;"",IF(NOT(ISERROR(VLOOKUP(R303,'ESO Dungeon constants'!$F$3:$J$9999,5,FALSE))),VLOOKUP(R303,'ESO Dungeon constants'!$F$3:$K$9999,6,FALSE),VLOOKUP(R303,'ESO zone constants'!$L$2:$O$9999,4,FALSE)),"")</f>
        <v>DLC_DRAGON_BONES</v>
      </c>
      <c r="U303" s="3" t="str">
        <f>VLOOKUP(T303,'LibSets constants'!$B$3:$C$1000,2,FALSE)</f>
        <v>Dragon Bones</v>
      </c>
      <c r="V303" s="37" t="s">
        <v>4346</v>
      </c>
      <c r="W303" s="49" t="s">
        <v>34</v>
      </c>
      <c r="X303" s="45" t="s">
        <v>34</v>
      </c>
      <c r="Y303" s="3" t="str">
        <f>IF(J303&lt;&gt;"LIBSETS_SETTYPE_BATTLEGROUND",IF(J303&lt;&gt;"LIBSETS_SETTYPE_SPECIAL",IF(Z303&lt;&gt;"",VLOOKUP(Z303,'ESO zone constants'!$E$2:$L$4965,8,FALSE),""),""),"")</f>
        <v/>
      </c>
      <c r="AA303" s="45"/>
      <c r="AB303" s="45"/>
      <c r="AC303" s="45"/>
      <c r="AD303" s="50" t="str">
        <f>IF(J303&lt;&gt;"LIBSETS_SETTYPE_BATTLEGROUND",IF(J303&lt;&gt;"LIBSETS_SETTYPE_SPECIAL",IF(AE303&lt;&gt;"",VLOOKUP(AE303,'ESO zone constants'!$E$2:$L$4965,8,FALSE),""),""),"")</f>
        <v/>
      </c>
      <c r="AF303" s="45"/>
      <c r="AG303" s="45"/>
      <c r="AH303" s="45"/>
      <c r="AI303" s="50" t="str">
        <f>IF(J303&lt;&gt;"LIBSETS_SETTYPE_BATTLEGROUND",IF(J303&lt;&gt;"LIBSETS_SETTYPE_SPECIAL",IF(AJ303&lt;&gt;"",VLOOKUP(AJ303,'ESO zone constants'!$E$2:$L$4965,8,FALSE),""),""),"")</f>
        <v/>
      </c>
      <c r="AK303" s="45"/>
      <c r="AL303" s="45"/>
      <c r="AM303" s="45"/>
      <c r="AN303" s="3" t="str">
        <f>IF(J303&lt;&gt;"LIBSETS_SETTYPE_BATTLEGROUND",IF(J303&lt;&gt;"LIBSETS_SETTYPE_SPECIAL",IF(AO303&lt;&gt;"",VLOOKUP(AO303,'ESO zone constants'!$E$2:$L$4965,8,FALSE),""),""),"")</f>
        <v/>
      </c>
      <c r="AP303" s="45"/>
      <c r="AQ303" s="45"/>
      <c r="AR303" s="45"/>
      <c r="AS303" s="3" t="str">
        <f>IF(J303&lt;&gt;"LIBSETS_SETTYPE_BATTLEGROUND",IF(J303&lt;&gt;"LIBSETS_SETTYPE_SPECIAL",IF(AT303&lt;&gt;"",VLOOKUP(AT303,'ESO zone constants'!$E$2:$L$4965,8,FALSE),""),""),"")</f>
        <v/>
      </c>
      <c r="AU303" s="45"/>
      <c r="AV303" s="45"/>
      <c r="AW303" s="45"/>
      <c r="AX303" s="23" t="str">
        <f t="shared" si="29"/>
        <v>[350] = {wayshrines={-1,-1,-1,}, dlcId=DLC_DRAGON_BONES</v>
      </c>
      <c r="AY303" s="23" t="str">
        <f t="shared" si="32"/>
        <v>, zoneIds={1010}, veteran={[EQUIP_TYPE_HEAD]=true, [EQUIP_TYPE_SHOULDERS]=false}</v>
      </c>
      <c r="AZ303" s="23" t="str">
        <f t="shared" si="30"/>
        <v>, setType=LIBSETS_SETTYPE_MONSTER</v>
      </c>
      <c r="BA303" s="23" t="str">
        <f t="shared" si="31"/>
        <v>, dropMechanic={LIBSETS_DROP_MECHANIC_MONSTER_NAME}, dropMechanicNames={['en']='Zaan', ['de']='Zaan'}},</v>
      </c>
      <c r="BB303" s="23" t="str">
        <f t="shared" si="33"/>
        <v xml:space="preserve"> --Zaan / Zaan   [Scalecaller Peak]</v>
      </c>
    </row>
    <row r="304" spans="1:54" x14ac:dyDescent="0.25">
      <c r="A304" s="5">
        <v>397</v>
      </c>
      <c r="B304" t="s">
        <v>0</v>
      </c>
      <c r="C304" t="s">
        <v>0</v>
      </c>
      <c r="D304" t="s">
        <v>0</v>
      </c>
      <c r="G304" s="3">
        <f t="shared" si="28"/>
        <v>397</v>
      </c>
      <c r="J304" s="8" t="s">
        <v>4244</v>
      </c>
      <c r="K304">
        <v>3</v>
      </c>
      <c r="L304" t="s">
        <v>4231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constants'!$E$2:$L$4965,8,FALSE),"")</f>
        <v>1055</v>
      </c>
      <c r="S304" t="s">
        <v>41</v>
      </c>
      <c r="T304" s="21" t="str">
        <f>IF(R304&lt;&gt;"",IF(NOT(ISERROR(VLOOKUP(R304,'ESO Dungeon constants'!$F$3:$J$9999,5,FALSE))),VLOOKUP(R304,'ESO Dungeon constants'!$F$3:$K$9999,6,FALSE),VLOOKUP(R304,'ESO zone constants'!$L$2:$O$9999,4,FALSE)),"")</f>
        <v>DLC_WOLFHUNTER</v>
      </c>
      <c r="U304" s="3" t="str">
        <f>VLOOKUP(T304,'LibSets constants'!$B$3:$C$1000,2,FALSE)</f>
        <v>Wolfhunter</v>
      </c>
      <c r="V304" s="37" t="s">
        <v>4346</v>
      </c>
      <c r="W304" s="45" t="s">
        <v>0</v>
      </c>
      <c r="X304" s="45" t="s">
        <v>0</v>
      </c>
      <c r="Y304" s="3" t="str">
        <f>IF(J304&lt;&gt;"LIBSETS_SETTYPE_BATTLEGROUND",IF(J304&lt;&gt;"LIBSETS_SETTYPE_SPECIAL",IF(Z304&lt;&gt;"",VLOOKUP(Z304,'ESO zone constants'!$E$2:$L$4965,8,FALSE),""),""),"")</f>
        <v/>
      </c>
      <c r="AA304" s="45"/>
      <c r="AB304" s="45"/>
      <c r="AC304" s="45"/>
      <c r="AD304" s="3" t="str">
        <f>IF(J304&lt;&gt;"LIBSETS_SETTYPE_BATTLEGROUND",IF(J304&lt;&gt;"LIBSETS_SETTYPE_SPECIAL",IF(AE304&lt;&gt;"",VLOOKUP(AE304,'ESO zone constants'!$E$2:$L$4965,8,FALSE),""),""),"")</f>
        <v/>
      </c>
      <c r="AF304" s="45"/>
      <c r="AG304" s="45"/>
      <c r="AH304" s="45"/>
      <c r="AI304" s="3" t="str">
        <f>IF(J304&lt;&gt;"LIBSETS_SETTYPE_BATTLEGROUND",IF(J304&lt;&gt;"LIBSETS_SETTYPE_SPECIAL",IF(AJ304&lt;&gt;"",VLOOKUP(AJ304,'ESO zone constants'!$E$2:$L$4965,8,FALSE),""),""),"")</f>
        <v/>
      </c>
      <c r="AK304" s="45"/>
      <c r="AL304" s="45"/>
      <c r="AM304" s="45"/>
      <c r="AN304" s="3" t="str">
        <f>IF(J304&lt;&gt;"LIBSETS_SETTYPE_BATTLEGROUND",IF(J304&lt;&gt;"LIBSETS_SETTYPE_SPECIAL",IF(AO304&lt;&gt;"",VLOOKUP(AO304,'ESO zone constants'!$E$2:$L$4965,8,FALSE),""),""),"")</f>
        <v/>
      </c>
      <c r="AP304" s="45"/>
      <c r="AQ304" s="45"/>
      <c r="AR304" s="45"/>
      <c r="AS304" s="3" t="str">
        <f>IF(J304&lt;&gt;"LIBSETS_SETTYPE_BATTLEGROUND",IF(J304&lt;&gt;"LIBSETS_SETTYPE_SPECIAL",IF(AT304&lt;&gt;"",VLOOKUP(AT304,'ESO zone constants'!$E$2:$L$4965,8,FALSE),""),""),"")</f>
        <v/>
      </c>
      <c r="AU304" s="45"/>
      <c r="AV304" s="45"/>
      <c r="AW304" s="45"/>
      <c r="AX304" s="23" t="str">
        <f t="shared" si="29"/>
        <v>[397] = {wayshrines={-1,-1,-1,}, dlcId=DLC_WOLFHUNTER</v>
      </c>
      <c r="AY304" s="23" t="str">
        <f t="shared" si="32"/>
        <v>, zoneIds={1055}, veteran={[EQUIP_TYPE_HEAD]=true, [EQUIP_TYPE_SHOULDERS]=false}</v>
      </c>
      <c r="AZ304" s="23" t="str">
        <f t="shared" si="30"/>
        <v>, setType=LIBSETS_SETTYPE_MONSTER</v>
      </c>
      <c r="BA304" s="23" t="str">
        <f t="shared" si="31"/>
        <v>, dropMechanic={LIBSETS_DROP_MECHANIC_MONSTER_NAME}, dropMechanicNames={['en']='Balorgh', ['de']='Balorgh'}},</v>
      </c>
      <c r="BB304" s="23" t="str">
        <f t="shared" si="33"/>
        <v xml:space="preserve"> --Balorgh / Balorgh   [March of Sacrifices]</v>
      </c>
    </row>
    <row r="305" spans="1:54" x14ac:dyDescent="0.25">
      <c r="A305" s="5">
        <v>398</v>
      </c>
      <c r="B305" t="s">
        <v>33</v>
      </c>
      <c r="C305" t="s">
        <v>33</v>
      </c>
      <c r="D305" t="s">
        <v>33</v>
      </c>
      <c r="G305" s="3">
        <f t="shared" si="28"/>
        <v>398</v>
      </c>
      <c r="J305" s="8" t="s">
        <v>4244</v>
      </c>
      <c r="K305">
        <v>3</v>
      </c>
      <c r="L305" t="s">
        <v>4231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constants'!$E$2:$L$4965,8,FALSE),"")</f>
        <v>1052</v>
      </c>
      <c r="S305" t="s">
        <v>73</v>
      </c>
      <c r="T305" s="21" t="str">
        <f>IF(R305&lt;&gt;"",IF(NOT(ISERROR(VLOOKUP(R305,'ESO Dungeon constants'!$F$3:$J$9999,5,FALSE))),VLOOKUP(R305,'ESO Dungeon constants'!$F$3:$K$9999,6,FALSE),VLOOKUP(R305,'ESO zone constants'!$L$2:$O$9999,4,FALSE)),"")</f>
        <v>DLC_WOLFHUNTER</v>
      </c>
      <c r="U305" s="3" t="str">
        <f>VLOOKUP(T305,'LibSets constants'!$B$3:$C$1000,2,FALSE)</f>
        <v>Wolfhunter</v>
      </c>
      <c r="V305" s="37" t="s">
        <v>4346</v>
      </c>
      <c r="W305" s="45" t="s">
        <v>33</v>
      </c>
      <c r="X305" s="45" t="s">
        <v>33</v>
      </c>
      <c r="Y305" s="3" t="str">
        <f>IF(J305&lt;&gt;"LIBSETS_SETTYPE_BATTLEGROUND",IF(J305&lt;&gt;"LIBSETS_SETTYPE_SPECIAL",IF(Z305&lt;&gt;"",VLOOKUP(Z305,'ESO zone constants'!$E$2:$L$4965,8,FALSE),""),""),"")</f>
        <v/>
      </c>
      <c r="AA305" s="45"/>
      <c r="AB305" s="45"/>
      <c r="AC305" s="45"/>
      <c r="AD305" s="3" t="str">
        <f>IF(J305&lt;&gt;"LIBSETS_SETTYPE_BATTLEGROUND",IF(J305&lt;&gt;"LIBSETS_SETTYPE_SPECIAL",IF(AE305&lt;&gt;"",VLOOKUP(AE305,'ESO zone constants'!$E$2:$L$4965,8,FALSE),""),""),"")</f>
        <v/>
      </c>
      <c r="AF305" s="45"/>
      <c r="AG305" s="45"/>
      <c r="AH305" s="45"/>
      <c r="AI305" s="3" t="str">
        <f>IF(J305&lt;&gt;"LIBSETS_SETTYPE_BATTLEGROUND",IF(J305&lt;&gt;"LIBSETS_SETTYPE_SPECIAL",IF(AJ305&lt;&gt;"",VLOOKUP(AJ305,'ESO zone constants'!$E$2:$L$4965,8,FALSE),""),""),"")</f>
        <v/>
      </c>
      <c r="AK305" s="45"/>
      <c r="AL305" s="45"/>
      <c r="AM305" s="45"/>
      <c r="AN305" s="3" t="str">
        <f>IF(J305&lt;&gt;"LIBSETS_SETTYPE_BATTLEGROUND",IF(J305&lt;&gt;"LIBSETS_SETTYPE_SPECIAL",IF(AO305&lt;&gt;"",VLOOKUP(AO305,'ESO zone constants'!$E$2:$L$4965,8,FALSE),""),""),"")</f>
        <v/>
      </c>
      <c r="AP305" s="45"/>
      <c r="AQ305" s="45"/>
      <c r="AR305" s="45"/>
      <c r="AS305" s="3" t="str">
        <f>IF(J305&lt;&gt;"LIBSETS_SETTYPE_BATTLEGROUND",IF(J305&lt;&gt;"LIBSETS_SETTYPE_SPECIAL",IF(AT305&lt;&gt;"",VLOOKUP(AT305,'ESO zone constants'!$E$2:$L$4965,8,FALSE),""),""),"")</f>
        <v/>
      </c>
      <c r="AU305" s="45"/>
      <c r="AV305" s="45"/>
      <c r="AW305" s="45"/>
      <c r="AX305" s="23" t="str">
        <f t="shared" si="29"/>
        <v>[398] = {wayshrines={-1,-1,-1,}, dlcId=DLC_WOLFHUNTER</v>
      </c>
      <c r="AY305" s="23" t="str">
        <f t="shared" si="32"/>
        <v>, zoneIds={1052}, veteran={[EQUIP_TYPE_HEAD]=true, [EQUIP_TYPE_SHOULDERS]=false}</v>
      </c>
      <c r="AZ305" s="23" t="str">
        <f t="shared" si="30"/>
        <v>, setType=LIBSETS_SETTYPE_MONSTER</v>
      </c>
      <c r="BA305" s="23" t="str">
        <f t="shared" si="31"/>
        <v>, dropMechanic={LIBSETS_DROP_MECHANIC_MONSTER_NAME}, dropMechanicNames={['en']='Vykosa', ['de']='Vykosa'}},</v>
      </c>
      <c r="BB305" s="23" t="str">
        <f t="shared" si="33"/>
        <v xml:space="preserve"> --Vykosa / Vykosa   [Moon Hunter Keep]</v>
      </c>
    </row>
    <row r="306" spans="1:54" x14ac:dyDescent="0.25">
      <c r="A306" s="5">
        <v>432</v>
      </c>
      <c r="B306" t="s">
        <v>2403</v>
      </c>
      <c r="C306" t="s">
        <v>25</v>
      </c>
      <c r="D306" t="s">
        <v>2404</v>
      </c>
      <c r="G306" s="3">
        <f t="shared" si="28"/>
        <v>432</v>
      </c>
      <c r="J306" s="8" t="s">
        <v>4244</v>
      </c>
      <c r="K306">
        <v>3</v>
      </c>
      <c r="L306" t="s">
        <v>4231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constants'!$E$2:$L$4965,8,FALSE),"")</f>
        <v>1080</v>
      </c>
      <c r="S306" t="s">
        <v>64</v>
      </c>
      <c r="T306" s="21" t="str">
        <f>IF(R306&lt;&gt;"",IF(NOT(ISERROR(VLOOKUP(R306,'ESO Dungeon constants'!$F$3:$J$9999,5,FALSE))),VLOOKUP(R306,'ESO Dungeon constants'!$F$3:$K$9999,6,FALSE),VLOOKUP(R306,'ESO zone constants'!$L$2:$O$9999,4,FALSE)),"")</f>
        <v>DLC_WRATHSTONE</v>
      </c>
      <c r="U306" s="3" t="str">
        <f>VLOOKUP(T306,'LibSets constants'!$B$3:$C$1000,2,FALSE)</f>
        <v>Wrathstone</v>
      </c>
      <c r="V306" s="37" t="s">
        <v>4346</v>
      </c>
      <c r="W306" s="45" t="s">
        <v>4357</v>
      </c>
      <c r="X306" s="45" t="s">
        <v>4537</v>
      </c>
      <c r="Y306" s="3" t="str">
        <f>IF(J306&lt;&gt;"LIBSETS_SETTYPE_BATTLEGROUND",IF(J306&lt;&gt;"LIBSETS_SETTYPE_SPECIAL",IF(Z306&lt;&gt;"",VLOOKUP(Z306,'ESO zone constants'!$E$2:$L$4965,8,FALSE),""),""),"")</f>
        <v/>
      </c>
      <c r="AA306" s="45"/>
      <c r="AB306" s="45"/>
      <c r="AC306" s="45"/>
      <c r="AD306" s="3" t="str">
        <f>IF(J306&lt;&gt;"LIBSETS_SETTYPE_BATTLEGROUND",IF(J306&lt;&gt;"LIBSETS_SETTYPE_SPECIAL",IF(AE306&lt;&gt;"",VLOOKUP(AE306,'ESO zone constants'!$E$2:$L$4965,8,FALSE),""),""),"")</f>
        <v/>
      </c>
      <c r="AF306" s="45"/>
      <c r="AG306" s="45"/>
      <c r="AH306" s="45"/>
      <c r="AI306" s="3" t="str">
        <f>IF(J306&lt;&gt;"LIBSETS_SETTYPE_BATTLEGROUND",IF(J306&lt;&gt;"LIBSETS_SETTYPE_SPECIAL",IF(AJ306&lt;&gt;"",VLOOKUP(AJ306,'ESO zone constants'!$E$2:$L$4965,8,FALSE),""),""),"")</f>
        <v/>
      </c>
      <c r="AK306" s="45"/>
      <c r="AL306" s="45"/>
      <c r="AM306" s="45"/>
      <c r="AN306" s="3" t="str">
        <f>IF(J306&lt;&gt;"LIBSETS_SETTYPE_BATTLEGROUND",IF(J306&lt;&gt;"LIBSETS_SETTYPE_SPECIAL",IF(AO306&lt;&gt;"",VLOOKUP(AO306,'ESO zone constants'!$E$2:$L$4965,8,FALSE),""),""),"")</f>
        <v/>
      </c>
      <c r="AP306" s="45"/>
      <c r="AQ306" s="45"/>
      <c r="AR306" s="45"/>
      <c r="AS306" s="3" t="str">
        <f>IF(J306&lt;&gt;"LIBSETS_SETTYPE_BATTLEGROUND",IF(J306&lt;&gt;"LIBSETS_SETTYPE_SPECIAL",IF(AT306&lt;&gt;"",VLOOKUP(AT306,'ESO zone constants'!$E$2:$L$4965,8,FALSE),""),""),"")</f>
        <v/>
      </c>
      <c r="AU306" s="45"/>
      <c r="AV306" s="45"/>
      <c r="AW306" s="45"/>
      <c r="AX306" s="23" t="str">
        <f t="shared" si="29"/>
        <v>[432] = {wayshrines={-1,-1,-1,}, dlcId=DLC_WRATHSTONE</v>
      </c>
      <c r="AY306" s="23" t="str">
        <f t="shared" si="32"/>
        <v>, zoneIds={1080}, veteran={[EQUIP_TYPE_HEAD]=true, [EQUIP_TYPE_SHOULDERS]=false}</v>
      </c>
      <c r="AZ306" s="23" t="str">
        <f t="shared" si="30"/>
        <v>, setType=LIBSETS_SETTYPE_MONSTER</v>
      </c>
      <c r="BA306" s="23" t="str">
        <f t="shared" si="31"/>
        <v>, dropMechanic={LIBSETS_DROP_MECHANIC_MONSTER_NAME}, dropMechanicNames={['en']='The Stonekeeper', ['de']='Der Steinwahrer'}},</v>
      </c>
      <c r="BB306" s="23" t="str">
        <f t="shared" si="33"/>
        <v xml:space="preserve"> --Stonekeeper / Steinwahrer   [Frostvault]</v>
      </c>
    </row>
    <row r="307" spans="1:54" x14ac:dyDescent="0.25">
      <c r="A307" s="5">
        <v>436</v>
      </c>
      <c r="B307" t="s">
        <v>2414</v>
      </c>
      <c r="C307" t="s">
        <v>28</v>
      </c>
      <c r="D307" t="s">
        <v>2415</v>
      </c>
      <c r="G307" s="3">
        <f t="shared" si="28"/>
        <v>436</v>
      </c>
      <c r="J307" s="8" t="s">
        <v>4244</v>
      </c>
      <c r="K307">
        <v>3</v>
      </c>
      <c r="L307" t="s">
        <v>4231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constants'!$E$2:$L$4965,8,FALSE),"")</f>
        <v>1081</v>
      </c>
      <c r="S307" t="s">
        <v>67</v>
      </c>
      <c r="T307" s="21" t="str">
        <f>IF(R307&lt;&gt;"",IF(NOT(ISERROR(VLOOKUP(R307,'ESO Dungeon constants'!$F$3:$J$9999,5,FALSE))),VLOOKUP(R307,'ESO Dungeon constants'!$F$3:$K$9999,6,FALSE),VLOOKUP(R307,'ESO zone constants'!$L$2:$O$9999,4,FALSE)),"")</f>
        <v>DLC_WRATHSTONE</v>
      </c>
      <c r="U307" s="3" t="str">
        <f>VLOOKUP(T307,'LibSets constants'!$B$3:$C$1000,2,FALSE)</f>
        <v>Wrathstone</v>
      </c>
      <c r="V307" s="37" t="s">
        <v>4346</v>
      </c>
      <c r="W307" s="45" t="s">
        <v>28</v>
      </c>
      <c r="X307" s="45" t="s">
        <v>4535</v>
      </c>
      <c r="Y307" s="3" t="str">
        <f>IF(J307&lt;&gt;"LIBSETS_SETTYPE_BATTLEGROUND",IF(J307&lt;&gt;"LIBSETS_SETTYPE_SPECIAL",IF(Z307&lt;&gt;"",VLOOKUP(Z307,'ESO zone constants'!$E$2:$L$4965,8,FALSE),""),""),"")</f>
        <v/>
      </c>
      <c r="AA307" s="45"/>
      <c r="AB307" s="45"/>
      <c r="AC307" s="45"/>
      <c r="AD307" s="3" t="str">
        <f>IF(J307&lt;&gt;"LIBSETS_SETTYPE_BATTLEGROUND",IF(J307&lt;&gt;"LIBSETS_SETTYPE_SPECIAL",IF(AE307&lt;&gt;"",VLOOKUP(AE307,'ESO zone constants'!$E$2:$L$4965,8,FALSE),""),""),"")</f>
        <v/>
      </c>
      <c r="AF307" s="45"/>
      <c r="AG307" s="45"/>
      <c r="AH307" s="45"/>
      <c r="AI307" s="3" t="str">
        <f>IF(J307&lt;&gt;"LIBSETS_SETTYPE_BATTLEGROUND",IF(J307&lt;&gt;"LIBSETS_SETTYPE_SPECIAL",IF(AJ307&lt;&gt;"",VLOOKUP(AJ307,'ESO zone constants'!$E$2:$L$4965,8,FALSE),""),""),"")</f>
        <v/>
      </c>
      <c r="AK307" s="45"/>
      <c r="AL307" s="45"/>
      <c r="AM307" s="45"/>
      <c r="AN307" s="3" t="str">
        <f>IF(J307&lt;&gt;"LIBSETS_SETTYPE_BATTLEGROUND",IF(J307&lt;&gt;"LIBSETS_SETTYPE_SPECIAL",IF(AO307&lt;&gt;"",VLOOKUP(AO307,'ESO zone constants'!$E$2:$L$4965,8,FALSE),""),""),"")</f>
        <v/>
      </c>
      <c r="AP307" s="45"/>
      <c r="AQ307" s="45"/>
      <c r="AR307" s="45"/>
      <c r="AS307" s="3" t="str">
        <f>IF(J307&lt;&gt;"LIBSETS_SETTYPE_BATTLEGROUND",IF(J307&lt;&gt;"LIBSETS_SETTYPE_SPECIAL",IF(AT307&lt;&gt;"",VLOOKUP(AT307,'ESO zone constants'!$E$2:$L$4965,8,FALSE),""),""),"")</f>
        <v/>
      </c>
      <c r="AU307" s="45"/>
      <c r="AV307" s="45"/>
      <c r="AW307" s="45"/>
      <c r="AX307" s="23" t="str">
        <f t="shared" si="29"/>
        <v>[436] = {wayshrines={-1,-1,-1,}, dlcId=DLC_WRATHSTONE</v>
      </c>
      <c r="AY307" s="23" t="str">
        <f t="shared" si="32"/>
        <v>, zoneIds={1081}, veteran={[EQUIP_TYPE_HEAD]=true, [EQUIP_TYPE_SHOULDERS]=false}</v>
      </c>
      <c r="AZ307" s="23" t="str">
        <f t="shared" si="30"/>
        <v>, setType=LIBSETS_SETTYPE_MONSTER</v>
      </c>
      <c r="BA307" s="23" t="str">
        <f t="shared" si="31"/>
        <v>, dropMechanic={LIBSETS_DROP_MECHANIC_MONSTER_NAME}, dropMechanicNames={['en']='Symphony of Blades', ['de']='Die Sinfonie der Klingen'}},</v>
      </c>
      <c r="BB307" s="23" t="str">
        <f t="shared" si="33"/>
        <v xml:space="preserve"> --Symphony of Blades / Sinfonie der Klingen   [Depths of Malatar]</v>
      </c>
    </row>
    <row r="308" spans="1:54" x14ac:dyDescent="0.25">
      <c r="A308" s="5">
        <v>458</v>
      </c>
      <c r="B308" t="s">
        <v>4308</v>
      </c>
      <c r="C308" t="s">
        <v>4308</v>
      </c>
      <c r="D308" t="s">
        <v>4308</v>
      </c>
      <c r="G308" s="3">
        <f t="shared" si="28"/>
        <v>458</v>
      </c>
      <c r="J308" s="3" t="s">
        <v>4244</v>
      </c>
      <c r="K308">
        <v>3</v>
      </c>
      <c r="L308" t="s">
        <v>4231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constants'!$E$2:$L$4965,8,FALSE),"")</f>
        <v>1122</v>
      </c>
      <c r="S308" t="s">
        <v>4253</v>
      </c>
      <c r="T308" s="21" t="str">
        <f>IF(R308&lt;&gt;"",IF(NOT(ISERROR(VLOOKUP(R308,'ESO Dungeon constants'!$F$3:$J$9999,5,FALSE))),VLOOKUP(R308,'ESO Dungeon constants'!$F$3:$K$9999,6,FALSE),VLOOKUP(R308,'ESO zone constants'!$L$2:$O$9999,4,FALSE)),"")</f>
        <v>DLC_SCALEBREAKER</v>
      </c>
      <c r="U308" s="3" t="str">
        <f>VLOOKUP(T308,'LibSets constants'!$B$3:$C$1000,2,FALSE)</f>
        <v>Scalebraker</v>
      </c>
      <c r="V308" s="37" t="s">
        <v>4346</v>
      </c>
      <c r="W308" s="45" t="s">
        <v>4308</v>
      </c>
      <c r="X308" s="45" t="s">
        <v>4308</v>
      </c>
      <c r="Y308" s="3" t="str">
        <f>IF(J308&lt;&gt;"LIBSETS_SETTYPE_BATTLEGROUND",IF(J308&lt;&gt;"LIBSETS_SETTYPE_SPECIAL",IF(Z308&lt;&gt;"",VLOOKUP(Z308,'ESO zone constants'!$E$2:$L$4965,8,FALSE),""),""),"")</f>
        <v/>
      </c>
      <c r="AA308" s="45"/>
      <c r="AB308" s="45"/>
      <c r="AC308" s="45"/>
      <c r="AD308" s="3" t="str">
        <f>IF(J308&lt;&gt;"LIBSETS_SETTYPE_BATTLEGROUND",IF(J308&lt;&gt;"LIBSETS_SETTYPE_SPECIAL",IF(AE308&lt;&gt;"",VLOOKUP(AE308,'ESO zone constants'!$E$2:$L$4965,8,FALSE),""),""),"")</f>
        <v/>
      </c>
      <c r="AF308" s="45"/>
      <c r="AG308" s="45"/>
      <c r="AH308" s="45"/>
      <c r="AI308" s="3" t="str">
        <f>IF(J308&lt;&gt;"LIBSETS_SETTYPE_BATTLEGROUND",IF(J308&lt;&gt;"LIBSETS_SETTYPE_SPECIAL",IF(AJ308&lt;&gt;"",VLOOKUP(AJ308,'ESO zone constants'!$E$2:$L$4965,8,FALSE),""),""),"")</f>
        <v/>
      </c>
      <c r="AK308" s="45"/>
      <c r="AL308" s="45"/>
      <c r="AM308" s="45"/>
      <c r="AN308" s="3" t="str">
        <f>IF(J308&lt;&gt;"LIBSETS_SETTYPE_BATTLEGROUND",IF(J308&lt;&gt;"LIBSETS_SETTYPE_SPECIAL",IF(AO308&lt;&gt;"",VLOOKUP(AO308,'ESO zone constants'!$E$2:$L$4965,8,FALSE),""),""),"")</f>
        <v/>
      </c>
      <c r="AP308" s="45"/>
      <c r="AQ308" s="45"/>
      <c r="AR308" s="45"/>
      <c r="AS308" s="3" t="str">
        <f>IF(J308&lt;&gt;"LIBSETS_SETTYPE_BATTLEGROUND",IF(J308&lt;&gt;"LIBSETS_SETTYPE_SPECIAL",IF(AT308&lt;&gt;"",VLOOKUP(AT308,'ESO zone constants'!$E$2:$L$4965,8,FALSE),""),""),"")</f>
        <v/>
      </c>
      <c r="AU308" s="45"/>
      <c r="AV308" s="45"/>
      <c r="AW308" s="45"/>
      <c r="AX308" s="23" t="str">
        <f t="shared" si="29"/>
        <v>[458] = {wayshrines={-1,-1,-1,}, dlcId=DLC_SCALEBREAKER</v>
      </c>
      <c r="AY308" s="23" t="str">
        <f t="shared" si="32"/>
        <v>, zoneIds={1122}, veteran={[EQUIP_TYPE_HEAD]=true, [EQUIP_TYPE_SHOULDERS]=false}</v>
      </c>
      <c r="AZ308" s="23" t="str">
        <f t="shared" si="30"/>
        <v>, setType=LIBSETS_SETTYPE_MONSTER</v>
      </c>
      <c r="BA308" s="23" t="str">
        <f t="shared" si="31"/>
        <v>, dropMechanic={LIBSETS_DROP_MECHANIC_MONSTER_NAME}, dropMechanicNames={['en']='Grundwulf', ['de']='Grundwulf'}},</v>
      </c>
      <c r="BB308" s="23" t="str">
        <f t="shared" si="33"/>
        <v xml:space="preserve"> --Grundwulf / Grundwulf   [Moongrave Fane]</v>
      </c>
    </row>
    <row r="309" spans="1:54" x14ac:dyDescent="0.25">
      <c r="A309" s="5">
        <v>459</v>
      </c>
      <c r="B309" t="s">
        <v>4309</v>
      </c>
      <c r="C309" t="s">
        <v>4309</v>
      </c>
      <c r="D309" t="s">
        <v>4309</v>
      </c>
      <c r="G309" s="3">
        <f t="shared" si="28"/>
        <v>459</v>
      </c>
      <c r="J309" s="3" t="s">
        <v>4244</v>
      </c>
      <c r="K309">
        <v>3</v>
      </c>
      <c r="L309" t="s">
        <v>4231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constants'!$E$2:$L$4965,8,FALSE),"")</f>
        <v>1123</v>
      </c>
      <c r="S309" t="s">
        <v>4254</v>
      </c>
      <c r="T309" s="21" t="str">
        <f>IF(R309&lt;&gt;"",IF(NOT(ISERROR(VLOOKUP(R309,'ESO Dungeon constants'!$F$3:$J$9999,5,FALSE))),VLOOKUP(R309,'ESO Dungeon constants'!$F$3:$K$9999,6,FALSE),VLOOKUP(R309,'ESO zone constants'!$L$2:$O$9999,4,FALSE)),"")</f>
        <v>DLC_SCALEBREAKER</v>
      </c>
      <c r="U309" s="3" t="str">
        <f>VLOOKUP(T309,'LibSets constants'!$B$3:$C$1000,2,FALSE)</f>
        <v>Scalebraker</v>
      </c>
      <c r="V309" s="37" t="s">
        <v>4346</v>
      </c>
      <c r="W309" s="45" t="s">
        <v>4309</v>
      </c>
      <c r="X309" s="45" t="s">
        <v>4309</v>
      </c>
      <c r="Y309" s="3" t="str">
        <f>IF(J309&lt;&gt;"LIBSETS_SETTYPE_BATTLEGROUND",IF(J309&lt;&gt;"LIBSETS_SETTYPE_SPECIAL",IF(Z309&lt;&gt;"",VLOOKUP(Z309,'ESO zone constants'!$E$2:$L$4965,8,FALSE),""),""),"")</f>
        <v/>
      </c>
      <c r="AA309" s="45"/>
      <c r="AB309" s="45"/>
      <c r="AC309" s="45"/>
      <c r="AD309" s="3" t="str">
        <f>IF(J309&lt;&gt;"LIBSETS_SETTYPE_BATTLEGROUND",IF(J309&lt;&gt;"LIBSETS_SETTYPE_SPECIAL",IF(AE309&lt;&gt;"",VLOOKUP(AE309,'ESO zone constants'!$E$2:$L$4965,8,FALSE),""),""),"")</f>
        <v/>
      </c>
      <c r="AF309" s="45"/>
      <c r="AG309" s="45"/>
      <c r="AH309" s="45"/>
      <c r="AI309" s="3" t="str">
        <f>IF(J309&lt;&gt;"LIBSETS_SETTYPE_BATTLEGROUND",IF(J309&lt;&gt;"LIBSETS_SETTYPE_SPECIAL",IF(AJ309&lt;&gt;"",VLOOKUP(AJ309,'ESO zone constants'!$E$2:$L$4965,8,FALSE),""),""),"")</f>
        <v/>
      </c>
      <c r="AK309" s="45"/>
      <c r="AL309" s="45"/>
      <c r="AM309" s="45"/>
      <c r="AN309" s="3" t="str">
        <f>IF(J309&lt;&gt;"LIBSETS_SETTYPE_BATTLEGROUND",IF(J309&lt;&gt;"LIBSETS_SETTYPE_SPECIAL",IF(AO309&lt;&gt;"",VLOOKUP(AO309,'ESO zone constants'!$E$2:$L$4965,8,FALSE),""),""),"")</f>
        <v/>
      </c>
      <c r="AP309" s="45"/>
      <c r="AQ309" s="45"/>
      <c r="AR309" s="45"/>
      <c r="AS309" s="3" t="str">
        <f>IF(J309&lt;&gt;"LIBSETS_SETTYPE_BATTLEGROUND",IF(J309&lt;&gt;"LIBSETS_SETTYPE_SPECIAL",IF(AT309&lt;&gt;"",VLOOKUP(AT309,'ESO zone constants'!$E$2:$L$4965,8,FALSE),""),""),"")</f>
        <v/>
      </c>
      <c r="AU309" s="45"/>
      <c r="AV309" s="45"/>
      <c r="AW309" s="45"/>
      <c r="AX309" s="23" t="str">
        <f t="shared" si="29"/>
        <v>[459] = {wayshrines={-1,-1,-1,}, dlcId=DLC_SCALEBREAKER</v>
      </c>
      <c r="AY309" s="23" t="str">
        <f t="shared" si="32"/>
        <v>, zoneIds={1123}, veteran={[EQUIP_TYPE_HEAD]=true, [EQUIP_TYPE_SHOULDERS]=false}</v>
      </c>
      <c r="AZ309" s="23" t="str">
        <f t="shared" si="30"/>
        <v>, setType=LIBSETS_SETTYPE_MONSTER</v>
      </c>
      <c r="BA309" s="23" t="str">
        <f t="shared" si="31"/>
        <v>, dropMechanic={LIBSETS_DROP_MECHANIC_MONSTER_NAME}, dropMechanicNames={['en']='Maarselok', ['de']='Maarselok'}},</v>
      </c>
      <c r="BB309" s="23" t="str">
        <f t="shared" si="33"/>
        <v xml:space="preserve"> --Maarselok / Maarselok   [Lair of Maarselok]</v>
      </c>
    </row>
    <row r="310" spans="1:54" x14ac:dyDescent="0.25">
      <c r="A310" s="13">
        <v>20</v>
      </c>
      <c r="B310" t="s">
        <v>1355</v>
      </c>
      <c r="C310" t="s">
        <v>1357</v>
      </c>
      <c r="D310" t="s">
        <v>1356</v>
      </c>
      <c r="G310" s="3">
        <f t="shared" si="28"/>
        <v>20</v>
      </c>
      <c r="J310" s="8" t="s">
        <v>4245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constants'!$E$2:$L$4965,8,FALSE),"")</f>
        <v>103</v>
      </c>
      <c r="S310" t="s">
        <v>156</v>
      </c>
      <c r="T310" s="21" t="str">
        <f>IF(R310&lt;&gt;"",IF(NOT(ISERROR(VLOOKUP(R310,'ESO Dungeon constants'!$F$3:$J$9999,5,FALSE))),VLOOKUP(R310,'ESO Dungeon constants'!$F$3:$K$9999,6,FALSE),VLOOKUP(R310,'ESO zone constants'!$L$2:$O$9999,4,FALSE)),"")</f>
        <v>DLC_BASE_GAME</v>
      </c>
      <c r="U310" s="3" t="str">
        <f>VLOOKUP(T310,'LibSets constants'!$B$3:$C$1000,2,FALSE)</f>
        <v>Included in base game</v>
      </c>
      <c r="V310" s="37" t="s">
        <v>4362</v>
      </c>
      <c r="W310" s="50" t="str">
        <f>IF(V310&lt;&gt;"",IF(V310&lt;&gt;"LIBSETS_DROP_MECHANIC_MONSTER_NAME",VLOOKUP(V310,'LibSets constants'!$I$4:$L$1000,3,FALSE),""),"")</f>
        <v>Delve bosses have a chance to drop a waist or feet.</v>
      </c>
      <c r="X310" s="50" t="str">
        <f>IF(V310&lt;&gt;"",IF(V310&lt;&gt;"LIBSETS_DROP_MECHANIC_MONSTER_NAME",VLOOKUP(V310,'LibSets constants'!$I$4:$L$1000,4,FALSE),""),"")</f>
        <v>Bosse in Gewölben haben die Chance, eine Taille oder Füße fallen zu lassen.</v>
      </c>
      <c r="Y310" s="3" t="str">
        <f>IF(J310&lt;&gt;"LIBSETS_SETTYPE_BATTLEGROUND",IF(J310&lt;&gt;"LIBSETS_SETTYPE_SPECIAL",IF(Z310&lt;&gt;"",VLOOKUP(Z310,'ESO zone constants'!$E$2:$L$4965,8,FALSE),""),""),"")</f>
        <v/>
      </c>
      <c r="AA310" s="51" t="s">
        <v>4363</v>
      </c>
      <c r="AB310" s="50" t="str">
        <f>IF(AA310&lt;&gt;"",IF(AA310&lt;&gt;"LIBSETS_DROP_MECHANIC_MONSTER_NAME",VLOOKUP(AA310,'LibSets constants'!$I$4:$L$1000,3,FALSE),""),"")</f>
        <v>Overland group bosses have a 100% chance to drop head, chest, legs, or weapon.</v>
      </c>
      <c r="AC310" s="50" t="str">
        <f>IF(AA310&lt;&gt;"",IF(AA310&lt;&gt;"LIBSETS_DROP_MECHANIC_MONSTER_NAME",VLOOKUP(AA310,'LibSets constants'!$I$4:$L$1000,4,FALSE),""),"")</f>
        <v>Überland Gruppenbosse haben eine Chance von 100%, Kopf, Brust, Beine oder Waffen fallen zu lassen.</v>
      </c>
      <c r="AD310" s="3" t="str">
        <f>IF(J310&lt;&gt;"LIBSETS_SETTYPE_BATTLEGROUND",IF(J310&lt;&gt;"LIBSETS_SETTYPE_SPECIAL",IF(AE310&lt;&gt;"",VLOOKUP(AE310,'ESO zone constants'!$E$2:$L$4965,8,FALSE),""),""),"")</f>
        <v/>
      </c>
      <c r="AF310" s="51" t="s">
        <v>4364</v>
      </c>
      <c r="AG310" s="50" t="str">
        <f>IF(AF310&lt;&gt;"",IF(AF310&lt;&gt;"LIBSETS_DROP_MECHANIC_MONSTER_NAME",VLOOKUP(AF310,'LibSets constants'!$I$4:$L$1000,3,FALSE),""),"")</f>
        <v>Public dungeon bosses have a chance to drop a shoulder, hand, or weapon.</v>
      </c>
      <c r="AH310" s="50" t="str">
        <f>IF(AF310&lt;&gt;"",IF(AF310&lt;&gt;"LIBSETS_DROP_MECHANIC_MONSTER_NAME",VLOOKUP(AF310,'LibSets constants'!$I$4:$L$1000,4,FALSE),""),"")</f>
        <v>Öffentliche Dungeon-Bosse haben die Möglichkeit, eine Schulter, Handschuhe oder eine Waffe fallen zu lassen.</v>
      </c>
      <c r="AI310" s="3" t="str">
        <f>IF(J310&lt;&gt;"LIBSETS_SETTYPE_BATTLEGROUND",IF(J310&lt;&gt;"LIBSETS_SETTYPE_SPECIAL",IF(AJ310&lt;&gt;"",VLOOKUP(AJ310,'ESO zone constants'!$E$2:$L$4965,8,FALSE),""),""),"")</f>
        <v/>
      </c>
      <c r="AK310" s="51" t="s">
        <v>4365</v>
      </c>
      <c r="AL310" s="50" t="str">
        <f>IF(AK310&lt;&gt;"",IF(AK310&lt;&gt;"LIBSETS_DROP_MECHANIC_MONSTER_NAME",VLOOKUP(AK310,'LibSets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0" s="50" t="str">
        <f>IF(AK310&lt;&gt;"",IF(AK310&lt;&gt;"LIBSETS_DROP_MECHANIC_MONSTER_NAME",VLOOKUP(AK310,'LibSets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0" s="3" t="str">
        <f>IF(J310&lt;&gt;"LIBSETS_SETTYPE_BATTLEGROUND",IF(J310&lt;&gt;"LIBSETS_SETTYPE_SPECIAL",IF(AO310&lt;&gt;"",VLOOKUP(AO310,'ESO zone constants'!$E$2:$L$4965,8,FALSE),""),""),"")</f>
        <v/>
      </c>
      <c r="AP310" s="51"/>
      <c r="AQ310" s="50" t="str">
        <f>IF(AP310&lt;&gt;"",IF(AP310&lt;&gt;"LIBSETS_DROP_MECHANIC_MONSTER_NAME",VLOOKUP(AP310,'LibSets constants'!$I$4:$L$1000,3,FALSE),""),"")</f>
        <v/>
      </c>
      <c r="AR310" s="50" t="str">
        <f>IF(AP310&lt;&gt;"",IF(AP310&lt;&gt;"LIBSETS_DROP_MECHANIC_MONSTER_NAME",VLOOKUP(AP310,'LibSets constants'!$I$4:$L$1000,4,FALSE),""),"")</f>
        <v/>
      </c>
      <c r="AS310" s="3" t="str">
        <f>IF(J310&lt;&gt;"LIBSETS_SETTYPE_BATTLEGROUND",IF(J310&lt;&gt;"LIBSETS_SETTYPE_SPECIAL",IF(AT310&lt;&gt;"",VLOOKUP(AT310,'ESO zone constants'!$E$2:$L$4965,8,FALSE),""),""),"")</f>
        <v/>
      </c>
      <c r="AU310" s="51"/>
      <c r="AV310" s="50" t="str">
        <f>IF(AU310&lt;&gt;"",IF(AU310&lt;&gt;"LIBSETS_DROP_MECHANIC_MONSTER_NAME",VLOOKUP(AU310,'LibSets constants'!$I$4:$L$1000,3,FALSE),""),"")</f>
        <v/>
      </c>
      <c r="AW310" s="50" t="str">
        <f>IF(AU310&lt;&gt;"",IF(AU310&lt;&gt;"LIBSETS_DROP_MECHANIC_MONSTER_NAME",VLOOKUP(AU310,'LibSets constants'!$I$4:$L$1000,4,FALSE),""),"")</f>
        <v/>
      </c>
      <c r="AX310" s="23" t="str">
        <f t="shared" si="29"/>
        <v>[20] = {wayshrines={-1,-1,-1,}, dlcId=DLC_BASE_GAME</v>
      </c>
      <c r="AY310" s="23" t="str">
        <f t="shared" si="32"/>
        <v>, zoneIds={103}, veteran=false</v>
      </c>
      <c r="AZ310" s="23" t="str">
        <f t="shared" si="30"/>
        <v>, setType=LIBSETS_SETTYPE_OVERLAND</v>
      </c>
      <c r="BA31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0" s="23" t="str">
        <f t="shared" si="33"/>
        <v xml:space="preserve"> --Witchman Armor / Hexenwerk   [The Rift]</v>
      </c>
    </row>
    <row r="311" spans="1:54" x14ac:dyDescent="0.25">
      <c r="A311" s="13">
        <v>21</v>
      </c>
      <c r="B311" t="s">
        <v>1358</v>
      </c>
      <c r="C311" t="s">
        <v>1360</v>
      </c>
      <c r="D311" t="s">
        <v>1359</v>
      </c>
      <c r="G311" s="3">
        <f t="shared" si="28"/>
        <v>21</v>
      </c>
      <c r="J311" s="8" t="s">
        <v>4245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constants'!$E$2:$L$4965,8,FALSE),"")</f>
        <v>101</v>
      </c>
      <c r="S311" t="s">
        <v>155</v>
      </c>
      <c r="T311" s="21" t="str">
        <f>IF(R311&lt;&gt;"",IF(NOT(ISERROR(VLOOKUP(R311,'ESO Dungeon constants'!$F$3:$J$9999,5,FALSE))),VLOOKUP(R311,'ESO Dungeon constants'!$F$3:$K$9999,6,FALSE),VLOOKUP(R311,'ESO zone constants'!$L$2:$O$9999,4,FALSE)),"")</f>
        <v>DLC_BASE_GAME</v>
      </c>
      <c r="U311" s="3" t="str">
        <f>VLOOKUP(T311,'LibSets constants'!$B$3:$C$1000,2,FALSE)</f>
        <v>Included in base game</v>
      </c>
      <c r="V311" s="37" t="s">
        <v>4362</v>
      </c>
      <c r="W311" s="3" t="str">
        <f>IF(V311&lt;&gt;"",IF(V311&lt;&gt;"LIBSETS_DROP_MECHANIC_MONSTER_NAME",VLOOKUP(V311,'LibSets constants'!$I$4:$L$1000,3,FALSE),""),"")</f>
        <v>Delve bosses have a chance to drop a waist or feet.</v>
      </c>
      <c r="X311" s="3" t="str">
        <f>IF(V311&lt;&gt;"",IF(V311&lt;&gt;"LIBSETS_DROP_MECHANIC_MONSTER_NAME",VLOOKUP(V311,'LibSets constants'!$I$4:$L$1000,4,FALSE),""),"")</f>
        <v>Bosse in Gewölben haben die Chance, eine Taille oder Füße fallen zu lassen.</v>
      </c>
      <c r="Y311" s="3" t="str">
        <f>IF(J311&lt;&gt;"LIBSETS_SETTYPE_BATTLEGROUND",IF(J311&lt;&gt;"LIBSETS_SETTYPE_SPECIAL",IF(Z311&lt;&gt;"",VLOOKUP(Z311,'ESO zone constants'!$E$2:$L$4965,8,FALSE),""),""),"")</f>
        <v/>
      </c>
      <c r="AA311" s="37" t="s">
        <v>4363</v>
      </c>
      <c r="AB311" s="3" t="str">
        <f>IF(AA311&lt;&gt;"",IF(AA311&lt;&gt;"LIBSETS_DROP_MECHANIC_MONSTER_NAME",VLOOKUP(AA311,'LibSets constants'!$I$4:$L$1000,3,FALSE),""),"")</f>
        <v>Overland group bosses have a 100% chance to drop head, chest, legs, or weapon.</v>
      </c>
      <c r="AC311" s="3" t="str">
        <f>IF(AA311&lt;&gt;"",IF(AA311&lt;&gt;"LIBSETS_DROP_MECHANIC_MONSTER_NAME",VLOOKUP(AA311,'LibSets constants'!$I$4:$L$1000,4,FALSE),""),"")</f>
        <v>Überland Gruppenbosse haben eine Chance von 100%, Kopf, Brust, Beine oder Waffen fallen zu lassen.</v>
      </c>
      <c r="AD311" s="3" t="str">
        <f>IF(J311&lt;&gt;"LIBSETS_SETTYPE_BATTLEGROUND",IF(J311&lt;&gt;"LIBSETS_SETTYPE_SPECIAL",IF(AE311&lt;&gt;"",VLOOKUP(AE311,'ESO zone constants'!$E$2:$L$4965,8,FALSE),""),""),"")</f>
        <v/>
      </c>
      <c r="AF311" s="37" t="s">
        <v>4364</v>
      </c>
      <c r="AG311" s="3" t="str">
        <f>IF(AF311&lt;&gt;"",IF(AF311&lt;&gt;"LIBSETS_DROP_MECHANIC_MONSTER_NAME",VLOOKUP(AF311,'LibSets constants'!$I$4:$L$1000,3,FALSE),""),"")</f>
        <v>Public dungeon bosses have a chance to drop a shoulder, hand, or weapon.</v>
      </c>
      <c r="AH311" s="3" t="str">
        <f>IF(AF311&lt;&gt;"",IF(AF311&lt;&gt;"LIBSETS_DROP_MECHANIC_MONSTER_NAME",VLOOKUP(AF311,'LibSets constants'!$I$4:$L$1000,4,FALSE),""),"")</f>
        <v>Öffentliche Dungeon-Bosse haben die Möglichkeit, eine Schulter, Handschuhe oder eine Waffe fallen zu lassen.</v>
      </c>
      <c r="AI311" s="3" t="str">
        <f>IF(J311&lt;&gt;"LIBSETS_SETTYPE_BATTLEGROUND",IF(J311&lt;&gt;"LIBSETS_SETTYPE_SPECIAL",IF(AJ311&lt;&gt;"",VLOOKUP(AJ311,'ESO zone constants'!$E$2:$L$4965,8,FALSE),""),""),"")</f>
        <v/>
      </c>
      <c r="AK311" s="37" t="s">
        <v>4365</v>
      </c>
      <c r="AL311" s="3" t="str">
        <f>IF(AK311&lt;&gt;"",IF(AK311&lt;&gt;"LIBSETS_DROP_MECHANIC_MONSTER_NAME",VLOOKUP(AK311,'LibSets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1" s="3" t="str">
        <f>IF(AK311&lt;&gt;"",IF(AK311&lt;&gt;"LIBSETS_DROP_MECHANIC_MONSTER_NAME",VLOOKUP(AK311,'LibSets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1" s="3" t="str">
        <f>IF(J311&lt;&gt;"LIBSETS_SETTYPE_BATTLEGROUND",IF(J311&lt;&gt;"LIBSETS_SETTYPE_SPECIAL",IF(AO311&lt;&gt;"",VLOOKUP(AO311,'ESO zone constants'!$E$2:$L$4965,8,FALSE),""),""),"")</f>
        <v/>
      </c>
      <c r="AQ311" s="3" t="str">
        <f>IF(AP311&lt;&gt;"",IF(AP311&lt;&gt;"LIBSETS_DROP_MECHANIC_MONSTER_NAME",VLOOKUP(AP311,'LibSets constants'!$I$4:$L$1000,3,FALSE),""),"")</f>
        <v/>
      </c>
      <c r="AR311" s="3" t="str">
        <f>IF(AP311&lt;&gt;"",IF(AP311&lt;&gt;"LIBSETS_DROP_MECHANIC_MONSTER_NAME",VLOOKUP(AP311,'LibSets constants'!$I$4:$L$1000,4,FALSE),""),"")</f>
        <v/>
      </c>
      <c r="AS311" s="3" t="str">
        <f>IF(J311&lt;&gt;"LIBSETS_SETTYPE_BATTLEGROUND",IF(J311&lt;&gt;"LIBSETS_SETTYPE_SPECIAL",IF(AT311&lt;&gt;"",VLOOKUP(AT311,'ESO zone constants'!$E$2:$L$4965,8,FALSE),""),""),"")</f>
        <v/>
      </c>
      <c r="AV311" s="3" t="str">
        <f>IF(AU311&lt;&gt;"",IF(AU311&lt;&gt;"LIBSETS_DROP_MECHANIC_MONSTER_NAME",VLOOKUP(AU311,'LibSets constants'!$I$4:$L$1000,3,FALSE),""),"")</f>
        <v/>
      </c>
      <c r="AW311" s="3" t="str">
        <f>IF(AU311&lt;&gt;"",IF(AU311&lt;&gt;"LIBSETS_DROP_MECHANIC_MONSTER_NAME",VLOOKUP(AU311,'LibSets constants'!$I$4:$L$1000,4,FALSE),""),"")</f>
        <v/>
      </c>
      <c r="AX311" s="23" t="str">
        <f t="shared" si="29"/>
        <v>[21] = {wayshrines={-1,-1,-1,}, dlcId=DLC_BASE_GAME</v>
      </c>
      <c r="AY311" s="23" t="str">
        <f t="shared" si="32"/>
        <v>, zoneIds={101}, veteran=false</v>
      </c>
      <c r="AZ311" s="23" t="str">
        <f t="shared" si="30"/>
        <v>, setType=LIBSETS_SETTYPE_OVERLAND</v>
      </c>
      <c r="BA31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1" s="23" t="str">
        <f t="shared" si="33"/>
        <v xml:space="preserve"> --Akaviri Dragonguard / Akavirische Drachengarde   [Eastmarch]</v>
      </c>
    </row>
    <row r="312" spans="1:54" x14ac:dyDescent="0.25">
      <c r="A312" s="13">
        <v>22</v>
      </c>
      <c r="B312" t="s">
        <v>1361</v>
      </c>
      <c r="C312" t="s">
        <v>1363</v>
      </c>
      <c r="D312" t="s">
        <v>1362</v>
      </c>
      <c r="G312" s="3">
        <f t="shared" si="28"/>
        <v>22</v>
      </c>
      <c r="J312" s="8" t="s">
        <v>4245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constants'!$E$2:$L$4965,8,FALSE),"")</f>
        <v>19</v>
      </c>
      <c r="S312" t="s">
        <v>149</v>
      </c>
      <c r="T312" s="21" t="str">
        <f>IF(R312&lt;&gt;"",IF(NOT(ISERROR(VLOOKUP(R312,'ESO Dungeon constants'!$F$3:$J$9999,5,FALSE))),VLOOKUP(R312,'ESO Dungeon constants'!$F$3:$K$9999,6,FALSE),VLOOKUP(R312,'ESO zone constants'!$L$2:$O$9999,4,FALSE)),"")</f>
        <v>DLC_BASE_GAME</v>
      </c>
      <c r="U312" s="3" t="str">
        <f>VLOOKUP(T312,'LibSets constants'!$B$3:$C$1000,2,FALSE)</f>
        <v>Included in base game</v>
      </c>
      <c r="V312" s="37" t="s">
        <v>4362</v>
      </c>
      <c r="W312" s="3" t="str">
        <f>IF(V312&lt;&gt;"",IF(V312&lt;&gt;"LIBSETS_DROP_MECHANIC_MONSTER_NAME",VLOOKUP(V312,'LibSets constants'!$I$4:$L$1000,3,FALSE),""),"")</f>
        <v>Delve bosses have a chance to drop a waist or feet.</v>
      </c>
      <c r="X312" s="3" t="str">
        <f>IF(V312&lt;&gt;"",IF(V312&lt;&gt;"LIBSETS_DROP_MECHANIC_MONSTER_NAME",VLOOKUP(V312,'LibSets constants'!$I$4:$L$1000,4,FALSE),""),"")</f>
        <v>Bosse in Gewölben haben die Chance, eine Taille oder Füße fallen zu lassen.</v>
      </c>
      <c r="Y312" s="3" t="str">
        <f>IF(J312&lt;&gt;"LIBSETS_SETTYPE_BATTLEGROUND",IF(J312&lt;&gt;"LIBSETS_SETTYPE_SPECIAL",IF(Z312&lt;&gt;"",VLOOKUP(Z312,'ESO zone constants'!$E$2:$L$4965,8,FALSE),""),""),"")</f>
        <v/>
      </c>
      <c r="AA312" s="37" t="s">
        <v>4363</v>
      </c>
      <c r="AB312" s="3" t="str">
        <f>IF(AA312&lt;&gt;"",IF(AA312&lt;&gt;"LIBSETS_DROP_MECHANIC_MONSTER_NAME",VLOOKUP(AA312,'LibSets constants'!$I$4:$L$1000,3,FALSE),""),"")</f>
        <v>Overland group bosses have a 100% chance to drop head, chest, legs, or weapon.</v>
      </c>
      <c r="AC312" s="3" t="str">
        <f>IF(AA312&lt;&gt;"",IF(AA312&lt;&gt;"LIBSETS_DROP_MECHANIC_MONSTER_NAME",VLOOKUP(AA312,'LibSets constants'!$I$4:$L$1000,4,FALSE),""),"")</f>
        <v>Überland Gruppenbosse haben eine Chance von 100%, Kopf, Brust, Beine oder Waffen fallen zu lassen.</v>
      </c>
      <c r="AD312" s="3" t="str">
        <f>IF(J312&lt;&gt;"LIBSETS_SETTYPE_BATTLEGROUND",IF(J312&lt;&gt;"LIBSETS_SETTYPE_SPECIAL",IF(AE312&lt;&gt;"",VLOOKUP(AE312,'ESO zone constants'!$E$2:$L$4965,8,FALSE),""),""),"")</f>
        <v/>
      </c>
      <c r="AF312" s="37" t="s">
        <v>4364</v>
      </c>
      <c r="AG312" s="3" t="str">
        <f>IF(AF312&lt;&gt;"",IF(AF312&lt;&gt;"LIBSETS_DROP_MECHANIC_MONSTER_NAME",VLOOKUP(AF312,'LibSets constants'!$I$4:$L$1000,3,FALSE),""),"")</f>
        <v>Public dungeon bosses have a chance to drop a shoulder, hand, or weapon.</v>
      </c>
      <c r="AH312" s="3" t="str">
        <f>IF(AF312&lt;&gt;"",IF(AF312&lt;&gt;"LIBSETS_DROP_MECHANIC_MONSTER_NAME",VLOOKUP(AF312,'LibSets constants'!$I$4:$L$1000,4,FALSE),""),"")</f>
        <v>Öffentliche Dungeon-Bosse haben die Möglichkeit, eine Schulter, Handschuhe oder eine Waffe fallen zu lassen.</v>
      </c>
      <c r="AI312" s="3" t="str">
        <f>IF(J312&lt;&gt;"LIBSETS_SETTYPE_BATTLEGROUND",IF(J312&lt;&gt;"LIBSETS_SETTYPE_SPECIAL",IF(AJ312&lt;&gt;"",VLOOKUP(AJ312,'ESO zone constants'!$E$2:$L$4965,8,FALSE),""),""),"")</f>
        <v/>
      </c>
      <c r="AK312" s="37" t="s">
        <v>4365</v>
      </c>
      <c r="AL312" s="3" t="str">
        <f>IF(AK312&lt;&gt;"",IF(AK312&lt;&gt;"LIBSETS_DROP_MECHANIC_MONSTER_NAME",VLOOKUP(AK312,'LibSets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2" s="3" t="str">
        <f>IF(AK312&lt;&gt;"",IF(AK312&lt;&gt;"LIBSETS_DROP_MECHANIC_MONSTER_NAME",VLOOKUP(AK312,'LibSets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2" s="3" t="str">
        <f>IF(J312&lt;&gt;"LIBSETS_SETTYPE_BATTLEGROUND",IF(J312&lt;&gt;"LIBSETS_SETTYPE_SPECIAL",IF(AO312&lt;&gt;"",VLOOKUP(AO312,'ESO zone constants'!$E$2:$L$4965,8,FALSE),""),""),"")</f>
        <v/>
      </c>
      <c r="AQ312" s="3" t="str">
        <f>IF(AP312&lt;&gt;"",IF(AP312&lt;&gt;"LIBSETS_DROP_MECHANIC_MONSTER_NAME",VLOOKUP(AP312,'LibSets constants'!$I$4:$L$1000,3,FALSE),""),"")</f>
        <v/>
      </c>
      <c r="AR312" s="3" t="str">
        <f>IF(AP312&lt;&gt;"",IF(AP312&lt;&gt;"LIBSETS_DROP_MECHANIC_MONSTER_NAME",VLOOKUP(AP312,'LibSets constants'!$I$4:$L$1000,4,FALSE),""),"")</f>
        <v/>
      </c>
      <c r="AS312" s="3" t="str">
        <f>IF(J312&lt;&gt;"LIBSETS_SETTYPE_BATTLEGROUND",IF(J312&lt;&gt;"LIBSETS_SETTYPE_SPECIAL",IF(AT312&lt;&gt;"",VLOOKUP(AT312,'ESO zone constants'!$E$2:$L$4965,8,FALSE),""),""),"")</f>
        <v/>
      </c>
      <c r="AV312" s="3" t="str">
        <f>IF(AU312&lt;&gt;"",IF(AU312&lt;&gt;"LIBSETS_DROP_MECHANIC_MONSTER_NAME",VLOOKUP(AU312,'LibSets constants'!$I$4:$L$1000,3,FALSE),""),"")</f>
        <v/>
      </c>
      <c r="AW312" s="3" t="str">
        <f>IF(AU312&lt;&gt;"",IF(AU312&lt;&gt;"LIBSETS_DROP_MECHANIC_MONSTER_NAME",VLOOKUP(AU312,'LibSets constants'!$I$4:$L$1000,4,FALSE),""),"")</f>
        <v/>
      </c>
      <c r="AX312" s="23" t="str">
        <f t="shared" si="29"/>
        <v>[22] = {wayshrines={-1,-1,-1,}, dlcId=DLC_BASE_GAME</v>
      </c>
      <c r="AY312" s="23" t="str">
        <f t="shared" si="32"/>
        <v>, zoneIds={19}, veteran=false</v>
      </c>
      <c r="AZ312" s="23" t="str">
        <f t="shared" si="30"/>
        <v>, setType=LIBSETS_SETTYPE_OVERLAND</v>
      </c>
      <c r="BA31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2" s="23" t="str">
        <f t="shared" si="33"/>
        <v xml:space="preserve"> --Dreamer's Mantle / Mantel des Träumers   [Stormhaven]</v>
      </c>
    </row>
    <row r="313" spans="1:54" x14ac:dyDescent="0.25">
      <c r="A313" s="13">
        <v>26</v>
      </c>
      <c r="B313" t="s">
        <v>1373</v>
      </c>
      <c r="C313" t="s">
        <v>1375</v>
      </c>
      <c r="D313" t="s">
        <v>1374</v>
      </c>
      <c r="G313" s="3">
        <f t="shared" si="28"/>
        <v>26</v>
      </c>
      <c r="J313" s="8" t="s">
        <v>4245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constants'!$E$2:$L$4965,8,FALSE),"")</f>
        <v>347</v>
      </c>
      <c r="S313" t="s">
        <v>286</v>
      </c>
      <c r="T313" s="21" t="str">
        <f>IF(R313&lt;&gt;"",IF(NOT(ISERROR(VLOOKUP(R313,'ESO Dungeon constants'!$F$3:$J$9999,5,FALSE))),VLOOKUP(R313,'ESO Dungeon constants'!$F$3:$K$9999,6,FALSE),VLOOKUP(R313,'ESO zone constants'!$L$2:$O$9999,4,FALSE)),"")</f>
        <v>DLC_BASE_GAME</v>
      </c>
      <c r="U313" s="3" t="str">
        <f>VLOOKUP(T313,'LibSets constants'!$B$3:$C$1000,2,FALSE)</f>
        <v>Included in base game</v>
      </c>
      <c r="V313" s="37" t="s">
        <v>4362</v>
      </c>
      <c r="W313" s="3" t="str">
        <f>IF(V313&lt;&gt;"",IF(V313&lt;&gt;"LIBSETS_DROP_MECHANIC_MONSTER_NAME",VLOOKUP(V313,'LibSets constants'!$I$4:$L$1000,3,FALSE),""),"")</f>
        <v>Delve bosses have a chance to drop a waist or feet.</v>
      </c>
      <c r="X313" s="3" t="str">
        <f>IF(V313&lt;&gt;"",IF(V313&lt;&gt;"LIBSETS_DROP_MECHANIC_MONSTER_NAME",VLOOKUP(V313,'LibSets constants'!$I$4:$L$1000,4,FALSE),""),"")</f>
        <v>Bosse in Gewölben haben die Chance, eine Taille oder Füße fallen zu lassen.</v>
      </c>
      <c r="Y313" s="3" t="str">
        <f>IF(J313&lt;&gt;"LIBSETS_SETTYPE_BATTLEGROUND",IF(J313&lt;&gt;"LIBSETS_SETTYPE_SPECIAL",IF(Z313&lt;&gt;"",VLOOKUP(Z313,'ESO zone constants'!$E$2:$L$4965,8,FALSE),""),""),"")</f>
        <v/>
      </c>
      <c r="AA313" s="37" t="s">
        <v>4363</v>
      </c>
      <c r="AB313" s="3" t="str">
        <f>IF(AA313&lt;&gt;"",IF(AA313&lt;&gt;"LIBSETS_DROP_MECHANIC_MONSTER_NAME",VLOOKUP(AA313,'LibSets constants'!$I$4:$L$1000,3,FALSE),""),"")</f>
        <v>Overland group bosses have a 100% chance to drop head, chest, legs, or weapon.</v>
      </c>
      <c r="AC313" s="3" t="str">
        <f>IF(AA313&lt;&gt;"",IF(AA313&lt;&gt;"LIBSETS_DROP_MECHANIC_MONSTER_NAME",VLOOKUP(AA313,'LibSets constants'!$I$4:$L$1000,4,FALSE),""),"")</f>
        <v>Überland Gruppenbosse haben eine Chance von 100%, Kopf, Brust, Beine oder Waffen fallen zu lassen.</v>
      </c>
      <c r="AD313" s="3" t="str">
        <f>IF(J313&lt;&gt;"LIBSETS_SETTYPE_BATTLEGROUND",IF(J313&lt;&gt;"LIBSETS_SETTYPE_SPECIAL",IF(AE313&lt;&gt;"",VLOOKUP(AE313,'ESO zone constants'!$E$2:$L$4965,8,FALSE),""),""),"")</f>
        <v/>
      </c>
      <c r="AF313" s="37" t="s">
        <v>4364</v>
      </c>
      <c r="AG313" s="3" t="str">
        <f>IF(AF313&lt;&gt;"",IF(AF313&lt;&gt;"LIBSETS_DROP_MECHANIC_MONSTER_NAME",VLOOKUP(AF313,'LibSets constants'!$I$4:$L$1000,3,FALSE),""),"")</f>
        <v>Public dungeon bosses have a chance to drop a shoulder, hand, or weapon.</v>
      </c>
      <c r="AH313" s="3" t="str">
        <f>IF(AF313&lt;&gt;"",IF(AF313&lt;&gt;"LIBSETS_DROP_MECHANIC_MONSTER_NAME",VLOOKUP(AF313,'LibSets constants'!$I$4:$L$1000,4,FALSE),""),"")</f>
        <v>Öffentliche Dungeon-Bosse haben die Möglichkeit, eine Schulter, Handschuhe oder eine Waffe fallen zu lassen.</v>
      </c>
      <c r="AI313" s="3" t="str">
        <f>IF(J313&lt;&gt;"LIBSETS_SETTYPE_BATTLEGROUND",IF(J313&lt;&gt;"LIBSETS_SETTYPE_SPECIAL",IF(AJ313&lt;&gt;"",VLOOKUP(AJ313,'ESO zone constants'!$E$2:$L$4965,8,FALSE),""),""),"")</f>
        <v/>
      </c>
      <c r="AK313" s="37" t="s">
        <v>4365</v>
      </c>
      <c r="AL313" s="3" t="str">
        <f>IF(AK313&lt;&gt;"",IF(AK313&lt;&gt;"LIBSETS_DROP_MECHANIC_MONSTER_NAME",VLOOKUP(AK313,'LibSets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3" s="3" t="str">
        <f>IF(AK313&lt;&gt;"",IF(AK313&lt;&gt;"LIBSETS_DROP_MECHANIC_MONSTER_NAME",VLOOKUP(AK313,'LibSets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3" s="3" t="str">
        <f>IF(J313&lt;&gt;"LIBSETS_SETTYPE_BATTLEGROUND",IF(J313&lt;&gt;"LIBSETS_SETTYPE_SPECIAL",IF(AO313&lt;&gt;"",VLOOKUP(AO313,'ESO zone constants'!$E$2:$L$4965,8,FALSE),""),""),"")</f>
        <v/>
      </c>
      <c r="AQ313" s="3" t="str">
        <f>IF(AP313&lt;&gt;"",IF(AP313&lt;&gt;"LIBSETS_DROP_MECHANIC_MONSTER_NAME",VLOOKUP(AP313,'LibSets constants'!$I$4:$L$1000,3,FALSE),""),"")</f>
        <v/>
      </c>
      <c r="AR313" s="3" t="str">
        <f>IF(AP313&lt;&gt;"",IF(AP313&lt;&gt;"LIBSETS_DROP_MECHANIC_MONSTER_NAME",VLOOKUP(AP313,'LibSets constants'!$I$4:$L$1000,4,FALSE),""),"")</f>
        <v/>
      </c>
      <c r="AS313" s="3" t="str">
        <f>IF(J313&lt;&gt;"LIBSETS_SETTYPE_BATTLEGROUND",IF(J313&lt;&gt;"LIBSETS_SETTYPE_SPECIAL",IF(AT313&lt;&gt;"",VLOOKUP(AT313,'ESO zone constants'!$E$2:$L$4965,8,FALSE),""),""),"")</f>
        <v/>
      </c>
      <c r="AV313" s="3" t="str">
        <f>IF(AU313&lt;&gt;"",IF(AU313&lt;&gt;"LIBSETS_DROP_MECHANIC_MONSTER_NAME",VLOOKUP(AU313,'LibSets constants'!$I$4:$L$1000,3,FALSE),""),"")</f>
        <v/>
      </c>
      <c r="AW313" s="3" t="str">
        <f>IF(AU313&lt;&gt;"",IF(AU313&lt;&gt;"LIBSETS_DROP_MECHANIC_MONSTER_NAME",VLOOKUP(AU313,'LibSets constants'!$I$4:$L$1000,4,FALSE),""),"")</f>
        <v/>
      </c>
      <c r="AX313" s="23" t="str">
        <f t="shared" si="29"/>
        <v>[26] = {wayshrines={-1,-1,-1,}, dlcId=DLC_BASE_GAME</v>
      </c>
      <c r="AY313" s="23" t="str">
        <f t="shared" si="32"/>
        <v>, zoneIds={347}, veteran=false</v>
      </c>
      <c r="AZ313" s="23" t="str">
        <f t="shared" si="30"/>
        <v>, setType=LIBSETS_SETTYPE_OVERLAND</v>
      </c>
      <c r="BA313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3" s="23" t="str">
        <f t="shared" si="33"/>
        <v xml:space="preserve"> --Prisoner's Rags / Lumpen des Gefangenen   [Coldharbour]</v>
      </c>
    </row>
    <row r="314" spans="1:54" x14ac:dyDescent="0.25">
      <c r="A314" s="13">
        <v>27</v>
      </c>
      <c r="B314" t="s">
        <v>1376</v>
      </c>
      <c r="C314" t="s">
        <v>1378</v>
      </c>
      <c r="D314" t="s">
        <v>1377</v>
      </c>
      <c r="G314" s="3">
        <f t="shared" si="28"/>
        <v>27</v>
      </c>
      <c r="J314" s="8" t="s">
        <v>4245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constants'!$E$2:$L$4965,8,FALSE),"")</f>
        <v>101</v>
      </c>
      <c r="S314" t="s">
        <v>155</v>
      </c>
      <c r="T314" s="21" t="str">
        <f>IF(R314&lt;&gt;"",IF(NOT(ISERROR(VLOOKUP(R314,'ESO Dungeon constants'!$F$3:$J$9999,5,FALSE))),VLOOKUP(R314,'ESO Dungeon constants'!$F$3:$K$9999,6,FALSE),VLOOKUP(R314,'ESO zone constants'!$L$2:$O$9999,4,FALSE)),"")</f>
        <v>DLC_BASE_GAME</v>
      </c>
      <c r="U314" s="3" t="str">
        <f>VLOOKUP(T314,'LibSets constants'!$B$3:$C$1000,2,FALSE)</f>
        <v>Included in base game</v>
      </c>
      <c r="V314" s="37" t="s">
        <v>4362</v>
      </c>
      <c r="W314" s="3" t="str">
        <f>IF(V314&lt;&gt;"",IF(V314&lt;&gt;"LIBSETS_DROP_MECHANIC_MONSTER_NAME",VLOOKUP(V314,'LibSets constants'!$I$4:$L$1000,3,FALSE),""),"")</f>
        <v>Delve bosses have a chance to drop a waist or feet.</v>
      </c>
      <c r="X314" s="3" t="str">
        <f>IF(V314&lt;&gt;"",IF(V314&lt;&gt;"LIBSETS_DROP_MECHANIC_MONSTER_NAME",VLOOKUP(V314,'LibSets constants'!$I$4:$L$1000,4,FALSE),""),"")</f>
        <v>Bosse in Gewölben haben die Chance, eine Taille oder Füße fallen zu lassen.</v>
      </c>
      <c r="Y314" s="3" t="str">
        <f>IF(J314&lt;&gt;"LIBSETS_SETTYPE_BATTLEGROUND",IF(J314&lt;&gt;"LIBSETS_SETTYPE_SPECIAL",IF(Z314&lt;&gt;"",VLOOKUP(Z314,'ESO zone constants'!$E$2:$L$4965,8,FALSE),""),""),"")</f>
        <v/>
      </c>
      <c r="AA314" s="37" t="s">
        <v>4363</v>
      </c>
      <c r="AB314" s="3" t="str">
        <f>IF(AA314&lt;&gt;"",IF(AA314&lt;&gt;"LIBSETS_DROP_MECHANIC_MONSTER_NAME",VLOOKUP(AA314,'LibSets constants'!$I$4:$L$1000,3,FALSE),""),"")</f>
        <v>Overland group bosses have a 100% chance to drop head, chest, legs, or weapon.</v>
      </c>
      <c r="AC314" s="3" t="str">
        <f>IF(AA314&lt;&gt;"",IF(AA314&lt;&gt;"LIBSETS_DROP_MECHANIC_MONSTER_NAME",VLOOKUP(AA314,'LibSets constants'!$I$4:$L$1000,4,FALSE),""),"")</f>
        <v>Überland Gruppenbosse haben eine Chance von 100%, Kopf, Brust, Beine oder Waffen fallen zu lassen.</v>
      </c>
      <c r="AD314" s="3" t="str">
        <f>IF(J314&lt;&gt;"LIBSETS_SETTYPE_BATTLEGROUND",IF(J314&lt;&gt;"LIBSETS_SETTYPE_SPECIAL",IF(AE314&lt;&gt;"",VLOOKUP(AE314,'ESO zone constants'!$E$2:$L$4965,8,FALSE),""),""),"")</f>
        <v/>
      </c>
      <c r="AF314" s="37" t="s">
        <v>4364</v>
      </c>
      <c r="AG314" s="3" t="str">
        <f>IF(AF314&lt;&gt;"",IF(AF314&lt;&gt;"LIBSETS_DROP_MECHANIC_MONSTER_NAME",VLOOKUP(AF314,'LibSets constants'!$I$4:$L$1000,3,FALSE),""),"")</f>
        <v>Public dungeon bosses have a chance to drop a shoulder, hand, or weapon.</v>
      </c>
      <c r="AH314" s="3" t="str">
        <f>IF(AF314&lt;&gt;"",IF(AF314&lt;&gt;"LIBSETS_DROP_MECHANIC_MONSTER_NAME",VLOOKUP(AF314,'LibSets constants'!$I$4:$L$1000,4,FALSE),""),"")</f>
        <v>Öffentliche Dungeon-Bosse haben die Möglichkeit, eine Schulter, Handschuhe oder eine Waffe fallen zu lassen.</v>
      </c>
      <c r="AI314" s="3" t="str">
        <f>IF(J314&lt;&gt;"LIBSETS_SETTYPE_BATTLEGROUND",IF(J314&lt;&gt;"LIBSETS_SETTYPE_SPECIAL",IF(AJ314&lt;&gt;"",VLOOKUP(AJ314,'ESO zone constants'!$E$2:$L$4965,8,FALSE),""),""),"")</f>
        <v/>
      </c>
      <c r="AK314" s="37" t="s">
        <v>4365</v>
      </c>
      <c r="AL314" s="3" t="str">
        <f>IF(AK314&lt;&gt;"",IF(AK314&lt;&gt;"LIBSETS_DROP_MECHANIC_MONSTER_NAME",VLOOKUP(AK314,'LibSets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4" s="3" t="str">
        <f>IF(AK314&lt;&gt;"",IF(AK314&lt;&gt;"LIBSETS_DROP_MECHANIC_MONSTER_NAME",VLOOKUP(AK314,'LibSets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4" s="3" t="str">
        <f>IF(J314&lt;&gt;"LIBSETS_SETTYPE_BATTLEGROUND",IF(J314&lt;&gt;"LIBSETS_SETTYPE_SPECIAL",IF(AO314&lt;&gt;"",VLOOKUP(AO314,'ESO zone constants'!$E$2:$L$4965,8,FALSE),""),""),"")</f>
        <v/>
      </c>
      <c r="AQ314" s="3" t="str">
        <f>IF(AP314&lt;&gt;"",IF(AP314&lt;&gt;"LIBSETS_DROP_MECHANIC_MONSTER_NAME",VLOOKUP(AP314,'LibSets constants'!$I$4:$L$1000,3,FALSE),""),"")</f>
        <v/>
      </c>
      <c r="AR314" s="3" t="str">
        <f>IF(AP314&lt;&gt;"",IF(AP314&lt;&gt;"LIBSETS_DROP_MECHANIC_MONSTER_NAME",VLOOKUP(AP314,'LibSets constants'!$I$4:$L$1000,4,FALSE),""),"")</f>
        <v/>
      </c>
      <c r="AS314" s="3" t="str">
        <f>IF(J314&lt;&gt;"LIBSETS_SETTYPE_BATTLEGROUND",IF(J314&lt;&gt;"LIBSETS_SETTYPE_SPECIAL",IF(AT314&lt;&gt;"",VLOOKUP(AT314,'ESO zone constants'!$E$2:$L$4965,8,FALSE),""),""),"")</f>
        <v/>
      </c>
      <c r="AV314" s="3" t="str">
        <f>IF(AU314&lt;&gt;"",IF(AU314&lt;&gt;"LIBSETS_DROP_MECHANIC_MONSTER_NAME",VLOOKUP(AU314,'LibSets constants'!$I$4:$L$1000,3,FALSE),""),"")</f>
        <v/>
      </c>
      <c r="AW314" s="3" t="str">
        <f>IF(AU314&lt;&gt;"",IF(AU314&lt;&gt;"LIBSETS_DROP_MECHANIC_MONSTER_NAME",VLOOKUP(AU314,'LibSets constants'!$I$4:$L$1000,4,FALSE),""),"")</f>
        <v/>
      </c>
      <c r="AX314" s="23" t="str">
        <f t="shared" si="29"/>
        <v>[27] = {wayshrines={-1,-1,-1,}, dlcId=DLC_BASE_GAME</v>
      </c>
      <c r="AY314" s="23" t="str">
        <f t="shared" si="32"/>
        <v>, zoneIds={101}, veteran=false</v>
      </c>
      <c r="AZ314" s="23" t="str">
        <f t="shared" si="30"/>
        <v>, setType=LIBSETS_SETTYPE_OVERLAND</v>
      </c>
      <c r="BA314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4" s="23" t="str">
        <f t="shared" si="33"/>
        <v xml:space="preserve"> --Fiord's Legacy / Fiords Erbe   [Eastmarch]</v>
      </c>
    </row>
    <row r="315" spans="1:54" x14ac:dyDescent="0.25">
      <c r="A315" s="13">
        <v>30</v>
      </c>
      <c r="B315" t="s">
        <v>1385</v>
      </c>
      <c r="C315" t="s">
        <v>1387</v>
      </c>
      <c r="D315" t="s">
        <v>1386</v>
      </c>
      <c r="G315" s="3">
        <f t="shared" si="28"/>
        <v>30</v>
      </c>
      <c r="J315" s="8" t="s">
        <v>4245</v>
      </c>
      <c r="L315" t="s">
        <v>100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constants'!$E$2:$L$4965,8,FALSE),"")</f>
        <v>58</v>
      </c>
      <c r="S315" t="s">
        <v>153</v>
      </c>
      <c r="T315" s="21" t="str">
        <f>IF(R315&lt;&gt;"",IF(NOT(ISERROR(VLOOKUP(R315,'ESO Dungeon constants'!$F$3:$J$9999,5,FALSE))),VLOOKUP(R315,'ESO Dungeon constants'!$F$3:$K$9999,6,FALSE),VLOOKUP(R315,'ESO zone constants'!$L$2:$O$9999,4,FALSE)),"")</f>
        <v>DLC_BASE_GAME</v>
      </c>
      <c r="U315" s="3" t="str">
        <f>VLOOKUP(T315,'LibSets constants'!$B$3:$C$1000,2,FALSE)</f>
        <v>Included in base game</v>
      </c>
      <c r="V315" s="37" t="s">
        <v>4362</v>
      </c>
      <c r="W315" s="3" t="str">
        <f>IF(V315&lt;&gt;"",IF(V315&lt;&gt;"LIBSETS_DROP_MECHANIC_MONSTER_NAME",VLOOKUP(V315,'LibSets constants'!$I$4:$L$1000,3,FALSE),""),"")</f>
        <v>Delve bosses have a chance to drop a waist or feet.</v>
      </c>
      <c r="X315" s="3" t="str">
        <f>IF(V315&lt;&gt;"",IF(V315&lt;&gt;"LIBSETS_DROP_MECHANIC_MONSTER_NAME",VLOOKUP(V315,'LibSets constants'!$I$4:$L$1000,4,FALSE),""),"")</f>
        <v>Bosse in Gewölben haben die Chance, eine Taille oder Füße fallen zu lassen.</v>
      </c>
      <c r="Y315" s="3" t="str">
        <f>IF(J315&lt;&gt;"LIBSETS_SETTYPE_BATTLEGROUND",IF(J315&lt;&gt;"LIBSETS_SETTYPE_SPECIAL",IF(Z315&lt;&gt;"",VLOOKUP(Z315,'ESO zone constants'!$E$2:$L$4965,8,FALSE),""),""),"")</f>
        <v/>
      </c>
      <c r="AA315" s="37" t="s">
        <v>4363</v>
      </c>
      <c r="AB315" s="3" t="str">
        <f>IF(AA315&lt;&gt;"",IF(AA315&lt;&gt;"LIBSETS_DROP_MECHANIC_MONSTER_NAME",VLOOKUP(AA315,'LibSets constants'!$I$4:$L$1000,3,FALSE),""),"")</f>
        <v>Overland group bosses have a 100% chance to drop head, chest, legs, or weapon.</v>
      </c>
      <c r="AC315" s="3" t="str">
        <f>IF(AA315&lt;&gt;"",IF(AA315&lt;&gt;"LIBSETS_DROP_MECHANIC_MONSTER_NAME",VLOOKUP(AA315,'LibSets constants'!$I$4:$L$1000,4,FALSE),""),"")</f>
        <v>Überland Gruppenbosse haben eine Chance von 100%, Kopf, Brust, Beine oder Waffen fallen zu lassen.</v>
      </c>
      <c r="AD315" s="3" t="str">
        <f>IF(J315&lt;&gt;"LIBSETS_SETTYPE_BATTLEGROUND",IF(J315&lt;&gt;"LIBSETS_SETTYPE_SPECIAL",IF(AE315&lt;&gt;"",VLOOKUP(AE315,'ESO zone constants'!$E$2:$L$4965,8,FALSE),""),""),"")</f>
        <v/>
      </c>
      <c r="AF315" s="37" t="s">
        <v>4364</v>
      </c>
      <c r="AG315" s="3" t="str">
        <f>IF(AF315&lt;&gt;"",IF(AF315&lt;&gt;"LIBSETS_DROP_MECHANIC_MONSTER_NAME",VLOOKUP(AF315,'LibSets constants'!$I$4:$L$1000,3,FALSE),""),"")</f>
        <v>Public dungeon bosses have a chance to drop a shoulder, hand, or weapon.</v>
      </c>
      <c r="AH315" s="3" t="str">
        <f>IF(AF315&lt;&gt;"",IF(AF315&lt;&gt;"LIBSETS_DROP_MECHANIC_MONSTER_NAME",VLOOKUP(AF315,'LibSets constants'!$I$4:$L$1000,4,FALSE),""),"")</f>
        <v>Öffentliche Dungeon-Bosse haben die Möglichkeit, eine Schulter, Handschuhe oder eine Waffe fallen zu lassen.</v>
      </c>
      <c r="AI315" s="3" t="str">
        <f>IF(J315&lt;&gt;"LIBSETS_SETTYPE_BATTLEGROUND",IF(J315&lt;&gt;"LIBSETS_SETTYPE_SPECIAL",IF(AJ315&lt;&gt;"",VLOOKUP(AJ315,'ESO zone constants'!$E$2:$L$4965,8,FALSE),""),""),"")</f>
        <v/>
      </c>
      <c r="AK315" s="37" t="s">
        <v>4365</v>
      </c>
      <c r="AL315" s="3" t="str">
        <f>IF(AK315&lt;&gt;"",IF(AK315&lt;&gt;"LIBSETS_DROP_MECHANIC_MONSTER_NAME",VLOOKUP(AK315,'LibSets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5" s="3" t="str">
        <f>IF(AK315&lt;&gt;"",IF(AK315&lt;&gt;"LIBSETS_DROP_MECHANIC_MONSTER_NAME",VLOOKUP(AK315,'LibSets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5" s="3" t="str">
        <f>IF(J315&lt;&gt;"LIBSETS_SETTYPE_BATTLEGROUND",IF(J315&lt;&gt;"LIBSETS_SETTYPE_SPECIAL",IF(AO315&lt;&gt;"",VLOOKUP(AO315,'ESO zone constants'!$E$2:$L$4965,8,FALSE),""),""),"")</f>
        <v/>
      </c>
      <c r="AQ315" s="3" t="str">
        <f>IF(AP315&lt;&gt;"",IF(AP315&lt;&gt;"LIBSETS_DROP_MECHANIC_MONSTER_NAME",VLOOKUP(AP315,'LibSets constants'!$I$4:$L$1000,3,FALSE),""),"")</f>
        <v/>
      </c>
      <c r="AR315" s="3" t="str">
        <f>IF(AP315&lt;&gt;"",IF(AP315&lt;&gt;"LIBSETS_DROP_MECHANIC_MONSTER_NAME",VLOOKUP(AP315,'LibSets constants'!$I$4:$L$1000,4,FALSE),""),"")</f>
        <v/>
      </c>
      <c r="AS315" s="3" t="str">
        <f>IF(J315&lt;&gt;"LIBSETS_SETTYPE_BATTLEGROUND",IF(J315&lt;&gt;"LIBSETS_SETTYPE_SPECIAL",IF(AT315&lt;&gt;"",VLOOKUP(AT315,'ESO zone constants'!$E$2:$L$4965,8,FALSE),""),""),"")</f>
        <v/>
      </c>
      <c r="AV315" s="3" t="str">
        <f>IF(AU315&lt;&gt;"",IF(AU315&lt;&gt;"LIBSETS_DROP_MECHANIC_MONSTER_NAME",VLOOKUP(AU315,'LibSets constants'!$I$4:$L$1000,3,FALSE),""),"")</f>
        <v/>
      </c>
      <c r="AW315" s="3" t="str">
        <f>IF(AU315&lt;&gt;"",IF(AU315&lt;&gt;"LIBSETS_DROP_MECHANIC_MONSTER_NAME",VLOOKUP(AU315,'LibSets constants'!$I$4:$L$1000,4,FALSE),""),"")</f>
        <v/>
      </c>
      <c r="AX315" s="23" t="str">
        <f t="shared" si="29"/>
        <v>[30] = {wayshrines={-1,-1,-1,}, dlcId=DLC_BASE_GAME</v>
      </c>
      <c r="AY315" s="23" t="str">
        <f t="shared" si="32"/>
        <v>, zoneIds={58}, veteran=false</v>
      </c>
      <c r="AZ315" s="23" t="str">
        <f t="shared" si="30"/>
        <v>, setType=LIBSETS_SETTYPE_OVERLAND</v>
      </c>
      <c r="BA31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5" s="23" t="str">
        <f t="shared" si="33"/>
        <v xml:space="preserve"> --Thunderbug's Carapace / Donnerkäferpanzer   [Malabal Tor]</v>
      </c>
    </row>
    <row r="316" spans="1:54" x14ac:dyDescent="0.25">
      <c r="A316" s="13">
        <v>31</v>
      </c>
      <c r="B316" t="s">
        <v>1388</v>
      </c>
      <c r="C316" t="s">
        <v>1390</v>
      </c>
      <c r="D316" t="s">
        <v>1389</v>
      </c>
      <c r="G316" s="3">
        <f t="shared" si="28"/>
        <v>31</v>
      </c>
      <c r="J316" s="8" t="s">
        <v>4245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constants'!$E$2:$L$4965,8,FALSE),"")</f>
        <v>41</v>
      </c>
      <c r="S316" t="s">
        <v>151</v>
      </c>
      <c r="T316" s="21" t="str">
        <f>IF(R316&lt;&gt;"",IF(NOT(ISERROR(VLOOKUP(R316,'ESO Dungeon constants'!$F$3:$J$9999,5,FALSE))),VLOOKUP(R316,'ESO Dungeon constants'!$F$3:$K$9999,6,FALSE),VLOOKUP(R316,'ESO zone constants'!$L$2:$O$9999,4,FALSE)),"")</f>
        <v>DLC_BASE_GAME</v>
      </c>
      <c r="U316" s="3" t="str">
        <f>VLOOKUP(T316,'LibSets constants'!$B$3:$C$1000,2,FALSE)</f>
        <v>Included in base game</v>
      </c>
      <c r="V316" s="37" t="s">
        <v>4362</v>
      </c>
      <c r="W316" s="3" t="str">
        <f>IF(V316&lt;&gt;"",IF(V316&lt;&gt;"LIBSETS_DROP_MECHANIC_MONSTER_NAME",VLOOKUP(V316,'LibSets constants'!$I$4:$L$1000,3,FALSE),""),"")</f>
        <v>Delve bosses have a chance to drop a waist or feet.</v>
      </c>
      <c r="X316" s="3" t="str">
        <f>IF(V316&lt;&gt;"",IF(V316&lt;&gt;"LIBSETS_DROP_MECHANIC_MONSTER_NAME",VLOOKUP(V316,'LibSets constants'!$I$4:$L$1000,4,FALSE),""),"")</f>
        <v>Bosse in Gewölben haben die Chance, eine Taille oder Füße fallen zu lassen.</v>
      </c>
      <c r="Y316" s="3" t="str">
        <f>IF(J316&lt;&gt;"LIBSETS_SETTYPE_BATTLEGROUND",IF(J316&lt;&gt;"LIBSETS_SETTYPE_SPECIAL",IF(Z316&lt;&gt;"",VLOOKUP(Z316,'ESO zone constants'!$E$2:$L$4965,8,FALSE),""),""),"")</f>
        <v/>
      </c>
      <c r="AA316" s="37" t="s">
        <v>4363</v>
      </c>
      <c r="AB316" s="3" t="str">
        <f>IF(AA316&lt;&gt;"",IF(AA316&lt;&gt;"LIBSETS_DROP_MECHANIC_MONSTER_NAME",VLOOKUP(AA316,'LibSets constants'!$I$4:$L$1000,3,FALSE),""),"")</f>
        <v>Overland group bosses have a 100% chance to drop head, chest, legs, or weapon.</v>
      </c>
      <c r="AC316" s="3" t="str">
        <f>IF(AA316&lt;&gt;"",IF(AA316&lt;&gt;"LIBSETS_DROP_MECHANIC_MONSTER_NAME",VLOOKUP(AA316,'LibSets constants'!$I$4:$L$1000,4,FALSE),""),"")</f>
        <v>Überland Gruppenbosse haben eine Chance von 100%, Kopf, Brust, Beine oder Waffen fallen zu lassen.</v>
      </c>
      <c r="AD316" s="3" t="str">
        <f>IF(J316&lt;&gt;"LIBSETS_SETTYPE_BATTLEGROUND",IF(J316&lt;&gt;"LIBSETS_SETTYPE_SPECIAL",IF(AE316&lt;&gt;"",VLOOKUP(AE316,'ESO zone constants'!$E$2:$L$4965,8,FALSE),""),""),"")</f>
        <v/>
      </c>
      <c r="AF316" s="37" t="s">
        <v>4364</v>
      </c>
      <c r="AG316" s="3" t="str">
        <f>IF(AF316&lt;&gt;"",IF(AF316&lt;&gt;"LIBSETS_DROP_MECHANIC_MONSTER_NAME",VLOOKUP(AF316,'LibSets constants'!$I$4:$L$1000,3,FALSE),""),"")</f>
        <v>Public dungeon bosses have a chance to drop a shoulder, hand, or weapon.</v>
      </c>
      <c r="AH316" s="3" t="str">
        <f>IF(AF316&lt;&gt;"",IF(AF316&lt;&gt;"LIBSETS_DROP_MECHANIC_MONSTER_NAME",VLOOKUP(AF316,'LibSets constants'!$I$4:$L$1000,4,FALSE),""),"")</f>
        <v>Öffentliche Dungeon-Bosse haben die Möglichkeit, eine Schulter, Handschuhe oder eine Waffe fallen zu lassen.</v>
      </c>
      <c r="AI316" s="3" t="str">
        <f>IF(J316&lt;&gt;"LIBSETS_SETTYPE_BATTLEGROUND",IF(J316&lt;&gt;"LIBSETS_SETTYPE_SPECIAL",IF(AJ316&lt;&gt;"",VLOOKUP(AJ316,'ESO zone constants'!$E$2:$L$4965,8,FALSE),""),""),"")</f>
        <v/>
      </c>
      <c r="AK316" s="37" t="s">
        <v>4365</v>
      </c>
      <c r="AL316" s="3" t="str">
        <f>IF(AK316&lt;&gt;"",IF(AK316&lt;&gt;"LIBSETS_DROP_MECHANIC_MONSTER_NAME",VLOOKUP(AK316,'LibSets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6" s="3" t="str">
        <f>IF(AK316&lt;&gt;"",IF(AK316&lt;&gt;"LIBSETS_DROP_MECHANIC_MONSTER_NAME",VLOOKUP(AK316,'LibSets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6" s="3" t="str">
        <f>IF(J316&lt;&gt;"LIBSETS_SETTYPE_BATTLEGROUND",IF(J316&lt;&gt;"LIBSETS_SETTYPE_SPECIAL",IF(AO316&lt;&gt;"",VLOOKUP(AO316,'ESO zone constants'!$E$2:$L$4965,8,FALSE),""),""),"")</f>
        <v/>
      </c>
      <c r="AQ316" s="3" t="str">
        <f>IF(AP316&lt;&gt;"",IF(AP316&lt;&gt;"LIBSETS_DROP_MECHANIC_MONSTER_NAME",VLOOKUP(AP316,'LibSets constants'!$I$4:$L$1000,3,FALSE),""),"")</f>
        <v/>
      </c>
      <c r="AR316" s="3" t="str">
        <f>IF(AP316&lt;&gt;"",IF(AP316&lt;&gt;"LIBSETS_DROP_MECHANIC_MONSTER_NAME",VLOOKUP(AP316,'LibSets constants'!$I$4:$L$1000,4,FALSE),""),"")</f>
        <v/>
      </c>
      <c r="AS316" s="3" t="str">
        <f>IF(J316&lt;&gt;"LIBSETS_SETTYPE_BATTLEGROUND",IF(J316&lt;&gt;"LIBSETS_SETTYPE_SPECIAL",IF(AT316&lt;&gt;"",VLOOKUP(AT316,'ESO zone constants'!$E$2:$L$4965,8,FALSE),""),""),"")</f>
        <v/>
      </c>
      <c r="AV316" s="3" t="str">
        <f>IF(AU316&lt;&gt;"",IF(AU316&lt;&gt;"LIBSETS_DROP_MECHANIC_MONSTER_NAME",VLOOKUP(AU316,'LibSets constants'!$I$4:$L$1000,3,FALSE),""),"")</f>
        <v/>
      </c>
      <c r="AW316" s="3" t="str">
        <f>IF(AU316&lt;&gt;"",IF(AU316&lt;&gt;"LIBSETS_DROP_MECHANIC_MONSTER_NAME",VLOOKUP(AU316,'LibSets constants'!$I$4:$L$1000,4,FALSE),""),"")</f>
        <v/>
      </c>
      <c r="AX316" s="23" t="str">
        <f t="shared" si="29"/>
        <v>[31] = {wayshrines={-1,-1,-1,}, dlcId=DLC_BASE_GAME</v>
      </c>
      <c r="AY316" s="23" t="str">
        <f t="shared" si="32"/>
        <v>, zoneIds={41}, veteran=false</v>
      </c>
      <c r="AZ316" s="23" t="str">
        <f t="shared" si="30"/>
        <v>, setType=LIBSETS_SETTYPE_OVERLAND</v>
      </c>
      <c r="BA31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6" s="23" t="str">
        <f t="shared" si="33"/>
        <v xml:space="preserve"> --Silks of the Sun / Sonnenseide   [Stonefalls]</v>
      </c>
    </row>
    <row r="317" spans="1:54" x14ac:dyDescent="0.25">
      <c r="A317" s="13">
        <v>34</v>
      </c>
      <c r="B317" t="s">
        <v>1397</v>
      </c>
      <c r="C317" t="s">
        <v>1399</v>
      </c>
      <c r="D317" t="s">
        <v>1398</v>
      </c>
      <c r="G317" s="3">
        <f t="shared" si="28"/>
        <v>34</v>
      </c>
      <c r="J317" s="8" t="s">
        <v>4245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constants'!$E$2:$L$4965,8,FALSE),"")</f>
        <v>57</v>
      </c>
      <c r="S317" t="s">
        <v>152</v>
      </c>
      <c r="T317" s="21" t="str">
        <f>IF(R317&lt;&gt;"",IF(NOT(ISERROR(VLOOKUP(R317,'ESO Dungeon constants'!$F$3:$J$9999,5,FALSE))),VLOOKUP(R317,'ESO Dungeon constants'!$F$3:$K$9999,6,FALSE),VLOOKUP(R317,'ESO zone constants'!$L$2:$O$9999,4,FALSE)),"")</f>
        <v>DLC_BASE_GAME</v>
      </c>
      <c r="U317" s="3" t="str">
        <f>VLOOKUP(T317,'LibSets constants'!$B$3:$C$1000,2,FALSE)</f>
        <v>Included in base game</v>
      </c>
      <c r="V317" s="37" t="s">
        <v>4362</v>
      </c>
      <c r="W317" s="50" t="str">
        <f>IF(V317&lt;&gt;"",IF(V317&lt;&gt;"LIBSETS_DROP_MECHANIC_MONSTER_NAME",VLOOKUP(V317,'LibSets constants'!$I$4:$L$1000,3,FALSE),""),"")</f>
        <v>Delve bosses have a chance to drop a waist or feet.</v>
      </c>
      <c r="X317" s="3" t="str">
        <f>IF(V317&lt;&gt;"",IF(V317&lt;&gt;"LIBSETS_DROP_MECHANIC_MONSTER_NAME",VLOOKUP(V317,'LibSets constants'!$I$4:$L$1000,4,FALSE),""),"")</f>
        <v>Bosse in Gewölben haben die Chance, eine Taille oder Füße fallen zu lassen.</v>
      </c>
      <c r="Y317" s="3" t="str">
        <f>IF(J317&lt;&gt;"LIBSETS_SETTYPE_BATTLEGROUND",IF(J317&lt;&gt;"LIBSETS_SETTYPE_SPECIAL",IF(Z317&lt;&gt;"",VLOOKUP(Z317,'ESO zone constants'!$E$2:$L$4965,8,FALSE),""),""),"")</f>
        <v/>
      </c>
      <c r="AA317" s="51" t="s">
        <v>4363</v>
      </c>
      <c r="AB317" s="50" t="str">
        <f>IF(AA317&lt;&gt;"",IF(AA317&lt;&gt;"LIBSETS_DROP_MECHANIC_MONSTER_NAME",VLOOKUP(AA317,'LibSets constants'!$I$4:$L$1000,3,FALSE),""),"")</f>
        <v>Overland group bosses have a 100% chance to drop head, chest, legs, or weapon.</v>
      </c>
      <c r="AC317" s="50" t="str">
        <f>IF(AA317&lt;&gt;"",IF(AA317&lt;&gt;"LIBSETS_DROP_MECHANIC_MONSTER_NAME",VLOOKUP(AA317,'LibSets constants'!$I$4:$L$1000,4,FALSE),""),"")</f>
        <v>Überland Gruppenbosse haben eine Chance von 100%, Kopf, Brust, Beine oder Waffen fallen zu lassen.</v>
      </c>
      <c r="AD317" s="3" t="str">
        <f>IF(J317&lt;&gt;"LIBSETS_SETTYPE_BATTLEGROUND",IF(J317&lt;&gt;"LIBSETS_SETTYPE_SPECIAL",IF(AE317&lt;&gt;"",VLOOKUP(AE317,'ESO zone constants'!$E$2:$L$4965,8,FALSE),""),""),"")</f>
        <v/>
      </c>
      <c r="AF317" s="51" t="s">
        <v>4364</v>
      </c>
      <c r="AG317" s="50" t="str">
        <f>IF(AF317&lt;&gt;"",IF(AF317&lt;&gt;"LIBSETS_DROP_MECHANIC_MONSTER_NAME",VLOOKUP(AF317,'LibSets constants'!$I$4:$L$1000,3,FALSE),""),"")</f>
        <v>Public dungeon bosses have a chance to drop a shoulder, hand, or weapon.</v>
      </c>
      <c r="AH317" s="50" t="str">
        <f>IF(AF317&lt;&gt;"",IF(AF317&lt;&gt;"LIBSETS_DROP_MECHANIC_MONSTER_NAME",VLOOKUP(AF317,'LibSets constants'!$I$4:$L$1000,4,FALSE),""),"")</f>
        <v>Öffentliche Dungeon-Bosse haben die Möglichkeit, eine Schulter, Handschuhe oder eine Waffe fallen zu lassen.</v>
      </c>
      <c r="AI317" s="3" t="str">
        <f>IF(J317&lt;&gt;"LIBSETS_SETTYPE_BATTLEGROUND",IF(J317&lt;&gt;"LIBSETS_SETTYPE_SPECIAL",IF(AJ317&lt;&gt;"",VLOOKUP(AJ317,'ESO zone constants'!$E$2:$L$4965,8,FALSE),""),""),"")</f>
        <v/>
      </c>
      <c r="AK317" s="51" t="s">
        <v>4365</v>
      </c>
      <c r="AL317" s="50" t="str">
        <f>IF(AK317&lt;&gt;"",IF(AK317&lt;&gt;"LIBSETS_DROP_MECHANIC_MONSTER_NAME",VLOOKUP(AK317,'LibSets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7" s="50" t="str">
        <f>IF(AK317&lt;&gt;"",IF(AK317&lt;&gt;"LIBSETS_DROP_MECHANIC_MONSTER_NAME",VLOOKUP(AK317,'LibSets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7" s="3" t="str">
        <f>IF(J317&lt;&gt;"LIBSETS_SETTYPE_BATTLEGROUND",IF(J317&lt;&gt;"LIBSETS_SETTYPE_SPECIAL",IF(AO317&lt;&gt;"",VLOOKUP(AO317,'ESO zone constants'!$E$2:$L$4965,8,FALSE),""),""),"")</f>
        <v/>
      </c>
      <c r="AP317" s="51"/>
      <c r="AQ317" s="50" t="str">
        <f>IF(AP317&lt;&gt;"",IF(AP317&lt;&gt;"LIBSETS_DROP_MECHANIC_MONSTER_NAME",VLOOKUP(AP317,'LibSets constants'!$I$4:$L$1000,3,FALSE),""),"")</f>
        <v/>
      </c>
      <c r="AR317" s="50" t="str">
        <f>IF(AP317&lt;&gt;"",IF(AP317&lt;&gt;"LIBSETS_DROP_MECHANIC_MONSTER_NAME",VLOOKUP(AP317,'LibSets constants'!$I$4:$L$1000,4,FALSE),""),"")</f>
        <v/>
      </c>
      <c r="AS317" s="3" t="str">
        <f>IF(J317&lt;&gt;"LIBSETS_SETTYPE_BATTLEGROUND",IF(J317&lt;&gt;"LIBSETS_SETTYPE_SPECIAL",IF(AT317&lt;&gt;"",VLOOKUP(AT317,'ESO zone constants'!$E$2:$L$4965,8,FALSE),""),""),"")</f>
        <v/>
      </c>
      <c r="AU317" s="51"/>
      <c r="AV317" s="50" t="str">
        <f>IF(AU317&lt;&gt;"",IF(AU317&lt;&gt;"LIBSETS_DROP_MECHANIC_MONSTER_NAME",VLOOKUP(AU317,'LibSets constants'!$I$4:$L$1000,3,FALSE),""),"")</f>
        <v/>
      </c>
      <c r="AW317" s="50" t="str">
        <f>IF(AU317&lt;&gt;"",IF(AU317&lt;&gt;"LIBSETS_DROP_MECHANIC_MONSTER_NAME",VLOOKUP(AU317,'LibSets constants'!$I$4:$L$1000,4,FALSE),""),"")</f>
        <v/>
      </c>
      <c r="AX317" s="23" t="str">
        <f t="shared" si="29"/>
        <v>[34] = {wayshrines={-1,-1,-1,}, dlcId=DLC_BASE_GAME</v>
      </c>
      <c r="AY317" s="23" t="str">
        <f t="shared" si="32"/>
        <v>, zoneIds={57}, veteran=false</v>
      </c>
      <c r="AZ317" s="23" t="str">
        <f t="shared" si="30"/>
        <v>, setType=LIBSETS_SETTYPE_OVERLAND</v>
      </c>
      <c r="BA31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7" s="23" t="str">
        <f t="shared" si="33"/>
        <v xml:space="preserve"> --Night Mother's Embrace / Umarmung der Mutter der Nacht   [Deshaan]</v>
      </c>
    </row>
    <row r="318" spans="1:54" x14ac:dyDescent="0.25">
      <c r="A318" s="13">
        <v>36</v>
      </c>
      <c r="B318" t="s">
        <v>1403</v>
      </c>
      <c r="C318" t="s">
        <v>1405</v>
      </c>
      <c r="D318" t="s">
        <v>1404</v>
      </c>
      <c r="G318" s="3">
        <f t="shared" si="28"/>
        <v>36</v>
      </c>
      <c r="J318" s="8" t="s">
        <v>4245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constants'!$E$2:$L$4965,8,FALSE),"")</f>
        <v>381</v>
      </c>
      <c r="S318" t="s">
        <v>309</v>
      </c>
      <c r="T318" s="21" t="str">
        <f>IF(R318&lt;&gt;"",IF(NOT(ISERROR(VLOOKUP(R318,'ESO Dungeon constants'!$F$3:$J$9999,5,FALSE))),VLOOKUP(R318,'ESO Dungeon constants'!$F$3:$K$9999,6,FALSE),VLOOKUP(R318,'ESO zone constants'!$L$2:$O$9999,4,FALSE)),"")</f>
        <v>DLC_BASE_GAME</v>
      </c>
      <c r="U318" s="3" t="str">
        <f>VLOOKUP(T318,'LibSets constants'!$B$3:$C$1000,2,FALSE)</f>
        <v>Included in base game</v>
      </c>
      <c r="V318" s="37" t="s">
        <v>4362</v>
      </c>
      <c r="W318" s="3" t="str">
        <f>IF(V318&lt;&gt;"",IF(V318&lt;&gt;"LIBSETS_DROP_MECHANIC_MONSTER_NAME",VLOOKUP(V318,'LibSets constants'!$I$4:$L$1000,3,FALSE),""),"")</f>
        <v>Delve bosses have a chance to drop a waist or feet.</v>
      </c>
      <c r="X318" s="3" t="str">
        <f>IF(V318&lt;&gt;"",IF(V318&lt;&gt;"LIBSETS_DROP_MECHANIC_MONSTER_NAME",VLOOKUP(V318,'LibSets constants'!$I$4:$L$1000,4,FALSE),""),"")</f>
        <v>Bosse in Gewölben haben die Chance, eine Taille oder Füße fallen zu lassen.</v>
      </c>
      <c r="Y318" s="3" t="str">
        <f>IF(J318&lt;&gt;"LIBSETS_SETTYPE_BATTLEGROUND",IF(J318&lt;&gt;"LIBSETS_SETTYPE_SPECIAL",IF(Z318&lt;&gt;"",VLOOKUP(Z318,'ESO zone constants'!$E$2:$L$4965,8,FALSE),""),""),"")</f>
        <v/>
      </c>
      <c r="AA318" s="37" t="s">
        <v>4363</v>
      </c>
      <c r="AB318" s="3" t="str">
        <f>IF(AA318&lt;&gt;"",IF(AA318&lt;&gt;"LIBSETS_DROP_MECHANIC_MONSTER_NAME",VLOOKUP(AA318,'LibSets constants'!$I$4:$L$1000,3,FALSE),""),"")</f>
        <v>Overland group bosses have a 100% chance to drop head, chest, legs, or weapon.</v>
      </c>
      <c r="AC318" s="3" t="str">
        <f>IF(AA318&lt;&gt;"",IF(AA318&lt;&gt;"LIBSETS_DROP_MECHANIC_MONSTER_NAME",VLOOKUP(AA318,'LibSets constants'!$I$4:$L$1000,4,FALSE),""),"")</f>
        <v>Überland Gruppenbosse haben eine Chance von 100%, Kopf, Brust, Beine oder Waffen fallen zu lassen.</v>
      </c>
      <c r="AD318" s="3" t="str">
        <f>IF(J318&lt;&gt;"LIBSETS_SETTYPE_BATTLEGROUND",IF(J318&lt;&gt;"LIBSETS_SETTYPE_SPECIAL",IF(AE318&lt;&gt;"",VLOOKUP(AE318,'ESO zone constants'!$E$2:$L$4965,8,FALSE),""),""),"")</f>
        <v/>
      </c>
      <c r="AF318" s="37" t="s">
        <v>4364</v>
      </c>
      <c r="AG318" s="3" t="str">
        <f>IF(AF318&lt;&gt;"",IF(AF318&lt;&gt;"LIBSETS_DROP_MECHANIC_MONSTER_NAME",VLOOKUP(AF318,'LibSets constants'!$I$4:$L$1000,3,FALSE),""),"")</f>
        <v>Public dungeon bosses have a chance to drop a shoulder, hand, or weapon.</v>
      </c>
      <c r="AH318" s="3" t="str">
        <f>IF(AF318&lt;&gt;"",IF(AF318&lt;&gt;"LIBSETS_DROP_MECHANIC_MONSTER_NAME",VLOOKUP(AF318,'LibSets constants'!$I$4:$L$1000,4,FALSE),""),"")</f>
        <v>Öffentliche Dungeon-Bosse haben die Möglichkeit, eine Schulter, Handschuhe oder eine Waffe fallen zu lassen.</v>
      </c>
      <c r="AI318" s="3" t="str">
        <f>IF(J318&lt;&gt;"LIBSETS_SETTYPE_BATTLEGROUND",IF(J318&lt;&gt;"LIBSETS_SETTYPE_SPECIAL",IF(AJ318&lt;&gt;"",VLOOKUP(AJ318,'ESO zone constants'!$E$2:$L$4965,8,FALSE),""),""),"")</f>
        <v/>
      </c>
      <c r="AK318" s="37" t="s">
        <v>4365</v>
      </c>
      <c r="AL318" s="3" t="str">
        <f>IF(AK318&lt;&gt;"",IF(AK318&lt;&gt;"LIBSETS_DROP_MECHANIC_MONSTER_NAME",VLOOKUP(AK318,'LibSets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8" s="3" t="str">
        <f>IF(AK318&lt;&gt;"",IF(AK318&lt;&gt;"LIBSETS_DROP_MECHANIC_MONSTER_NAME",VLOOKUP(AK318,'LibSets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8" s="3" t="str">
        <f>IF(J318&lt;&gt;"LIBSETS_SETTYPE_BATTLEGROUND",IF(J318&lt;&gt;"LIBSETS_SETTYPE_SPECIAL",IF(AO318&lt;&gt;"",VLOOKUP(AO318,'ESO zone constants'!$E$2:$L$4965,8,FALSE),""),""),"")</f>
        <v/>
      </c>
      <c r="AQ318" s="3" t="str">
        <f>IF(AP318&lt;&gt;"",IF(AP318&lt;&gt;"LIBSETS_DROP_MECHANIC_MONSTER_NAME",VLOOKUP(AP318,'LibSets constants'!$I$4:$L$1000,3,FALSE),""),"")</f>
        <v/>
      </c>
      <c r="AR318" s="3" t="str">
        <f>IF(AP318&lt;&gt;"",IF(AP318&lt;&gt;"LIBSETS_DROP_MECHANIC_MONSTER_NAME",VLOOKUP(AP318,'LibSets constants'!$I$4:$L$1000,4,FALSE),""),"")</f>
        <v/>
      </c>
      <c r="AS318" s="3" t="str">
        <f>IF(J318&lt;&gt;"LIBSETS_SETTYPE_BATTLEGROUND",IF(J318&lt;&gt;"LIBSETS_SETTYPE_SPECIAL",IF(AT318&lt;&gt;"",VLOOKUP(AT318,'ESO zone constants'!$E$2:$L$4965,8,FALSE),""),""),"")</f>
        <v/>
      </c>
      <c r="AV318" s="3" t="str">
        <f>IF(AU318&lt;&gt;"",IF(AU318&lt;&gt;"LIBSETS_DROP_MECHANIC_MONSTER_NAME",VLOOKUP(AU318,'LibSets constants'!$I$4:$L$1000,3,FALSE),""),"")</f>
        <v/>
      </c>
      <c r="AW318" s="3" t="str">
        <f>IF(AU318&lt;&gt;"",IF(AU318&lt;&gt;"LIBSETS_DROP_MECHANIC_MONSTER_NAME",VLOOKUP(AU318,'LibSets constants'!$I$4:$L$1000,4,FALSE),""),"")</f>
        <v/>
      </c>
      <c r="AX318" s="23" t="str">
        <f t="shared" si="29"/>
        <v>[36] = {wayshrines={-1,-1,-1,}, dlcId=DLC_BASE_GAME</v>
      </c>
      <c r="AY318" s="23" t="str">
        <f t="shared" si="32"/>
        <v>, zoneIds={381}, veteran=false</v>
      </c>
      <c r="AZ318" s="23" t="str">
        <f t="shared" si="30"/>
        <v>, setType=LIBSETS_SETTYPE_OVERLAND</v>
      </c>
      <c r="BA31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8" s="23" t="str">
        <f t="shared" si="33"/>
        <v xml:space="preserve"> --Armor of the Veiled Heritance / Rüstung des Schleiererbes   [Auridon]</v>
      </c>
    </row>
    <row r="319" spans="1:54" x14ac:dyDescent="0.25">
      <c r="A319" s="13">
        <v>47</v>
      </c>
      <c r="B319" t="s">
        <v>1424</v>
      </c>
      <c r="C319" t="s">
        <v>1426</v>
      </c>
      <c r="D319" t="s">
        <v>1425</v>
      </c>
      <c r="G319" s="3">
        <f t="shared" si="28"/>
        <v>47</v>
      </c>
      <c r="J319" s="8" t="s">
        <v>4245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constants'!$E$2:$L$4965,8,FALSE),"")</f>
        <v>104</v>
      </c>
      <c r="S319" t="s">
        <v>157</v>
      </c>
      <c r="T319" s="21" t="str">
        <f>IF(R319&lt;&gt;"",IF(NOT(ISERROR(VLOOKUP(R319,'ESO Dungeon constants'!$F$3:$J$9999,5,FALSE))),VLOOKUP(R319,'ESO Dungeon constants'!$F$3:$K$9999,6,FALSE),VLOOKUP(R319,'ESO zone constants'!$L$2:$O$9999,4,FALSE)),"")</f>
        <v>DLC_BASE_GAME</v>
      </c>
      <c r="U319" s="3" t="str">
        <f>VLOOKUP(T319,'LibSets constants'!$B$3:$C$1000,2,FALSE)</f>
        <v>Included in base game</v>
      </c>
      <c r="V319" s="37" t="s">
        <v>4362</v>
      </c>
      <c r="W319" s="3" t="str">
        <f>IF(V319&lt;&gt;"",IF(V319&lt;&gt;"LIBSETS_DROP_MECHANIC_MONSTER_NAME",VLOOKUP(V319,'LibSets constants'!$I$4:$L$1000,3,FALSE),""),"")</f>
        <v>Delve bosses have a chance to drop a waist or feet.</v>
      </c>
      <c r="X319" s="3" t="str">
        <f>IF(V319&lt;&gt;"",IF(V319&lt;&gt;"LIBSETS_DROP_MECHANIC_MONSTER_NAME",VLOOKUP(V319,'LibSets constants'!$I$4:$L$1000,4,FALSE),""),"")</f>
        <v>Bosse in Gewölben haben die Chance, eine Taille oder Füße fallen zu lassen.</v>
      </c>
      <c r="Y319" s="3" t="str">
        <f>IF(J319&lt;&gt;"LIBSETS_SETTYPE_BATTLEGROUND",IF(J319&lt;&gt;"LIBSETS_SETTYPE_SPECIAL",IF(Z319&lt;&gt;"",VLOOKUP(Z319,'ESO zone constants'!$E$2:$L$4965,8,FALSE),""),""),"")</f>
        <v/>
      </c>
      <c r="AA319" s="37" t="s">
        <v>4363</v>
      </c>
      <c r="AB319" s="3" t="str">
        <f>IF(AA319&lt;&gt;"",IF(AA319&lt;&gt;"LIBSETS_DROP_MECHANIC_MONSTER_NAME",VLOOKUP(AA319,'LibSets constants'!$I$4:$L$1000,3,FALSE),""),"")</f>
        <v>Overland group bosses have a 100% chance to drop head, chest, legs, or weapon.</v>
      </c>
      <c r="AC319" s="3" t="str">
        <f>IF(AA319&lt;&gt;"",IF(AA319&lt;&gt;"LIBSETS_DROP_MECHANIC_MONSTER_NAME",VLOOKUP(AA319,'LibSets constants'!$I$4:$L$1000,4,FALSE),""),"")</f>
        <v>Überland Gruppenbosse haben eine Chance von 100%, Kopf, Brust, Beine oder Waffen fallen zu lassen.</v>
      </c>
      <c r="AD319" s="3" t="str">
        <f>IF(J319&lt;&gt;"LIBSETS_SETTYPE_BATTLEGROUND",IF(J319&lt;&gt;"LIBSETS_SETTYPE_SPECIAL",IF(AE319&lt;&gt;"",VLOOKUP(AE319,'ESO zone constants'!$E$2:$L$4965,8,FALSE),""),""),"")</f>
        <v/>
      </c>
      <c r="AF319" s="37" t="s">
        <v>4364</v>
      </c>
      <c r="AG319" s="3" t="str">
        <f>IF(AF319&lt;&gt;"",IF(AF319&lt;&gt;"LIBSETS_DROP_MECHANIC_MONSTER_NAME",VLOOKUP(AF319,'LibSets constants'!$I$4:$L$1000,3,FALSE),""),"")</f>
        <v>Public dungeon bosses have a chance to drop a shoulder, hand, or weapon.</v>
      </c>
      <c r="AH319" s="3" t="str">
        <f>IF(AF319&lt;&gt;"",IF(AF319&lt;&gt;"LIBSETS_DROP_MECHANIC_MONSTER_NAME",VLOOKUP(AF319,'LibSets constants'!$I$4:$L$1000,4,FALSE),""),"")</f>
        <v>Öffentliche Dungeon-Bosse haben die Möglichkeit, eine Schulter, Handschuhe oder eine Waffe fallen zu lassen.</v>
      </c>
      <c r="AI319" s="3" t="str">
        <f>IF(J319&lt;&gt;"LIBSETS_SETTYPE_BATTLEGROUND",IF(J319&lt;&gt;"LIBSETS_SETTYPE_SPECIAL",IF(AJ319&lt;&gt;"",VLOOKUP(AJ319,'ESO zone constants'!$E$2:$L$4965,8,FALSE),""),""),"")</f>
        <v/>
      </c>
      <c r="AK319" s="37" t="s">
        <v>4365</v>
      </c>
      <c r="AL319" s="3" t="str">
        <f>IF(AK319&lt;&gt;"",IF(AK319&lt;&gt;"LIBSETS_DROP_MECHANIC_MONSTER_NAME",VLOOKUP(AK319,'LibSets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9" s="3" t="str">
        <f>IF(AK319&lt;&gt;"",IF(AK319&lt;&gt;"LIBSETS_DROP_MECHANIC_MONSTER_NAME",VLOOKUP(AK319,'LibSets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9" s="3" t="str">
        <f>IF(J319&lt;&gt;"LIBSETS_SETTYPE_BATTLEGROUND",IF(J319&lt;&gt;"LIBSETS_SETTYPE_SPECIAL",IF(AO319&lt;&gt;"",VLOOKUP(AO319,'ESO zone constants'!$E$2:$L$4965,8,FALSE),""),""),"")</f>
        <v/>
      </c>
      <c r="AQ319" s="3" t="str">
        <f>IF(AP319&lt;&gt;"",IF(AP319&lt;&gt;"LIBSETS_DROP_MECHANIC_MONSTER_NAME",VLOOKUP(AP319,'LibSets constants'!$I$4:$L$1000,3,FALSE),""),"")</f>
        <v/>
      </c>
      <c r="AR319" s="3" t="str">
        <f>IF(AP319&lt;&gt;"",IF(AP319&lt;&gt;"LIBSETS_DROP_MECHANIC_MONSTER_NAME",VLOOKUP(AP319,'LibSets constants'!$I$4:$L$1000,4,FALSE),""),"")</f>
        <v/>
      </c>
      <c r="AS319" s="3" t="str">
        <f>IF(J319&lt;&gt;"LIBSETS_SETTYPE_BATTLEGROUND",IF(J319&lt;&gt;"LIBSETS_SETTYPE_SPECIAL",IF(AT319&lt;&gt;"",VLOOKUP(AT319,'ESO zone constants'!$E$2:$L$4965,8,FALSE),""),""),"")</f>
        <v/>
      </c>
      <c r="AV319" s="3" t="str">
        <f>IF(AU319&lt;&gt;"",IF(AU319&lt;&gt;"LIBSETS_DROP_MECHANIC_MONSTER_NAME",VLOOKUP(AU319,'LibSets constants'!$I$4:$L$1000,3,FALSE),""),"")</f>
        <v/>
      </c>
      <c r="AW319" s="3" t="str">
        <f>IF(AU319&lt;&gt;"",IF(AU319&lt;&gt;"LIBSETS_DROP_MECHANIC_MONSTER_NAME",VLOOKUP(AU319,'LibSets constants'!$I$4:$L$1000,4,FALSE),""),"")</f>
        <v/>
      </c>
      <c r="AX319" s="23" t="str">
        <f t="shared" si="29"/>
        <v>[47] = {wayshrines={-1,-1,-1,}, dlcId=DLC_BASE_GAME</v>
      </c>
      <c r="AY319" s="23" t="str">
        <f t="shared" si="32"/>
        <v>, zoneIds={104}, veteran=false</v>
      </c>
      <c r="AZ319" s="23" t="str">
        <f t="shared" si="30"/>
        <v>, setType=LIBSETS_SETTYPE_OVERLAND</v>
      </c>
      <c r="BA31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9" s="23" t="str">
        <f t="shared" si="33"/>
        <v xml:space="preserve"> --Robes of the Withered Hand / Roben der Verdorrten Hand   [Alik'r Desert]</v>
      </c>
    </row>
    <row r="320" spans="1:54" x14ac:dyDescent="0.25">
      <c r="A320" s="13">
        <v>49</v>
      </c>
      <c r="B320" t="s">
        <v>1430</v>
      </c>
      <c r="C320" t="s">
        <v>1432</v>
      </c>
      <c r="D320" t="s">
        <v>1431</v>
      </c>
      <c r="G320" s="3">
        <f t="shared" si="28"/>
        <v>49</v>
      </c>
      <c r="J320" s="8" t="s">
        <v>4245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constants'!$E$2:$L$4965,8,FALSE),"")</f>
        <v>41</v>
      </c>
      <c r="S320" t="s">
        <v>151</v>
      </c>
      <c r="T320" s="21" t="str">
        <f>IF(R320&lt;&gt;"",IF(NOT(ISERROR(VLOOKUP(R320,'ESO Dungeon constants'!$F$3:$J$9999,5,FALSE))),VLOOKUP(R320,'ESO Dungeon constants'!$F$3:$K$9999,6,FALSE),VLOOKUP(R320,'ESO zone constants'!$L$2:$O$9999,4,FALSE)),"")</f>
        <v>DLC_BASE_GAME</v>
      </c>
      <c r="U320" s="3" t="str">
        <f>VLOOKUP(T320,'LibSets constants'!$B$3:$C$1000,2,FALSE)</f>
        <v>Included in base game</v>
      </c>
      <c r="V320" s="37" t="s">
        <v>4362</v>
      </c>
      <c r="W320" s="3" t="str">
        <f>IF(V320&lt;&gt;"",IF(V320&lt;&gt;"LIBSETS_DROP_MECHANIC_MONSTER_NAME",VLOOKUP(V320,'LibSets constants'!$I$4:$L$1000,3,FALSE),""),"")</f>
        <v>Delve bosses have a chance to drop a waist or feet.</v>
      </c>
      <c r="X320" s="3" t="str">
        <f>IF(V320&lt;&gt;"",IF(V320&lt;&gt;"LIBSETS_DROP_MECHANIC_MONSTER_NAME",VLOOKUP(V320,'LibSets constants'!$I$4:$L$1000,4,FALSE),""),"")</f>
        <v>Bosse in Gewölben haben die Chance, eine Taille oder Füße fallen zu lassen.</v>
      </c>
      <c r="Y320" s="3" t="str">
        <f>IF(J320&lt;&gt;"LIBSETS_SETTYPE_BATTLEGROUND",IF(J320&lt;&gt;"LIBSETS_SETTYPE_SPECIAL",IF(Z320&lt;&gt;"",VLOOKUP(Z320,'ESO zone constants'!$E$2:$L$4965,8,FALSE),""),""),"")</f>
        <v/>
      </c>
      <c r="AA320" s="37" t="s">
        <v>4363</v>
      </c>
      <c r="AB320" s="3" t="str">
        <f>IF(AA320&lt;&gt;"",IF(AA320&lt;&gt;"LIBSETS_DROP_MECHANIC_MONSTER_NAME",VLOOKUP(AA320,'LibSets constants'!$I$4:$L$1000,3,FALSE),""),"")</f>
        <v>Overland group bosses have a 100% chance to drop head, chest, legs, or weapon.</v>
      </c>
      <c r="AC320" s="3" t="str">
        <f>IF(AA320&lt;&gt;"",IF(AA320&lt;&gt;"LIBSETS_DROP_MECHANIC_MONSTER_NAME",VLOOKUP(AA320,'LibSets constants'!$I$4:$L$1000,4,FALSE),""),"")</f>
        <v>Überland Gruppenbosse haben eine Chance von 100%, Kopf, Brust, Beine oder Waffen fallen zu lassen.</v>
      </c>
      <c r="AD320" s="3" t="str">
        <f>IF(J320&lt;&gt;"LIBSETS_SETTYPE_BATTLEGROUND",IF(J320&lt;&gt;"LIBSETS_SETTYPE_SPECIAL",IF(AE320&lt;&gt;"",VLOOKUP(AE320,'ESO zone constants'!$E$2:$L$4965,8,FALSE),""),""),"")</f>
        <v/>
      </c>
      <c r="AF320" s="37" t="s">
        <v>4364</v>
      </c>
      <c r="AG320" s="3" t="str">
        <f>IF(AF320&lt;&gt;"",IF(AF320&lt;&gt;"LIBSETS_DROP_MECHANIC_MONSTER_NAME",VLOOKUP(AF320,'LibSets constants'!$I$4:$L$1000,3,FALSE),""),"")</f>
        <v>Public dungeon bosses have a chance to drop a shoulder, hand, or weapon.</v>
      </c>
      <c r="AH320" s="3" t="str">
        <f>IF(AF320&lt;&gt;"",IF(AF320&lt;&gt;"LIBSETS_DROP_MECHANIC_MONSTER_NAME",VLOOKUP(AF320,'LibSets constants'!$I$4:$L$1000,4,FALSE),""),"")</f>
        <v>Öffentliche Dungeon-Bosse haben die Möglichkeit, eine Schulter, Handschuhe oder eine Waffe fallen zu lassen.</v>
      </c>
      <c r="AI320" s="3" t="str">
        <f>IF(J320&lt;&gt;"LIBSETS_SETTYPE_BATTLEGROUND",IF(J320&lt;&gt;"LIBSETS_SETTYPE_SPECIAL",IF(AJ320&lt;&gt;"",VLOOKUP(AJ320,'ESO zone constants'!$E$2:$L$4965,8,FALSE),""),""),"")</f>
        <v/>
      </c>
      <c r="AK320" s="37" t="s">
        <v>4365</v>
      </c>
      <c r="AL320" s="3" t="str">
        <f>IF(AK320&lt;&gt;"",IF(AK320&lt;&gt;"LIBSETS_DROP_MECHANIC_MONSTER_NAME",VLOOKUP(AK320,'LibSets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0" s="3" t="str">
        <f>IF(AK320&lt;&gt;"",IF(AK320&lt;&gt;"LIBSETS_DROP_MECHANIC_MONSTER_NAME",VLOOKUP(AK320,'LibSets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0" s="3" t="str">
        <f>IF(J320&lt;&gt;"LIBSETS_SETTYPE_BATTLEGROUND",IF(J320&lt;&gt;"LIBSETS_SETTYPE_SPECIAL",IF(AO320&lt;&gt;"",VLOOKUP(AO320,'ESO zone constants'!$E$2:$L$4965,8,FALSE),""),""),"")</f>
        <v/>
      </c>
      <c r="AQ320" s="3" t="str">
        <f>IF(AP320&lt;&gt;"",IF(AP320&lt;&gt;"LIBSETS_DROP_MECHANIC_MONSTER_NAME",VLOOKUP(AP320,'LibSets constants'!$I$4:$L$1000,3,FALSE),""),"")</f>
        <v/>
      </c>
      <c r="AR320" s="3" t="str">
        <f>IF(AP320&lt;&gt;"",IF(AP320&lt;&gt;"LIBSETS_DROP_MECHANIC_MONSTER_NAME",VLOOKUP(AP320,'LibSets constants'!$I$4:$L$1000,4,FALSE),""),"")</f>
        <v/>
      </c>
      <c r="AS320" s="3" t="str">
        <f>IF(J320&lt;&gt;"LIBSETS_SETTYPE_BATTLEGROUND",IF(J320&lt;&gt;"LIBSETS_SETTYPE_SPECIAL",IF(AT320&lt;&gt;"",VLOOKUP(AT320,'ESO zone constants'!$E$2:$L$4965,8,FALSE),""),""),"")</f>
        <v/>
      </c>
      <c r="AV320" s="3" t="str">
        <f>IF(AU320&lt;&gt;"",IF(AU320&lt;&gt;"LIBSETS_DROP_MECHANIC_MONSTER_NAME",VLOOKUP(AU320,'LibSets constants'!$I$4:$L$1000,3,FALSE),""),"")</f>
        <v/>
      </c>
      <c r="AW320" s="3" t="str">
        <f>IF(AU320&lt;&gt;"",IF(AU320&lt;&gt;"LIBSETS_DROP_MECHANIC_MONSTER_NAME",VLOOKUP(AU320,'LibSets constants'!$I$4:$L$1000,4,FALSE),""),"")</f>
        <v/>
      </c>
      <c r="AX320" s="23" t="str">
        <f t="shared" si="29"/>
        <v>[49] = {wayshrines={-1,-1,-1,}, dlcId=DLC_BASE_GAME</v>
      </c>
      <c r="AY320" s="23" t="str">
        <f t="shared" si="32"/>
        <v>, zoneIds={41}, veteran=false</v>
      </c>
      <c r="AZ320" s="23" t="str">
        <f t="shared" si="30"/>
        <v>, setType=LIBSETS_SETTYPE_OVERLAND</v>
      </c>
      <c r="BA32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0" s="23" t="str">
        <f t="shared" si="33"/>
        <v xml:space="preserve"> --Shadow of the Red Mountain / Schatten des Roten Berges   [Stonefalls]</v>
      </c>
    </row>
    <row r="321" spans="1:54" x14ac:dyDescent="0.25">
      <c r="A321" s="13">
        <v>56</v>
      </c>
      <c r="B321" t="s">
        <v>1451</v>
      </c>
      <c r="C321" t="s">
        <v>1453</v>
      </c>
      <c r="D321" t="s">
        <v>1452</v>
      </c>
      <c r="G321" s="3">
        <f t="shared" si="28"/>
        <v>56</v>
      </c>
      <c r="J321" s="8" t="s">
        <v>4245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constants'!$E$2:$L$4965,8,FALSE),"")</f>
        <v>101</v>
      </c>
      <c r="S321" t="s">
        <v>155</v>
      </c>
      <c r="T321" s="21" t="str">
        <f>IF(R321&lt;&gt;"",IF(NOT(ISERROR(VLOOKUP(R321,'ESO Dungeon constants'!$F$3:$J$9999,5,FALSE))),VLOOKUP(R321,'ESO Dungeon constants'!$F$3:$K$9999,6,FALSE),VLOOKUP(R321,'ESO zone constants'!$L$2:$O$9999,4,FALSE)),"")</f>
        <v>DLC_BASE_GAME</v>
      </c>
      <c r="U321" s="3" t="str">
        <f>VLOOKUP(T321,'LibSets constants'!$B$3:$C$1000,2,FALSE)</f>
        <v>Included in base game</v>
      </c>
      <c r="V321" s="37" t="s">
        <v>4362</v>
      </c>
      <c r="W321" s="3" t="str">
        <f>IF(V321&lt;&gt;"",IF(V321&lt;&gt;"LIBSETS_DROP_MECHANIC_MONSTER_NAME",VLOOKUP(V321,'LibSets constants'!$I$4:$L$1000,3,FALSE),""),"")</f>
        <v>Delve bosses have a chance to drop a waist or feet.</v>
      </c>
      <c r="X321" s="3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constants'!$E$2:$L$4965,8,FALSE),""),""),"")</f>
        <v/>
      </c>
      <c r="AA321" s="37" t="s">
        <v>4363</v>
      </c>
      <c r="AB321" s="3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3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constants'!$E$2:$L$4965,8,FALSE),""),""),"")</f>
        <v/>
      </c>
      <c r="AF321" s="37" t="s">
        <v>4364</v>
      </c>
      <c r="AG321" s="3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3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constants'!$E$2:$L$4965,8,FALSE),""),""),"")</f>
        <v/>
      </c>
      <c r="AK321" s="37" t="s">
        <v>4365</v>
      </c>
      <c r="AL321" s="3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3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constants'!$E$2:$L$4965,8,FALSE),""),""),"")</f>
        <v/>
      </c>
      <c r="AQ321" s="3" t="str">
        <f>IF(AP321&lt;&gt;"",IF(AP321&lt;&gt;"LIBSETS_DROP_MECHANIC_MONSTER_NAME",VLOOKUP(AP321,'LibSets constants'!$I$4:$L$1000,3,FALSE),""),"")</f>
        <v/>
      </c>
      <c r="AR321" s="3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constants'!$E$2:$L$4965,8,FALSE),""),""),"")</f>
        <v/>
      </c>
      <c r="AV321" s="3" t="str">
        <f>IF(AU321&lt;&gt;"",IF(AU321&lt;&gt;"LIBSETS_DROP_MECHANIC_MONSTER_NAME",VLOOKUP(AU321,'LibSets constants'!$I$4:$L$1000,3,FALSE),""),"")</f>
        <v/>
      </c>
      <c r="AW321" s="3" t="str">
        <f>IF(AU321&lt;&gt;"",IF(AU321&lt;&gt;"LIBSETS_DROP_MECHANIC_MONSTER_NAME",VLOOKUP(AU321,'LibSets constants'!$I$4:$L$1000,4,FALSE),""),"")</f>
        <v/>
      </c>
      <c r="AX321" s="23" t="str">
        <f t="shared" si="29"/>
        <v>[56] = {wayshrines={-1,-1,-1,}, dlcId=DLC_BASE_GAME</v>
      </c>
      <c r="AY321" s="23" t="str">
        <f t="shared" si="32"/>
        <v>, zoneIds={101}, veteran=false</v>
      </c>
      <c r="AZ321" s="23" t="str">
        <f t="shared" si="30"/>
        <v>, setType=LIBSETS_SETTYPE_OVERLAND</v>
      </c>
      <c r="BA32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1" s="23" t="str">
        <f t="shared" si="33"/>
        <v xml:space="preserve"> --Stendarr's Embrace / Stendarrs Umarmung   [Eastmarch]</v>
      </c>
    </row>
    <row r="322" spans="1:54" x14ac:dyDescent="0.25">
      <c r="A322" s="13">
        <v>57</v>
      </c>
      <c r="B322" t="s">
        <v>1454</v>
      </c>
      <c r="C322" t="s">
        <v>1456</v>
      </c>
      <c r="D322" t="s">
        <v>1455</v>
      </c>
      <c r="G322" s="3">
        <f t="shared" si="28"/>
        <v>57</v>
      </c>
      <c r="J322" s="8" t="s">
        <v>4245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constants'!$E$2:$L$4965,8,FALSE),"")</f>
        <v>383</v>
      </c>
      <c r="S322" t="s">
        <v>311</v>
      </c>
      <c r="T322" s="21" t="str">
        <f>IF(R322&lt;&gt;"",IF(NOT(ISERROR(VLOOKUP(R322,'ESO Dungeon constants'!$F$3:$J$9999,5,FALSE))),VLOOKUP(R322,'ESO Dungeon constants'!$F$3:$K$9999,6,FALSE),VLOOKUP(R322,'ESO zone constants'!$L$2:$O$9999,4,FALSE)),"")</f>
        <v>DLC_BASE_GAME</v>
      </c>
      <c r="U322" s="3" t="str">
        <f>VLOOKUP(T322,'LibSets constants'!$B$3:$C$1000,2,FALSE)</f>
        <v>Included in base game</v>
      </c>
      <c r="V322" s="37" t="s">
        <v>4362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constants'!$E$2:$L$4965,8,FALSE),""),""),"")</f>
        <v/>
      </c>
      <c r="AA322" s="37" t="s">
        <v>4363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constants'!$E$2:$L$4965,8,FALSE),""),""),"")</f>
        <v/>
      </c>
      <c r="AF322" s="37" t="s">
        <v>4364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constants'!$E$2:$L$4965,8,FALSE),""),""),"")</f>
        <v/>
      </c>
      <c r="AK322" s="37" t="s">
        <v>4365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constants'!$E$2:$L$4965,8,FALSE),""),""),"")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constants'!$E$2:$L$4965,8,FALSE),""),""),"")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29"/>
        <v>[57] = {wayshrines={-1,-1,-1,}, dlcId=DLC_BASE_GAME</v>
      </c>
      <c r="AY322" s="23" t="str">
        <f t="shared" si="32"/>
        <v>, zoneIds={383}, veteran=false</v>
      </c>
      <c r="AZ322" s="23" t="str">
        <f t="shared" si="30"/>
        <v>, setType=LIBSETS_SETTYPE_OVERLAND</v>
      </c>
      <c r="BA32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2" s="23" t="str">
        <f t="shared" si="33"/>
        <v xml:space="preserve"> --Syrabane's Grip / Syrabanns Griff   [Grahtwood]</v>
      </c>
    </row>
    <row r="323" spans="1:54" x14ac:dyDescent="0.25">
      <c r="A323" s="13">
        <v>58</v>
      </c>
      <c r="B323" t="s">
        <v>1457</v>
      </c>
      <c r="C323" t="s">
        <v>1459</v>
      </c>
      <c r="D323" t="s">
        <v>1458</v>
      </c>
      <c r="G323" s="3">
        <f t="shared" ref="G323:G386" si="34">A323</f>
        <v>58</v>
      </c>
      <c r="J323" s="8" t="s">
        <v>4245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constants'!$E$2:$L$4965,8,FALSE),"")</f>
        <v>3</v>
      </c>
      <c r="S323" t="s">
        <v>148</v>
      </c>
      <c r="T323" s="21" t="str">
        <f>IF(R323&lt;&gt;"",IF(NOT(ISERROR(VLOOKUP(R323,'ESO Dungeon constants'!$F$3:$J$9999,5,FALSE))),VLOOKUP(R323,'ESO Dungeon constants'!$F$3:$K$9999,6,FALSE),VLOOKUP(R323,'ESO zone constants'!$L$2:$O$9999,4,FALSE)),"")</f>
        <v>DLC_BASE_GAME</v>
      </c>
      <c r="U323" s="3" t="str">
        <f>VLOOKUP(T323,'LibSets constants'!$B$3:$C$1000,2,FALSE)</f>
        <v>Included in base game</v>
      </c>
      <c r="V323" s="37" t="s">
        <v>4362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constants'!$E$2:$L$4965,8,FALSE),""),""),"")</f>
        <v/>
      </c>
      <c r="AA323" s="37" t="s">
        <v>4363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constants'!$E$2:$L$4965,8,FALSE),""),""),"")</f>
        <v/>
      </c>
      <c r="AF323" s="37" t="s">
        <v>4364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constants'!$E$2:$L$4965,8,FALSE),""),""),"")</f>
        <v/>
      </c>
      <c r="AK323" s="37" t="s">
        <v>4365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constants'!$E$2:$L$4965,8,FALSE),""),""),"")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constants'!$E$2:$L$4965,8,FALSE),""),""),"")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ref="AX323:AX386" si="35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[58] = {wayshrines={-1,-1,-1,}, dlcId=DLC_BASE_GAME</v>
      </c>
      <c r="AY323" s="23" t="str">
        <f t="shared" si="32"/>
        <v>, zoneIds={3}, veteran=false</v>
      </c>
      <c r="AZ323" s="23" t="str">
        <f t="shared" ref="AZ323:AZ386" si="36">IF(I323&lt;&gt;"Not in the game (anymore)",IF(A323&lt;&gt;"",", setType="&amp;J323,"")&amp;IF(M323="true",", multiTrialSet=true",""),"")</f>
        <v>, setType=LIBSETS_SETTYPE_OVERLAND</v>
      </c>
      <c r="BA323" s="23" t="str">
        <f t="shared" ref="BA323:BA386" si="37"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 t="shared" si="33"/>
        <v xml:space="preserve"> --Hide of the Werewolf / Fell des Werwolfs   [Glenumbra]</v>
      </c>
    </row>
    <row r="324" spans="1:54" x14ac:dyDescent="0.25">
      <c r="A324" s="13">
        <v>60</v>
      </c>
      <c r="B324" t="s">
        <v>1463</v>
      </c>
      <c r="C324" t="s">
        <v>1465</v>
      </c>
      <c r="D324" t="s">
        <v>1464</v>
      </c>
      <c r="G324" s="3">
        <f t="shared" si="34"/>
        <v>60</v>
      </c>
      <c r="J324" s="8" t="s">
        <v>4245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constants'!$E$2:$L$4965,8,FALSE),"")</f>
        <v>20</v>
      </c>
      <c r="S324" t="s">
        <v>150</v>
      </c>
      <c r="T324" s="21" t="str">
        <f>IF(R324&lt;&gt;"",IF(NOT(ISERROR(VLOOKUP(R324,'ESO Dungeon constants'!$F$3:$J$9999,5,FALSE))),VLOOKUP(R324,'ESO Dungeon constants'!$F$3:$K$9999,6,FALSE),VLOOKUP(R324,'ESO zone constants'!$L$2:$O$9999,4,FALSE)),"")</f>
        <v>DLC_BASE_GAME</v>
      </c>
      <c r="U324" s="3" t="str">
        <f>VLOOKUP(T324,'LibSets constants'!$B$3:$C$1000,2,FALSE)</f>
        <v>Included in base game</v>
      </c>
      <c r="V324" s="37" t="s">
        <v>4362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constants'!$E$2:$L$4965,8,FALSE),""),""),"")</f>
        <v/>
      </c>
      <c r="AA324" s="37" t="s">
        <v>4363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constants'!$E$2:$L$4965,8,FALSE),""),""),"")</f>
        <v/>
      </c>
      <c r="AF324" s="37" t="s">
        <v>4364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constants'!$E$2:$L$4965,8,FALSE),""),""),"")</f>
        <v/>
      </c>
      <c r="AK324" s="37" t="s">
        <v>4365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constants'!$E$2:$L$4965,8,FALSE),""),""),"")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constants'!$E$2:$L$4965,8,FALSE),""),""),"")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5"/>
        <v>[60] = {wayshrines={-1,-1,-1,}, dlcId=DLC_BASE_GAME</v>
      </c>
      <c r="AY324" s="23" t="str">
        <f t="shared" si="32"/>
        <v>, zoneIds={20}, veteran=false</v>
      </c>
      <c r="AZ324" s="23" t="str">
        <f t="shared" si="36"/>
        <v>, setType=LIBSETS_SETTYPE_OVERLAND</v>
      </c>
      <c r="BA32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4" s="23" t="str">
        <f t="shared" si="33"/>
        <v xml:space="preserve"> --Darkstride / Dunkelschritt   [Rivenspire]</v>
      </c>
    </row>
    <row r="325" spans="1:54" x14ac:dyDescent="0.25">
      <c r="A325" s="13">
        <v>62</v>
      </c>
      <c r="B325" t="s">
        <v>1469</v>
      </c>
      <c r="C325" t="s">
        <v>1471</v>
      </c>
      <c r="D325" t="s">
        <v>1470</v>
      </c>
      <c r="G325" s="3">
        <f t="shared" si="34"/>
        <v>62</v>
      </c>
      <c r="J325" s="8" t="s">
        <v>4245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constants'!$E$2:$L$4965,8,FALSE),"")</f>
        <v>117</v>
      </c>
      <c r="S325" t="s">
        <v>159</v>
      </c>
      <c r="T325" s="21" t="str">
        <f>IF(R325&lt;&gt;"",IF(NOT(ISERROR(VLOOKUP(R325,'ESO Dungeon constants'!$F$3:$J$9999,5,FALSE))),VLOOKUP(R325,'ESO Dungeon constants'!$F$3:$K$9999,6,FALSE),VLOOKUP(R325,'ESO zone constants'!$L$2:$O$9999,4,FALSE)),"")</f>
        <v>DLC_BASE_GAME</v>
      </c>
      <c r="U325" s="3" t="str">
        <f>VLOOKUP(T325,'LibSets constants'!$B$3:$C$1000,2,FALSE)</f>
        <v>Included in base game</v>
      </c>
      <c r="V325" s="37" t="s">
        <v>4362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constants'!$E$2:$L$4965,8,FALSE),""),""),"")</f>
        <v/>
      </c>
      <c r="AA325" s="37" t="s">
        <v>4363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constants'!$E$2:$L$4965,8,FALSE),""),""),"")</f>
        <v/>
      </c>
      <c r="AF325" s="37" t="s">
        <v>4364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constants'!$E$2:$L$4965,8,FALSE),""),""),"")</f>
        <v/>
      </c>
      <c r="AK325" s="37" t="s">
        <v>4365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constants'!$E$2:$L$4965,8,FALSE),""),""),"")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constants'!$E$2:$L$4965,8,FALSE),""),""),"")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5"/>
        <v>[62] = {wayshrines={-1,-1,-1,}, dlcId=DLC_BASE_GAME</v>
      </c>
      <c r="AY325" s="23" t="str">
        <f t="shared" si="32"/>
        <v>, zoneIds={117}, veteran=false</v>
      </c>
      <c r="AZ325" s="23" t="str">
        <f t="shared" si="36"/>
        <v>, setType=LIBSETS_SETTYPE_OVERLAND</v>
      </c>
      <c r="BA32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5" s="23" t="str">
        <f t="shared" si="33"/>
        <v xml:space="preserve"> --Hatchling's Shell / Schlüpflingspanzer   [Shadowfen]</v>
      </c>
    </row>
    <row r="326" spans="1:54" x14ac:dyDescent="0.25">
      <c r="A326" s="13">
        <v>64</v>
      </c>
      <c r="B326" t="s">
        <v>1475</v>
      </c>
      <c r="C326" t="s">
        <v>1477</v>
      </c>
      <c r="D326" t="s">
        <v>1476</v>
      </c>
      <c r="G326" s="3">
        <f t="shared" si="34"/>
        <v>64</v>
      </c>
      <c r="J326" s="8" t="s">
        <v>4245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constants'!$E$2:$L$4965,8,FALSE),"")</f>
        <v>108</v>
      </c>
      <c r="S326" t="s">
        <v>158</v>
      </c>
      <c r="T326" s="21" t="str">
        <f>IF(R326&lt;&gt;"",IF(NOT(ISERROR(VLOOKUP(R326,'ESO Dungeon constants'!$F$3:$J$9999,5,FALSE))),VLOOKUP(R326,'ESO Dungeon constants'!$F$3:$K$9999,6,FALSE),VLOOKUP(R326,'ESO zone constants'!$L$2:$O$9999,4,FALSE)),"")</f>
        <v>DLC_BASE_GAME</v>
      </c>
      <c r="U326" s="3" t="str">
        <f>VLOOKUP(T326,'LibSets constants'!$B$3:$C$1000,2,FALSE)</f>
        <v>Included in base game</v>
      </c>
      <c r="V326" s="37" t="s">
        <v>4362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constants'!$E$2:$L$4965,8,FALSE),""),""),"")</f>
        <v/>
      </c>
      <c r="AA326" s="37" t="s">
        <v>4363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constants'!$E$2:$L$4965,8,FALSE),""),""),"")</f>
        <v/>
      </c>
      <c r="AF326" s="37" t="s">
        <v>4364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constants'!$E$2:$L$4965,8,FALSE),""),""),"")</f>
        <v/>
      </c>
      <c r="AK326" s="37" t="s">
        <v>4365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constants'!$E$2:$L$4965,8,FALSE),""),""),"")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constants'!$E$2:$L$4965,8,FALSE),""),""),"")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5"/>
        <v>[64] = {wayshrines={-1,-1,-1,}, dlcId=DLC_BASE_GAME</v>
      </c>
      <c r="AY326" s="23" t="str">
        <f t="shared" si="32"/>
        <v>, zoneIds={108}, veteran=false</v>
      </c>
      <c r="AZ326" s="23" t="str">
        <f t="shared" si="36"/>
        <v>, setType=LIBSETS_SETTYPE_OVERLAND</v>
      </c>
      <c r="BA32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6" s="23" t="str">
        <f t="shared" si="33"/>
        <v xml:space="preserve"> --Shadow Dancer's Raiment / Kleidung des Schattentänzers   [Greenshade]</v>
      </c>
    </row>
    <row r="327" spans="1:54" x14ac:dyDescent="0.25">
      <c r="A327" s="13">
        <v>65</v>
      </c>
      <c r="B327" t="s">
        <v>1478</v>
      </c>
      <c r="C327" t="s">
        <v>1480</v>
      </c>
      <c r="D327" t="s">
        <v>1479</v>
      </c>
      <c r="G327" s="3">
        <f t="shared" si="34"/>
        <v>65</v>
      </c>
      <c r="J327" s="8" t="s">
        <v>4245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constants'!$E$2:$L$4965,8,FALSE),"")</f>
        <v>3</v>
      </c>
      <c r="S327" t="s">
        <v>148</v>
      </c>
      <c r="T327" s="21" t="str">
        <f>IF(R327&lt;&gt;"",IF(NOT(ISERROR(VLOOKUP(R327,'ESO Dungeon constants'!$F$3:$J$9999,5,FALSE))),VLOOKUP(R327,'ESO Dungeon constants'!$F$3:$K$9999,6,FALSE),VLOOKUP(R327,'ESO zone constants'!$L$2:$O$9999,4,FALSE)),"")</f>
        <v>DLC_BASE_GAME</v>
      </c>
      <c r="U327" s="3" t="str">
        <f>VLOOKUP(T327,'LibSets constants'!$B$3:$C$1000,2,FALSE)</f>
        <v>Included in base game</v>
      </c>
      <c r="V327" s="37" t="s">
        <v>4362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constants'!$E$2:$L$4965,8,FALSE),""),""),"")</f>
        <v/>
      </c>
      <c r="AA327" s="37" t="s">
        <v>4363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constants'!$E$2:$L$4965,8,FALSE),""),""),"")</f>
        <v/>
      </c>
      <c r="AF327" s="37" t="s">
        <v>4364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constants'!$E$2:$L$4965,8,FALSE),""),""),"")</f>
        <v/>
      </c>
      <c r="AK327" s="37" t="s">
        <v>4365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constants'!$E$2:$L$4965,8,FALSE),""),""),"")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constants'!$E$2:$L$4965,8,FALSE),""),""),"")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5"/>
        <v>[65] = {wayshrines={-1,-1,-1,}, dlcId=DLC_BASE_GAME</v>
      </c>
      <c r="AY327" s="23" t="str">
        <f t="shared" si="32"/>
        <v>, zoneIds={3}, veteran=false</v>
      </c>
      <c r="AZ327" s="23" t="str">
        <f t="shared" si="36"/>
        <v>, setType=LIBSETS_SETTYPE_OVERLAND</v>
      </c>
      <c r="BA32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7" s="23" t="str">
        <f t="shared" si="33"/>
        <v xml:space="preserve"> --Bloodthorn's Touch / Spur eines Blutdorns   [Glenumbra]</v>
      </c>
    </row>
    <row r="328" spans="1:54" x14ac:dyDescent="0.25">
      <c r="A328" s="13">
        <v>66</v>
      </c>
      <c r="B328" t="s">
        <v>1481</v>
      </c>
      <c r="C328" t="s">
        <v>1483</v>
      </c>
      <c r="D328" t="s">
        <v>1482</v>
      </c>
      <c r="G328" s="3">
        <f t="shared" si="34"/>
        <v>66</v>
      </c>
      <c r="J328" s="8" t="s">
        <v>4245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constants'!$E$2:$L$4965,8,FALSE),"")</f>
        <v>117</v>
      </c>
      <c r="S328" t="s">
        <v>159</v>
      </c>
      <c r="T328" s="21" t="str">
        <f>IF(R328&lt;&gt;"",IF(NOT(ISERROR(VLOOKUP(R328,'ESO Dungeon constants'!$F$3:$J$9999,5,FALSE))),VLOOKUP(R328,'ESO Dungeon constants'!$F$3:$K$9999,6,FALSE),VLOOKUP(R328,'ESO zone constants'!$L$2:$O$9999,4,FALSE)),"")</f>
        <v>DLC_BASE_GAME</v>
      </c>
      <c r="U328" s="3" t="str">
        <f>VLOOKUP(T328,'LibSets constants'!$B$3:$C$1000,2,FALSE)</f>
        <v>Included in base game</v>
      </c>
      <c r="V328" s="37" t="s">
        <v>4362</v>
      </c>
      <c r="W328" s="3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constants'!$E$2:$L$4965,8,FALSE),""),""),"")</f>
        <v/>
      </c>
      <c r="AA328" s="37" t="s">
        <v>4363</v>
      </c>
      <c r="AB328" s="3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3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constants'!$E$2:$L$4965,8,FALSE),""),""),"")</f>
        <v/>
      </c>
      <c r="AF328" s="37" t="s">
        <v>4364</v>
      </c>
      <c r="AG328" s="3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3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constants'!$E$2:$L$4965,8,FALSE),""),""),"")</f>
        <v/>
      </c>
      <c r="AK328" s="37" t="s">
        <v>4365</v>
      </c>
      <c r="AL328" s="3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3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constants'!$E$2:$L$4965,8,FALSE),""),""),"")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constants'!$E$2:$L$4965,8,FALSE),""),""),"")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3" t="str">
        <f t="shared" si="35"/>
        <v>[66] = {wayshrines={-1,-1,-1,}, dlcId=DLC_BASE_GAME</v>
      </c>
      <c r="AY328" s="23" t="str">
        <f t="shared" si="32"/>
        <v>, zoneIds={117}, veteran=false</v>
      </c>
      <c r="AZ328" s="23" t="str">
        <f t="shared" si="36"/>
        <v>, setType=LIBSETS_SETTYPE_OVERLAND</v>
      </c>
      <c r="BA32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8" s="23" t="str">
        <f t="shared" si="33"/>
        <v xml:space="preserve"> --Robes of the Hist / Roben des Hist   [Shadowfen]</v>
      </c>
    </row>
    <row r="329" spans="1:54" x14ac:dyDescent="0.25">
      <c r="A329" s="13">
        <v>68</v>
      </c>
      <c r="B329" t="s">
        <v>1487</v>
      </c>
      <c r="C329" t="s">
        <v>1489</v>
      </c>
      <c r="D329" t="s">
        <v>1488</v>
      </c>
      <c r="G329" s="3">
        <f t="shared" si="34"/>
        <v>68</v>
      </c>
      <c r="J329" s="8" t="s">
        <v>4245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constants'!$E$2:$L$4965,8,FALSE),"")</f>
        <v>347</v>
      </c>
      <c r="S329" t="s">
        <v>286</v>
      </c>
      <c r="T329" s="21" t="str">
        <f>IF(R329&lt;&gt;"",IF(NOT(ISERROR(VLOOKUP(R329,'ESO Dungeon constants'!$F$3:$J$9999,5,FALSE))),VLOOKUP(R329,'ESO Dungeon constants'!$F$3:$K$9999,6,FALSE),VLOOKUP(R329,'ESO zone constants'!$L$2:$O$9999,4,FALSE)),"")</f>
        <v>DLC_BASE_GAME</v>
      </c>
      <c r="U329" s="3" t="str">
        <f>VLOOKUP(T329,'LibSets constants'!$B$3:$C$1000,2,FALSE)</f>
        <v>Included in base game</v>
      </c>
      <c r="V329" s="37" t="s">
        <v>4362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constants'!$E$2:$L$4965,8,FALSE),""),""),"")</f>
        <v/>
      </c>
      <c r="AA329" s="37" t="s">
        <v>4363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constants'!$E$2:$L$4965,8,FALSE),""),""),"")</f>
        <v/>
      </c>
      <c r="AF329" s="37" t="s">
        <v>4364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constants'!$E$2:$L$4965,8,FALSE),""),""),"")</f>
        <v/>
      </c>
      <c r="AK329" s="37" t="s">
        <v>4365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constants'!$E$2:$L$4965,8,FALSE),""),""),"")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constants'!$E$2:$L$4965,8,FALSE),""),""),"")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si="35"/>
        <v>[68] = {wayshrines={-1,-1,-1,}, dlcId=DLC_BASE_GAME</v>
      </c>
      <c r="AY329" s="23" t="str">
        <f t="shared" ref="AY329:AY392" si="38"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zoneIds={347}, veteran=false</v>
      </c>
      <c r="AZ329" s="23" t="str">
        <f t="shared" si="36"/>
        <v>, setType=LIBSETS_SETTYPE_OVERLAND</v>
      </c>
      <c r="BA32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9" s="23" t="str">
        <f t="shared" si="33"/>
        <v xml:space="preserve"> --Stygian / Stygier   [Coldharbour]</v>
      </c>
    </row>
    <row r="330" spans="1:54" x14ac:dyDescent="0.25">
      <c r="A330" s="13">
        <v>69</v>
      </c>
      <c r="B330" t="s">
        <v>1490</v>
      </c>
      <c r="C330" t="s">
        <v>1492</v>
      </c>
      <c r="D330" t="s">
        <v>1491</v>
      </c>
      <c r="G330" s="3">
        <f t="shared" si="34"/>
        <v>69</v>
      </c>
      <c r="J330" s="8" t="s">
        <v>4245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constants'!$E$2:$L$4965,8,FALSE),"")</f>
        <v>383</v>
      </c>
      <c r="S330" t="s">
        <v>311</v>
      </c>
      <c r="T330" s="21" t="str">
        <f>IF(R330&lt;&gt;"",IF(NOT(ISERROR(VLOOKUP(R330,'ESO Dungeon constants'!$F$3:$J$9999,5,FALSE))),VLOOKUP(R330,'ESO Dungeon constants'!$F$3:$K$9999,6,FALSE),VLOOKUP(R330,'ESO zone constants'!$L$2:$O$9999,4,FALSE)),"")</f>
        <v>DLC_BASE_GAME</v>
      </c>
      <c r="U330" s="3" t="str">
        <f>VLOOKUP(T330,'LibSets constants'!$B$3:$C$1000,2,FALSE)</f>
        <v>Included in base game</v>
      </c>
      <c r="V330" s="37" t="s">
        <v>4362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constants'!$E$2:$L$4965,8,FALSE),""),""),"")</f>
        <v/>
      </c>
      <c r="AA330" s="37" t="s">
        <v>4363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constants'!$E$2:$L$4965,8,FALSE),""),""),"")</f>
        <v/>
      </c>
      <c r="AF330" s="37" t="s">
        <v>4364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constants'!$E$2:$L$4965,8,FALSE),""),""),"")</f>
        <v/>
      </c>
      <c r="AK330" s="37" t="s">
        <v>4365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constants'!$E$2:$L$4965,8,FALSE),""),""),"")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constants'!$E$2:$L$4965,8,FALSE),""),""),"")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35"/>
        <v>[69] = {wayshrines={-1,-1,-1,}, dlcId=DLC_BASE_GAME</v>
      </c>
      <c r="AY330" s="23" t="str">
        <f t="shared" si="38"/>
        <v>, zoneIds={383}, veteran=false</v>
      </c>
      <c r="AZ330" s="23" t="str">
        <f t="shared" si="36"/>
        <v>, setType=LIBSETS_SETTYPE_OVERLAND</v>
      </c>
      <c r="BA33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33"/>
        <v xml:space="preserve"> --Ranger's Gait / Laufstil des Waldläufers   [Grahtwood]</v>
      </c>
    </row>
    <row r="331" spans="1:54" x14ac:dyDescent="0.25">
      <c r="A331" s="13">
        <v>70</v>
      </c>
      <c r="B331" t="s">
        <v>1493</v>
      </c>
      <c r="C331" t="s">
        <v>1495</v>
      </c>
      <c r="D331" t="s">
        <v>1494</v>
      </c>
      <c r="G331" s="3">
        <f t="shared" si="34"/>
        <v>70</v>
      </c>
      <c r="J331" s="8" t="s">
        <v>4245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constants'!$E$2:$L$4965,8,FALSE),"")</f>
        <v>92</v>
      </c>
      <c r="S331" t="s">
        <v>154</v>
      </c>
      <c r="T331" s="21" t="str">
        <f>IF(R331&lt;&gt;"",IF(NOT(ISERROR(VLOOKUP(R331,'ESO Dungeon constants'!$F$3:$J$9999,5,FALSE))),VLOOKUP(R331,'ESO Dungeon constants'!$F$3:$K$9999,6,FALSE),VLOOKUP(R331,'ESO zone constants'!$L$2:$O$9999,4,FALSE)),"")</f>
        <v>DLC_BASE_GAME</v>
      </c>
      <c r="U331" s="3" t="str">
        <f>VLOOKUP(T331,'LibSets constants'!$B$3:$C$1000,2,FALSE)</f>
        <v>Included in base game</v>
      </c>
      <c r="V331" s="37" t="s">
        <v>4362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constants'!$E$2:$L$4965,8,FALSE),""),""),"")</f>
        <v/>
      </c>
      <c r="AA331" s="37" t="s">
        <v>4363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constants'!$E$2:$L$4965,8,FALSE),""),""),"")</f>
        <v/>
      </c>
      <c r="AF331" s="37" t="s">
        <v>4364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constants'!$E$2:$L$4965,8,FALSE),""),""),"")</f>
        <v/>
      </c>
      <c r="AK331" s="37" t="s">
        <v>4365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constants'!$E$2:$L$4965,8,FALSE),""),""),"")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constants'!$E$2:$L$4965,8,FALSE),""),""),"")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35"/>
        <v>[70] = {wayshrines={-1,-1,-1,}, dlcId=DLC_BASE_GAME</v>
      </c>
      <c r="AY331" s="23" t="str">
        <f t="shared" si="38"/>
        <v>, zoneIds={92}, veteran=false</v>
      </c>
      <c r="AZ331" s="23" t="str">
        <f t="shared" si="36"/>
        <v>, setType=LIBSETS_SETTYPE_OVERLAND</v>
      </c>
      <c r="BA33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33"/>
        <v xml:space="preserve"> --Seventh Legion Brute / Rohling der siebten Legion   [Bangkorai]</v>
      </c>
    </row>
    <row r="332" spans="1:54" x14ac:dyDescent="0.25">
      <c r="A332" s="13">
        <v>86</v>
      </c>
      <c r="B332" t="s">
        <v>1541</v>
      </c>
      <c r="C332" t="s">
        <v>1543</v>
      </c>
      <c r="D332" t="s">
        <v>1542</v>
      </c>
      <c r="G332" s="3">
        <f t="shared" si="34"/>
        <v>86</v>
      </c>
      <c r="J332" s="8" t="s">
        <v>4245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constants'!$E$2:$L$4965,8,FALSE),"")</f>
        <v>381</v>
      </c>
      <c r="S332" t="s">
        <v>309</v>
      </c>
      <c r="T332" s="21" t="str">
        <f>IF(R332&lt;&gt;"",IF(NOT(ISERROR(VLOOKUP(R332,'ESO Dungeon constants'!$F$3:$J$9999,5,FALSE))),VLOOKUP(R332,'ESO Dungeon constants'!$F$3:$K$9999,6,FALSE),VLOOKUP(R332,'ESO zone constants'!$L$2:$O$9999,4,FALSE)),"")</f>
        <v>DLC_BASE_GAME</v>
      </c>
      <c r="U332" s="3" t="str">
        <f>VLOOKUP(T332,'LibSets constants'!$B$3:$C$1000,2,FALSE)</f>
        <v>Included in base game</v>
      </c>
      <c r="V332" s="37" t="s">
        <v>4362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constants'!$E$2:$L$4965,8,FALSE),""),""),"")</f>
        <v/>
      </c>
      <c r="AA332" s="37" t="s">
        <v>4363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constants'!$E$2:$L$4965,8,FALSE),""),""),"")</f>
        <v/>
      </c>
      <c r="AF332" s="37" t="s">
        <v>4364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constants'!$E$2:$L$4965,8,FALSE),""),""),"")</f>
        <v/>
      </c>
      <c r="AK332" s="37" t="s">
        <v>4365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constants'!$E$2:$L$4965,8,FALSE),""),""),"")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constants'!$E$2:$L$4965,8,FALSE),""),""),"")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35"/>
        <v>[86] = {wayshrines={-1,-1,-1,}, dlcId=DLC_BASE_GAME</v>
      </c>
      <c r="AY332" s="23" t="str">
        <f t="shared" si="38"/>
        <v>, zoneIds={381}, veteran=false</v>
      </c>
      <c r="AZ332" s="23" t="str">
        <f t="shared" si="36"/>
        <v>, setType=LIBSETS_SETTYPE_OVERLAND</v>
      </c>
      <c r="BA33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2" s="23" t="str">
        <f t="shared" ref="BB332:BB395" si="39">IF(I332&lt;&gt;"Not in the game (anymore)",IF(C332&lt;&gt;"",CONCATENATE(" --",C332," / ",B332,"   [",IF(S332&lt;&gt;"",S332,""),IF(Z332&lt;&gt;"",", "&amp;Z332,""),IF(AE332&lt;&gt;"",", "&amp;AE332,""),IF(AJ332&lt;&gt;"",", "&amp;AJ332,""),IF(AO332&lt;&gt;"",", "&amp;AO332,""),IF(AT332&lt;&gt;"",", "&amp;AT332,""),"]")),"")</f>
        <v xml:space="preserve"> --Queen's Elegance / Eleganz der Königin   [Auridon]</v>
      </c>
    </row>
    <row r="333" spans="1:54" x14ac:dyDescent="0.25">
      <c r="A333" s="13">
        <v>90</v>
      </c>
      <c r="B333" t="s">
        <v>1553</v>
      </c>
      <c r="C333" t="s">
        <v>1555</v>
      </c>
      <c r="D333" t="s">
        <v>1554</v>
      </c>
      <c r="G333" s="3">
        <f t="shared" si="34"/>
        <v>90</v>
      </c>
      <c r="J333" s="8" t="s">
        <v>4245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constants'!$E$2:$L$4965,8,FALSE),"")</f>
        <v>382</v>
      </c>
      <c r="S333" t="s">
        <v>310</v>
      </c>
      <c r="T333" s="21" t="str">
        <f>IF(R333&lt;&gt;"",IF(NOT(ISERROR(VLOOKUP(R333,'ESO Dungeon constants'!$F$3:$J$9999,5,FALSE))),VLOOKUP(R333,'ESO Dungeon constants'!$F$3:$K$9999,6,FALSE),VLOOKUP(R333,'ESO zone constants'!$L$2:$O$9999,4,FALSE)),"")</f>
        <v>DLC_BASE_GAME</v>
      </c>
      <c r="U333" s="3" t="str">
        <f>VLOOKUP(T333,'LibSets constants'!$B$3:$C$1000,2,FALSE)</f>
        <v>Included in base game</v>
      </c>
      <c r="V333" s="37" t="s">
        <v>4362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constants'!$E$2:$L$4965,8,FALSE),""),""),"")</f>
        <v/>
      </c>
      <c r="AA333" s="37" t="s">
        <v>4363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constants'!$E$2:$L$4965,8,FALSE),""),""),"")</f>
        <v/>
      </c>
      <c r="AF333" s="37" t="s">
        <v>4364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constants'!$E$2:$L$4965,8,FALSE),""),""),"")</f>
        <v/>
      </c>
      <c r="AK333" s="37" t="s">
        <v>4365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constants'!$E$2:$L$4965,8,FALSE),""),""),"")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constants'!$E$2:$L$4965,8,FALSE),""),""),"")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35"/>
        <v>[90] = {wayshrines={-1,-1,-1,}, dlcId=DLC_BASE_GAME</v>
      </c>
      <c r="AY333" s="23" t="str">
        <f t="shared" si="38"/>
        <v>, zoneIds={382}, veteran=false</v>
      </c>
      <c r="AZ333" s="23" t="str">
        <f t="shared" si="36"/>
        <v>, setType=LIBSETS_SETTYPE_OVERLAND</v>
      </c>
      <c r="BA33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3" s="23" t="str">
        <f t="shared" si="39"/>
        <v xml:space="preserve"> --Senche's Bite / Biss des Senche   [Reaper's March]</v>
      </c>
    </row>
    <row r="334" spans="1:54" x14ac:dyDescent="0.25">
      <c r="A334" s="13">
        <v>93</v>
      </c>
      <c r="B334" t="s">
        <v>1562</v>
      </c>
      <c r="C334" t="s">
        <v>1564</v>
      </c>
      <c r="D334" t="s">
        <v>1563</v>
      </c>
      <c r="G334" s="3">
        <f t="shared" si="34"/>
        <v>93</v>
      </c>
      <c r="J334" s="8" t="s">
        <v>4245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constants'!$E$2:$L$4965,8,FALSE),"")</f>
        <v>19</v>
      </c>
      <c r="S334" t="s">
        <v>149</v>
      </c>
      <c r="T334" s="21" t="str">
        <f>IF(R334&lt;&gt;"",IF(NOT(ISERROR(VLOOKUP(R334,'ESO Dungeon constants'!$F$3:$J$9999,5,FALSE))),VLOOKUP(R334,'ESO Dungeon constants'!$F$3:$K$9999,6,FALSE),VLOOKUP(R334,'ESO zone constants'!$L$2:$O$9999,4,FALSE)),"")</f>
        <v>DLC_BASE_GAME</v>
      </c>
      <c r="U334" s="3" t="str">
        <f>VLOOKUP(T334,'LibSets constants'!$B$3:$C$1000,2,FALSE)</f>
        <v>Included in base game</v>
      </c>
      <c r="V334" s="37" t="s">
        <v>4362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constants'!$E$2:$L$4965,8,FALSE),""),""),"")</f>
        <v/>
      </c>
      <c r="AA334" s="37" t="s">
        <v>4363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constants'!$E$2:$L$4965,8,FALSE),""),""),"")</f>
        <v/>
      </c>
      <c r="AF334" s="37" t="s">
        <v>4364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constants'!$E$2:$L$4965,8,FALSE),""),""),"")</f>
        <v/>
      </c>
      <c r="AK334" s="37" t="s">
        <v>4365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constants'!$E$2:$L$4965,8,FALSE),""),""),"")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constants'!$E$2:$L$4965,8,FALSE),""),""),"")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35"/>
        <v>[93] = {wayshrines={-1,-1,-1,}, dlcId=DLC_BASE_GAME</v>
      </c>
      <c r="AY334" s="23" t="str">
        <f t="shared" si="38"/>
        <v>, zoneIds={19}, veteran=false</v>
      </c>
      <c r="AZ334" s="23" t="str">
        <f t="shared" si="36"/>
        <v>, setType=LIBSETS_SETTYPE_OVERLAND</v>
      </c>
      <c r="BA33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4" s="23" t="str">
        <f t="shared" si="39"/>
        <v xml:space="preserve"> --Storm Knight's Plate / Wut des Sturmritters   [Stormhaven]</v>
      </c>
    </row>
    <row r="335" spans="1:54" x14ac:dyDescent="0.25">
      <c r="A335" s="13">
        <v>94</v>
      </c>
      <c r="B335" t="s">
        <v>1565</v>
      </c>
      <c r="C335" t="s">
        <v>1567</v>
      </c>
      <c r="D335" t="s">
        <v>1566</v>
      </c>
      <c r="G335" s="3">
        <f t="shared" si="34"/>
        <v>94</v>
      </c>
      <c r="J335" s="8" t="s">
        <v>4245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constants'!$E$2:$L$4965,8,FALSE),"")</f>
        <v>347</v>
      </c>
      <c r="S335" t="s">
        <v>286</v>
      </c>
      <c r="T335" s="21" t="str">
        <f>IF(R335&lt;&gt;"",IF(NOT(ISERROR(VLOOKUP(R335,'ESO Dungeon constants'!$F$3:$J$9999,5,FALSE))),VLOOKUP(R335,'ESO Dungeon constants'!$F$3:$K$9999,6,FALSE),VLOOKUP(R335,'ESO zone constants'!$L$2:$O$9999,4,FALSE)),"")</f>
        <v>DLC_BASE_GAME</v>
      </c>
      <c r="U335" s="3" t="str">
        <f>VLOOKUP(T335,'LibSets constants'!$B$3:$C$1000,2,FALSE)</f>
        <v>Included in base game</v>
      </c>
      <c r="V335" s="37" t="s">
        <v>4362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constants'!$E$2:$L$4965,8,FALSE),""),""),"")</f>
        <v/>
      </c>
      <c r="AA335" s="37" t="s">
        <v>4363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constants'!$E$2:$L$4965,8,FALSE),""),""),"")</f>
        <v/>
      </c>
      <c r="AF335" s="37" t="s">
        <v>4364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constants'!$E$2:$L$4965,8,FALSE),""),""),"")</f>
        <v/>
      </c>
      <c r="AK335" s="37" t="s">
        <v>4365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constants'!$E$2:$L$4965,8,FALSE),""),""),"")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constants'!$E$2:$L$4965,8,FALSE),""),""),"")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35"/>
        <v>[94] = {wayshrines={-1,-1,-1,}, dlcId=DLC_BASE_GAME</v>
      </c>
      <c r="AY335" s="23" t="str">
        <f t="shared" si="38"/>
        <v>, zoneIds={347}, veteran=false</v>
      </c>
      <c r="AZ335" s="23" t="str">
        <f t="shared" si="36"/>
        <v>, setType=LIBSETS_SETTYPE_OVERLAND</v>
      </c>
      <c r="BA33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5" s="23" t="str">
        <f t="shared" si="39"/>
        <v xml:space="preserve"> --Meridia's Blessed Armor / Meridias gesegnete Rüstung   [Coldharbour]</v>
      </c>
    </row>
    <row r="336" spans="1:54" x14ac:dyDescent="0.25">
      <c r="A336" s="13">
        <v>98</v>
      </c>
      <c r="B336" t="s">
        <v>1577</v>
      </c>
      <c r="C336" t="s">
        <v>1579</v>
      </c>
      <c r="D336" t="s">
        <v>1578</v>
      </c>
      <c r="G336" s="3">
        <f t="shared" si="34"/>
        <v>98</v>
      </c>
      <c r="J336" s="8" t="s">
        <v>4245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constants'!$E$2:$L$4965,8,FALSE),"")</f>
        <v>20</v>
      </c>
      <c r="S336" t="s">
        <v>150</v>
      </c>
      <c r="T336" s="21" t="str">
        <f>IF(R336&lt;&gt;"",IF(NOT(ISERROR(VLOOKUP(R336,'ESO Dungeon constants'!$F$3:$J$9999,5,FALSE))),VLOOKUP(R336,'ESO Dungeon constants'!$F$3:$K$9999,6,FALSE),VLOOKUP(R336,'ESO zone constants'!$L$2:$O$9999,4,FALSE)),"")</f>
        <v>DLC_BASE_GAME</v>
      </c>
      <c r="U336" s="3" t="str">
        <f>VLOOKUP(T336,'LibSets constants'!$B$3:$C$1000,2,FALSE)</f>
        <v>Included in base game</v>
      </c>
      <c r="V336" s="37" t="s">
        <v>4362</v>
      </c>
      <c r="W336" s="50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constants'!$E$2:$L$4965,8,FALSE),""),""),"")</f>
        <v/>
      </c>
      <c r="AA336" s="51" t="s">
        <v>4363</v>
      </c>
      <c r="AB336" s="50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50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constants'!$E$2:$L$4965,8,FALSE),""),""),"")</f>
        <v/>
      </c>
      <c r="AF336" s="51" t="s">
        <v>4364</v>
      </c>
      <c r="AG336" s="50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50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constants'!$E$2:$L$4965,8,FALSE),""),""),"")</f>
        <v/>
      </c>
      <c r="AK336" s="51" t="s">
        <v>4365</v>
      </c>
      <c r="AL336" s="50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50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constants'!$E$2:$L$4965,8,FALSE),""),""),"")</f>
        <v/>
      </c>
      <c r="AP336" s="51"/>
      <c r="AQ336" s="50" t="str">
        <f>IF(AP336&lt;&gt;"",IF(AP336&lt;&gt;"LIBSETS_DROP_MECHANIC_MONSTER_NAME",VLOOKUP(AP336,'LibSets constants'!$I$4:$L$1000,3,FALSE),""),"")</f>
        <v/>
      </c>
      <c r="AR336" s="50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constants'!$E$2:$L$4965,8,FALSE),""),""),"")</f>
        <v/>
      </c>
      <c r="AU336" s="51"/>
      <c r="AV336" s="50" t="str">
        <f>IF(AU336&lt;&gt;"",IF(AU336&lt;&gt;"LIBSETS_DROP_MECHANIC_MONSTER_NAME",VLOOKUP(AU336,'LibSets constants'!$I$4:$L$1000,3,FALSE),""),"")</f>
        <v/>
      </c>
      <c r="AW336" s="50" t="str">
        <f>IF(AU336&lt;&gt;"",IF(AU336&lt;&gt;"LIBSETS_DROP_MECHANIC_MONSTER_NAME",VLOOKUP(AU336,'LibSets constants'!$I$4:$L$1000,4,FALSE),""),"")</f>
        <v/>
      </c>
      <c r="AX336" s="23" t="str">
        <f t="shared" si="35"/>
        <v>[98] = {wayshrines={-1,-1,-1,}, dlcId=DLC_BASE_GAME</v>
      </c>
      <c r="AY336" s="23" t="str">
        <f t="shared" si="38"/>
        <v>, zoneIds={20}, veteran=false</v>
      </c>
      <c r="AZ336" s="23" t="str">
        <f t="shared" si="36"/>
        <v>, setType=LIBSETS_SETTYPE_OVERLAND</v>
      </c>
      <c r="BA33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6" s="23" t="str">
        <f t="shared" si="39"/>
        <v xml:space="preserve"> --Necropotence / Nekropotenz   [Rivenspire]</v>
      </c>
    </row>
    <row r="337" spans="1:54" x14ac:dyDescent="0.25">
      <c r="A337" s="13">
        <v>99</v>
      </c>
      <c r="B337" t="s">
        <v>1580</v>
      </c>
      <c r="C337" t="s">
        <v>1582</v>
      </c>
      <c r="D337" t="s">
        <v>1581</v>
      </c>
      <c r="G337" s="3">
        <f t="shared" si="34"/>
        <v>99</v>
      </c>
      <c r="J337" s="8" t="s">
        <v>4245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constants'!$E$2:$L$4965,8,FALSE),"")</f>
        <v>58</v>
      </c>
      <c r="S337" t="s">
        <v>153</v>
      </c>
      <c r="T337" s="21" t="str">
        <f>IF(R337&lt;&gt;"",IF(NOT(ISERROR(VLOOKUP(R337,'ESO Dungeon constants'!$F$3:$J$9999,5,FALSE))),VLOOKUP(R337,'ESO Dungeon constants'!$F$3:$K$9999,6,FALSE),VLOOKUP(R337,'ESO zone constants'!$L$2:$O$9999,4,FALSE)),"")</f>
        <v>DLC_BASE_GAME</v>
      </c>
      <c r="U337" s="3" t="str">
        <f>VLOOKUP(T337,'LibSets constants'!$B$3:$C$1000,2,FALSE)</f>
        <v>Included in base game</v>
      </c>
      <c r="V337" s="37" t="s">
        <v>4362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constants'!$E$2:$L$4965,8,FALSE),""),""),"")</f>
        <v/>
      </c>
      <c r="AA337" s="37" t="s">
        <v>4363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constants'!$E$2:$L$4965,8,FALSE),""),""),"")</f>
        <v/>
      </c>
      <c r="AF337" s="37" t="s">
        <v>4364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constants'!$E$2:$L$4965,8,FALSE),""),""),"")</f>
        <v/>
      </c>
      <c r="AK337" s="37" t="s">
        <v>4365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constants'!$E$2:$L$4965,8,FALSE),""),""),"")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constants'!$E$2:$L$4965,8,FALSE),""),""),"")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 t="shared" si="35"/>
        <v>[99] = {wayshrines={-1,-1,-1,}, dlcId=DLC_BASE_GAME</v>
      </c>
      <c r="AY337" s="23" t="str">
        <f t="shared" si="38"/>
        <v>, zoneIds={58}, veteran=false</v>
      </c>
      <c r="AZ337" s="23" t="str">
        <f t="shared" si="36"/>
        <v>, setType=LIBSETS_SETTYPE_OVERLAND</v>
      </c>
      <c r="BA33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7" s="23" t="str">
        <f t="shared" si="39"/>
        <v xml:space="preserve"> --Salvation / Erlösung   [Malabal Tor]</v>
      </c>
    </row>
    <row r="338" spans="1:54" x14ac:dyDescent="0.25">
      <c r="A338" s="13">
        <v>105</v>
      </c>
      <c r="B338" t="s">
        <v>1597</v>
      </c>
      <c r="C338" t="s">
        <v>1599</v>
      </c>
      <c r="D338" t="s">
        <v>1598</v>
      </c>
      <c r="G338" s="3">
        <f t="shared" si="34"/>
        <v>105</v>
      </c>
      <c r="J338" s="8" t="s">
        <v>4245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constants'!$E$2:$L$4965,8,FALSE),"")</f>
        <v>381</v>
      </c>
      <c r="S338" t="s">
        <v>309</v>
      </c>
      <c r="T338" s="21" t="str">
        <f>IF(R338&lt;&gt;"",IF(NOT(ISERROR(VLOOKUP(R338,'ESO Dungeon constants'!$F$3:$J$9999,5,FALSE))),VLOOKUP(R338,'ESO Dungeon constants'!$F$3:$K$9999,6,FALSE),VLOOKUP(R338,'ESO zone constants'!$L$2:$O$9999,4,FALSE)),"")</f>
        <v>DLC_BASE_GAME</v>
      </c>
      <c r="U338" s="3" t="str">
        <f>VLOOKUP(T338,'LibSets constants'!$B$3:$C$1000,2,FALSE)</f>
        <v>Included in base game</v>
      </c>
      <c r="V338" s="37" t="s">
        <v>4362</v>
      </c>
      <c r="W338" s="50" t="str">
        <f>IF(V338&lt;&gt;"",IF(V338&lt;&gt;"LIBSETS_DROP_MECHANIC_MONSTER_NAME",VLOOKUP(V338,'LibSets constants'!$I$4:$L$1000,3,FALSE),""),"")</f>
        <v>Delve bosses have a chance to drop a waist or feet.</v>
      </c>
      <c r="X338" s="50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constants'!$E$2:$L$4965,8,FALSE),""),""),"")</f>
        <v/>
      </c>
      <c r="AA338" s="51" t="s">
        <v>4363</v>
      </c>
      <c r="AB338" s="50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50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constants'!$E$2:$L$4965,8,FALSE),""),""),"")</f>
        <v/>
      </c>
      <c r="AF338" s="51" t="s">
        <v>4364</v>
      </c>
      <c r="AG338" s="50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50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constants'!$E$2:$L$4965,8,FALSE),""),""),"")</f>
        <v/>
      </c>
      <c r="AK338" s="51" t="s">
        <v>4365</v>
      </c>
      <c r="AL338" s="50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50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constants'!$E$2:$L$4965,8,FALSE),""),""),"")</f>
        <v/>
      </c>
      <c r="AP338" s="51"/>
      <c r="AQ338" s="50" t="str">
        <f>IF(AP338&lt;&gt;"",IF(AP338&lt;&gt;"LIBSETS_DROP_MECHANIC_MONSTER_NAME",VLOOKUP(AP338,'LibSets constants'!$I$4:$L$1000,3,FALSE),""),"")</f>
        <v/>
      </c>
      <c r="AR338" s="50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constants'!$E$2:$L$4965,8,FALSE),""),""),"")</f>
        <v/>
      </c>
      <c r="AU338" s="51"/>
      <c r="AV338" s="50" t="str">
        <f>IF(AU338&lt;&gt;"",IF(AU338&lt;&gt;"LIBSETS_DROP_MECHANIC_MONSTER_NAME",VLOOKUP(AU338,'LibSets constants'!$I$4:$L$1000,3,FALSE),""),"")</f>
        <v/>
      </c>
      <c r="AW338" s="50" t="str">
        <f>IF(AU338&lt;&gt;"",IF(AU338&lt;&gt;"LIBSETS_DROP_MECHANIC_MONSTER_NAME",VLOOKUP(AU338,'LibSets constants'!$I$4:$L$1000,4,FALSE),""),"")</f>
        <v/>
      </c>
      <c r="AX338" s="23" t="str">
        <f t="shared" si="35"/>
        <v>[105] = {wayshrines={-1,-1,-1,}, dlcId=DLC_BASE_GAME</v>
      </c>
      <c r="AY338" s="23" t="str">
        <f t="shared" si="38"/>
        <v>, zoneIds={381}, veteran=false</v>
      </c>
      <c r="AZ338" s="23" t="str">
        <f t="shared" si="36"/>
        <v>, setType=LIBSETS_SETTYPE_OVERLAND</v>
      </c>
      <c r="BA33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8" s="23" t="str">
        <f t="shared" si="39"/>
        <v xml:space="preserve"> --Twin Sisters / Zwillingsschwestern   [Auridon]</v>
      </c>
    </row>
    <row r="339" spans="1:54" x14ac:dyDescent="0.25">
      <c r="A339" s="13">
        <v>106</v>
      </c>
      <c r="B339" t="s">
        <v>1600</v>
      </c>
      <c r="C339" t="s">
        <v>1602</v>
      </c>
      <c r="D339" t="s">
        <v>1601</v>
      </c>
      <c r="G339" s="3">
        <f t="shared" si="34"/>
        <v>106</v>
      </c>
      <c r="J339" s="8" t="s">
        <v>4245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constants'!$E$2:$L$4965,8,FALSE),"")</f>
        <v>108</v>
      </c>
      <c r="S339" t="s">
        <v>158</v>
      </c>
      <c r="T339" s="21" t="str">
        <f>IF(R339&lt;&gt;"",IF(NOT(ISERROR(VLOOKUP(R339,'ESO Dungeon constants'!$F$3:$J$9999,5,FALSE))),VLOOKUP(R339,'ESO Dungeon constants'!$F$3:$K$9999,6,FALSE),VLOOKUP(R339,'ESO zone constants'!$L$2:$O$9999,4,FALSE)),"")</f>
        <v>DLC_BASE_GAME</v>
      </c>
      <c r="U339" s="3" t="str">
        <f>VLOOKUP(T339,'LibSets constants'!$B$3:$C$1000,2,FALSE)</f>
        <v>Included in base game</v>
      </c>
      <c r="V339" s="37" t="s">
        <v>4362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constants'!$E$2:$L$4965,8,FALSE),""),""),"")</f>
        <v/>
      </c>
      <c r="AA339" s="37" t="s">
        <v>4363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constants'!$E$2:$L$4965,8,FALSE),""),""),"")</f>
        <v/>
      </c>
      <c r="AF339" s="37" t="s">
        <v>4364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constants'!$E$2:$L$4965,8,FALSE),""),""),"")</f>
        <v/>
      </c>
      <c r="AK339" s="37" t="s">
        <v>4365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constants'!$E$2:$L$4965,8,FALSE),""),""),"")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constants'!$E$2:$L$4965,8,FALSE),""),""),"")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 t="shared" si="35"/>
        <v>[106] = {wayshrines={-1,-1,-1,}, dlcId=DLC_BASE_GAME</v>
      </c>
      <c r="AY339" s="23" t="str">
        <f t="shared" si="38"/>
        <v>, zoneIds={108}, veteran=false</v>
      </c>
      <c r="AZ339" s="23" t="str">
        <f t="shared" si="36"/>
        <v>, setType=LIBSETS_SETTYPE_OVERLAND</v>
      </c>
      <c r="BA33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9" s="23" t="str">
        <f t="shared" si="39"/>
        <v xml:space="preserve"> --Wilderqueen's Arch / Bogen der Wildkönigin   [Greenshade]</v>
      </c>
    </row>
    <row r="340" spans="1:54" x14ac:dyDescent="0.25">
      <c r="A340" s="13">
        <v>107</v>
      </c>
      <c r="B340" t="s">
        <v>1603</v>
      </c>
      <c r="C340" t="s">
        <v>1605</v>
      </c>
      <c r="D340" t="s">
        <v>1604</v>
      </c>
      <c r="G340" s="3">
        <f t="shared" si="34"/>
        <v>107</v>
      </c>
      <c r="J340" s="8" t="s">
        <v>4245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constants'!$E$2:$L$4965,8,FALSE),"")</f>
        <v>3</v>
      </c>
      <c r="S340" t="s">
        <v>148</v>
      </c>
      <c r="T340" s="21" t="str">
        <f>IF(R340&lt;&gt;"",IF(NOT(ISERROR(VLOOKUP(R340,'ESO Dungeon constants'!$F$3:$J$9999,5,FALSE))),VLOOKUP(R340,'ESO Dungeon constants'!$F$3:$K$9999,6,FALSE),VLOOKUP(R340,'ESO zone constants'!$L$2:$O$9999,4,FALSE)),"")</f>
        <v>DLC_BASE_GAME</v>
      </c>
      <c r="U340" s="3" t="str">
        <f>VLOOKUP(T340,'LibSets constants'!$B$3:$C$1000,2,FALSE)</f>
        <v>Included in base game</v>
      </c>
      <c r="V340" s="37" t="s">
        <v>4362</v>
      </c>
      <c r="W340" s="50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constants'!$E$2:$L$4965,8,FALSE),""),""),"")</f>
        <v/>
      </c>
      <c r="AA340" s="37" t="s">
        <v>4363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50" t="str">
        <f>IF(J340&lt;&gt;"LIBSETS_SETTYPE_BATTLEGROUND",IF(J340&lt;&gt;"LIBSETS_SETTYPE_SPECIAL",IF(AE340&lt;&gt;"",VLOOKUP(AE340,'ESO zone constants'!$E$2:$L$4965,8,FALSE),""),""),"")</f>
        <v/>
      </c>
      <c r="AF340" s="37" t="s">
        <v>4364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50" t="str">
        <f>IF(J340&lt;&gt;"LIBSETS_SETTYPE_BATTLEGROUND",IF(J340&lt;&gt;"LIBSETS_SETTYPE_SPECIAL",IF(AJ340&lt;&gt;"",VLOOKUP(AJ340,'ESO zone constants'!$E$2:$L$4965,8,FALSE),""),""),"")</f>
        <v/>
      </c>
      <c r="AK340" s="37" t="s">
        <v>4365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constants'!$E$2:$L$4965,8,FALSE),""),""),"")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constants'!$E$2:$L$4965,8,FALSE),""),""),"")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 t="shared" si="35"/>
        <v>[107] = {wayshrines={-1,-1,-1,}, dlcId=DLC_BASE_GAME</v>
      </c>
      <c r="AY340" s="23" t="str">
        <f t="shared" si="38"/>
        <v>, zoneIds={3}, veteran=false</v>
      </c>
      <c r="AZ340" s="23" t="str">
        <f t="shared" si="36"/>
        <v>, setType=LIBSETS_SETTYPE_OVERLAND</v>
      </c>
      <c r="BA34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0" s="23" t="str">
        <f t="shared" si="39"/>
        <v xml:space="preserve"> --Wyrd Tree's Blessing / Segen des Wyrdbaums   [Glenumbra]</v>
      </c>
    </row>
    <row r="341" spans="1:54" x14ac:dyDescent="0.25">
      <c r="A341" s="13">
        <v>112</v>
      </c>
      <c r="B341" t="s">
        <v>1618</v>
      </c>
      <c r="C341" t="s">
        <v>1620</v>
      </c>
      <c r="D341" t="s">
        <v>1619</v>
      </c>
      <c r="G341" s="3">
        <f t="shared" si="34"/>
        <v>112</v>
      </c>
      <c r="J341" s="8" t="s">
        <v>4245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constants'!$E$2:$L$4965,8,FALSE),"")</f>
        <v>19</v>
      </c>
      <c r="S341" t="s">
        <v>149</v>
      </c>
      <c r="T341" s="21" t="str">
        <f>IF(R341&lt;&gt;"",IF(NOT(ISERROR(VLOOKUP(R341,'ESO Dungeon constants'!$F$3:$J$9999,5,FALSE))),VLOOKUP(R341,'ESO Dungeon constants'!$F$3:$K$9999,6,FALSE),VLOOKUP(R341,'ESO zone constants'!$L$2:$O$9999,4,FALSE)),"")</f>
        <v>DLC_BASE_GAME</v>
      </c>
      <c r="U341" s="3" t="str">
        <f>VLOOKUP(T341,'LibSets constants'!$B$3:$C$1000,2,FALSE)</f>
        <v>Included in base game</v>
      </c>
      <c r="V341" s="37" t="s">
        <v>4362</v>
      </c>
      <c r="W341" s="50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constants'!$E$2:$L$4965,8,FALSE),""),""),"")</f>
        <v/>
      </c>
      <c r="AA341" s="51" t="s">
        <v>4363</v>
      </c>
      <c r="AB341" s="50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50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constants'!$E$2:$L$4965,8,FALSE),""),""),"")</f>
        <v/>
      </c>
      <c r="AF341" s="51" t="s">
        <v>4364</v>
      </c>
      <c r="AG341" s="50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50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constants'!$E$2:$L$4965,8,FALSE),""),""),"")</f>
        <v/>
      </c>
      <c r="AK341" s="51" t="s">
        <v>4365</v>
      </c>
      <c r="AL341" s="50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50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constants'!$E$2:$L$4965,8,FALSE),""),""),"")</f>
        <v/>
      </c>
      <c r="AP341" s="51"/>
      <c r="AQ341" s="50" t="str">
        <f>IF(AP341&lt;&gt;"",IF(AP341&lt;&gt;"LIBSETS_DROP_MECHANIC_MONSTER_NAME",VLOOKUP(AP341,'LibSets constants'!$I$4:$L$1000,3,FALSE),""),"")</f>
        <v/>
      </c>
      <c r="AR341" s="50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constants'!$E$2:$L$4965,8,FALSE),""),""),"")</f>
        <v/>
      </c>
      <c r="AU341" s="51"/>
      <c r="AV341" s="50" t="str">
        <f>IF(AU341&lt;&gt;"",IF(AU341&lt;&gt;"LIBSETS_DROP_MECHANIC_MONSTER_NAME",VLOOKUP(AU341,'LibSets constants'!$I$4:$L$1000,3,FALSE),""),"")</f>
        <v/>
      </c>
      <c r="AW341" s="50" t="str">
        <f>IF(AU341&lt;&gt;"",IF(AU341&lt;&gt;"LIBSETS_DROP_MECHANIC_MONSTER_NAME",VLOOKUP(AU341,'LibSets constants'!$I$4:$L$1000,4,FALSE),""),"")</f>
        <v/>
      </c>
      <c r="AX341" s="23" t="str">
        <f t="shared" si="35"/>
        <v>[112] = {wayshrines={-1,-1,-1,}, dlcId=DLC_BASE_GAME</v>
      </c>
      <c r="AY341" s="23" t="str">
        <f t="shared" si="38"/>
        <v>, zoneIds={19}, veteran=false</v>
      </c>
      <c r="AZ341" s="23" t="str">
        <f t="shared" si="36"/>
        <v>, setType=LIBSETS_SETTYPE_OVERLAND</v>
      </c>
      <c r="BA34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1" s="23" t="str">
        <f t="shared" si="39"/>
        <v xml:space="preserve"> --Night Terror / Nachtschrecken   [Stormhaven]</v>
      </c>
    </row>
    <row r="342" spans="1:54" x14ac:dyDescent="0.25">
      <c r="A342" s="13">
        <v>114</v>
      </c>
      <c r="B342" t="s">
        <v>1624</v>
      </c>
      <c r="C342" t="s">
        <v>1626</v>
      </c>
      <c r="D342" t="s">
        <v>1625</v>
      </c>
      <c r="G342" s="3">
        <f t="shared" si="34"/>
        <v>114</v>
      </c>
      <c r="J342" s="8" t="s">
        <v>4245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constants'!$E$2:$L$4965,8,FALSE),"")</f>
        <v>382</v>
      </c>
      <c r="S342" t="s">
        <v>310</v>
      </c>
      <c r="T342" s="21" t="str">
        <f>IF(R342&lt;&gt;"",IF(NOT(ISERROR(VLOOKUP(R342,'ESO Dungeon constants'!$F$3:$J$9999,5,FALSE))),VLOOKUP(R342,'ESO Dungeon constants'!$F$3:$K$9999,6,FALSE),VLOOKUP(R342,'ESO zone constants'!$L$2:$O$9999,4,FALSE)),"")</f>
        <v>DLC_BASE_GAME</v>
      </c>
      <c r="U342" s="3" t="str">
        <f>VLOOKUP(T342,'LibSets constants'!$B$3:$C$1000,2,FALSE)</f>
        <v>Included in base game</v>
      </c>
      <c r="V342" s="37" t="s">
        <v>4362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constants'!$E$2:$L$4965,8,FALSE),""),""),"")</f>
        <v/>
      </c>
      <c r="AA342" s="37" t="s">
        <v>4363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constants'!$E$2:$L$4965,8,FALSE),""),""),"")</f>
        <v/>
      </c>
      <c r="AF342" s="37" t="s">
        <v>4364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constants'!$E$2:$L$4965,8,FALSE),""),""),"")</f>
        <v/>
      </c>
      <c r="AK342" s="37" t="s">
        <v>4365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constants'!$E$2:$L$4965,8,FALSE),""),""),"")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constants'!$E$2:$L$4965,8,FALSE),""),""),"")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 t="shared" si="35"/>
        <v>[114] = {wayshrines={-1,-1,-1,}, dlcId=DLC_BASE_GAME</v>
      </c>
      <c r="AY342" s="23" t="str">
        <f t="shared" si="38"/>
        <v>, zoneIds={382}, veteran=false</v>
      </c>
      <c r="AZ342" s="23" t="str">
        <f t="shared" si="36"/>
        <v>, setType=LIBSETS_SETTYPE_OVERLAND</v>
      </c>
      <c r="BA34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2" s="23" t="str">
        <f t="shared" si="39"/>
        <v xml:space="preserve"> --Soulshine / Seelenschein   [Reaper's March]</v>
      </c>
    </row>
    <row r="343" spans="1:54" x14ac:dyDescent="0.25">
      <c r="A343" s="13">
        <v>135</v>
      </c>
      <c r="B343" t="s">
        <v>1683</v>
      </c>
      <c r="C343" t="s">
        <v>1685</v>
      </c>
      <c r="D343" t="s">
        <v>1684</v>
      </c>
      <c r="G343" s="3">
        <f t="shared" si="34"/>
        <v>135</v>
      </c>
      <c r="J343" s="8" t="s">
        <v>4245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constants'!$E$2:$L$4965,8,FALSE),"")</f>
        <v>103</v>
      </c>
      <c r="S343" t="s">
        <v>156</v>
      </c>
      <c r="T343" s="21" t="str">
        <f>IF(R343&lt;&gt;"",IF(NOT(ISERROR(VLOOKUP(R343,'ESO Dungeon constants'!$F$3:$J$9999,5,FALSE))),VLOOKUP(R343,'ESO Dungeon constants'!$F$3:$K$9999,6,FALSE),VLOOKUP(R343,'ESO zone constants'!$L$2:$O$9999,4,FALSE)),"")</f>
        <v>DLC_BASE_GAME</v>
      </c>
      <c r="U343" s="3" t="str">
        <f>VLOOKUP(T343,'LibSets constants'!$B$3:$C$1000,2,FALSE)</f>
        <v>Included in base game</v>
      </c>
      <c r="V343" s="37" t="s">
        <v>4362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constants'!$E$2:$L$4965,8,FALSE),""),""),"")</f>
        <v/>
      </c>
      <c r="AA343" s="37" t="s">
        <v>4363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constants'!$E$2:$L$4965,8,FALSE),""),""),"")</f>
        <v/>
      </c>
      <c r="AF343" s="37" t="s">
        <v>4364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constants'!$E$2:$L$4965,8,FALSE),""),""),"")</f>
        <v/>
      </c>
      <c r="AK343" s="37" t="s">
        <v>4365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constants'!$E$2:$L$4965,8,FALSE),""),""),"")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constants'!$E$2:$L$4965,8,FALSE),""),""),"")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 t="shared" si="35"/>
        <v>[135] = {wayshrines={-1,-1,-1,}, dlcId=DLC_BASE_GAME</v>
      </c>
      <c r="AY343" s="23" t="str">
        <f t="shared" si="38"/>
        <v>, zoneIds={103}, veteran=false</v>
      </c>
      <c r="AZ343" s="23" t="str">
        <f t="shared" si="36"/>
        <v>, setType=LIBSETS_SETTYPE_OVERLAND</v>
      </c>
      <c r="BA34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3" s="23" t="str">
        <f t="shared" si="39"/>
        <v xml:space="preserve"> --Draugr's Heritage / Erbe des Draugrs   [The Rift]</v>
      </c>
    </row>
    <row r="344" spans="1:54" x14ac:dyDescent="0.25">
      <c r="A344" s="13">
        <v>145</v>
      </c>
      <c r="B344" t="s">
        <v>1713</v>
      </c>
      <c r="C344" t="s">
        <v>1715</v>
      </c>
      <c r="D344" t="s">
        <v>1714</v>
      </c>
      <c r="G344" s="3">
        <f t="shared" si="34"/>
        <v>145</v>
      </c>
      <c r="J344" s="8" t="s">
        <v>4245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constants'!$E$2:$L$4965,8,FALSE),"")</f>
        <v>888</v>
      </c>
      <c r="S344" t="s">
        <v>610</v>
      </c>
      <c r="T344" s="21" t="str">
        <f>IF(R344&lt;&gt;"",IF(NOT(ISERROR(VLOOKUP(R344,'ESO Dungeon constants'!$F$3:$J$9999,5,FALSE))),VLOOKUP(R344,'ESO Dungeon constants'!$F$3:$K$9999,6,FALSE),VLOOKUP(R344,'ESO zone constants'!$L$2:$O$9999,4,FALSE)),"")</f>
        <v>DLC_BASE_GAME</v>
      </c>
      <c r="U344" s="3" t="str">
        <f>VLOOKUP(T344,'LibSets constants'!$B$3:$C$1000,2,FALSE)</f>
        <v>Included in base game</v>
      </c>
      <c r="V344" s="37" t="s">
        <v>4362</v>
      </c>
      <c r="W344" s="50" t="str">
        <f>IF(V344&lt;&gt;"",IF(V344&lt;&gt;"LIBSETS_DROP_MECHANIC_MONSTER_NAME",VLOOKUP(V344,'LibSets constants'!$I$4:$L$1000,3,FALSE),""),"")</f>
        <v>Delve bosses have a chance to drop a waist or feet.</v>
      </c>
      <c r="X344" s="50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constants'!$E$2:$L$4965,8,FALSE),""),""),"")</f>
        <v/>
      </c>
      <c r="AA344" s="51" t="s">
        <v>4363</v>
      </c>
      <c r="AB344" s="50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50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constants'!$E$2:$L$4965,8,FALSE),""),""),"")</f>
        <v/>
      </c>
      <c r="AF344" s="51" t="s">
        <v>4364</v>
      </c>
      <c r="AG344" s="50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50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constants'!$E$2:$L$4965,8,FALSE),""),""),"")</f>
        <v/>
      </c>
      <c r="AK344" s="51" t="s">
        <v>4365</v>
      </c>
      <c r="AL344" s="50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50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constants'!$E$2:$L$4965,8,FALSE),""),""),"")</f>
        <v/>
      </c>
      <c r="AP344" s="51"/>
      <c r="AQ344" s="50" t="str">
        <f>IF(AP344&lt;&gt;"",IF(AP344&lt;&gt;"LIBSETS_DROP_MECHANIC_MONSTER_NAME",VLOOKUP(AP344,'LibSets constants'!$I$4:$L$1000,3,FALSE),""),"")</f>
        <v/>
      </c>
      <c r="AR344" s="50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constants'!$E$2:$L$4965,8,FALSE),""),""),"")</f>
        <v/>
      </c>
      <c r="AU344" s="51"/>
      <c r="AV344" s="50" t="str">
        <f>IF(AU344&lt;&gt;"",IF(AU344&lt;&gt;"LIBSETS_DROP_MECHANIC_MONSTER_NAME",VLOOKUP(AU344,'LibSets constants'!$I$4:$L$1000,3,FALSE),""),"")</f>
        <v/>
      </c>
      <c r="AW344" s="50" t="str">
        <f>IF(AU344&lt;&gt;"",IF(AU344&lt;&gt;"LIBSETS_DROP_MECHANIC_MONSTER_NAME",VLOOKUP(AU344,'LibSets constants'!$I$4:$L$1000,4,FALSE),""),"")</f>
        <v/>
      </c>
      <c r="AX344" s="23" t="str">
        <f t="shared" si="35"/>
        <v>[145] = {wayshrines={-1,-1,-1,}, dlcId=DLC_BASE_GAME</v>
      </c>
      <c r="AY344" s="23" t="str">
        <f t="shared" si="38"/>
        <v>, zoneIds={888}, veteran=false</v>
      </c>
      <c r="AZ344" s="23" t="str">
        <f t="shared" si="36"/>
        <v>, setType=LIBSETS_SETTYPE_OVERLAND</v>
      </c>
      <c r="BA34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4" s="23" t="str">
        <f t="shared" si="39"/>
        <v xml:space="preserve"> --Way of Fire / Weg des Feuers   [Craglorn]</v>
      </c>
    </row>
    <row r="345" spans="1:54" x14ac:dyDescent="0.25">
      <c r="A345" s="13">
        <v>146</v>
      </c>
      <c r="B345" t="s">
        <v>1716</v>
      </c>
      <c r="C345" t="s">
        <v>1718</v>
      </c>
      <c r="D345" t="s">
        <v>1717</v>
      </c>
      <c r="G345" s="3">
        <f t="shared" si="34"/>
        <v>146</v>
      </c>
      <c r="J345" s="8" t="s">
        <v>4245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constants'!$E$2:$L$4965,8,FALSE),"")</f>
        <v>888</v>
      </c>
      <c r="S345" t="s">
        <v>610</v>
      </c>
      <c r="T345" s="21" t="str">
        <f>IF(R345&lt;&gt;"",IF(NOT(ISERROR(VLOOKUP(R345,'ESO Dungeon constants'!$F$3:$J$9999,5,FALSE))),VLOOKUP(R345,'ESO Dungeon constants'!$F$3:$K$9999,6,FALSE),VLOOKUP(R345,'ESO zone constants'!$L$2:$O$9999,4,FALSE)),"")</f>
        <v>DLC_BASE_GAME</v>
      </c>
      <c r="U345" s="3" t="str">
        <f>VLOOKUP(T345,'LibSets constants'!$B$3:$C$1000,2,FALSE)</f>
        <v>Included in base game</v>
      </c>
      <c r="V345" s="37" t="s">
        <v>4362</v>
      </c>
      <c r="W345" s="50" t="str">
        <f>IF(V345&lt;&gt;"",IF(V345&lt;&gt;"LIBSETS_DROP_MECHANIC_MONSTER_NAME",VLOOKUP(V345,'LibSets constants'!$I$4:$L$1000,3,FALSE),""),"")</f>
        <v>Delve bosses have a chance to drop a waist or feet.</v>
      </c>
      <c r="X345" s="50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constants'!$E$2:$L$4965,8,FALSE),""),""),"")</f>
        <v/>
      </c>
      <c r="AA345" s="51" t="s">
        <v>4363</v>
      </c>
      <c r="AB345" s="50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50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constants'!$E$2:$L$4965,8,FALSE),""),""),"")</f>
        <v/>
      </c>
      <c r="AF345" s="51" t="s">
        <v>4364</v>
      </c>
      <c r="AG345" s="50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50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constants'!$E$2:$L$4965,8,FALSE),""),""),"")</f>
        <v/>
      </c>
      <c r="AK345" s="51" t="s">
        <v>4365</v>
      </c>
      <c r="AL345" s="50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50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constants'!$E$2:$L$4965,8,FALSE),""),""),"")</f>
        <v/>
      </c>
      <c r="AP345" s="51"/>
      <c r="AQ345" s="50" t="str">
        <f>IF(AP345&lt;&gt;"",IF(AP345&lt;&gt;"LIBSETS_DROP_MECHANIC_MONSTER_NAME",VLOOKUP(AP345,'LibSets constants'!$I$4:$L$1000,3,FALSE),""),"")</f>
        <v/>
      </c>
      <c r="AR345" s="50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constants'!$E$2:$L$4965,8,FALSE),""),""),"")</f>
        <v/>
      </c>
      <c r="AU345" s="51"/>
      <c r="AV345" s="50" t="str">
        <f>IF(AU345&lt;&gt;"",IF(AU345&lt;&gt;"LIBSETS_DROP_MECHANIC_MONSTER_NAME",VLOOKUP(AU345,'LibSets constants'!$I$4:$L$1000,3,FALSE),""),"")</f>
        <v/>
      </c>
      <c r="AW345" s="50" t="str">
        <f>IF(AU345&lt;&gt;"",IF(AU345&lt;&gt;"LIBSETS_DROP_MECHANIC_MONSTER_NAME",VLOOKUP(AU345,'LibSets constants'!$I$4:$L$1000,4,FALSE),""),"")</f>
        <v/>
      </c>
      <c r="AX345" s="23" t="str">
        <f t="shared" si="35"/>
        <v>[146] = {wayshrines={-1,-1,-1,}, dlcId=DLC_BASE_GAME</v>
      </c>
      <c r="AY345" s="23" t="str">
        <f t="shared" si="38"/>
        <v>, zoneIds={888}, veteran=false</v>
      </c>
      <c r="AZ345" s="23" t="str">
        <f t="shared" si="36"/>
        <v>, setType=LIBSETS_SETTYPE_OVERLAND</v>
      </c>
      <c r="BA34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5" s="23" t="str">
        <f t="shared" si="39"/>
        <v xml:space="preserve"> --Way of Air / Weg der Luft   [Craglorn]</v>
      </c>
    </row>
    <row r="346" spans="1:54" x14ac:dyDescent="0.25">
      <c r="A346" s="13">
        <v>147</v>
      </c>
      <c r="B346" t="s">
        <v>1719</v>
      </c>
      <c r="C346" t="s">
        <v>1721</v>
      </c>
      <c r="D346" t="s">
        <v>1720</v>
      </c>
      <c r="G346" s="3">
        <f t="shared" si="34"/>
        <v>147</v>
      </c>
      <c r="J346" s="8" t="s">
        <v>4245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constants'!$E$2:$L$4965,8,FALSE),"")</f>
        <v>888</v>
      </c>
      <c r="S346" t="s">
        <v>610</v>
      </c>
      <c r="T346" s="21" t="str">
        <f>IF(R346&lt;&gt;"",IF(NOT(ISERROR(VLOOKUP(R346,'ESO Dungeon constants'!$F$3:$J$9999,5,FALSE))),VLOOKUP(R346,'ESO Dungeon constants'!$F$3:$K$9999,6,FALSE),VLOOKUP(R346,'ESO zone constants'!$L$2:$O$9999,4,FALSE)),"")</f>
        <v>DLC_BASE_GAME</v>
      </c>
      <c r="U346" s="3" t="str">
        <f>VLOOKUP(T346,'LibSets constants'!$B$3:$C$1000,2,FALSE)</f>
        <v>Included in base game</v>
      </c>
      <c r="V346" s="37" t="s">
        <v>4362</v>
      </c>
      <c r="W346" s="50" t="str">
        <f>IF(V346&lt;&gt;"",IF(V346&lt;&gt;"LIBSETS_DROP_MECHANIC_MONSTER_NAME",VLOOKUP(V346,'LibSets constants'!$I$4:$L$1000,3,FALSE),""),"")</f>
        <v>Delve bosses have a chance to drop a waist or feet.</v>
      </c>
      <c r="X346" s="50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constants'!$E$2:$L$4965,8,FALSE),""),""),"")</f>
        <v/>
      </c>
      <c r="AA346" s="51" t="s">
        <v>4363</v>
      </c>
      <c r="AB346" s="50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50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constants'!$E$2:$L$4965,8,FALSE),""),""),"")</f>
        <v/>
      </c>
      <c r="AF346" s="51" t="s">
        <v>4364</v>
      </c>
      <c r="AG346" s="50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50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constants'!$E$2:$L$4965,8,FALSE),""),""),"")</f>
        <v/>
      </c>
      <c r="AK346" s="51" t="s">
        <v>4365</v>
      </c>
      <c r="AL346" s="50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50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constants'!$E$2:$L$4965,8,FALSE),""),""),"")</f>
        <v/>
      </c>
      <c r="AP346" s="51"/>
      <c r="AQ346" s="50" t="str">
        <f>IF(AP346&lt;&gt;"",IF(AP346&lt;&gt;"LIBSETS_DROP_MECHANIC_MONSTER_NAME",VLOOKUP(AP346,'LibSets constants'!$I$4:$L$1000,3,FALSE),""),"")</f>
        <v/>
      </c>
      <c r="AR346" s="50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constants'!$E$2:$L$4965,8,FALSE),""),""),"")</f>
        <v/>
      </c>
      <c r="AU346" s="51"/>
      <c r="AV346" s="50" t="str">
        <f>IF(AU346&lt;&gt;"",IF(AU346&lt;&gt;"LIBSETS_DROP_MECHANIC_MONSTER_NAME",VLOOKUP(AU346,'LibSets constants'!$I$4:$L$1000,3,FALSE),""),"")</f>
        <v/>
      </c>
      <c r="AW346" s="50" t="str">
        <f>IF(AU346&lt;&gt;"",IF(AU346&lt;&gt;"LIBSETS_DROP_MECHANIC_MONSTER_NAME",VLOOKUP(AU346,'LibSets constants'!$I$4:$L$1000,4,FALSE),""),"")</f>
        <v/>
      </c>
      <c r="AX346" s="23" t="str">
        <f t="shared" si="35"/>
        <v>[147] = {wayshrines={-1,-1,-1,}, dlcId=DLC_BASE_GAME</v>
      </c>
      <c r="AY346" s="23" t="str">
        <f t="shared" si="38"/>
        <v>, zoneIds={888}, veteran=false</v>
      </c>
      <c r="AZ346" s="23" t="str">
        <f t="shared" si="36"/>
        <v>, setType=LIBSETS_SETTYPE_OVERLAND</v>
      </c>
      <c r="BA34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6" s="23" t="str">
        <f t="shared" si="39"/>
        <v xml:space="preserve"> --Way of Martial Knowledge / Weg der Kampfkunst   [Craglorn]</v>
      </c>
    </row>
    <row r="347" spans="1:54" x14ac:dyDescent="0.25">
      <c r="A347" s="13">
        <v>187</v>
      </c>
      <c r="B347" t="s">
        <v>1797</v>
      </c>
      <c r="C347" t="s">
        <v>1799</v>
      </c>
      <c r="D347" t="s">
        <v>1798</v>
      </c>
      <c r="G347" s="3">
        <f t="shared" si="34"/>
        <v>187</v>
      </c>
      <c r="J347" s="8" t="s">
        <v>4245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constants'!$E$2:$L$4965,8,FALSE),"")</f>
        <v>117</v>
      </c>
      <c r="S347" t="s">
        <v>159</v>
      </c>
      <c r="T347" s="21" t="str">
        <f>IF(R347&lt;&gt;"",IF(NOT(ISERROR(VLOOKUP(R347,'ESO Dungeon constants'!$F$3:$J$9999,5,FALSE))),VLOOKUP(R347,'ESO Dungeon constants'!$F$3:$K$9999,6,FALSE),VLOOKUP(R347,'ESO zone constants'!$L$2:$O$9999,4,FALSE)),"")</f>
        <v>DLC_BASE_GAME</v>
      </c>
      <c r="U347" s="3" t="str">
        <f>VLOOKUP(T347,'LibSets constants'!$B$3:$C$1000,2,FALSE)</f>
        <v>Included in base game</v>
      </c>
      <c r="V347" s="37" t="s">
        <v>4362</v>
      </c>
      <c r="W347" s="3" t="str">
        <f>IF(V347&lt;&gt;"",IF(V347&lt;&gt;"LIBSETS_DROP_MECHANIC_MONSTER_NAME",VLOOKUP(V347,'LibSets constants'!$I$4:$L$1000,3,FALSE),""),"")</f>
        <v>Delve bosses have a chance to drop a waist or feet.</v>
      </c>
      <c r="X347" s="45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constants'!$E$2:$L$4965,8,FALSE),""),""),"")</f>
        <v/>
      </c>
      <c r="AA347" s="37" t="s">
        <v>4363</v>
      </c>
      <c r="AB347" s="3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3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constants'!$E$2:$L$4965,8,FALSE),""),""),"")</f>
        <v/>
      </c>
      <c r="AF347" s="37" t="s">
        <v>4364</v>
      </c>
      <c r="AG347" s="3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3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constants'!$E$2:$L$4965,8,FALSE),""),""),"")</f>
        <v/>
      </c>
      <c r="AK347" s="37" t="s">
        <v>4365</v>
      </c>
      <c r="AL347" s="3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3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constants'!$E$2:$L$4965,8,FALSE),""),""),"")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constants'!$E$2:$L$4965,8,FALSE),""),""),"")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3" t="str">
        <f t="shared" si="35"/>
        <v>[187] = {wayshrines={-1,-1,-1,}, dlcId=DLC_BASE_GAME</v>
      </c>
      <c r="AY347" s="23" t="str">
        <f t="shared" si="38"/>
        <v>, zoneIds={117}, veteran=false</v>
      </c>
      <c r="AZ347" s="23" t="str">
        <f t="shared" si="36"/>
        <v>, setType=LIBSETS_SETTYPE_OVERLAND</v>
      </c>
      <c r="BA34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7" s="23" t="str">
        <f t="shared" si="39"/>
        <v xml:space="preserve"> --Swamp Raider / Sumpfräuber   [Shadowfen]</v>
      </c>
    </row>
    <row r="348" spans="1:54" x14ac:dyDescent="0.25">
      <c r="A348" s="13">
        <v>210</v>
      </c>
      <c r="B348" t="s">
        <v>1848</v>
      </c>
      <c r="C348" t="s">
        <v>1850</v>
      </c>
      <c r="D348" t="s">
        <v>1849</v>
      </c>
      <c r="G348" s="3">
        <f t="shared" si="34"/>
        <v>210</v>
      </c>
      <c r="J348" s="8" t="s">
        <v>4245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constants'!$E$2:$L$4965,8,FALSE),"")</f>
        <v>684</v>
      </c>
      <c r="S348" t="s">
        <v>497</v>
      </c>
      <c r="T348" s="21" t="str">
        <f>IF(R348&lt;&gt;"",IF(NOT(ISERROR(VLOOKUP(R348,'ESO Dungeon constants'!$F$3:$J$9999,5,FALSE))),VLOOKUP(R348,'ESO Dungeon constants'!$F$3:$K$9999,6,FALSE),VLOOKUP(R348,'ESO zone constants'!$L$2:$O$9999,4,FALSE)),"")</f>
        <v>DLC_ORSINIUM</v>
      </c>
      <c r="U348" s="3" t="str">
        <f>VLOOKUP(T348,'LibSets constants'!$B$3:$C$1000,2,FALSE)</f>
        <v>Orsinium</v>
      </c>
      <c r="V348" s="37" t="s">
        <v>4362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45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constants'!$E$2:$L$4965,8,FALSE),""),""),"")</f>
        <v/>
      </c>
      <c r="AA348" s="37" t="s">
        <v>4363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constants'!$E$2:$L$4965,8,FALSE),""),""),"")</f>
        <v/>
      </c>
      <c r="AF348" s="37" t="s">
        <v>4364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constants'!$E$2:$L$4965,8,FALSE),""),""),"")</f>
        <v/>
      </c>
      <c r="AK348" s="37" t="s">
        <v>4365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constants'!$E$2:$L$4965,8,FALSE),""),""),"")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constants'!$E$2:$L$4965,8,FALSE),""),""),"")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35"/>
        <v>[210] = {wayshrines={-1,-1,-1,}, dlcId=DLC_ORSINIUM</v>
      </c>
      <c r="AY348" s="23" t="str">
        <f t="shared" si="38"/>
        <v>, zoneIds={684}, veteran=false</v>
      </c>
      <c r="AZ348" s="23" t="str">
        <f t="shared" si="36"/>
        <v>, setType=LIBSETS_SETTYPE_OVERLAND</v>
      </c>
      <c r="BA34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8" s="23" t="str">
        <f t="shared" si="39"/>
        <v xml:space="preserve"> --Mark of the Pariah / Zeichen des Ausgestoßenen   [Wrothgar]</v>
      </c>
    </row>
    <row r="349" spans="1:54" x14ac:dyDescent="0.25">
      <c r="A349" s="13">
        <v>212</v>
      </c>
      <c r="B349" t="s">
        <v>1853</v>
      </c>
      <c r="C349" t="s">
        <v>1855</v>
      </c>
      <c r="D349" t="s">
        <v>1854</v>
      </c>
      <c r="G349" s="3">
        <f t="shared" si="34"/>
        <v>212</v>
      </c>
      <c r="J349" s="8" t="s">
        <v>4245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constants'!$E$2:$L$4965,8,FALSE),"")</f>
        <v>684</v>
      </c>
      <c r="S349" t="s">
        <v>497</v>
      </c>
      <c r="T349" s="21" t="str">
        <f>IF(R349&lt;&gt;"",IF(NOT(ISERROR(VLOOKUP(R349,'ESO Dungeon constants'!$F$3:$J$9999,5,FALSE))),VLOOKUP(R349,'ESO Dungeon constants'!$F$3:$K$9999,6,FALSE),VLOOKUP(R349,'ESO zone constants'!$L$2:$O$9999,4,FALSE)),"")</f>
        <v>DLC_ORSINIUM</v>
      </c>
      <c r="U349" s="3" t="str">
        <f>VLOOKUP(T349,'LibSets constants'!$B$3:$C$1000,2,FALSE)</f>
        <v>Orsinium</v>
      </c>
      <c r="V349" s="37" t="s">
        <v>4362</v>
      </c>
      <c r="W349" s="3" t="str">
        <f>IF(V349&lt;&gt;"",IF(V349&lt;&gt;"LIBSETS_DROP_MECHANIC_MONSTER_NAME",VLOOKUP(V349,'LibSets constants'!$I$4:$L$1000,3,FALSE),""),"")</f>
        <v>Delve bosses have a chance to drop a waist or feet.</v>
      </c>
      <c r="X349" s="45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constants'!$E$2:$L$4965,8,FALSE),""),""),"")</f>
        <v/>
      </c>
      <c r="AA349" s="37" t="s">
        <v>4363</v>
      </c>
      <c r="AB349" s="3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3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constants'!$E$2:$L$4965,8,FALSE),""),""),"")</f>
        <v/>
      </c>
      <c r="AF349" s="37" t="s">
        <v>4364</v>
      </c>
      <c r="AG349" s="3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3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constants'!$E$2:$L$4965,8,FALSE),""),""),"")</f>
        <v/>
      </c>
      <c r="AK349" s="37" t="s">
        <v>4365</v>
      </c>
      <c r="AL349" s="3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3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constants'!$E$2:$L$4965,8,FALSE),""),""),"")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constants'!$E$2:$L$4965,8,FALSE),""),""),"")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3" t="str">
        <f t="shared" si="35"/>
        <v>[212] = {wayshrines={-1,-1,-1,}, dlcId=DLC_ORSINIUM</v>
      </c>
      <c r="AY349" s="23" t="str">
        <f t="shared" si="38"/>
        <v>, zoneIds={684}, veteran=false</v>
      </c>
      <c r="AZ349" s="23" t="str">
        <f t="shared" si="36"/>
        <v>, setType=LIBSETS_SETTYPE_OVERLAND</v>
      </c>
      <c r="BA34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9" s="23" t="str">
        <f t="shared" si="39"/>
        <v xml:space="preserve"> --Briarheart / Dornenherz   [Wrothgar]</v>
      </c>
    </row>
    <row r="350" spans="1:54" x14ac:dyDescent="0.25">
      <c r="A350" s="13">
        <v>218</v>
      </c>
      <c r="B350" t="s">
        <v>1869</v>
      </c>
      <c r="C350" t="s">
        <v>1871</v>
      </c>
      <c r="D350" t="s">
        <v>1870</v>
      </c>
      <c r="G350" s="3">
        <f t="shared" si="34"/>
        <v>218</v>
      </c>
      <c r="J350" s="8" t="s">
        <v>4245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constants'!$E$2:$L$4965,8,FALSE),"")</f>
        <v>684</v>
      </c>
      <c r="S350" t="s">
        <v>497</v>
      </c>
      <c r="T350" s="21" t="str">
        <f>IF(R350&lt;&gt;"",IF(NOT(ISERROR(VLOOKUP(R350,'ESO Dungeon constants'!$F$3:$J$9999,5,FALSE))),VLOOKUP(R350,'ESO Dungeon constants'!$F$3:$K$9999,6,FALSE),VLOOKUP(R350,'ESO zone constants'!$L$2:$O$9999,4,FALSE)),"")</f>
        <v>DLC_ORSINIUM</v>
      </c>
      <c r="U350" s="3" t="str">
        <f>VLOOKUP(T350,'LibSets constants'!$B$3:$C$1000,2,FALSE)</f>
        <v>Orsinium</v>
      </c>
      <c r="V350" s="37" t="s">
        <v>4362</v>
      </c>
      <c r="W350" s="50" t="str">
        <f>IF(V350&lt;&gt;"",IF(V350&lt;&gt;"LIBSETS_DROP_MECHANIC_MONSTER_NAME",VLOOKUP(V350,'LibSets constants'!$I$4:$L$1000,3,FALSE),""),"")</f>
        <v>Delve bosses have a chance to drop a waist or feet.</v>
      </c>
      <c r="X350" s="45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constants'!$E$2:$L$4965,8,FALSE),""),""),"")</f>
        <v/>
      </c>
      <c r="AA350" s="51" t="s">
        <v>4363</v>
      </c>
      <c r="AB350" s="50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50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constants'!$E$2:$L$4965,8,FALSE),""),""),"")</f>
        <v/>
      </c>
      <c r="AF350" s="51" t="s">
        <v>4364</v>
      </c>
      <c r="AG350" s="50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50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constants'!$E$2:$L$4965,8,FALSE),""),""),"")</f>
        <v/>
      </c>
      <c r="AK350" s="51" t="s">
        <v>4365</v>
      </c>
      <c r="AL350" s="50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50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constants'!$E$2:$L$4965,8,FALSE),""),""),"")</f>
        <v/>
      </c>
      <c r="AP350" s="51"/>
      <c r="AQ350" s="50" t="str">
        <f>IF(AP350&lt;&gt;"",IF(AP350&lt;&gt;"LIBSETS_DROP_MECHANIC_MONSTER_NAME",VLOOKUP(AP350,'LibSets constants'!$I$4:$L$1000,3,FALSE),""),"")</f>
        <v/>
      </c>
      <c r="AR350" s="50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constants'!$E$2:$L$4965,8,FALSE),""),""),"")</f>
        <v/>
      </c>
      <c r="AU350" s="51"/>
      <c r="AV350" s="50" t="str">
        <f>IF(AU350&lt;&gt;"",IF(AU350&lt;&gt;"LIBSETS_DROP_MECHANIC_MONSTER_NAME",VLOOKUP(AU350,'LibSets constants'!$I$4:$L$1000,3,FALSE),""),"")</f>
        <v/>
      </c>
      <c r="AW350" s="50" t="str">
        <f>IF(AU350&lt;&gt;"",IF(AU350&lt;&gt;"LIBSETS_DROP_MECHANIC_MONSTER_NAME",VLOOKUP(AU350,'LibSets constants'!$I$4:$L$1000,4,FALSE),""),"")</f>
        <v/>
      </c>
      <c r="AX350" s="23" t="str">
        <f t="shared" si="35"/>
        <v>[218] = {wayshrines={-1,-1,-1,}, dlcId=DLC_ORSINIUM</v>
      </c>
      <c r="AY350" s="23" t="str">
        <f t="shared" si="38"/>
        <v>, zoneIds={684}, veteran=false</v>
      </c>
      <c r="AZ350" s="23" t="str">
        <f t="shared" si="36"/>
        <v>, setType=LIBSETS_SETTYPE_OVERLAND</v>
      </c>
      <c r="BA35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0" s="23" t="str">
        <f t="shared" si="39"/>
        <v xml:space="preserve"> --Trinimac's Valor / Trinimacs Heldenmut   [Wrothgar]</v>
      </c>
    </row>
    <row r="351" spans="1:54" x14ac:dyDescent="0.25">
      <c r="A351" s="13">
        <v>227</v>
      </c>
      <c r="B351" t="s">
        <v>1882</v>
      </c>
      <c r="C351" t="s">
        <v>1884</v>
      </c>
      <c r="D351" t="s">
        <v>1883</v>
      </c>
      <c r="G351" s="3">
        <f t="shared" si="34"/>
        <v>227</v>
      </c>
      <c r="J351" s="8" t="s">
        <v>4245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constants'!$E$2:$L$4965,8,FALSE),"")</f>
        <v>816</v>
      </c>
      <c r="S351" t="s">
        <v>554</v>
      </c>
      <c r="T351" s="21" t="str">
        <f>IF(R351&lt;&gt;"",IF(NOT(ISERROR(VLOOKUP(R351,'ESO Dungeon constants'!$F$3:$J$9999,5,FALSE))),VLOOKUP(R351,'ESO Dungeon constants'!$F$3:$K$9999,6,FALSE),VLOOKUP(R351,'ESO zone constants'!$L$2:$O$9999,4,FALSE)),"")</f>
        <v>DLC_THIEVES_GUILD</v>
      </c>
      <c r="U351" s="3" t="str">
        <f>VLOOKUP(T351,'LibSets constants'!$B$3:$C$1000,2,FALSE)</f>
        <v>Thieves Guild</v>
      </c>
      <c r="V351" s="37" t="s">
        <v>4362</v>
      </c>
      <c r="W351" s="3" t="str">
        <f>IF(V351&lt;&gt;"",IF(V351&lt;&gt;"LIBSETS_DROP_MECHANIC_MONSTER_NAME",VLOOKUP(V351,'LibSets constants'!$I$4:$L$1000,3,FALSE),""),"")</f>
        <v>Delve bosses have a chance to drop a waist or feet.</v>
      </c>
      <c r="X351" s="45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constants'!$E$2:$L$4965,8,FALSE),""),""),"")</f>
        <v/>
      </c>
      <c r="AA351" s="37" t="s">
        <v>4363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3" t="str">
        <f>IF(J351&lt;&gt;"LIBSETS_SETTYPE_BATTLEGROUND",IF(J351&lt;&gt;"LIBSETS_SETTYPE_SPECIAL",IF(AE351&lt;&gt;"",VLOOKUP(AE351,'ESO zone constants'!$E$2:$L$4965,8,FALSE),""),""),"")</f>
        <v/>
      </c>
      <c r="AF351" s="37" t="s">
        <v>4364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3" t="str">
        <f>IF(J351&lt;&gt;"LIBSETS_SETTYPE_BATTLEGROUND",IF(J351&lt;&gt;"LIBSETS_SETTYPE_SPECIAL",IF(AJ351&lt;&gt;"",VLOOKUP(AJ351,'ESO zone constants'!$E$2:$L$4965,8,FALSE),""),""),"")</f>
        <v/>
      </c>
      <c r="AK351" s="37" t="s">
        <v>4365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constants'!$E$2:$L$4965,8,FALSE),""),""),"")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constants'!$E$2:$L$4965,8,FALSE),""),""),"")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35"/>
        <v>[227] = {wayshrines={-1,-1,-1,}, dlcId=DLC_THIEVES_GUILD</v>
      </c>
      <c r="AY351" s="23" t="str">
        <f t="shared" si="38"/>
        <v>, zoneIds={816}, veteran=false</v>
      </c>
      <c r="AZ351" s="23" t="str">
        <f t="shared" si="36"/>
        <v>, setType=LIBSETS_SETTYPE_OVERLAND</v>
      </c>
      <c r="BA35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1" s="23" t="str">
        <f t="shared" si="39"/>
        <v xml:space="preserve"> --Bahraha's Curse / Bahrahas Fluch   [Hew's Bane]</v>
      </c>
    </row>
    <row r="352" spans="1:54" x14ac:dyDescent="0.25">
      <c r="A352" s="13">
        <v>228</v>
      </c>
      <c r="B352" t="s">
        <v>1885</v>
      </c>
      <c r="C352" t="s">
        <v>1887</v>
      </c>
      <c r="D352" t="s">
        <v>1886</v>
      </c>
      <c r="G352" s="3">
        <f t="shared" si="34"/>
        <v>228</v>
      </c>
      <c r="J352" s="8" t="s">
        <v>4245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constants'!$E$2:$L$4965,8,FALSE),"")</f>
        <v>816</v>
      </c>
      <c r="S352" t="s">
        <v>554</v>
      </c>
      <c r="T352" s="21" t="str">
        <f>IF(R352&lt;&gt;"",IF(NOT(ISERROR(VLOOKUP(R352,'ESO Dungeon constants'!$F$3:$J$9999,5,FALSE))),VLOOKUP(R352,'ESO Dungeon constants'!$F$3:$K$9999,6,FALSE),VLOOKUP(R352,'ESO zone constants'!$L$2:$O$9999,4,FALSE)),"")</f>
        <v>DLC_THIEVES_GUILD</v>
      </c>
      <c r="U352" s="3" t="str">
        <f>VLOOKUP(T352,'LibSets constants'!$B$3:$C$1000,2,FALSE)</f>
        <v>Thieves Guild</v>
      </c>
      <c r="V352" s="37" t="s">
        <v>4362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45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constants'!$E$2:$L$4965,8,FALSE),""),""),"")</f>
        <v/>
      </c>
      <c r="AA352" s="37" t="s">
        <v>4363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constants'!$E$2:$L$4965,8,FALSE),""),""),"")</f>
        <v/>
      </c>
      <c r="AF352" s="37" t="s">
        <v>4364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constants'!$E$2:$L$4965,8,FALSE),""),""),"")</f>
        <v/>
      </c>
      <c r="AK352" s="37" t="s">
        <v>4365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constants'!$E$2:$L$4965,8,FALSE),""),""),"")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constants'!$E$2:$L$4965,8,FALSE),""),""),"")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3" t="str">
        <f t="shared" si="35"/>
        <v>[228] = {wayshrines={-1,-1,-1,}, dlcId=DLC_THIEVES_GUILD</v>
      </c>
      <c r="AY352" s="23" t="str">
        <f t="shared" si="38"/>
        <v>, zoneIds={816}, veteran=false</v>
      </c>
      <c r="AZ352" s="23" t="str">
        <f t="shared" si="36"/>
        <v>, setType=LIBSETS_SETTYPE_OVERLAND</v>
      </c>
      <c r="BA35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39"/>
        <v xml:space="preserve"> --Syvarra's Scales / Syvarras Schuppen   [Hew's Bane]</v>
      </c>
    </row>
    <row r="353" spans="1:54" x14ac:dyDescent="0.25">
      <c r="A353" s="13">
        <v>243</v>
      </c>
      <c r="B353" t="s">
        <v>1927</v>
      </c>
      <c r="C353" t="s">
        <v>1929</v>
      </c>
      <c r="D353" t="s">
        <v>1928</v>
      </c>
      <c r="G353" s="3">
        <f t="shared" si="34"/>
        <v>243</v>
      </c>
      <c r="J353" s="8" t="s">
        <v>4245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constants'!$E$2:$L$4965,8,FALSE),"")</f>
        <v>823</v>
      </c>
      <c r="S353" t="s">
        <v>560</v>
      </c>
      <c r="T353" s="21" t="str">
        <f>IF(R353&lt;&gt;"",IF(NOT(ISERROR(VLOOKUP(R353,'ESO Dungeon constants'!$F$3:$J$9999,5,FALSE))),VLOOKUP(R353,'ESO Dungeon constants'!$F$3:$K$9999,6,FALSE),VLOOKUP(R353,'ESO zone constants'!$L$2:$O$9999,4,FALSE)),"")</f>
        <v>DLC_DARK_BROTHERHOOD</v>
      </c>
      <c r="U353" s="3" t="str">
        <f>VLOOKUP(T353,'LibSets constants'!$B$3:$C$1000,2,FALSE)</f>
        <v>Dark Brotherhood</v>
      </c>
      <c r="V353" s="37" t="s">
        <v>4362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45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constants'!$E$2:$L$4965,8,FALSE),""),""),"")</f>
        <v/>
      </c>
      <c r="AA353" s="37" t="s">
        <v>4363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constants'!$E$2:$L$4965,8,FALSE),""),""),"")</f>
        <v/>
      </c>
      <c r="AF353" s="37" t="s">
        <v>4364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constants'!$E$2:$L$4965,8,FALSE),""),""),"")</f>
        <v/>
      </c>
      <c r="AK353" s="37" t="s">
        <v>4365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constants'!$E$2:$L$4965,8,FALSE),""),""),"")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constants'!$E$2:$L$4965,8,FALSE),""),""),"")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35"/>
        <v>[243] = {wayshrines={-1,-1,-1,}, dlcId=DLC_DARK_BROTHERHOOD</v>
      </c>
      <c r="AY353" s="23" t="str">
        <f t="shared" si="38"/>
        <v>, zoneIds={823}, veteran=false</v>
      </c>
      <c r="AZ353" s="23" t="str">
        <f t="shared" si="36"/>
        <v>, setType=LIBSETS_SETTYPE_OVERLAND</v>
      </c>
      <c r="BA35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39"/>
        <v xml:space="preserve"> --Hide of Morihaus / Haut von Morihaus   [Gold Coast]</v>
      </c>
    </row>
    <row r="354" spans="1:54" x14ac:dyDescent="0.25">
      <c r="A354" s="13">
        <v>244</v>
      </c>
      <c r="B354" t="s">
        <v>1930</v>
      </c>
      <c r="C354" t="s">
        <v>1932</v>
      </c>
      <c r="D354" t="s">
        <v>1931</v>
      </c>
      <c r="G354" s="3">
        <f t="shared" si="34"/>
        <v>244</v>
      </c>
      <c r="J354" s="8" t="s">
        <v>4245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constants'!$E$2:$L$4965,8,FALSE),"")</f>
        <v>823</v>
      </c>
      <c r="S354" t="s">
        <v>560</v>
      </c>
      <c r="T354" s="21" t="str">
        <f>IF(R354&lt;&gt;"",IF(NOT(ISERROR(VLOOKUP(R354,'ESO Dungeon constants'!$F$3:$J$9999,5,FALSE))),VLOOKUP(R354,'ESO Dungeon constants'!$F$3:$K$9999,6,FALSE),VLOOKUP(R354,'ESO zone constants'!$L$2:$O$9999,4,FALSE)),"")</f>
        <v>DLC_DARK_BROTHERHOOD</v>
      </c>
      <c r="U354" s="3" t="str">
        <f>VLOOKUP(T354,'LibSets constants'!$B$3:$C$1000,2,FALSE)</f>
        <v>Dark Brotherhood</v>
      </c>
      <c r="V354" s="37" t="s">
        <v>4362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45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constants'!$E$2:$L$4965,8,FALSE),""),""),"")</f>
        <v/>
      </c>
      <c r="AA354" s="37" t="s">
        <v>4363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constants'!$E$2:$L$4965,8,FALSE),""),""),"")</f>
        <v/>
      </c>
      <c r="AF354" s="37" t="s">
        <v>4364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constants'!$E$2:$L$4965,8,FALSE),""),""),"")</f>
        <v/>
      </c>
      <c r="AK354" s="37" t="s">
        <v>4365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constants'!$E$2:$L$4965,8,FALSE),""),""),"")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constants'!$E$2:$L$4965,8,FALSE),""),""),"")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35"/>
        <v>[244] = {wayshrines={-1,-1,-1,}, dlcId=DLC_DARK_BROTHERHOOD</v>
      </c>
      <c r="AY354" s="23" t="str">
        <f t="shared" si="38"/>
        <v>, zoneIds={823}, veteran=false</v>
      </c>
      <c r="AZ354" s="23" t="str">
        <f t="shared" si="36"/>
        <v>, setType=LIBSETS_SETTYPE_OVERLAND</v>
      </c>
      <c r="BA35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39"/>
        <v xml:space="preserve"> --Flanking Strategist / Flankierender Stratege   [Gold Coast]</v>
      </c>
    </row>
    <row r="355" spans="1:54" x14ac:dyDescent="0.25">
      <c r="A355" s="13">
        <v>245</v>
      </c>
      <c r="B355" t="s">
        <v>1933</v>
      </c>
      <c r="C355" t="s">
        <v>1935</v>
      </c>
      <c r="D355" t="s">
        <v>1934</v>
      </c>
      <c r="G355" s="3">
        <f t="shared" si="34"/>
        <v>245</v>
      </c>
      <c r="J355" s="8" t="s">
        <v>4245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constants'!$E$2:$L$4965,8,FALSE),"")</f>
        <v>823</v>
      </c>
      <c r="S355" t="s">
        <v>560</v>
      </c>
      <c r="T355" s="21" t="str">
        <f>IF(R355&lt;&gt;"",IF(NOT(ISERROR(VLOOKUP(R355,'ESO Dungeon constants'!$F$3:$J$9999,5,FALSE))),VLOOKUP(R355,'ESO Dungeon constants'!$F$3:$K$9999,6,FALSE),VLOOKUP(R355,'ESO zone constants'!$L$2:$O$9999,4,FALSE)),"")</f>
        <v>DLC_DARK_BROTHERHOOD</v>
      </c>
      <c r="U355" s="3" t="str">
        <f>VLOOKUP(T355,'LibSets constants'!$B$3:$C$1000,2,FALSE)</f>
        <v>Dark Brotherhood</v>
      </c>
      <c r="V355" s="37" t="s">
        <v>4362</v>
      </c>
      <c r="W355" s="50" t="str">
        <f>IF(V355&lt;&gt;"",IF(V355&lt;&gt;"LIBSETS_DROP_MECHANIC_MONSTER_NAME",VLOOKUP(V355,'LibSets constants'!$I$4:$L$1000,3,FALSE),""),"")</f>
        <v>Delve bosses have a chance to drop a waist or feet.</v>
      </c>
      <c r="X355" s="45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constants'!$E$2:$L$4965,8,FALSE),""),""),"")</f>
        <v/>
      </c>
      <c r="AA355" s="51" t="s">
        <v>4363</v>
      </c>
      <c r="AB355" s="50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50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constants'!$E$2:$L$4965,8,FALSE),""),""),"")</f>
        <v/>
      </c>
      <c r="AF355" s="51" t="s">
        <v>4364</v>
      </c>
      <c r="AG355" s="50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50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constants'!$E$2:$L$4965,8,FALSE),""),""),"")</f>
        <v/>
      </c>
      <c r="AK355" s="51" t="s">
        <v>4365</v>
      </c>
      <c r="AL355" s="50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50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constants'!$E$2:$L$4965,8,FALSE),""),""),"")</f>
        <v/>
      </c>
      <c r="AP355" s="51"/>
      <c r="AQ355" s="50" t="str">
        <f>IF(AP355&lt;&gt;"",IF(AP355&lt;&gt;"LIBSETS_DROP_MECHANIC_MONSTER_NAME",VLOOKUP(AP355,'LibSets constants'!$I$4:$L$1000,3,FALSE),""),"")</f>
        <v/>
      </c>
      <c r="AR355" s="50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constants'!$E$2:$L$4965,8,FALSE),""),""),"")</f>
        <v/>
      </c>
      <c r="AU355" s="51"/>
      <c r="AV355" s="50" t="str">
        <f>IF(AU355&lt;&gt;"",IF(AU355&lt;&gt;"LIBSETS_DROP_MECHANIC_MONSTER_NAME",VLOOKUP(AU355,'LibSets constants'!$I$4:$L$1000,3,FALSE),""),"")</f>
        <v/>
      </c>
      <c r="AW355" s="50" t="str">
        <f>IF(AU355&lt;&gt;"",IF(AU355&lt;&gt;"LIBSETS_DROP_MECHANIC_MONSTER_NAME",VLOOKUP(AU355,'LibSets constants'!$I$4:$L$1000,4,FALSE),""),"")</f>
        <v/>
      </c>
      <c r="AX355" s="23" t="str">
        <f t="shared" si="35"/>
        <v>[245] = {wayshrines={-1,-1,-1,}, dlcId=DLC_DARK_BROTHERHOOD</v>
      </c>
      <c r="AY355" s="23" t="str">
        <f t="shared" si="38"/>
        <v>, zoneIds={823}, veteran=false</v>
      </c>
      <c r="AZ355" s="23" t="str">
        <f t="shared" si="36"/>
        <v>, setType=LIBSETS_SETTYPE_OVERLAND</v>
      </c>
      <c r="BA35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5" s="23" t="str">
        <f t="shared" si="39"/>
        <v xml:space="preserve"> --Sithis' Touch / Sithis' Berührung   [Gold Coast]</v>
      </c>
    </row>
    <row r="356" spans="1:54" x14ac:dyDescent="0.25">
      <c r="A356" s="13">
        <v>281</v>
      </c>
      <c r="B356" t="s">
        <v>1995</v>
      </c>
      <c r="C356" t="s">
        <v>1997</v>
      </c>
      <c r="D356" t="s">
        <v>1996</v>
      </c>
      <c r="G356" s="3">
        <f t="shared" si="34"/>
        <v>281</v>
      </c>
      <c r="J356" s="8" t="s">
        <v>4245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constants'!$E$2:$L$4965,8,FALSE),"")</f>
        <v>534</v>
      </c>
      <c r="S356" t="s">
        <v>430</v>
      </c>
      <c r="T356" s="21" t="str">
        <f>IF(R356&lt;&gt;"",IF(NOT(ISERROR(VLOOKUP(R356,'ESO Dungeon constants'!$F$3:$J$9999,5,FALSE))),VLOOKUP(R356,'ESO Dungeon constants'!$F$3:$K$9999,6,FALSE),VLOOKUP(R356,'ESO zone constants'!$L$2:$O$9999,4,FALSE)),"")</f>
        <v>DLC_BASE_GAME</v>
      </c>
      <c r="U356" s="3" t="str">
        <f>VLOOKUP(T356,'LibSets constants'!$B$3:$C$1000,2,FALSE)</f>
        <v>Included in base game</v>
      </c>
      <c r="V356" s="37" t="s">
        <v>4362</v>
      </c>
      <c r="W356" s="50" t="str">
        <f>IF(V356&lt;&gt;"",IF(V356&lt;&gt;"LIBSETS_DROP_MECHANIC_MONSTER_NAME",VLOOKUP(V356,'LibSets constants'!$I$4:$L$1000,3,FALSE),""),"")</f>
        <v>Delve bosses have a chance to drop a waist or feet.</v>
      </c>
      <c r="X356" s="50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>
        <f>IF(J356&lt;&gt;"LIBSETS_SETTYPE_BATTLEGROUND",IF(J356&lt;&gt;"LIBSETS_SETTYPE_SPECIAL",IF(Z356&lt;&gt;"",VLOOKUP(Z356,'ESO zone constants'!$E$2:$L$4965,8,FALSE),""),""),"")</f>
        <v>537</v>
      </c>
      <c r="Z356" s="4" t="s">
        <v>432</v>
      </c>
      <c r="AA356" s="51" t="s">
        <v>4363</v>
      </c>
      <c r="AB356" s="50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50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constants'!$E$2:$L$4965,8,FALSE),""),""),"")</f>
        <v/>
      </c>
      <c r="AF356" s="51" t="s">
        <v>4364</v>
      </c>
      <c r="AG356" s="50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50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constants'!$E$2:$L$4965,8,FALSE),""),""),"")</f>
        <v/>
      </c>
      <c r="AK356" s="51" t="s">
        <v>4365</v>
      </c>
      <c r="AL356" s="50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50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>
        <f>IF(J356&lt;&gt;"LIBSETS_SETTYPE_BATTLEGROUND",IF(J356&lt;&gt;"LIBSETS_SETTYPE_SPECIAL",IF(AO356&lt;&gt;"",VLOOKUP(AO356,'ESO zone constants'!$E$2:$L$4965,8,FALSE),""),""),"")</f>
        <v>280</v>
      </c>
      <c r="AO356" s="4" t="s">
        <v>242</v>
      </c>
      <c r="AP356" s="53"/>
      <c r="AQ356" s="50" t="str">
        <f>IF(AP356&lt;&gt;"",IF(AP356&lt;&gt;"LIBSETS_DROP_MECHANIC_MONSTER_NAME",VLOOKUP(AP356,'LibSets constants'!$I$4:$L$1000,3,FALSE),""),"")</f>
        <v/>
      </c>
      <c r="AR356" s="50" t="str">
        <f>IF(AP356&lt;&gt;"",IF(AP356&lt;&gt;"LIBSETS_DROP_MECHANIC_MONSTER_NAME",VLOOKUP(AP356,'LibSets constants'!$I$4:$L$1000,4,FALSE),""),"")</f>
        <v/>
      </c>
      <c r="AS356" s="3">
        <f>IF(J356&lt;&gt;"LIBSETS_SETTYPE_BATTLEGROUND",IF(J356&lt;&gt;"LIBSETS_SETTYPE_SPECIAL",IF(AT356&lt;&gt;"",VLOOKUP(AT356,'ESO zone constants'!$E$2:$L$4965,8,FALSE),""),""),"")</f>
        <v>280</v>
      </c>
      <c r="AT356" s="4" t="s">
        <v>242</v>
      </c>
      <c r="AU356" s="53"/>
      <c r="AV356" s="50" t="str">
        <f>IF(AU356&lt;&gt;"",IF(AU356&lt;&gt;"LIBSETS_DROP_MECHANIC_MONSTER_NAME",VLOOKUP(AU356,'LibSets constants'!$I$4:$L$1000,3,FALSE),""),"")</f>
        <v/>
      </c>
      <c r="AW356" s="50" t="str">
        <f>IF(AU356&lt;&gt;"",IF(AU356&lt;&gt;"LIBSETS_DROP_MECHANIC_MONSTER_NAME",VLOOKUP(AU356,'LibSets constants'!$I$4:$L$1000,4,FALSE),""),"")</f>
        <v/>
      </c>
      <c r="AX356" s="23" t="str">
        <f t="shared" si="35"/>
        <v>[281] = {wayshrines={-1,-1,-1,}, dlcId=DLC_BASE_GAME</v>
      </c>
      <c r="AY356" s="23" t="str">
        <f t="shared" si="38"/>
        <v>, zoneIds={534,537,280,280}, veteran=false</v>
      </c>
      <c r="AZ356" s="23" t="str">
        <f t="shared" si="36"/>
        <v>, setType=LIBSETS_SETTYPE_OVERLAND</v>
      </c>
      <c r="BA35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6" s="23" t="str">
        <f t="shared" si="39"/>
        <v xml:space="preserve"> --Armor of the Trainee / Rüstung des Auszubildenden   [Stros M'Kai, Khenarthi's Roost, Bleakrock Isle, Bleakrock Isle]</v>
      </c>
    </row>
    <row r="357" spans="1:54" x14ac:dyDescent="0.25">
      <c r="A357" s="13">
        <v>282</v>
      </c>
      <c r="B357" t="s">
        <v>1998</v>
      </c>
      <c r="C357" t="s">
        <v>2000</v>
      </c>
      <c r="D357" t="s">
        <v>1999</v>
      </c>
      <c r="G357" s="3">
        <f t="shared" si="34"/>
        <v>282</v>
      </c>
      <c r="J357" s="8" t="s">
        <v>4245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constants'!$E$2:$L$4965,8,FALSE),"")</f>
        <v>20</v>
      </c>
      <c r="S357" t="s">
        <v>150</v>
      </c>
      <c r="T357" s="21" t="str">
        <f>IF(R357&lt;&gt;"",IF(NOT(ISERROR(VLOOKUP(R357,'ESO Dungeon constants'!$F$3:$J$9999,5,FALSE))),VLOOKUP(R357,'ESO Dungeon constants'!$F$3:$K$9999,6,FALSE),VLOOKUP(R357,'ESO zone constants'!$L$2:$O$9999,4,FALSE)),"")</f>
        <v>DLC_BASE_GAME</v>
      </c>
      <c r="U357" s="3" t="str">
        <f>VLOOKUP(T357,'LibSets constants'!$B$3:$C$1000,2,FALSE)</f>
        <v>Included in base game</v>
      </c>
      <c r="V357" s="37" t="s">
        <v>4362</v>
      </c>
      <c r="W357" s="50" t="str">
        <f>IF(V357&lt;&gt;"",IF(V357&lt;&gt;"LIBSETS_DROP_MECHANIC_MONSTER_NAME",VLOOKUP(V357,'LibSets constants'!$I$4:$L$1000,3,FALSE),""),"")</f>
        <v>Delve bosses have a chance to drop a waist or feet.</v>
      </c>
      <c r="X357" s="50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constants'!$E$2:$L$4965,8,FALSE),""),""),"")</f>
        <v/>
      </c>
      <c r="AA357" s="51" t="s">
        <v>4363</v>
      </c>
      <c r="AB357" s="50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50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constants'!$E$2:$L$4965,8,FALSE),""),""),"")</f>
        <v/>
      </c>
      <c r="AF357" s="51" t="s">
        <v>4364</v>
      </c>
      <c r="AG357" s="50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50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constants'!$E$2:$L$4965,8,FALSE),""),""),"")</f>
        <v/>
      </c>
      <c r="AK357" s="51" t="s">
        <v>4365</v>
      </c>
      <c r="AL357" s="50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50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constants'!$E$2:$L$4965,8,FALSE),""),""),"")</f>
        <v/>
      </c>
      <c r="AP357" s="51"/>
      <c r="AQ357" s="50" t="str">
        <f>IF(AP357&lt;&gt;"",IF(AP357&lt;&gt;"LIBSETS_DROP_MECHANIC_MONSTER_NAME",VLOOKUP(AP357,'LibSets constants'!$I$4:$L$1000,3,FALSE),""),"")</f>
        <v/>
      </c>
      <c r="AR357" s="50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constants'!$E$2:$L$4965,8,FALSE),""),""),"")</f>
        <v/>
      </c>
      <c r="AU357" s="51"/>
      <c r="AV357" s="50" t="str">
        <f>IF(AU357&lt;&gt;"",IF(AU357&lt;&gt;"LIBSETS_DROP_MECHANIC_MONSTER_NAME",VLOOKUP(AU357,'LibSets constants'!$I$4:$L$1000,3,FALSE),""),"")</f>
        <v/>
      </c>
      <c r="AW357" s="50" t="str">
        <f>IF(AU357&lt;&gt;"",IF(AU357&lt;&gt;"LIBSETS_DROP_MECHANIC_MONSTER_NAME",VLOOKUP(AU357,'LibSets constants'!$I$4:$L$1000,4,FALSE),""),"")</f>
        <v/>
      </c>
      <c r="AX357" s="23" t="str">
        <f t="shared" si="35"/>
        <v>[282] = {wayshrines={-1,-1,-1,}, dlcId=DLC_BASE_GAME</v>
      </c>
      <c r="AY357" s="23" t="str">
        <f t="shared" si="38"/>
        <v>, zoneIds={20}, veteran=false</v>
      </c>
      <c r="AZ357" s="23" t="str">
        <f t="shared" si="36"/>
        <v>, setType=LIBSETS_SETTYPE_OVERLAND</v>
      </c>
      <c r="BA35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7" s="23" t="str">
        <f t="shared" si="39"/>
        <v xml:space="preserve"> --Vampire Cloak / Vampirumhang   [Rivenspire]</v>
      </c>
    </row>
    <row r="358" spans="1:54" x14ac:dyDescent="0.25">
      <c r="A358" s="13">
        <v>283</v>
      </c>
      <c r="B358" t="s">
        <v>2001</v>
      </c>
      <c r="C358" t="s">
        <v>2003</v>
      </c>
      <c r="D358" t="s">
        <v>2002</v>
      </c>
      <c r="G358" s="3">
        <f t="shared" si="34"/>
        <v>283</v>
      </c>
      <c r="J358" s="8" t="s">
        <v>4245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constants'!$E$2:$L$4965,8,FALSE),"")</f>
        <v>104</v>
      </c>
      <c r="S358" t="s">
        <v>157</v>
      </c>
      <c r="T358" s="21" t="str">
        <f>IF(R358&lt;&gt;"",IF(NOT(ISERROR(VLOOKUP(R358,'ESO Dungeon constants'!$F$3:$J$9999,5,FALSE))),VLOOKUP(R358,'ESO Dungeon constants'!$F$3:$K$9999,6,FALSE),VLOOKUP(R358,'ESO zone constants'!$L$2:$O$9999,4,FALSE)),"")</f>
        <v>DLC_BASE_GAME</v>
      </c>
      <c r="U358" s="3" t="str">
        <f>VLOOKUP(T358,'LibSets constants'!$B$3:$C$1000,2,FALSE)</f>
        <v>Included in base game</v>
      </c>
      <c r="V358" s="37" t="s">
        <v>4362</v>
      </c>
      <c r="W358" s="50" t="str">
        <f>IF(V358&lt;&gt;"",IF(V358&lt;&gt;"LIBSETS_DROP_MECHANIC_MONSTER_NAME",VLOOKUP(V358,'LibSets constants'!$I$4:$L$1000,3,FALSE),""),"")</f>
        <v>Delve bosses have a chance to drop a waist or feet.</v>
      </c>
      <c r="X358" s="50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constants'!$E$2:$L$4965,8,FALSE),""),""),"")</f>
        <v/>
      </c>
      <c r="AA358" s="51" t="s">
        <v>4363</v>
      </c>
      <c r="AB358" s="50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50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constants'!$E$2:$L$4965,8,FALSE),""),""),"")</f>
        <v/>
      </c>
      <c r="AF358" s="51" t="s">
        <v>4364</v>
      </c>
      <c r="AG358" s="50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50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constants'!$E$2:$L$4965,8,FALSE),""),""),"")</f>
        <v/>
      </c>
      <c r="AK358" s="51" t="s">
        <v>4365</v>
      </c>
      <c r="AL358" s="50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50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constants'!$E$2:$L$4965,8,FALSE),""),""),"")</f>
        <v/>
      </c>
      <c r="AP358" s="51"/>
      <c r="AQ358" s="50" t="str">
        <f>IF(AP358&lt;&gt;"",IF(AP358&lt;&gt;"LIBSETS_DROP_MECHANIC_MONSTER_NAME",VLOOKUP(AP358,'LibSets constants'!$I$4:$L$1000,3,FALSE),""),"")</f>
        <v/>
      </c>
      <c r="AR358" s="50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constants'!$E$2:$L$4965,8,FALSE),""),""),"")</f>
        <v/>
      </c>
      <c r="AU358" s="51"/>
      <c r="AV358" s="50" t="str">
        <f>IF(AU358&lt;&gt;"",IF(AU358&lt;&gt;"LIBSETS_DROP_MECHANIC_MONSTER_NAME",VLOOKUP(AU358,'LibSets constants'!$I$4:$L$1000,3,FALSE),""),"")</f>
        <v/>
      </c>
      <c r="AW358" s="50" t="str">
        <f>IF(AU358&lt;&gt;"",IF(AU358&lt;&gt;"LIBSETS_DROP_MECHANIC_MONSTER_NAME",VLOOKUP(AU358,'LibSets constants'!$I$4:$L$1000,4,FALSE),""),"")</f>
        <v/>
      </c>
      <c r="AX358" s="23" t="str">
        <f t="shared" si="35"/>
        <v>[283] = {wayshrines={-1,-1,-1,}, dlcId=DLC_BASE_GAME</v>
      </c>
      <c r="AY358" s="23" t="str">
        <f t="shared" si="38"/>
        <v>, zoneIds={104}, veteran=false</v>
      </c>
      <c r="AZ358" s="23" t="str">
        <f t="shared" si="36"/>
        <v>, setType=LIBSETS_SETTYPE_OVERLAND</v>
      </c>
      <c r="BA35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8" s="23" t="str">
        <f t="shared" si="39"/>
        <v xml:space="preserve"> --Sword-Singer / Schwertsänger   [Alik'r Desert]</v>
      </c>
    </row>
    <row r="359" spans="1:54" x14ac:dyDescent="0.25">
      <c r="A359" s="13">
        <v>284</v>
      </c>
      <c r="B359" t="s">
        <v>2004</v>
      </c>
      <c r="C359" t="s">
        <v>2006</v>
      </c>
      <c r="D359" t="s">
        <v>2005</v>
      </c>
      <c r="G359" s="3">
        <f t="shared" si="34"/>
        <v>284</v>
      </c>
      <c r="J359" s="8" t="s">
        <v>4245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constants'!$E$2:$L$4965,8,FALSE),"")</f>
        <v>104</v>
      </c>
      <c r="S359" t="s">
        <v>157</v>
      </c>
      <c r="T359" s="21" t="str">
        <f>IF(R359&lt;&gt;"",IF(NOT(ISERROR(VLOOKUP(R359,'ESO Dungeon constants'!$F$3:$J$9999,5,FALSE))),VLOOKUP(R359,'ESO Dungeon constants'!$F$3:$K$9999,6,FALSE),VLOOKUP(R359,'ESO zone constants'!$L$2:$O$9999,4,FALSE)),"")</f>
        <v>DLC_BASE_GAME</v>
      </c>
      <c r="U359" s="3" t="str">
        <f>VLOOKUP(T359,'LibSets constants'!$B$3:$C$1000,2,FALSE)</f>
        <v>Included in base game</v>
      </c>
      <c r="V359" s="37" t="s">
        <v>4362</v>
      </c>
      <c r="W359" s="50" t="str">
        <f>IF(V359&lt;&gt;"",IF(V359&lt;&gt;"LIBSETS_DROP_MECHANIC_MONSTER_NAME",VLOOKUP(V359,'LibSets constants'!$I$4:$L$1000,3,FALSE),""),"")</f>
        <v>Delve bosses have a chance to drop a waist or feet.</v>
      </c>
      <c r="X359" s="50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constants'!$E$2:$L$4965,8,FALSE),""),""),"")</f>
        <v/>
      </c>
      <c r="AA359" s="51" t="s">
        <v>4363</v>
      </c>
      <c r="AB359" s="50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50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constants'!$E$2:$L$4965,8,FALSE),""),""),"")</f>
        <v/>
      </c>
      <c r="AF359" s="51" t="s">
        <v>4364</v>
      </c>
      <c r="AG359" s="50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50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constants'!$E$2:$L$4965,8,FALSE),""),""),"")</f>
        <v/>
      </c>
      <c r="AK359" s="51" t="s">
        <v>4365</v>
      </c>
      <c r="AL359" s="50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50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constants'!$E$2:$L$4965,8,FALSE),""),""),"")</f>
        <v/>
      </c>
      <c r="AP359" s="51"/>
      <c r="AQ359" s="50" t="str">
        <f>IF(AP359&lt;&gt;"",IF(AP359&lt;&gt;"LIBSETS_DROP_MECHANIC_MONSTER_NAME",VLOOKUP(AP359,'LibSets constants'!$I$4:$L$1000,3,FALSE),""),"")</f>
        <v/>
      </c>
      <c r="AR359" s="50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constants'!$E$2:$L$4965,8,FALSE),""),""),"")</f>
        <v/>
      </c>
      <c r="AU359" s="51"/>
      <c r="AV359" s="50" t="str">
        <f>IF(AU359&lt;&gt;"",IF(AU359&lt;&gt;"LIBSETS_DROP_MECHANIC_MONSTER_NAME",VLOOKUP(AU359,'LibSets constants'!$I$4:$L$1000,3,FALSE),""),"")</f>
        <v/>
      </c>
      <c r="AW359" s="50" t="str">
        <f>IF(AU359&lt;&gt;"",IF(AU359&lt;&gt;"LIBSETS_DROP_MECHANIC_MONSTER_NAME",VLOOKUP(AU359,'LibSets constants'!$I$4:$L$1000,4,FALSE),""),"")</f>
        <v/>
      </c>
      <c r="AX359" s="23" t="str">
        <f t="shared" si="35"/>
        <v>[284] = {wayshrines={-1,-1,-1,}, dlcId=DLC_BASE_GAME</v>
      </c>
      <c r="AY359" s="23" t="str">
        <f t="shared" si="38"/>
        <v>, zoneIds={104}, veteran=false</v>
      </c>
      <c r="AZ359" s="23" t="str">
        <f t="shared" si="36"/>
        <v>, setType=LIBSETS_SETTYPE_OVERLAND</v>
      </c>
      <c r="BA35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9" s="23" t="str">
        <f t="shared" si="39"/>
        <v xml:space="preserve"> --Order of Diagna / Orden von Diagna   [Alik'r Desert]</v>
      </c>
    </row>
    <row r="360" spans="1:54" x14ac:dyDescent="0.25">
      <c r="A360" s="13">
        <v>285</v>
      </c>
      <c r="B360" t="s">
        <v>2007</v>
      </c>
      <c r="C360" t="s">
        <v>2009</v>
      </c>
      <c r="D360" t="s">
        <v>2008</v>
      </c>
      <c r="G360" s="3">
        <f t="shared" si="34"/>
        <v>285</v>
      </c>
      <c r="J360" s="8" t="s">
        <v>4245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constants'!$E$2:$L$4965,8,FALSE),"")</f>
        <v>92</v>
      </c>
      <c r="S360" t="s">
        <v>154</v>
      </c>
      <c r="T360" s="21" t="str">
        <f>IF(R360&lt;&gt;"",IF(NOT(ISERROR(VLOOKUP(R360,'ESO Dungeon constants'!$F$3:$J$9999,5,FALSE))),VLOOKUP(R360,'ESO Dungeon constants'!$F$3:$K$9999,6,FALSE),VLOOKUP(R360,'ESO zone constants'!$L$2:$O$9999,4,FALSE)),"")</f>
        <v>DLC_BASE_GAME</v>
      </c>
      <c r="U360" s="3" t="str">
        <f>VLOOKUP(T360,'LibSets constants'!$B$3:$C$1000,2,FALSE)</f>
        <v>Included in base game</v>
      </c>
      <c r="V360" s="37" t="s">
        <v>4362</v>
      </c>
      <c r="W360" s="50" t="str">
        <f>IF(V360&lt;&gt;"",IF(V360&lt;&gt;"LIBSETS_DROP_MECHANIC_MONSTER_NAME",VLOOKUP(V360,'LibSets constants'!$I$4:$L$1000,3,FALSE),""),"")</f>
        <v>Delve bosses have a chance to drop a waist or feet.</v>
      </c>
      <c r="X360" s="50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constants'!$E$2:$L$4965,8,FALSE),""),""),"")</f>
        <v/>
      </c>
      <c r="AA360" s="51" t="s">
        <v>4363</v>
      </c>
      <c r="AB360" s="50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50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constants'!$E$2:$L$4965,8,FALSE),""),""),"")</f>
        <v/>
      </c>
      <c r="AF360" s="51" t="s">
        <v>4364</v>
      </c>
      <c r="AG360" s="50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50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constants'!$E$2:$L$4965,8,FALSE),""),""),"")</f>
        <v/>
      </c>
      <c r="AK360" s="51" t="s">
        <v>4365</v>
      </c>
      <c r="AL360" s="50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50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constants'!$E$2:$L$4965,8,FALSE),""),""),"")</f>
        <v/>
      </c>
      <c r="AP360" s="51"/>
      <c r="AQ360" s="50" t="str">
        <f>IF(AP360&lt;&gt;"",IF(AP360&lt;&gt;"LIBSETS_DROP_MECHANIC_MONSTER_NAME",VLOOKUP(AP360,'LibSets constants'!$I$4:$L$1000,3,FALSE),""),"")</f>
        <v/>
      </c>
      <c r="AR360" s="50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constants'!$E$2:$L$4965,8,FALSE),""),""),"")</f>
        <v/>
      </c>
      <c r="AU360" s="51"/>
      <c r="AV360" s="50" t="str">
        <f>IF(AU360&lt;&gt;"",IF(AU360&lt;&gt;"LIBSETS_DROP_MECHANIC_MONSTER_NAME",VLOOKUP(AU360,'LibSets constants'!$I$4:$L$1000,3,FALSE),""),"")</f>
        <v/>
      </c>
      <c r="AW360" s="50" t="str">
        <f>IF(AU360&lt;&gt;"",IF(AU360&lt;&gt;"LIBSETS_DROP_MECHANIC_MONSTER_NAME",VLOOKUP(AU360,'LibSets constants'!$I$4:$L$1000,4,FALSE),""),"")</f>
        <v/>
      </c>
      <c r="AX360" s="23" t="str">
        <f t="shared" si="35"/>
        <v>[285] = {wayshrines={-1,-1,-1,}, dlcId=DLC_BASE_GAME</v>
      </c>
      <c r="AY360" s="23" t="str">
        <f t="shared" si="38"/>
        <v>, zoneIds={92}, veteran=false</v>
      </c>
      <c r="AZ360" s="23" t="str">
        <f t="shared" si="36"/>
        <v>, setType=LIBSETS_SETTYPE_OVERLAND</v>
      </c>
      <c r="BA36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0" s="23" t="str">
        <f t="shared" si="39"/>
        <v xml:space="preserve"> --Vampire Lord / Vampirfürst   [Bangkorai]</v>
      </c>
    </row>
    <row r="361" spans="1:54" x14ac:dyDescent="0.25">
      <c r="A361" s="13">
        <v>286</v>
      </c>
      <c r="B361" t="s">
        <v>2010</v>
      </c>
      <c r="C361" t="s">
        <v>2012</v>
      </c>
      <c r="D361" t="s">
        <v>2011</v>
      </c>
      <c r="G361" s="3">
        <f t="shared" si="34"/>
        <v>286</v>
      </c>
      <c r="J361" s="8" t="s">
        <v>4245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constants'!$E$2:$L$4965,8,FALSE),"")</f>
        <v>92</v>
      </c>
      <c r="S361" t="s">
        <v>154</v>
      </c>
      <c r="T361" s="21" t="str">
        <f>IF(R361&lt;&gt;"",IF(NOT(ISERROR(VLOOKUP(R361,'ESO Dungeon constants'!$F$3:$J$9999,5,FALSE))),VLOOKUP(R361,'ESO Dungeon constants'!$F$3:$K$9999,6,FALSE),VLOOKUP(R361,'ESO zone constants'!$L$2:$O$9999,4,FALSE)),"")</f>
        <v>DLC_BASE_GAME</v>
      </c>
      <c r="U361" s="3" t="str">
        <f>VLOOKUP(T361,'LibSets constants'!$B$3:$C$1000,2,FALSE)</f>
        <v>Included in base game</v>
      </c>
      <c r="V361" s="37" t="s">
        <v>4362</v>
      </c>
      <c r="W361" s="50" t="str">
        <f>IF(V361&lt;&gt;"",IF(V361&lt;&gt;"LIBSETS_DROP_MECHANIC_MONSTER_NAME",VLOOKUP(V361,'LibSets constants'!$I$4:$L$1000,3,FALSE),""),"")</f>
        <v>Delve bosses have a chance to drop a waist or feet.</v>
      </c>
      <c r="X361" s="50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constants'!$E$2:$L$4965,8,FALSE),""),""),"")</f>
        <v/>
      </c>
      <c r="AA361" s="51" t="s">
        <v>4363</v>
      </c>
      <c r="AB361" s="50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50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constants'!$E$2:$L$4965,8,FALSE),""),""),"")</f>
        <v/>
      </c>
      <c r="AF361" s="51" t="s">
        <v>4364</v>
      </c>
      <c r="AG361" s="50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50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constants'!$E$2:$L$4965,8,FALSE),""),""),"")</f>
        <v/>
      </c>
      <c r="AK361" s="51" t="s">
        <v>4365</v>
      </c>
      <c r="AL361" s="50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50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constants'!$E$2:$L$4965,8,FALSE),""),""),"")</f>
        <v/>
      </c>
      <c r="AP361" s="51"/>
      <c r="AQ361" s="50" t="str">
        <f>IF(AP361&lt;&gt;"",IF(AP361&lt;&gt;"LIBSETS_DROP_MECHANIC_MONSTER_NAME",VLOOKUP(AP361,'LibSets constants'!$I$4:$L$1000,3,FALSE),""),"")</f>
        <v/>
      </c>
      <c r="AR361" s="50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constants'!$E$2:$L$4965,8,FALSE),""),""),"")</f>
        <v/>
      </c>
      <c r="AU361" s="51"/>
      <c r="AV361" s="50" t="str">
        <f>IF(AU361&lt;&gt;"",IF(AU361&lt;&gt;"LIBSETS_DROP_MECHANIC_MONSTER_NAME",VLOOKUP(AU361,'LibSets constants'!$I$4:$L$1000,3,FALSE),""),"")</f>
        <v/>
      </c>
      <c r="AW361" s="50" t="str">
        <f>IF(AU361&lt;&gt;"",IF(AU361&lt;&gt;"LIBSETS_DROP_MECHANIC_MONSTER_NAME",VLOOKUP(AU361,'LibSets constants'!$I$4:$L$1000,4,FALSE),""),"")</f>
        <v/>
      </c>
      <c r="AX361" s="23" t="str">
        <f t="shared" si="35"/>
        <v>[286] = {wayshrines={-1,-1,-1,}, dlcId=DLC_BASE_GAME</v>
      </c>
      <c r="AY361" s="23" t="str">
        <f t="shared" si="38"/>
        <v>, zoneIds={92}, veteran=false</v>
      </c>
      <c r="AZ361" s="23" t="str">
        <f t="shared" si="36"/>
        <v>, setType=LIBSETS_SETTYPE_OVERLAND</v>
      </c>
      <c r="BA36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1" s="23" t="str">
        <f t="shared" si="39"/>
        <v xml:space="preserve"> --Spriggan's Thorns / Dornen des Zweiglings   [Bangkorai]</v>
      </c>
    </row>
    <row r="362" spans="1:54" x14ac:dyDescent="0.25">
      <c r="A362" s="13">
        <v>287</v>
      </c>
      <c r="B362" t="s">
        <v>2013</v>
      </c>
      <c r="C362" t="s">
        <v>2015</v>
      </c>
      <c r="D362" t="s">
        <v>2014</v>
      </c>
      <c r="G362" s="3">
        <f t="shared" si="34"/>
        <v>287</v>
      </c>
      <c r="J362" s="8" t="s">
        <v>4245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constants'!$E$2:$L$4965,8,FALSE),"")</f>
        <v>383</v>
      </c>
      <c r="S362" t="s">
        <v>311</v>
      </c>
      <c r="T362" s="21" t="str">
        <f>IF(R362&lt;&gt;"",IF(NOT(ISERROR(VLOOKUP(R362,'ESO Dungeon constants'!$F$3:$J$9999,5,FALSE))),VLOOKUP(R362,'ESO Dungeon constants'!$F$3:$K$9999,6,FALSE),VLOOKUP(R362,'ESO zone constants'!$L$2:$O$9999,4,FALSE)),"")</f>
        <v>DLC_BASE_GAME</v>
      </c>
      <c r="U362" s="3" t="str">
        <f>VLOOKUP(T362,'LibSets constants'!$B$3:$C$1000,2,FALSE)</f>
        <v>Included in base game</v>
      </c>
      <c r="V362" s="37" t="s">
        <v>4362</v>
      </c>
      <c r="W362" s="50" t="str">
        <f>IF(V362&lt;&gt;"",IF(V362&lt;&gt;"LIBSETS_DROP_MECHANIC_MONSTER_NAME",VLOOKUP(V362,'LibSets constants'!$I$4:$L$1000,3,FALSE),""),"")</f>
        <v>Delve bosses have a chance to drop a waist or feet.</v>
      </c>
      <c r="X362" s="50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constants'!$E$2:$L$4965,8,FALSE),""),""),"")</f>
        <v/>
      </c>
      <c r="AA362" s="51" t="s">
        <v>4363</v>
      </c>
      <c r="AB362" s="50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50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constants'!$E$2:$L$4965,8,FALSE),""),""),"")</f>
        <v/>
      </c>
      <c r="AF362" s="51" t="s">
        <v>4364</v>
      </c>
      <c r="AG362" s="50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50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constants'!$E$2:$L$4965,8,FALSE),""),""),"")</f>
        <v/>
      </c>
      <c r="AK362" s="51" t="s">
        <v>4365</v>
      </c>
      <c r="AL362" s="50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50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constants'!$E$2:$L$4965,8,FALSE),""),""),"")</f>
        <v/>
      </c>
      <c r="AP362" s="51"/>
      <c r="AQ362" s="50" t="str">
        <f>IF(AP362&lt;&gt;"",IF(AP362&lt;&gt;"LIBSETS_DROP_MECHANIC_MONSTER_NAME",VLOOKUP(AP362,'LibSets constants'!$I$4:$L$1000,3,FALSE),""),"")</f>
        <v/>
      </c>
      <c r="AR362" s="50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constants'!$E$2:$L$4965,8,FALSE),""),""),"")</f>
        <v/>
      </c>
      <c r="AU362" s="51"/>
      <c r="AV362" s="50" t="str">
        <f>IF(AU362&lt;&gt;"",IF(AU362&lt;&gt;"LIBSETS_DROP_MECHANIC_MONSTER_NAME",VLOOKUP(AU362,'LibSets constants'!$I$4:$L$1000,3,FALSE),""),"")</f>
        <v/>
      </c>
      <c r="AW362" s="50" t="str">
        <f>IF(AU362&lt;&gt;"",IF(AU362&lt;&gt;"LIBSETS_DROP_MECHANIC_MONSTER_NAME",VLOOKUP(AU362,'LibSets constants'!$I$4:$L$1000,4,FALSE),""),"")</f>
        <v/>
      </c>
      <c r="AX362" s="23" t="str">
        <f t="shared" si="35"/>
        <v>[287] = {wayshrines={-1,-1,-1,}, dlcId=DLC_BASE_GAME</v>
      </c>
      <c r="AY362" s="23" t="str">
        <f t="shared" si="38"/>
        <v>, zoneIds={383}, veteran=false</v>
      </c>
      <c r="AZ362" s="23" t="str">
        <f t="shared" si="36"/>
        <v>, setType=LIBSETS_SETTYPE_OVERLAND</v>
      </c>
      <c r="BA36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2" s="23" t="str">
        <f t="shared" si="39"/>
        <v xml:space="preserve"> --Green Pact / Der Grüne Pakt   [Grahtwood]</v>
      </c>
    </row>
    <row r="363" spans="1:54" x14ac:dyDescent="0.25">
      <c r="A363" s="13">
        <v>288</v>
      </c>
      <c r="B363" t="s">
        <v>2016</v>
      </c>
      <c r="C363" t="s">
        <v>2018</v>
      </c>
      <c r="D363" t="s">
        <v>2017</v>
      </c>
      <c r="G363" s="3">
        <f t="shared" si="34"/>
        <v>288</v>
      </c>
      <c r="J363" s="8" t="s">
        <v>4245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constants'!$E$2:$L$4965,8,FALSE),"")</f>
        <v>108</v>
      </c>
      <c r="S363" t="s">
        <v>158</v>
      </c>
      <c r="T363" s="21" t="str">
        <f>IF(R363&lt;&gt;"",IF(NOT(ISERROR(VLOOKUP(R363,'ESO Dungeon constants'!$F$3:$J$9999,5,FALSE))),VLOOKUP(R363,'ESO Dungeon constants'!$F$3:$K$9999,6,FALSE),VLOOKUP(R363,'ESO zone constants'!$L$2:$O$9999,4,FALSE)),"")</f>
        <v>DLC_BASE_GAME</v>
      </c>
      <c r="U363" s="3" t="str">
        <f>VLOOKUP(T363,'LibSets constants'!$B$3:$C$1000,2,FALSE)</f>
        <v>Included in base game</v>
      </c>
      <c r="V363" s="37" t="s">
        <v>4362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3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constants'!$E$2:$L$4965,8,FALSE),""),""),"")</f>
        <v/>
      </c>
      <c r="AA363" s="37" t="s">
        <v>4363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constants'!$E$2:$L$4965,8,FALSE),""),""),"")</f>
        <v/>
      </c>
      <c r="AF363" s="37" t="s">
        <v>4364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constants'!$E$2:$L$4965,8,FALSE),""),""),"")</f>
        <v/>
      </c>
      <c r="AK363" s="37" t="s">
        <v>4365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constants'!$E$2:$L$4965,8,FALSE),""),""),"")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constants'!$E$2:$L$4965,8,FALSE),""),""),"")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35"/>
        <v>[288] = {wayshrines={-1,-1,-1,}, dlcId=DLC_BASE_GAME</v>
      </c>
      <c r="AY363" s="23" t="str">
        <f t="shared" si="38"/>
        <v>, zoneIds={108}, veteran=false</v>
      </c>
      <c r="AZ363" s="23" t="str">
        <f t="shared" si="36"/>
        <v>, setType=LIBSETS_SETTYPE_OVERLAND</v>
      </c>
      <c r="BA36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3" s="23" t="str">
        <f t="shared" si="39"/>
        <v xml:space="preserve"> --Beekeeper's Gear / Werkzeug des Bienenhüters   [Greenshade]</v>
      </c>
    </row>
    <row r="364" spans="1:54" x14ac:dyDescent="0.25">
      <c r="A364" s="13">
        <v>289</v>
      </c>
      <c r="B364" t="s">
        <v>2019</v>
      </c>
      <c r="C364" t="s">
        <v>2021</v>
      </c>
      <c r="D364" t="s">
        <v>2020</v>
      </c>
      <c r="G364" s="3">
        <f t="shared" si="34"/>
        <v>289</v>
      </c>
      <c r="J364" s="8" t="s">
        <v>4245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constants'!$E$2:$L$4965,8,FALSE),"")</f>
        <v>58</v>
      </c>
      <c r="S364" t="s">
        <v>153</v>
      </c>
      <c r="T364" s="21" t="str">
        <f>IF(R364&lt;&gt;"",IF(NOT(ISERROR(VLOOKUP(R364,'ESO Dungeon constants'!$F$3:$J$9999,5,FALSE))),VLOOKUP(R364,'ESO Dungeon constants'!$F$3:$K$9999,6,FALSE),VLOOKUP(R364,'ESO zone constants'!$L$2:$O$9999,4,FALSE)),"")</f>
        <v>DLC_BASE_GAME</v>
      </c>
      <c r="U364" s="3" t="str">
        <f>VLOOKUP(T364,'LibSets constants'!$B$3:$C$1000,2,FALSE)</f>
        <v>Included in base game</v>
      </c>
      <c r="V364" s="37" t="s">
        <v>4362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3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constants'!$E$2:$L$4965,8,FALSE),""),""),"")</f>
        <v/>
      </c>
      <c r="AA364" s="37" t="s">
        <v>4363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constants'!$E$2:$L$4965,8,FALSE),""),""),"")</f>
        <v/>
      </c>
      <c r="AF364" s="37" t="s">
        <v>4364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constants'!$E$2:$L$4965,8,FALSE),""),""),"")</f>
        <v/>
      </c>
      <c r="AK364" s="37" t="s">
        <v>4365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constants'!$E$2:$L$4965,8,FALSE),""),""),"")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constants'!$E$2:$L$4965,8,FALSE),""),""),"")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35"/>
        <v>[289] = {wayshrines={-1,-1,-1,}, dlcId=DLC_BASE_GAME</v>
      </c>
      <c r="AY364" s="23" t="str">
        <f t="shared" si="38"/>
        <v>, zoneIds={58}, veteran=false</v>
      </c>
      <c r="AZ364" s="23" t="str">
        <f t="shared" si="36"/>
        <v>, setType=LIBSETS_SETTYPE_OVERLAND</v>
      </c>
      <c r="BA36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4" s="23" t="str">
        <f t="shared" si="39"/>
        <v xml:space="preserve"> --Spinner's Garments / Gewänder des Webers   [Malabal Tor]</v>
      </c>
    </row>
    <row r="365" spans="1:54" x14ac:dyDescent="0.25">
      <c r="A365" s="13">
        <v>290</v>
      </c>
      <c r="B365" t="s">
        <v>2022</v>
      </c>
      <c r="C365" t="s">
        <v>2024</v>
      </c>
      <c r="D365" t="s">
        <v>2023</v>
      </c>
      <c r="G365" s="3">
        <f t="shared" si="34"/>
        <v>290</v>
      </c>
      <c r="J365" s="8" t="s">
        <v>4245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constants'!$E$2:$L$4965,8,FALSE),"")</f>
        <v>382</v>
      </c>
      <c r="S365" t="s">
        <v>310</v>
      </c>
      <c r="T365" s="21" t="str">
        <f>IF(R365&lt;&gt;"",IF(NOT(ISERROR(VLOOKUP(R365,'ESO Dungeon constants'!$F$3:$J$9999,5,FALSE))),VLOOKUP(R365,'ESO Dungeon constants'!$F$3:$K$9999,6,FALSE),VLOOKUP(R365,'ESO zone constants'!$L$2:$O$9999,4,FALSE)),"")</f>
        <v>DLC_BASE_GAME</v>
      </c>
      <c r="U365" s="3" t="str">
        <f>VLOOKUP(T365,'LibSets constants'!$B$3:$C$1000,2,FALSE)</f>
        <v>Included in base game</v>
      </c>
      <c r="V365" s="37" t="s">
        <v>4362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3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constants'!$E$2:$L$4965,8,FALSE),""),""),"")</f>
        <v/>
      </c>
      <c r="AA365" s="37" t="s">
        <v>4363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constants'!$E$2:$L$4965,8,FALSE),""),""),"")</f>
        <v/>
      </c>
      <c r="AF365" s="37" t="s">
        <v>4364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constants'!$E$2:$L$4965,8,FALSE),""),""),"")</f>
        <v/>
      </c>
      <c r="AK365" s="37" t="s">
        <v>4365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constants'!$E$2:$L$4965,8,FALSE),""),""),"")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constants'!$E$2:$L$4965,8,FALSE),""),""),"")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35"/>
        <v>[290] = {wayshrines={-1,-1,-1,}, dlcId=DLC_BASE_GAME</v>
      </c>
      <c r="AY365" s="23" t="str">
        <f t="shared" si="38"/>
        <v>, zoneIds={382}, veteran=false</v>
      </c>
      <c r="AZ365" s="23" t="str">
        <f t="shared" si="36"/>
        <v>, setType=LIBSETS_SETTYPE_OVERLAND</v>
      </c>
      <c r="BA36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5" s="23" t="str">
        <f t="shared" si="39"/>
        <v xml:space="preserve"> --Skooma Smuggler / Skoomaschmuggler   [Reaper's March]</v>
      </c>
    </row>
    <row r="366" spans="1:54" x14ac:dyDescent="0.25">
      <c r="A366" s="13">
        <v>291</v>
      </c>
      <c r="B366" t="s">
        <v>2025</v>
      </c>
      <c r="C366" t="s">
        <v>2027</v>
      </c>
      <c r="D366" t="s">
        <v>2026</v>
      </c>
      <c r="G366" s="3">
        <f t="shared" si="34"/>
        <v>291</v>
      </c>
      <c r="J366" s="8" t="s">
        <v>4245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constants'!$E$2:$L$4965,8,FALSE),"")</f>
        <v>41</v>
      </c>
      <c r="S366" t="s">
        <v>151</v>
      </c>
      <c r="T366" s="21" t="str">
        <f>IF(R366&lt;&gt;"",IF(NOT(ISERROR(VLOOKUP(R366,'ESO Dungeon constants'!$F$3:$J$9999,5,FALSE))),VLOOKUP(R366,'ESO Dungeon constants'!$F$3:$K$9999,6,FALSE),VLOOKUP(R366,'ESO zone constants'!$L$2:$O$9999,4,FALSE)),"")</f>
        <v>DLC_BASE_GAME</v>
      </c>
      <c r="U366" s="3" t="str">
        <f>VLOOKUP(T366,'LibSets constants'!$B$3:$C$1000,2,FALSE)</f>
        <v>Included in base game</v>
      </c>
      <c r="V366" s="37" t="s">
        <v>4362</v>
      </c>
      <c r="W366" s="3" t="str">
        <f>IF(V366&lt;&gt;"",IF(V366&lt;&gt;"LIBSETS_DROP_MECHANIC_MONSTER_NAME",VLOOKUP(V366,'LibSets constants'!$I$4:$L$1000,3,FALSE),""),"")</f>
        <v>Delve bosses have a chance to drop a waist or feet.</v>
      </c>
      <c r="X366" s="3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constants'!$E$2:$L$4965,8,FALSE),""),""),"")</f>
        <v/>
      </c>
      <c r="AA366" s="37" t="s">
        <v>4363</v>
      </c>
      <c r="AB366" s="3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3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constants'!$E$2:$L$4965,8,FALSE),""),""),"")</f>
        <v/>
      </c>
      <c r="AF366" s="37" t="s">
        <v>4364</v>
      </c>
      <c r="AG366" s="3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3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constants'!$E$2:$L$4965,8,FALSE),""),""),"")</f>
        <v/>
      </c>
      <c r="AK366" s="37" t="s">
        <v>4365</v>
      </c>
      <c r="AL366" s="3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3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constants'!$E$2:$L$4965,8,FALSE),""),""),"")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constants'!$E$2:$L$4965,8,FALSE),""),""),"")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3" t="str">
        <f t="shared" si="35"/>
        <v>[291] = {wayshrines={-1,-1,-1,}, dlcId=DLC_BASE_GAME</v>
      </c>
      <c r="AY366" s="23" t="str">
        <f t="shared" si="38"/>
        <v>, zoneIds={41}, veteran=false</v>
      </c>
      <c r="AZ366" s="23" t="str">
        <f t="shared" si="36"/>
        <v>, setType=LIBSETS_SETTYPE_OVERLAND</v>
      </c>
      <c r="BA36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6" s="23" t="str">
        <f t="shared" si="39"/>
        <v xml:space="preserve"> --Shalk Exoskeleton / Schröterpanzer   [Stonefalls]</v>
      </c>
    </row>
    <row r="367" spans="1:54" x14ac:dyDescent="0.25">
      <c r="A367" s="13">
        <v>292</v>
      </c>
      <c r="B367" t="s">
        <v>2028</v>
      </c>
      <c r="C367" t="s">
        <v>2030</v>
      </c>
      <c r="D367" t="s">
        <v>2029</v>
      </c>
      <c r="G367" s="3">
        <f t="shared" si="34"/>
        <v>292</v>
      </c>
      <c r="J367" s="8" t="s">
        <v>4245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constants'!$E$2:$L$4965,8,FALSE),"")</f>
        <v>57</v>
      </c>
      <c r="S367" t="s">
        <v>152</v>
      </c>
      <c r="T367" s="21" t="str">
        <f>IF(R367&lt;&gt;"",IF(NOT(ISERROR(VLOOKUP(R367,'ESO Dungeon constants'!$F$3:$J$9999,5,FALSE))),VLOOKUP(R367,'ESO Dungeon constants'!$F$3:$K$9999,6,FALSE),VLOOKUP(R367,'ESO zone constants'!$L$2:$O$9999,4,FALSE)),"")</f>
        <v>DLC_BASE_GAME</v>
      </c>
      <c r="U367" s="3" t="str">
        <f>VLOOKUP(T367,'LibSets constants'!$B$3:$C$1000,2,FALSE)</f>
        <v>Included in base game</v>
      </c>
      <c r="V367" s="37" t="s">
        <v>4362</v>
      </c>
      <c r="W367" s="3" t="str">
        <f>IF(V367&lt;&gt;"",IF(V367&lt;&gt;"LIBSETS_DROP_MECHANIC_MONSTER_NAME",VLOOKUP(V367,'LibSets constants'!$I$4:$L$1000,3,FALSE),""),"")</f>
        <v>Delve bosses have a chance to drop a waist or feet.</v>
      </c>
      <c r="X367" s="3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 t="str">
        <f>IF(J367&lt;&gt;"LIBSETS_SETTYPE_BATTLEGROUND",IF(J367&lt;&gt;"LIBSETS_SETTYPE_SPECIAL",IF(Z367&lt;&gt;"",VLOOKUP(Z367,'ESO zone constants'!$E$2:$L$4965,8,FALSE),""),""),"")</f>
        <v/>
      </c>
      <c r="AA367" s="37" t="s">
        <v>4363</v>
      </c>
      <c r="AB367" s="3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3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constants'!$E$2:$L$4965,8,FALSE),""),""),"")</f>
        <v/>
      </c>
      <c r="AF367" s="37" t="s">
        <v>4364</v>
      </c>
      <c r="AG367" s="3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3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constants'!$E$2:$L$4965,8,FALSE),""),""),"")</f>
        <v/>
      </c>
      <c r="AK367" s="37" t="s">
        <v>4365</v>
      </c>
      <c r="AL367" s="3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3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 t="str">
        <f>IF(J367&lt;&gt;"LIBSETS_SETTYPE_BATTLEGROUND",IF(J367&lt;&gt;"LIBSETS_SETTYPE_SPECIAL",IF(AO367&lt;&gt;"",VLOOKUP(AO367,'ESO zone constants'!$E$2:$L$4965,8,FALSE),""),""),"")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constants'!$E$2:$L$4965,8,FALSE),""),""),"")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3" t="str">
        <f t="shared" si="35"/>
        <v>[292] = {wayshrines={-1,-1,-1,}, dlcId=DLC_BASE_GAME</v>
      </c>
      <c r="AY367" s="23" t="str">
        <f t="shared" si="38"/>
        <v>, zoneIds={57}, veteran=false</v>
      </c>
      <c r="AZ367" s="23" t="str">
        <f t="shared" si="36"/>
        <v>, setType=LIBSETS_SETTYPE_OVERLAND</v>
      </c>
      <c r="BA36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7" s="23" t="str">
        <f t="shared" si="39"/>
        <v xml:space="preserve"> --Mother's Sorrow / Muttertränen   [Deshaan]</v>
      </c>
    </row>
    <row r="368" spans="1:54" x14ac:dyDescent="0.25">
      <c r="A368" s="13">
        <v>293</v>
      </c>
      <c r="B368" t="s">
        <v>2031</v>
      </c>
      <c r="C368" t="s">
        <v>2033</v>
      </c>
      <c r="D368" t="s">
        <v>2032</v>
      </c>
      <c r="G368" s="3">
        <f t="shared" si="34"/>
        <v>293</v>
      </c>
      <c r="J368" s="8" t="s">
        <v>4245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constants'!$E$2:$L$4965,8,FALSE),"")</f>
        <v>57</v>
      </c>
      <c r="S368" t="s">
        <v>152</v>
      </c>
      <c r="T368" s="21" t="str">
        <f>IF(R368&lt;&gt;"",IF(NOT(ISERROR(VLOOKUP(R368,'ESO Dungeon constants'!$F$3:$J$9999,5,FALSE))),VLOOKUP(R368,'ESO Dungeon constants'!$F$3:$K$9999,6,FALSE),VLOOKUP(R368,'ESO zone constants'!$L$2:$O$9999,4,FALSE)),"")</f>
        <v>DLC_BASE_GAME</v>
      </c>
      <c r="U368" s="3" t="str">
        <f>VLOOKUP(T368,'LibSets constants'!$B$3:$C$1000,2,FALSE)</f>
        <v>Included in base game</v>
      </c>
      <c r="V368" s="37" t="s">
        <v>4362</v>
      </c>
      <c r="W368" s="3" t="str">
        <f>IF(V368&lt;&gt;"",IF(V368&lt;&gt;"LIBSETS_DROP_MECHANIC_MONSTER_NAME",VLOOKUP(V368,'LibSets constants'!$I$4:$L$1000,3,FALSE),""),"")</f>
        <v>Delve bosses have a chance to drop a waist or feet.</v>
      </c>
      <c r="X368" s="3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constants'!$E$2:$L$4965,8,FALSE),""),""),"")</f>
        <v/>
      </c>
      <c r="AA368" s="37" t="s">
        <v>4363</v>
      </c>
      <c r="AB368" s="3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3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constants'!$E$2:$L$4965,8,FALSE),""),""),"")</f>
        <v/>
      </c>
      <c r="AF368" s="37" t="s">
        <v>4364</v>
      </c>
      <c r="AG368" s="3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3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constants'!$E$2:$L$4965,8,FALSE),""),""),"")</f>
        <v/>
      </c>
      <c r="AK368" s="37" t="s">
        <v>4365</v>
      </c>
      <c r="AL368" s="3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3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constants'!$E$2:$L$4965,8,FALSE),""),""),"")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constants'!$E$2:$L$4965,8,FALSE),""),""),"")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3" t="str">
        <f t="shared" si="35"/>
        <v>[293] = {wayshrines={-1,-1,-1,}, dlcId=DLC_BASE_GAME</v>
      </c>
      <c r="AY368" s="23" t="str">
        <f t="shared" si="38"/>
        <v>, zoneIds={57}, veteran=false</v>
      </c>
      <c r="AZ368" s="23" t="str">
        <f t="shared" si="36"/>
        <v>, setType=LIBSETS_SETTYPE_OVERLAND</v>
      </c>
      <c r="BA36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8" s="23" t="str">
        <f t="shared" si="39"/>
        <v xml:space="preserve"> --Plague Doctor / Seuchendoktor   [Deshaan]</v>
      </c>
    </row>
    <row r="369" spans="1:54" x14ac:dyDescent="0.25">
      <c r="A369" s="13">
        <v>294</v>
      </c>
      <c r="B369" t="s">
        <v>2034</v>
      </c>
      <c r="C369" t="s">
        <v>2036</v>
      </c>
      <c r="D369" t="s">
        <v>2035</v>
      </c>
      <c r="G369" s="3">
        <f t="shared" si="34"/>
        <v>294</v>
      </c>
      <c r="J369" s="8" t="s">
        <v>4245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constants'!$E$2:$L$4965,8,FALSE),"")</f>
        <v>103</v>
      </c>
      <c r="S369" t="s">
        <v>156</v>
      </c>
      <c r="T369" s="21" t="str">
        <f>IF(R369&lt;&gt;"",IF(NOT(ISERROR(VLOOKUP(R369,'ESO Dungeon constants'!$F$3:$J$9999,5,FALSE))),VLOOKUP(R369,'ESO Dungeon constants'!$F$3:$K$9999,6,FALSE),VLOOKUP(R369,'ESO zone constants'!$L$2:$O$9999,4,FALSE)),"")</f>
        <v>DLC_BASE_GAME</v>
      </c>
      <c r="U369" s="3" t="str">
        <f>VLOOKUP(T369,'LibSets constants'!$B$3:$C$1000,2,FALSE)</f>
        <v>Included in base game</v>
      </c>
      <c r="V369" s="37" t="s">
        <v>4362</v>
      </c>
      <c r="W369" s="50" t="str">
        <f>IF(V369&lt;&gt;"",IF(V369&lt;&gt;"LIBSETS_DROP_MECHANIC_MONSTER_NAME",VLOOKUP(V369,'LibSets constants'!$I$4:$L$1000,3,FALSE),""),"")</f>
        <v>Delve bosses have a chance to drop a waist or feet.</v>
      </c>
      <c r="X369" s="3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constants'!$E$2:$L$4965,8,FALSE),""),""),"")</f>
        <v/>
      </c>
      <c r="AA369" s="37" t="s">
        <v>4363</v>
      </c>
      <c r="AB369" s="3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3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50" t="str">
        <f>IF(J369&lt;&gt;"LIBSETS_SETTYPE_BATTLEGROUND",IF(J369&lt;&gt;"LIBSETS_SETTYPE_SPECIAL",IF(AE369&lt;&gt;"",VLOOKUP(AE369,'ESO zone constants'!$E$2:$L$4965,8,FALSE),""),""),"")</f>
        <v/>
      </c>
      <c r="AF369" s="37" t="s">
        <v>4364</v>
      </c>
      <c r="AG369" s="3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3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50" t="str">
        <f>IF(J369&lt;&gt;"LIBSETS_SETTYPE_BATTLEGROUND",IF(J369&lt;&gt;"LIBSETS_SETTYPE_SPECIAL",IF(AJ369&lt;&gt;"",VLOOKUP(AJ369,'ESO zone constants'!$E$2:$L$4965,8,FALSE),""),""),"")</f>
        <v/>
      </c>
      <c r="AK369" s="37" t="s">
        <v>4365</v>
      </c>
      <c r="AL369" s="3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3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constants'!$E$2:$L$4965,8,FALSE),""),""),"")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constants'!$E$2:$L$4965,8,FALSE),""),""),"")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3" t="str">
        <f t="shared" si="35"/>
        <v>[294] = {wayshrines={-1,-1,-1,}, dlcId=DLC_BASE_GAME</v>
      </c>
      <c r="AY369" s="23" t="str">
        <f t="shared" si="38"/>
        <v>, zoneIds={103}, veteran=false</v>
      </c>
      <c r="AZ369" s="23" t="str">
        <f t="shared" si="36"/>
        <v>, setType=LIBSETS_SETTYPE_OVERLAND</v>
      </c>
      <c r="BA36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9" s="23" t="str">
        <f t="shared" si="39"/>
        <v xml:space="preserve"> --Ysgramor's Birthright / Ysgramors Geburtsrecht   [The Rift]</v>
      </c>
    </row>
    <row r="370" spans="1:54" x14ac:dyDescent="0.25">
      <c r="A370" s="13">
        <v>320</v>
      </c>
      <c r="B370" t="s">
        <v>2102</v>
      </c>
      <c r="C370" t="s">
        <v>2104</v>
      </c>
      <c r="D370" t="s">
        <v>2103</v>
      </c>
      <c r="G370" s="3">
        <f t="shared" si="34"/>
        <v>320</v>
      </c>
      <c r="J370" s="8" t="s">
        <v>4245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constants'!$E$2:$L$4965,8,FALSE),"")</f>
        <v>849</v>
      </c>
      <c r="S370" t="s">
        <v>577</v>
      </c>
      <c r="T370" s="21" t="str">
        <f>IF(R370&lt;&gt;"",IF(NOT(ISERROR(VLOOKUP(R370,'ESO Dungeon constants'!$F$3:$J$9999,5,FALSE))),VLOOKUP(R370,'ESO Dungeon constants'!$F$3:$K$9999,6,FALSE),VLOOKUP(R370,'ESO zone constants'!$L$2:$O$9999,4,FALSE)),"")</f>
        <v>DLC_MORROWIND</v>
      </c>
      <c r="U370" s="3" t="str">
        <f>VLOOKUP(T370,'LibSets constants'!$B$3:$C$1000,2,FALSE)</f>
        <v>Morrowind</v>
      </c>
      <c r="V370" s="37" t="s">
        <v>4362</v>
      </c>
      <c r="W370" s="50" t="str">
        <f>IF(V370&lt;&gt;"",IF(V370&lt;&gt;"LIBSETS_DROP_MECHANIC_MONSTER_NAME",VLOOKUP(V370,'LibSets constants'!$I$4:$L$1000,3,FALSE),""),"")</f>
        <v>Delve bosses have a chance to drop a waist or feet.</v>
      </c>
      <c r="X370" s="50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constants'!$E$2:$L$4965,8,FALSE),""),""),"")</f>
        <v/>
      </c>
      <c r="AA370" s="51" t="s">
        <v>4363</v>
      </c>
      <c r="AB370" s="50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50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constants'!$E$2:$L$4965,8,FALSE),""),""),"")</f>
        <v/>
      </c>
      <c r="AF370" s="51" t="s">
        <v>4364</v>
      </c>
      <c r="AG370" s="50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50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constants'!$E$2:$L$4965,8,FALSE),""),""),"")</f>
        <v/>
      </c>
      <c r="AK370" s="51" t="s">
        <v>4365</v>
      </c>
      <c r="AL370" s="50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50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constants'!$E$2:$L$4965,8,FALSE),""),""),"")</f>
        <v/>
      </c>
      <c r="AP370" s="51"/>
      <c r="AQ370" s="50" t="str">
        <f>IF(AP370&lt;&gt;"",IF(AP370&lt;&gt;"LIBSETS_DROP_MECHANIC_MONSTER_NAME",VLOOKUP(AP370,'LibSets constants'!$I$4:$L$1000,3,FALSE),""),"")</f>
        <v/>
      </c>
      <c r="AR370" s="50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constants'!$E$2:$L$4965,8,FALSE),""),""),"")</f>
        <v/>
      </c>
      <c r="AU370" s="51"/>
      <c r="AV370" s="50" t="str">
        <f>IF(AU370&lt;&gt;"",IF(AU370&lt;&gt;"LIBSETS_DROP_MECHANIC_MONSTER_NAME",VLOOKUP(AU370,'LibSets constants'!$I$4:$L$1000,3,FALSE),""),"")</f>
        <v/>
      </c>
      <c r="AW370" s="50" t="str">
        <f>IF(AU370&lt;&gt;"",IF(AU370&lt;&gt;"LIBSETS_DROP_MECHANIC_MONSTER_NAME",VLOOKUP(AU370,'LibSets constants'!$I$4:$L$1000,4,FALSE),""),"")</f>
        <v/>
      </c>
      <c r="AX370" s="23" t="str">
        <f t="shared" si="35"/>
        <v>[320] = {wayshrines={-1,-1,-1,}, dlcId=DLC_MORROWIND</v>
      </c>
      <c r="AY370" s="23" t="str">
        <f t="shared" si="38"/>
        <v>, zoneIds={849}, veteran=false</v>
      </c>
      <c r="AZ370" s="23" t="str">
        <f t="shared" si="36"/>
        <v>, setType=LIBSETS_SETTYPE_OVERLAND</v>
      </c>
      <c r="BA37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0" s="23" t="str">
        <f t="shared" si="39"/>
        <v xml:space="preserve"> --War Maiden / Kriegsjungfer   [Vvardenfell]</v>
      </c>
    </row>
    <row r="371" spans="1:54" x14ac:dyDescent="0.25">
      <c r="A371" s="13">
        <v>321</v>
      </c>
      <c r="B371" t="s">
        <v>2105</v>
      </c>
      <c r="C371" t="s">
        <v>2107</v>
      </c>
      <c r="D371" t="s">
        <v>2106</v>
      </c>
      <c r="G371" s="3">
        <f t="shared" si="34"/>
        <v>321</v>
      </c>
      <c r="J371" s="8" t="s">
        <v>4245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constants'!$E$2:$L$4965,8,FALSE),"")</f>
        <v>849</v>
      </c>
      <c r="S371" t="s">
        <v>577</v>
      </c>
      <c r="T371" s="21" t="str">
        <f>IF(R371&lt;&gt;"",IF(NOT(ISERROR(VLOOKUP(R371,'ESO Dungeon constants'!$F$3:$J$9999,5,FALSE))),VLOOKUP(R371,'ESO Dungeon constants'!$F$3:$K$9999,6,FALSE),VLOOKUP(R371,'ESO zone constants'!$L$2:$O$9999,4,FALSE)),"")</f>
        <v>DLC_MORROWIND</v>
      </c>
      <c r="U371" s="3" t="str">
        <f>VLOOKUP(T371,'LibSets constants'!$B$3:$C$1000,2,FALSE)</f>
        <v>Morrowind</v>
      </c>
      <c r="V371" s="37" t="s">
        <v>4362</v>
      </c>
      <c r="W371" s="3" t="str">
        <f>IF(V371&lt;&gt;"",IF(V371&lt;&gt;"LIBSETS_DROP_MECHANIC_MONSTER_NAME",VLOOKUP(V371,'LibSets constants'!$I$4:$L$1000,3,FALSE),""),"")</f>
        <v>Delve bosses have a chance to drop a waist or feet.</v>
      </c>
      <c r="X371" s="3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constants'!$E$2:$L$4965,8,FALSE),""),""),"")</f>
        <v/>
      </c>
      <c r="AA371" s="37" t="s">
        <v>4363</v>
      </c>
      <c r="AB371" s="3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3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constants'!$E$2:$L$4965,8,FALSE),""),""),"")</f>
        <v/>
      </c>
      <c r="AF371" s="37" t="s">
        <v>4364</v>
      </c>
      <c r="AG371" s="3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3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constants'!$E$2:$L$4965,8,FALSE),""),""),"")</f>
        <v/>
      </c>
      <c r="AK371" s="37" t="s">
        <v>4365</v>
      </c>
      <c r="AL371" s="3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3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constants'!$E$2:$L$4965,8,FALSE),""),""),"")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constants'!$E$2:$L$4965,8,FALSE),""),""),"")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3" t="str">
        <f t="shared" si="35"/>
        <v>[321] = {wayshrines={-1,-1,-1,}, dlcId=DLC_MORROWIND</v>
      </c>
      <c r="AY371" s="23" t="str">
        <f t="shared" si="38"/>
        <v>, zoneIds={849}, veteran=false</v>
      </c>
      <c r="AZ371" s="23" t="str">
        <f t="shared" si="36"/>
        <v>, setType=LIBSETS_SETTYPE_OVERLAND</v>
      </c>
      <c r="BA37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1" s="23" t="str">
        <f t="shared" si="39"/>
        <v xml:space="preserve"> --Defiler / Schänder   [Vvardenfell]</v>
      </c>
    </row>
    <row r="372" spans="1:54" x14ac:dyDescent="0.25">
      <c r="A372" s="13">
        <v>322</v>
      </c>
      <c r="B372" t="s">
        <v>2108</v>
      </c>
      <c r="C372" t="s">
        <v>2110</v>
      </c>
      <c r="D372" t="s">
        <v>2109</v>
      </c>
      <c r="G372" s="3">
        <f t="shared" si="34"/>
        <v>322</v>
      </c>
      <c r="J372" s="8" t="s">
        <v>4245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constants'!$E$2:$L$4965,8,FALSE),"")</f>
        <v>849</v>
      </c>
      <c r="S372" t="s">
        <v>577</v>
      </c>
      <c r="T372" s="21" t="str">
        <f>IF(R372&lt;&gt;"",IF(NOT(ISERROR(VLOOKUP(R372,'ESO Dungeon constants'!$F$3:$J$9999,5,FALSE))),VLOOKUP(R372,'ESO Dungeon constants'!$F$3:$K$9999,6,FALSE),VLOOKUP(R372,'ESO zone constants'!$L$2:$O$9999,4,FALSE)),"")</f>
        <v>DLC_MORROWIND</v>
      </c>
      <c r="U372" s="3" t="str">
        <f>VLOOKUP(T372,'LibSets constants'!$B$3:$C$1000,2,FALSE)</f>
        <v>Morrowind</v>
      </c>
      <c r="V372" s="37" t="s">
        <v>4362</v>
      </c>
      <c r="W372" s="50" t="str">
        <f>IF(V372&lt;&gt;"",IF(V372&lt;&gt;"LIBSETS_DROP_MECHANIC_MONSTER_NAME",VLOOKUP(V372,'LibSets constants'!$I$4:$L$1000,3,FALSE),""),"")</f>
        <v>Delve bosses have a chance to drop a waist or feet.</v>
      </c>
      <c r="X372" s="50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constants'!$E$2:$L$4965,8,FALSE),""),""),"")</f>
        <v/>
      </c>
      <c r="AA372" s="51" t="s">
        <v>4363</v>
      </c>
      <c r="AB372" s="50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50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constants'!$E$2:$L$4965,8,FALSE),""),""),"")</f>
        <v/>
      </c>
      <c r="AF372" s="51" t="s">
        <v>4364</v>
      </c>
      <c r="AG372" s="50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50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constants'!$E$2:$L$4965,8,FALSE),""),""),"")</f>
        <v/>
      </c>
      <c r="AK372" s="51" t="s">
        <v>4365</v>
      </c>
      <c r="AL372" s="50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50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constants'!$E$2:$L$4965,8,FALSE),""),""),"")</f>
        <v/>
      </c>
      <c r="AP372" s="51"/>
      <c r="AQ372" s="50" t="str">
        <f>IF(AP372&lt;&gt;"",IF(AP372&lt;&gt;"LIBSETS_DROP_MECHANIC_MONSTER_NAME",VLOOKUP(AP372,'LibSets constants'!$I$4:$L$1000,3,FALSE),""),"")</f>
        <v/>
      </c>
      <c r="AR372" s="50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constants'!$E$2:$L$4965,8,FALSE),""),""),"")</f>
        <v/>
      </c>
      <c r="AU372" s="51"/>
      <c r="AV372" s="50" t="str">
        <f>IF(AU372&lt;&gt;"",IF(AU372&lt;&gt;"LIBSETS_DROP_MECHANIC_MONSTER_NAME",VLOOKUP(AU372,'LibSets constants'!$I$4:$L$1000,3,FALSE),""),"")</f>
        <v/>
      </c>
      <c r="AW372" s="50" t="str">
        <f>IF(AU372&lt;&gt;"",IF(AU372&lt;&gt;"LIBSETS_DROP_MECHANIC_MONSTER_NAME",VLOOKUP(AU372,'LibSets constants'!$I$4:$L$1000,4,FALSE),""),"")</f>
        <v/>
      </c>
      <c r="AX372" s="23" t="str">
        <f t="shared" si="35"/>
        <v>[322] = {wayshrines={-1,-1,-1,}, dlcId=DLC_MORROWIND</v>
      </c>
      <c r="AY372" s="23" t="str">
        <f t="shared" si="38"/>
        <v>, zoneIds={849}, veteran=false</v>
      </c>
      <c r="AZ372" s="23" t="str">
        <f t="shared" si="36"/>
        <v>, setType=LIBSETS_SETTYPE_OVERLAND</v>
      </c>
      <c r="BA37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2" s="23" t="str">
        <f t="shared" si="39"/>
        <v xml:space="preserve"> --Warrior-Poet / Kriegerpoet   [Vvardenfell]</v>
      </c>
    </row>
    <row r="373" spans="1:54" x14ac:dyDescent="0.25">
      <c r="A373" s="13">
        <v>354</v>
      </c>
      <c r="B373" t="s">
        <v>2194</v>
      </c>
      <c r="C373" t="s">
        <v>2196</v>
      </c>
      <c r="D373" t="s">
        <v>2195</v>
      </c>
      <c r="G373" s="3">
        <f t="shared" si="34"/>
        <v>354</v>
      </c>
      <c r="J373" s="8" t="s">
        <v>4245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constants'!$E$2:$L$4965,8,FALSE),"")</f>
        <v>980</v>
      </c>
      <c r="S373" t="s">
        <v>78</v>
      </c>
      <c r="T373" s="21" t="str">
        <f>IF(R373&lt;&gt;"",IF(NOT(ISERROR(VLOOKUP(R373,'ESO Dungeon constants'!$F$3:$J$9999,5,FALSE))),VLOOKUP(R373,'ESO Dungeon constants'!$F$3:$K$9999,6,FALSE),VLOOKUP(R373,'ESO zone constants'!$L$2:$O$9999,4,FALSE)),"")</f>
        <v>DLC_CLOCKWORK_CITY</v>
      </c>
      <c r="U373" s="3" t="str">
        <f>VLOOKUP(T373,'LibSets constants'!$B$3:$C$1000,2,FALSE)</f>
        <v>Clockwork City</v>
      </c>
      <c r="V373" s="37" t="s">
        <v>4362</v>
      </c>
      <c r="W373" s="3" t="str">
        <f>IF(V373&lt;&gt;"",IF(V373&lt;&gt;"LIBSETS_DROP_MECHANIC_MONSTER_NAME",VLOOKUP(V373,'LibSets constants'!$I$4:$L$1000,3,FALSE),""),"")</f>
        <v>Delve bosses have a chance to drop a waist or feet.</v>
      </c>
      <c r="X373" s="3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constants'!$E$2:$L$4965,8,FALSE),""),""),"")</f>
        <v/>
      </c>
      <c r="AA373" s="37" t="s">
        <v>4363</v>
      </c>
      <c r="AB373" s="3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3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constants'!$E$2:$L$4965,8,FALSE),""),""),"")</f>
        <v/>
      </c>
      <c r="AF373" s="37" t="s">
        <v>4364</v>
      </c>
      <c r="AG373" s="3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3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constants'!$E$2:$L$4965,8,FALSE),""),""),"")</f>
        <v/>
      </c>
      <c r="AK373" s="37" t="s">
        <v>4365</v>
      </c>
      <c r="AL373" s="3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3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constants'!$E$2:$L$4965,8,FALSE),""),""),"")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constants'!$E$2:$L$4965,8,FALSE),""),""),"")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3" t="str">
        <f t="shared" si="35"/>
        <v>[354] = {wayshrines={-1,-1,-1,}, dlcId=DLC_CLOCKWORK_CITY</v>
      </c>
      <c r="AY373" s="23" t="str">
        <f t="shared" si="38"/>
        <v>, zoneIds={980}, veteran=false</v>
      </c>
      <c r="AZ373" s="23" t="str">
        <f t="shared" si="36"/>
        <v>, setType=LIBSETS_SETTYPE_OVERLAND</v>
      </c>
      <c r="BA37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3" s="23" t="str">
        <f t="shared" si="39"/>
        <v xml:space="preserve"> --Mad Tinkerer / Wahntüftler   [Clockwork City]</v>
      </c>
    </row>
    <row r="374" spans="1:54" x14ac:dyDescent="0.25">
      <c r="A374" s="13">
        <v>355</v>
      </c>
      <c r="B374" t="s">
        <v>2197</v>
      </c>
      <c r="C374" t="s">
        <v>2199</v>
      </c>
      <c r="D374" t="s">
        <v>2198</v>
      </c>
      <c r="G374" s="3">
        <f t="shared" si="34"/>
        <v>355</v>
      </c>
      <c r="J374" s="8" t="s">
        <v>4245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constants'!$E$2:$L$4965,8,FALSE),"")</f>
        <v>980</v>
      </c>
      <c r="S374" t="s">
        <v>78</v>
      </c>
      <c r="T374" s="21" t="str">
        <f>IF(R374&lt;&gt;"",IF(NOT(ISERROR(VLOOKUP(R374,'ESO Dungeon constants'!$F$3:$J$9999,5,FALSE))),VLOOKUP(R374,'ESO Dungeon constants'!$F$3:$K$9999,6,FALSE),VLOOKUP(R374,'ESO zone constants'!$L$2:$O$9999,4,FALSE)),"")</f>
        <v>DLC_CLOCKWORK_CITY</v>
      </c>
      <c r="U374" s="3" t="str">
        <f>VLOOKUP(T374,'LibSets constants'!$B$3:$C$1000,2,FALSE)</f>
        <v>Clockwork City</v>
      </c>
      <c r="V374" s="37" t="s">
        <v>4362</v>
      </c>
      <c r="W374" s="50" t="str">
        <f>IF(V374&lt;&gt;"",IF(V374&lt;&gt;"LIBSETS_DROP_MECHANIC_MONSTER_NAME",VLOOKUP(V374,'LibSets constants'!$I$4:$L$1000,3,FALSE),""),"")</f>
        <v>Delve bosses have a chance to drop a waist or feet.</v>
      </c>
      <c r="X374" s="50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constants'!$E$2:$L$4965,8,FALSE),""),""),"")</f>
        <v/>
      </c>
      <c r="AA374" s="51" t="s">
        <v>4363</v>
      </c>
      <c r="AB374" s="50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50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constants'!$E$2:$L$4965,8,FALSE),""),""),"")</f>
        <v/>
      </c>
      <c r="AF374" s="51" t="s">
        <v>4364</v>
      </c>
      <c r="AG374" s="50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50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constants'!$E$2:$L$4965,8,FALSE),""),""),"")</f>
        <v/>
      </c>
      <c r="AK374" s="51" t="s">
        <v>4365</v>
      </c>
      <c r="AL374" s="50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50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constants'!$E$2:$L$4965,8,FALSE),""),""),"")</f>
        <v/>
      </c>
      <c r="AP374" s="51"/>
      <c r="AQ374" s="50" t="str">
        <f>IF(AP374&lt;&gt;"",IF(AP374&lt;&gt;"LIBSETS_DROP_MECHANIC_MONSTER_NAME",VLOOKUP(AP374,'LibSets constants'!$I$4:$L$1000,3,FALSE),""),"")</f>
        <v/>
      </c>
      <c r="AR374" s="50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constants'!$E$2:$L$4965,8,FALSE),""),""),"")</f>
        <v/>
      </c>
      <c r="AU374" s="51"/>
      <c r="AV374" s="50" t="str">
        <f>IF(AU374&lt;&gt;"",IF(AU374&lt;&gt;"LIBSETS_DROP_MECHANIC_MONSTER_NAME",VLOOKUP(AU374,'LibSets constants'!$I$4:$L$1000,3,FALSE),""),"")</f>
        <v/>
      </c>
      <c r="AW374" s="50" t="str">
        <f>IF(AU374&lt;&gt;"",IF(AU374&lt;&gt;"LIBSETS_DROP_MECHANIC_MONSTER_NAME",VLOOKUP(AU374,'LibSets constants'!$I$4:$L$1000,4,FALSE),""),"")</f>
        <v/>
      </c>
      <c r="AX374" s="23" t="str">
        <f t="shared" si="35"/>
        <v>[355] = {wayshrines={-1,-1,-1,}, dlcId=DLC_CLOCKWORK_CITY</v>
      </c>
      <c r="AY374" s="23" t="str">
        <f t="shared" si="38"/>
        <v>, zoneIds={980}, veteran=false</v>
      </c>
      <c r="AZ374" s="23" t="str">
        <f t="shared" si="36"/>
        <v>, setType=LIBSETS_SETTYPE_OVERLAND</v>
      </c>
      <c r="BA37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4" s="23" t="str">
        <f t="shared" si="39"/>
        <v xml:space="preserve"> --Unfathomable Darkness / Unermessliche Dunkelheit   [Clockwork City]</v>
      </c>
    </row>
    <row r="375" spans="1:54" x14ac:dyDescent="0.25">
      <c r="A375" s="13">
        <v>356</v>
      </c>
      <c r="B375" t="s">
        <v>2200</v>
      </c>
      <c r="C375" t="s">
        <v>2202</v>
      </c>
      <c r="D375" t="s">
        <v>2201</v>
      </c>
      <c r="G375" s="3">
        <f t="shared" si="34"/>
        <v>356</v>
      </c>
      <c r="J375" s="8" t="s">
        <v>4245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constants'!$E$2:$L$4965,8,FALSE),"")</f>
        <v>980</v>
      </c>
      <c r="S375" t="s">
        <v>78</v>
      </c>
      <c r="T375" s="21" t="str">
        <f>IF(R375&lt;&gt;"",IF(NOT(ISERROR(VLOOKUP(R375,'ESO Dungeon constants'!$F$3:$J$9999,5,FALSE))),VLOOKUP(R375,'ESO Dungeon constants'!$F$3:$K$9999,6,FALSE),VLOOKUP(R375,'ESO zone constants'!$L$2:$O$9999,4,FALSE)),"")</f>
        <v>DLC_CLOCKWORK_CITY</v>
      </c>
      <c r="U375" s="3" t="str">
        <f>VLOOKUP(T375,'LibSets constants'!$B$3:$C$1000,2,FALSE)</f>
        <v>Clockwork City</v>
      </c>
      <c r="V375" s="37" t="s">
        <v>4362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constants'!$E$2:$L$4965,8,FALSE),""),""),"")</f>
        <v/>
      </c>
      <c r="AA375" s="37" t="s">
        <v>4363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constants'!$E$2:$L$4965,8,FALSE),""),""),"")</f>
        <v/>
      </c>
      <c r="AF375" s="37" t="s">
        <v>4364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constants'!$E$2:$L$4965,8,FALSE),""),""),"")</f>
        <v/>
      </c>
      <c r="AK375" s="37" t="s">
        <v>4365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constants'!$E$2:$L$4965,8,FALSE),""),""),"")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constants'!$E$2:$L$4965,8,FALSE),""),""),"")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35"/>
        <v>[356] = {wayshrines={-1,-1,-1,}, dlcId=DLC_CLOCKWORK_CITY</v>
      </c>
      <c r="AY375" s="23" t="str">
        <f t="shared" si="38"/>
        <v>, zoneIds={980}, veteran=false</v>
      </c>
      <c r="AZ375" s="23" t="str">
        <f t="shared" si="36"/>
        <v>, setType=LIBSETS_SETTYPE_OVERLAND</v>
      </c>
      <c r="BA37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5" s="23" t="str">
        <f t="shared" si="39"/>
        <v xml:space="preserve"> --Livewire / Stromschlag   [Clockwork City]</v>
      </c>
    </row>
    <row r="376" spans="1:54" x14ac:dyDescent="0.25">
      <c r="A376" s="13">
        <v>382</v>
      </c>
      <c r="B376" t="s">
        <v>2262</v>
      </c>
      <c r="C376" t="s">
        <v>2264</v>
      </c>
      <c r="D376" t="s">
        <v>2263</v>
      </c>
      <c r="G376" s="3">
        <f t="shared" si="34"/>
        <v>382</v>
      </c>
      <c r="J376" s="8" t="s">
        <v>4245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constants'!$E$2:$L$4965,8,FALSE),"")</f>
        <v>1011</v>
      </c>
      <c r="S376" t="s">
        <v>79</v>
      </c>
      <c r="T376" s="21" t="str">
        <f>IF(R376&lt;&gt;"",IF(NOT(ISERROR(VLOOKUP(R376,'ESO Dungeon constants'!$F$3:$J$9999,5,FALSE))),VLOOKUP(R376,'ESO Dungeon constants'!$F$3:$K$9999,6,FALSE),VLOOKUP(R376,'ESO zone constants'!$L$2:$O$9999,4,FALSE)),"")</f>
        <v>DLC_SUMMERSET</v>
      </c>
      <c r="U376" s="3" t="str">
        <f>VLOOKUP(T376,'LibSets constants'!$B$3:$C$1000,2,FALSE)</f>
        <v>Summerset</v>
      </c>
      <c r="V376" s="37" t="s">
        <v>4362</v>
      </c>
      <c r="W376" s="46" t="str">
        <f>IF(V376&lt;&gt;"",IF(V376&lt;&gt;"LIBSETS_DROP_MECHANIC_MONSTER_NAME",VLOOKUP(V376,'LibSets constants'!$I$4:$L$1000,3,FALSE),""),"")</f>
        <v>Delve bosses have a chance to drop a waist or feet.</v>
      </c>
      <c r="X376" s="46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constants'!$E$2:$L$4965,8,FALSE),""),""),"")</f>
        <v/>
      </c>
      <c r="AA376" s="47" t="s">
        <v>4363</v>
      </c>
      <c r="AB376" s="46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6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constants'!$E$2:$L$4965,8,FALSE),""),""),"")</f>
        <v/>
      </c>
      <c r="AF376" s="47" t="s">
        <v>4364</v>
      </c>
      <c r="AG376" s="46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6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constants'!$E$2:$L$4965,8,FALSE),""),""),"")</f>
        <v/>
      </c>
      <c r="AK376" s="47" t="s">
        <v>4365</v>
      </c>
      <c r="AL376" s="46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6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constants'!$E$2:$L$4965,8,FALSE),""),""),"")</f>
        <v/>
      </c>
      <c r="AP376" s="47"/>
      <c r="AQ376" s="46" t="str">
        <f>IF(AP376&lt;&gt;"",IF(AP376&lt;&gt;"LIBSETS_DROP_MECHANIC_MONSTER_NAME",VLOOKUP(AP376,'LibSets constants'!$I$4:$L$1000,3,FALSE),""),"")</f>
        <v/>
      </c>
      <c r="AR376" s="46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constants'!$E$2:$L$4965,8,FALSE),""),""),"")</f>
        <v/>
      </c>
      <c r="AU376" s="47"/>
      <c r="AV376" s="46" t="str">
        <f>IF(AU376&lt;&gt;"",IF(AU376&lt;&gt;"LIBSETS_DROP_MECHANIC_MONSTER_NAME",VLOOKUP(AU376,'LibSets constants'!$I$4:$L$1000,3,FALSE),""),"")</f>
        <v/>
      </c>
      <c r="AW376" s="46" t="str">
        <f>IF(AU376&lt;&gt;"",IF(AU376&lt;&gt;"LIBSETS_DROP_MECHANIC_MONSTER_NAME",VLOOKUP(AU376,'LibSets constants'!$I$4:$L$1000,4,FALSE),""),"")</f>
        <v/>
      </c>
      <c r="AX376" s="23" t="str">
        <f t="shared" si="35"/>
        <v>[382] = {wayshrines={-1,-1,-1,}, dlcId=DLC_SUMMERSET</v>
      </c>
      <c r="AY376" s="23" t="str">
        <f t="shared" si="38"/>
        <v>, zoneIds={1011}, veteran=false</v>
      </c>
      <c r="AZ376" s="23" t="str">
        <f t="shared" si="36"/>
        <v>, setType=LIBSETS_SETTYPE_OVERLAND</v>
      </c>
      <c r="BA37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6" s="23" t="str">
        <f t="shared" si="39"/>
        <v xml:space="preserve"> --Grace of Gloom / Anmut der Gräue   [Summerset]</v>
      </c>
    </row>
    <row r="377" spans="1:54" x14ac:dyDescent="0.25">
      <c r="A377" s="13">
        <v>383</v>
      </c>
      <c r="B377" t="s">
        <v>2265</v>
      </c>
      <c r="C377" t="s">
        <v>2267</v>
      </c>
      <c r="D377" t="s">
        <v>2266</v>
      </c>
      <c r="G377" s="3">
        <f t="shared" si="34"/>
        <v>383</v>
      </c>
      <c r="J377" s="8" t="s">
        <v>4245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constants'!$E$2:$L$4965,8,FALSE),"")</f>
        <v>1011</v>
      </c>
      <c r="S377" t="s">
        <v>79</v>
      </c>
      <c r="T377" s="21" t="str">
        <f>IF(R377&lt;&gt;"",IF(NOT(ISERROR(VLOOKUP(R377,'ESO Dungeon constants'!$F$3:$J$9999,5,FALSE))),VLOOKUP(R377,'ESO Dungeon constants'!$F$3:$K$9999,6,FALSE),VLOOKUP(R377,'ESO zone constants'!$L$2:$O$9999,4,FALSE)),"")</f>
        <v>DLC_SUMMERSET</v>
      </c>
      <c r="U377" s="3" t="str">
        <f>VLOOKUP(T377,'LibSets constants'!$B$3:$C$1000,2,FALSE)</f>
        <v>Summerset</v>
      </c>
      <c r="V377" s="37" t="s">
        <v>4362</v>
      </c>
      <c r="W377" s="46" t="str">
        <f>IF(V377&lt;&gt;"",IF(V377&lt;&gt;"LIBSETS_DROP_MECHANIC_MONSTER_NAME",VLOOKUP(V377,'LibSets constants'!$I$4:$L$1000,3,FALSE),""),"")</f>
        <v>Delve bosses have a chance to drop a waist or feet.</v>
      </c>
      <c r="X377" s="46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constants'!$E$2:$L$4965,8,FALSE),""),""),"")</f>
        <v/>
      </c>
      <c r="AA377" s="47" t="s">
        <v>4363</v>
      </c>
      <c r="AB377" s="46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6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constants'!$E$2:$L$4965,8,FALSE),""),""),"")</f>
        <v/>
      </c>
      <c r="AF377" s="47" t="s">
        <v>4364</v>
      </c>
      <c r="AG377" s="46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6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constants'!$E$2:$L$4965,8,FALSE),""),""),"")</f>
        <v/>
      </c>
      <c r="AK377" s="47" t="s">
        <v>4365</v>
      </c>
      <c r="AL377" s="46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6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constants'!$E$2:$L$4965,8,FALSE),""),""),"")</f>
        <v/>
      </c>
      <c r="AP377" s="47"/>
      <c r="AQ377" s="46" t="str">
        <f>IF(AP377&lt;&gt;"",IF(AP377&lt;&gt;"LIBSETS_DROP_MECHANIC_MONSTER_NAME",VLOOKUP(AP377,'LibSets constants'!$I$4:$L$1000,3,FALSE),""),"")</f>
        <v/>
      </c>
      <c r="AR377" s="46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constants'!$E$2:$L$4965,8,FALSE),""),""),"")</f>
        <v/>
      </c>
      <c r="AU377" s="47"/>
      <c r="AV377" s="46" t="str">
        <f>IF(AU377&lt;&gt;"",IF(AU377&lt;&gt;"LIBSETS_DROP_MECHANIC_MONSTER_NAME",VLOOKUP(AU377,'LibSets constants'!$I$4:$L$1000,3,FALSE),""),"")</f>
        <v/>
      </c>
      <c r="AW377" s="46" t="str">
        <f>IF(AU377&lt;&gt;"",IF(AU377&lt;&gt;"LIBSETS_DROP_MECHANIC_MONSTER_NAME",VLOOKUP(AU377,'LibSets constants'!$I$4:$L$1000,4,FALSE),""),"")</f>
        <v/>
      </c>
      <c r="AX377" s="23" t="str">
        <f t="shared" si="35"/>
        <v>[383] = {wayshrines={-1,-1,-1,}, dlcId=DLC_SUMMERSET</v>
      </c>
      <c r="AY377" s="23" t="str">
        <f t="shared" si="38"/>
        <v>, zoneIds={1011}, veteran=false</v>
      </c>
      <c r="AZ377" s="23" t="str">
        <f t="shared" si="36"/>
        <v>, setType=LIBSETS_SETTYPE_OVERLAND</v>
      </c>
      <c r="BA37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7" s="23" t="str">
        <f t="shared" si="39"/>
        <v xml:space="preserve"> --Gryphon's Ferocity / Wildheit des Greifen   [Summerset]</v>
      </c>
    </row>
    <row r="378" spans="1:54" x14ac:dyDescent="0.25">
      <c r="A378" s="13">
        <v>384</v>
      </c>
      <c r="B378" t="s">
        <v>2268</v>
      </c>
      <c r="C378" t="s">
        <v>2270</v>
      </c>
      <c r="D378" t="s">
        <v>2269</v>
      </c>
      <c r="G378" s="3">
        <f t="shared" si="34"/>
        <v>384</v>
      </c>
      <c r="J378" s="8" t="s">
        <v>4245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constants'!$E$2:$L$4965,8,FALSE),"")</f>
        <v>1011</v>
      </c>
      <c r="S378" t="s">
        <v>79</v>
      </c>
      <c r="T378" s="21" t="str">
        <f>IF(R378&lt;&gt;"",IF(NOT(ISERROR(VLOOKUP(R378,'ESO Dungeon constants'!$F$3:$J$9999,5,FALSE))),VLOOKUP(R378,'ESO Dungeon constants'!$F$3:$K$9999,6,FALSE),VLOOKUP(R378,'ESO zone constants'!$L$2:$O$9999,4,FALSE)),"")</f>
        <v>DLC_SUMMERSET</v>
      </c>
      <c r="U378" s="3" t="str">
        <f>VLOOKUP(T378,'LibSets constants'!$B$3:$C$1000,2,FALSE)</f>
        <v>Summerset</v>
      </c>
      <c r="V378" s="37" t="s">
        <v>4362</v>
      </c>
      <c r="W378" s="46" t="str">
        <f>IF(V378&lt;&gt;"",IF(V378&lt;&gt;"LIBSETS_DROP_MECHANIC_MONSTER_NAME",VLOOKUP(V378,'LibSets constants'!$I$4:$L$1000,3,FALSE),""),"")</f>
        <v>Delve bosses have a chance to drop a waist or feet.</v>
      </c>
      <c r="X378" s="46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constants'!$E$2:$L$4965,8,FALSE),""),""),"")</f>
        <v/>
      </c>
      <c r="AA378" s="47" t="s">
        <v>4363</v>
      </c>
      <c r="AB378" s="46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6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constants'!$E$2:$L$4965,8,FALSE),""),""),"")</f>
        <v/>
      </c>
      <c r="AF378" s="47" t="s">
        <v>4364</v>
      </c>
      <c r="AG378" s="46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6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constants'!$E$2:$L$4965,8,FALSE),""),""),"")</f>
        <v/>
      </c>
      <c r="AK378" s="47" t="s">
        <v>4365</v>
      </c>
      <c r="AL378" s="46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6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constants'!$E$2:$L$4965,8,FALSE),""),""),"")</f>
        <v/>
      </c>
      <c r="AP378" s="47"/>
      <c r="AQ378" s="46" t="str">
        <f>IF(AP378&lt;&gt;"",IF(AP378&lt;&gt;"LIBSETS_DROP_MECHANIC_MONSTER_NAME",VLOOKUP(AP378,'LibSets constants'!$I$4:$L$1000,3,FALSE),""),"")</f>
        <v/>
      </c>
      <c r="AR378" s="46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constants'!$E$2:$L$4965,8,FALSE),""),""),"")</f>
        <v/>
      </c>
      <c r="AU378" s="47"/>
      <c r="AV378" s="46" t="str">
        <f>IF(AU378&lt;&gt;"",IF(AU378&lt;&gt;"LIBSETS_DROP_MECHANIC_MONSTER_NAME",VLOOKUP(AU378,'LibSets constants'!$I$4:$L$1000,3,FALSE),""),"")</f>
        <v/>
      </c>
      <c r="AW378" s="46" t="str">
        <f>IF(AU378&lt;&gt;"",IF(AU378&lt;&gt;"LIBSETS_DROP_MECHANIC_MONSTER_NAME",VLOOKUP(AU378,'LibSets constants'!$I$4:$L$1000,4,FALSE),""),"")</f>
        <v/>
      </c>
      <c r="AX378" s="23" t="str">
        <f t="shared" si="35"/>
        <v>[384] = {wayshrines={-1,-1,-1,}, dlcId=DLC_SUMMERSET</v>
      </c>
      <c r="AY378" s="23" t="str">
        <f t="shared" si="38"/>
        <v>, zoneIds={1011}, veteran=false</v>
      </c>
      <c r="AZ378" s="23" t="str">
        <f t="shared" si="36"/>
        <v>, setType=LIBSETS_SETTYPE_OVERLAND</v>
      </c>
      <c r="BA37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8" s="23" t="str">
        <f t="shared" si="39"/>
        <v xml:space="preserve"> --Wisdom of Vanus / Weisheit von Vanus   [Summerset]</v>
      </c>
    </row>
    <row r="379" spans="1:54" x14ac:dyDescent="0.25">
      <c r="A379" s="13">
        <v>405</v>
      </c>
      <c r="B379" t="s">
        <v>2322</v>
      </c>
      <c r="C379" t="s">
        <v>2324</v>
      </c>
      <c r="D379" t="s">
        <v>2323</v>
      </c>
      <c r="G379" s="3">
        <f t="shared" si="34"/>
        <v>405</v>
      </c>
      <c r="J379" s="8" t="s">
        <v>4245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constants'!$E$2:$L$4965,8,FALSE),"")</f>
        <v>726</v>
      </c>
      <c r="S379" t="s">
        <v>80</v>
      </c>
      <c r="T379" s="21" t="str">
        <f>IF(R379&lt;&gt;"",IF(NOT(ISERROR(VLOOKUP(R379,'ESO Dungeon constants'!$F$3:$J$9999,5,FALSE))),VLOOKUP(R379,'ESO Dungeon constants'!$F$3:$K$9999,6,FALSE),VLOOKUP(R379,'ESO zone constants'!$L$2:$O$9999,4,FALSE)),"")</f>
        <v>DLC_MURKMIRE</v>
      </c>
      <c r="U379" s="3" t="str">
        <f>VLOOKUP(T379,'LibSets constants'!$B$3:$C$1000,2,FALSE)</f>
        <v>Murkmire</v>
      </c>
      <c r="V379" s="37" t="s">
        <v>4362</v>
      </c>
      <c r="W379" s="46" t="str">
        <f>IF(V379&lt;&gt;"",IF(V379&lt;&gt;"LIBSETS_DROP_MECHANIC_MONSTER_NAME",VLOOKUP(V379,'LibSets constants'!$I$4:$L$1000,3,FALSE),""),"")</f>
        <v>Delve bosses have a chance to drop a waist or feet.</v>
      </c>
      <c r="X379" s="46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constants'!$E$2:$L$4965,8,FALSE),""),""),"")</f>
        <v/>
      </c>
      <c r="AA379" s="47" t="s">
        <v>4363</v>
      </c>
      <c r="AB379" s="46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6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constants'!$E$2:$L$4965,8,FALSE),""),""),"")</f>
        <v/>
      </c>
      <c r="AF379" s="47" t="s">
        <v>4364</v>
      </c>
      <c r="AG379" s="46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6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constants'!$E$2:$L$4965,8,FALSE),""),""),"")</f>
        <v/>
      </c>
      <c r="AK379" s="47" t="s">
        <v>4365</v>
      </c>
      <c r="AL379" s="46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6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constants'!$E$2:$L$4965,8,FALSE),""),""),"")</f>
        <v/>
      </c>
      <c r="AP379" s="47"/>
      <c r="AQ379" s="46" t="str">
        <f>IF(AP379&lt;&gt;"",IF(AP379&lt;&gt;"LIBSETS_DROP_MECHANIC_MONSTER_NAME",VLOOKUP(AP379,'LibSets constants'!$I$4:$L$1000,3,FALSE),""),"")</f>
        <v/>
      </c>
      <c r="AR379" s="46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constants'!$E$2:$L$4965,8,FALSE),""),""),"")</f>
        <v/>
      </c>
      <c r="AU379" s="47"/>
      <c r="AV379" s="46" t="str">
        <f>IF(AU379&lt;&gt;"",IF(AU379&lt;&gt;"LIBSETS_DROP_MECHANIC_MONSTER_NAME",VLOOKUP(AU379,'LibSets constants'!$I$4:$L$1000,3,FALSE),""),"")</f>
        <v/>
      </c>
      <c r="AW379" s="46" t="str">
        <f>IF(AU379&lt;&gt;"",IF(AU379&lt;&gt;"LIBSETS_DROP_MECHANIC_MONSTER_NAME",VLOOKUP(AU379,'LibSets constants'!$I$4:$L$1000,4,FALSE),""),"")</f>
        <v/>
      </c>
      <c r="AX379" s="23" t="str">
        <f t="shared" si="35"/>
        <v>[405] = {wayshrines={-1,-1,-1,}, dlcId=DLC_MURKMIRE</v>
      </c>
      <c r="AY379" s="23" t="str">
        <f t="shared" si="38"/>
        <v>, zoneIds={726}, veteran=false</v>
      </c>
      <c r="AZ379" s="23" t="str">
        <f t="shared" si="36"/>
        <v>, setType=LIBSETS_SETTYPE_OVERLAND</v>
      </c>
      <c r="BA37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9" s="23" t="str">
        <f t="shared" si="39"/>
        <v xml:space="preserve"> --Bright-Throat's Boast / Hellhalsstolz   [Murkmire]</v>
      </c>
    </row>
    <row r="380" spans="1:54" x14ac:dyDescent="0.25">
      <c r="A380" s="13">
        <v>406</v>
      </c>
      <c r="B380" t="s">
        <v>2325</v>
      </c>
      <c r="C380" t="s">
        <v>2327</v>
      </c>
      <c r="D380" t="s">
        <v>2326</v>
      </c>
      <c r="G380" s="3">
        <f t="shared" si="34"/>
        <v>406</v>
      </c>
      <c r="J380" s="8" t="s">
        <v>4245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constants'!$E$2:$L$4965,8,FALSE),"")</f>
        <v>726</v>
      </c>
      <c r="S380" t="s">
        <v>80</v>
      </c>
      <c r="T380" s="21" t="str">
        <f>IF(R380&lt;&gt;"",IF(NOT(ISERROR(VLOOKUP(R380,'ESO Dungeon constants'!$F$3:$J$9999,5,FALSE))),VLOOKUP(R380,'ESO Dungeon constants'!$F$3:$K$9999,6,FALSE),VLOOKUP(R380,'ESO zone constants'!$L$2:$O$9999,4,FALSE)),"")</f>
        <v>DLC_MURKMIRE</v>
      </c>
      <c r="U380" s="3" t="str">
        <f>VLOOKUP(T380,'LibSets constants'!$B$3:$C$1000,2,FALSE)</f>
        <v>Murkmire</v>
      </c>
      <c r="V380" s="37" t="s">
        <v>4362</v>
      </c>
      <c r="W380" s="46" t="str">
        <f>IF(V380&lt;&gt;"",IF(V380&lt;&gt;"LIBSETS_DROP_MECHANIC_MONSTER_NAME",VLOOKUP(V380,'LibSets constants'!$I$4:$L$1000,3,FALSE),""),"")</f>
        <v>Delve bosses have a chance to drop a waist or feet.</v>
      </c>
      <c r="X380" s="46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constants'!$E$2:$L$4965,8,FALSE),""),""),"")</f>
        <v/>
      </c>
      <c r="AA380" s="47" t="s">
        <v>4363</v>
      </c>
      <c r="AB380" s="46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6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3" t="str">
        <f>IF(J380&lt;&gt;"LIBSETS_SETTYPE_BATTLEGROUND",IF(J380&lt;&gt;"LIBSETS_SETTYPE_SPECIAL",IF(AE380&lt;&gt;"",VLOOKUP(AE380,'ESO zone constants'!$E$2:$L$4965,8,FALSE),""),""),"")</f>
        <v/>
      </c>
      <c r="AF380" s="47" t="s">
        <v>4364</v>
      </c>
      <c r="AG380" s="46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6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3" t="str">
        <f>IF(J380&lt;&gt;"LIBSETS_SETTYPE_BATTLEGROUND",IF(J380&lt;&gt;"LIBSETS_SETTYPE_SPECIAL",IF(AJ380&lt;&gt;"",VLOOKUP(AJ380,'ESO zone constants'!$E$2:$L$4965,8,FALSE),""),""),"")</f>
        <v/>
      </c>
      <c r="AK380" s="47" t="s">
        <v>4365</v>
      </c>
      <c r="AL380" s="46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6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constants'!$E$2:$L$4965,8,FALSE),""),""),"")</f>
        <v/>
      </c>
      <c r="AP380" s="47"/>
      <c r="AQ380" s="46" t="str">
        <f>IF(AP380&lt;&gt;"",IF(AP380&lt;&gt;"LIBSETS_DROP_MECHANIC_MONSTER_NAME",VLOOKUP(AP380,'LibSets constants'!$I$4:$L$1000,3,FALSE),""),"")</f>
        <v/>
      </c>
      <c r="AR380" s="46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constants'!$E$2:$L$4965,8,FALSE),""),""),"")</f>
        <v/>
      </c>
      <c r="AU380" s="47"/>
      <c r="AV380" s="46" t="str">
        <f>IF(AU380&lt;&gt;"",IF(AU380&lt;&gt;"LIBSETS_DROP_MECHANIC_MONSTER_NAME",VLOOKUP(AU380,'LibSets constants'!$I$4:$L$1000,3,FALSE),""),"")</f>
        <v/>
      </c>
      <c r="AW380" s="46" t="str">
        <f>IF(AU380&lt;&gt;"",IF(AU380&lt;&gt;"LIBSETS_DROP_MECHANIC_MONSTER_NAME",VLOOKUP(AU380,'LibSets constants'!$I$4:$L$1000,4,FALSE),""),"")</f>
        <v/>
      </c>
      <c r="AX380" s="23" t="str">
        <f t="shared" si="35"/>
        <v>[406] = {wayshrines={-1,-1,-1,}, dlcId=DLC_MURKMIRE</v>
      </c>
      <c r="AY380" s="23" t="str">
        <f t="shared" si="38"/>
        <v>, zoneIds={726}, veteran=false</v>
      </c>
      <c r="AZ380" s="23" t="str">
        <f t="shared" si="36"/>
        <v>, setType=LIBSETS_SETTYPE_OVERLAND</v>
      </c>
      <c r="BA38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0" s="23" t="str">
        <f t="shared" si="39"/>
        <v xml:space="preserve"> --Dead-Water's Guile / Totwassertücke   [Murkmire]</v>
      </c>
    </row>
    <row r="381" spans="1:54" x14ac:dyDescent="0.25">
      <c r="A381" s="13">
        <v>407</v>
      </c>
      <c r="B381" t="s">
        <v>2328</v>
      </c>
      <c r="C381" t="s">
        <v>2330</v>
      </c>
      <c r="D381" t="s">
        <v>2329</v>
      </c>
      <c r="G381" s="3">
        <f t="shared" si="34"/>
        <v>407</v>
      </c>
      <c r="J381" s="8" t="s">
        <v>4245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constants'!$E$2:$L$4965,8,FALSE),"")</f>
        <v>726</v>
      </c>
      <c r="S381" t="s">
        <v>80</v>
      </c>
      <c r="T381" s="21" t="str">
        <f>IF(R381&lt;&gt;"",IF(NOT(ISERROR(VLOOKUP(R381,'ESO Dungeon constants'!$F$3:$J$9999,5,FALSE))),VLOOKUP(R381,'ESO Dungeon constants'!$F$3:$K$9999,6,FALSE),VLOOKUP(R381,'ESO zone constants'!$L$2:$O$9999,4,FALSE)),"")</f>
        <v>DLC_MURKMIRE</v>
      </c>
      <c r="U381" s="3" t="str">
        <f>VLOOKUP(T381,'LibSets constants'!$B$3:$C$1000,2,FALSE)</f>
        <v>Murkmire</v>
      </c>
      <c r="V381" s="37" t="s">
        <v>4362</v>
      </c>
      <c r="W381" s="46" t="str">
        <f>IF(V381&lt;&gt;"",IF(V381&lt;&gt;"LIBSETS_DROP_MECHANIC_MONSTER_NAME",VLOOKUP(V381,'LibSets constants'!$I$4:$L$1000,3,FALSE),""),"")</f>
        <v>Delve bosses have a chance to drop a waist or feet.</v>
      </c>
      <c r="X381" s="46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constants'!$E$2:$L$4965,8,FALSE),""),""),"")</f>
        <v/>
      </c>
      <c r="AA381" s="47" t="s">
        <v>4363</v>
      </c>
      <c r="AB381" s="46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6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constants'!$E$2:$L$4965,8,FALSE),""),""),"")</f>
        <v/>
      </c>
      <c r="AF381" s="47" t="s">
        <v>4364</v>
      </c>
      <c r="AG381" s="46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6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constants'!$E$2:$L$4965,8,FALSE),""),""),"")</f>
        <v/>
      </c>
      <c r="AK381" s="47" t="s">
        <v>4365</v>
      </c>
      <c r="AL381" s="46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6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constants'!$E$2:$L$4965,8,FALSE),""),""),"")</f>
        <v/>
      </c>
      <c r="AP381" s="47"/>
      <c r="AQ381" s="46" t="str">
        <f>IF(AP381&lt;&gt;"",IF(AP381&lt;&gt;"LIBSETS_DROP_MECHANIC_MONSTER_NAME",VLOOKUP(AP381,'LibSets constants'!$I$4:$L$1000,3,FALSE),""),"")</f>
        <v/>
      </c>
      <c r="AR381" s="46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constants'!$E$2:$L$4965,8,FALSE),""),""),"")</f>
        <v/>
      </c>
      <c r="AU381" s="47"/>
      <c r="AV381" s="46" t="str">
        <f>IF(AU381&lt;&gt;"",IF(AU381&lt;&gt;"LIBSETS_DROP_MECHANIC_MONSTER_NAME",VLOOKUP(AU381,'LibSets constants'!$I$4:$L$1000,3,FALSE),""),"")</f>
        <v/>
      </c>
      <c r="AW381" s="46" t="str">
        <f>IF(AU381&lt;&gt;"",IF(AU381&lt;&gt;"LIBSETS_DROP_MECHANIC_MONSTER_NAME",VLOOKUP(AU381,'LibSets constants'!$I$4:$L$1000,4,FALSE),""),"")</f>
        <v/>
      </c>
      <c r="AX381" s="23" t="str">
        <f t="shared" si="35"/>
        <v>[407] = {wayshrines={-1,-1,-1,}, dlcId=DLC_MURKMIRE</v>
      </c>
      <c r="AY381" s="23" t="str">
        <f t="shared" si="38"/>
        <v>, zoneIds={726}, veteran=false</v>
      </c>
      <c r="AZ381" s="23" t="str">
        <f t="shared" si="36"/>
        <v>, setType=LIBSETS_SETTYPE_OVERLAND</v>
      </c>
      <c r="BA38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1" s="23" t="str">
        <f t="shared" si="39"/>
        <v xml:space="preserve"> --Champion of the Hist / Histchampion   [Murkmire]</v>
      </c>
    </row>
    <row r="382" spans="1:54" x14ac:dyDescent="0.25">
      <c r="A382" s="5">
        <v>440</v>
      </c>
      <c r="B382" t="s">
        <v>4202</v>
      </c>
      <c r="C382" t="s">
        <v>2491</v>
      </c>
      <c r="D382" t="s">
        <v>4494</v>
      </c>
      <c r="G382" s="3">
        <f t="shared" si="34"/>
        <v>440</v>
      </c>
      <c r="J382" s="8" t="s">
        <v>4245</v>
      </c>
      <c r="L382" t="s">
        <v>100</v>
      </c>
      <c r="M382" t="s">
        <v>100</v>
      </c>
      <c r="N382">
        <v>382</v>
      </c>
      <c r="O382">
        <v>382</v>
      </c>
      <c r="P382">
        <v>382</v>
      </c>
      <c r="Q382">
        <v>0</v>
      </c>
      <c r="R382" s="3">
        <f>IF(S382&lt;&gt;"",VLOOKUP(S382,'ESO zone constants'!$E$2:$L$4965,8,FALSE),"")</f>
        <v>1086</v>
      </c>
      <c r="S382" t="s">
        <v>4149</v>
      </c>
      <c r="T382" s="21" t="str">
        <f>IF(R382&lt;&gt;"",IF(NOT(ISERROR(VLOOKUP(R382,'ESO Dungeon constants'!$F$3:$J$9999,5,FALSE))),VLOOKUP(R382,'ESO Dungeon constants'!$F$3:$K$9999,6,FALSE),VLOOKUP(R382,'ESO zone constants'!$L$2:$O$9999,4,FALSE)),"")</f>
        <v>DLC_ELSWEYR</v>
      </c>
      <c r="U382" s="3" t="str">
        <f>VLOOKUP(T382,'LibSets constants'!$B$3:$C$1000,2,FALSE)</f>
        <v>Elsweyr</v>
      </c>
      <c r="V382" s="37" t="s">
        <v>4362</v>
      </c>
      <c r="W382" s="46" t="str">
        <f>IF(V382&lt;&gt;"",IF(V382&lt;&gt;"LIBSETS_DROP_MECHANIC_MONSTER_NAME",VLOOKUP(V382,'LibSets constants'!$I$4:$L$1000,3,FALSE),""),"")</f>
        <v>Delve bosses have a chance to drop a waist or feet.</v>
      </c>
      <c r="X382" s="46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constants'!$E$2:$L$4965,8,FALSE),""),""),"")</f>
        <v/>
      </c>
      <c r="AA382" s="47" t="s">
        <v>4363</v>
      </c>
      <c r="AB382" s="46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6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constants'!$E$2:$L$4965,8,FALSE),""),""),"")</f>
        <v/>
      </c>
      <c r="AF382" s="47" t="s">
        <v>4364</v>
      </c>
      <c r="AG382" s="46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6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constants'!$E$2:$L$4965,8,FALSE),""),""),"")</f>
        <v/>
      </c>
      <c r="AK382" s="47" t="s">
        <v>4365</v>
      </c>
      <c r="AL382" s="46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6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constants'!$E$2:$L$4965,8,FALSE),""),""),"")</f>
        <v/>
      </c>
      <c r="AP382" s="47"/>
      <c r="AQ382" s="46" t="str">
        <f>IF(AP382&lt;&gt;"",IF(AP382&lt;&gt;"LIBSETS_DROP_MECHANIC_MONSTER_NAME",VLOOKUP(AP382,'LibSets constants'!$I$4:$L$1000,3,FALSE),""),"")</f>
        <v/>
      </c>
      <c r="AR382" s="46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constants'!$E$2:$L$4965,8,FALSE),""),""),"")</f>
        <v/>
      </c>
      <c r="AU382" s="47"/>
      <c r="AV382" s="46" t="str">
        <f>IF(AU382&lt;&gt;"",IF(AU382&lt;&gt;"LIBSETS_DROP_MECHANIC_MONSTER_NAME",VLOOKUP(AU382,'LibSets constants'!$I$4:$L$1000,3,FALSE),""),"")</f>
        <v/>
      </c>
      <c r="AW382" s="46" t="str">
        <f>IF(AU382&lt;&gt;"",IF(AU382&lt;&gt;"LIBSETS_DROP_MECHANIC_MONSTER_NAME",VLOOKUP(AU382,'LibSets constants'!$I$4:$L$1000,4,FALSE),""),"")</f>
        <v/>
      </c>
      <c r="AX382" s="23" t="str">
        <f t="shared" si="35"/>
        <v>[440] = {wayshrines={382,382,382,}, dlcId=DLC_ELSWEYR</v>
      </c>
      <c r="AY382" s="23" t="str">
        <f t="shared" si="38"/>
        <v>, zoneIds={1086}, veteran=false</v>
      </c>
      <c r="AZ382" s="23" t="str">
        <f t="shared" si="36"/>
        <v>, setType=LIBSETS_SETTYPE_OVERLAND</v>
      </c>
      <c r="BA38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2" s="23" t="str">
        <f t="shared" si="39"/>
        <v xml:space="preserve"> --Crafty Alfiq / Listiger Alfiq   [Northern Elsweyr]</v>
      </c>
    </row>
    <row r="383" spans="1:54" x14ac:dyDescent="0.25">
      <c r="A383" s="5">
        <v>441</v>
      </c>
      <c r="B383" t="s">
        <v>4201</v>
      </c>
      <c r="C383" t="s">
        <v>2492</v>
      </c>
      <c r="D383" t="s">
        <v>4495</v>
      </c>
      <c r="G383" s="3">
        <f t="shared" si="34"/>
        <v>441</v>
      </c>
      <c r="J383" s="8" t="s">
        <v>4245</v>
      </c>
      <c r="L383" t="s">
        <v>100</v>
      </c>
      <c r="M383" t="s">
        <v>100</v>
      </c>
      <c r="N383">
        <v>382</v>
      </c>
      <c r="O383">
        <v>382</v>
      </c>
      <c r="P383">
        <v>382</v>
      </c>
      <c r="Q383">
        <v>0</v>
      </c>
      <c r="R383" s="3">
        <f>IF(S383&lt;&gt;"",VLOOKUP(S383,'ESO zone constants'!$E$2:$L$4965,8,FALSE),"")</f>
        <v>1086</v>
      </c>
      <c r="S383" t="s">
        <v>4149</v>
      </c>
      <c r="T383" s="21" t="str">
        <f>IF(R383&lt;&gt;"",IF(NOT(ISERROR(VLOOKUP(R383,'ESO Dungeon constants'!$F$3:$J$9999,5,FALSE))),VLOOKUP(R383,'ESO Dungeon constants'!$F$3:$K$9999,6,FALSE),VLOOKUP(R383,'ESO zone constants'!$L$2:$O$9999,4,FALSE)),"")</f>
        <v>DLC_ELSWEYR</v>
      </c>
      <c r="U383" s="3" t="str">
        <f>VLOOKUP(T383,'LibSets constants'!$B$3:$C$1000,2,FALSE)</f>
        <v>Elsweyr</v>
      </c>
      <c r="V383" s="37" t="s">
        <v>4362</v>
      </c>
      <c r="W383" s="46" t="str">
        <f>IF(V383&lt;&gt;"",IF(V383&lt;&gt;"LIBSETS_DROP_MECHANIC_MONSTER_NAME",VLOOKUP(V383,'LibSets constants'!$I$4:$L$1000,3,FALSE),""),"")</f>
        <v>Delve bosses have a chance to drop a waist or feet.</v>
      </c>
      <c r="X383" s="46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constants'!$E$2:$L$4965,8,FALSE),""),""),"")</f>
        <v/>
      </c>
      <c r="AA383" s="47" t="s">
        <v>4363</v>
      </c>
      <c r="AB383" s="46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6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constants'!$E$2:$L$4965,8,FALSE),""),""),"")</f>
        <v/>
      </c>
      <c r="AF383" s="47" t="s">
        <v>4364</v>
      </c>
      <c r="AG383" s="46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6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constants'!$E$2:$L$4965,8,FALSE),""),""),"")</f>
        <v/>
      </c>
      <c r="AK383" s="47" t="s">
        <v>4365</v>
      </c>
      <c r="AL383" s="46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6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constants'!$E$2:$L$4965,8,FALSE),""),""),"")</f>
        <v/>
      </c>
      <c r="AP383" s="47"/>
      <c r="AQ383" s="46" t="str">
        <f>IF(AP383&lt;&gt;"",IF(AP383&lt;&gt;"LIBSETS_DROP_MECHANIC_MONSTER_NAME",VLOOKUP(AP383,'LibSets constants'!$I$4:$L$1000,3,FALSE),""),"")</f>
        <v/>
      </c>
      <c r="AR383" s="46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constants'!$E$2:$L$4965,8,FALSE),""),""),"")</f>
        <v/>
      </c>
      <c r="AU383" s="47"/>
      <c r="AV383" s="46" t="str">
        <f>IF(AU383&lt;&gt;"",IF(AU383&lt;&gt;"LIBSETS_DROP_MECHANIC_MONSTER_NAME",VLOOKUP(AU383,'LibSets constants'!$I$4:$L$1000,3,FALSE),""),"")</f>
        <v/>
      </c>
      <c r="AW383" s="46" t="str">
        <f>IF(AU383&lt;&gt;"",IF(AU383&lt;&gt;"LIBSETS_DROP_MECHANIC_MONSTER_NAME",VLOOKUP(AU383,'LibSets constants'!$I$4:$L$1000,4,FALSE),""),"")</f>
        <v/>
      </c>
      <c r="AX383" s="23" t="str">
        <f t="shared" si="35"/>
        <v>[441] = {wayshrines={382,382,382,}, dlcId=DLC_ELSWEYR</v>
      </c>
      <c r="AY383" s="23" t="str">
        <f t="shared" si="38"/>
        <v>, zoneIds={1086}, veteran=false</v>
      </c>
      <c r="AZ383" s="23" t="str">
        <f t="shared" si="36"/>
        <v>, setType=LIBSETS_SETTYPE_OVERLAND</v>
      </c>
      <c r="BA38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3" s="23" t="str">
        <f t="shared" si="39"/>
        <v xml:space="preserve"> --Vesture of Darloc Brae / Gewandung von Darloc Brae   [Northern Elsweyr]</v>
      </c>
    </row>
    <row r="384" spans="1:54" x14ac:dyDescent="0.25">
      <c r="A384" s="5">
        <v>442</v>
      </c>
      <c r="B384" t="s">
        <v>4200</v>
      </c>
      <c r="C384" t="s">
        <v>2493</v>
      </c>
      <c r="D384" t="s">
        <v>4496</v>
      </c>
      <c r="G384" s="3">
        <f t="shared" si="34"/>
        <v>442</v>
      </c>
      <c r="J384" s="8" t="s">
        <v>4245</v>
      </c>
      <c r="L384" t="s">
        <v>100</v>
      </c>
      <c r="M384" t="s">
        <v>100</v>
      </c>
      <c r="N384">
        <v>382</v>
      </c>
      <c r="O384">
        <v>382</v>
      </c>
      <c r="P384">
        <v>382</v>
      </c>
      <c r="Q384">
        <v>0</v>
      </c>
      <c r="R384" s="3">
        <f>IF(S384&lt;&gt;"",VLOOKUP(S384,'ESO zone constants'!$E$2:$L$4965,8,FALSE),"")</f>
        <v>1086</v>
      </c>
      <c r="S384" t="s">
        <v>4149</v>
      </c>
      <c r="T384" s="21" t="str">
        <f>IF(R384&lt;&gt;"",IF(NOT(ISERROR(VLOOKUP(R384,'ESO Dungeon constants'!$F$3:$J$9999,5,FALSE))),VLOOKUP(R384,'ESO Dungeon constants'!$F$3:$K$9999,6,FALSE),VLOOKUP(R384,'ESO zone constants'!$L$2:$O$9999,4,FALSE)),"")</f>
        <v>DLC_ELSWEYR</v>
      </c>
      <c r="U384" s="3" t="str">
        <f>VLOOKUP(T384,'LibSets constants'!$B$3:$C$1000,2,FALSE)</f>
        <v>Elsweyr</v>
      </c>
      <c r="V384" s="37" t="s">
        <v>4362</v>
      </c>
      <c r="W384" s="46" t="str">
        <f>IF(V384&lt;&gt;"",IF(V384&lt;&gt;"LIBSETS_DROP_MECHANIC_MONSTER_NAME",VLOOKUP(V384,'LibSets constants'!$I$4:$L$1000,3,FALSE),""),"")</f>
        <v>Delve bosses have a chance to drop a waist or feet.</v>
      </c>
      <c r="X384" s="46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constants'!$E$2:$L$4965,8,FALSE),""),""),"")</f>
        <v/>
      </c>
      <c r="AA384" s="47" t="s">
        <v>4363</v>
      </c>
      <c r="AB384" s="46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6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constants'!$E$2:$L$4965,8,FALSE),""),""),"")</f>
        <v/>
      </c>
      <c r="AF384" s="47" t="s">
        <v>4364</v>
      </c>
      <c r="AG384" s="46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6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constants'!$E$2:$L$4965,8,FALSE),""),""),"")</f>
        <v/>
      </c>
      <c r="AK384" s="47" t="s">
        <v>4365</v>
      </c>
      <c r="AL384" s="46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6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constants'!$E$2:$L$4965,8,FALSE),""),""),"")</f>
        <v/>
      </c>
      <c r="AP384" s="47"/>
      <c r="AQ384" s="46" t="str">
        <f>IF(AP384&lt;&gt;"",IF(AP384&lt;&gt;"LIBSETS_DROP_MECHANIC_MONSTER_NAME",VLOOKUP(AP384,'LibSets constants'!$I$4:$L$1000,3,FALSE),""),"")</f>
        <v/>
      </c>
      <c r="AR384" s="46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constants'!$E$2:$L$4965,8,FALSE),""),""),"")</f>
        <v/>
      </c>
      <c r="AU384" s="47"/>
      <c r="AV384" s="46" t="str">
        <f>IF(AU384&lt;&gt;"",IF(AU384&lt;&gt;"LIBSETS_DROP_MECHANIC_MONSTER_NAME",VLOOKUP(AU384,'LibSets constants'!$I$4:$L$1000,3,FALSE),""),"")</f>
        <v/>
      </c>
      <c r="AW384" s="46" t="str">
        <f>IF(AU384&lt;&gt;"",IF(AU384&lt;&gt;"LIBSETS_DROP_MECHANIC_MONSTER_NAME",VLOOKUP(AU384,'LibSets constants'!$I$4:$L$1000,4,FALSE),""),"")</f>
        <v/>
      </c>
      <c r="AX384" s="23" t="str">
        <f t="shared" si="35"/>
        <v>[442] = {wayshrines={382,382,382,}, dlcId=DLC_ELSWEYR</v>
      </c>
      <c r="AY384" s="23" t="str">
        <f t="shared" si="38"/>
        <v>, zoneIds={1086}, veteran=false</v>
      </c>
      <c r="AZ384" s="23" t="str">
        <f t="shared" si="36"/>
        <v>, setType=LIBSETS_SETTYPE_OVERLAND</v>
      </c>
      <c r="BA38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4" s="23" t="str">
        <f t="shared" si="39"/>
        <v xml:space="preserve"> --Call of the Undertaker / Ruf des Totengräbers   [Northern Elsweyr]</v>
      </c>
    </row>
    <row r="385" spans="1:54" x14ac:dyDescent="0.25">
      <c r="A385" s="5">
        <v>465</v>
      </c>
      <c r="B385" t="s">
        <v>4473</v>
      </c>
      <c r="C385" t="s">
        <v>4474</v>
      </c>
      <c r="D385" t="s">
        <v>4475</v>
      </c>
      <c r="G385" s="3">
        <f t="shared" si="34"/>
        <v>465</v>
      </c>
      <c r="J385" s="8" t="s">
        <v>4245</v>
      </c>
      <c r="L385" t="s">
        <v>100</v>
      </c>
      <c r="M385" t="s">
        <v>100</v>
      </c>
      <c r="N385">
        <v>402</v>
      </c>
      <c r="O385">
        <v>402</v>
      </c>
      <c r="P385">
        <v>402</v>
      </c>
      <c r="Q385">
        <v>0</v>
      </c>
      <c r="R385" s="3">
        <f>IF(J385&lt;&gt;"LIBSETS_SETTYPE_BATTLEGROUND",IF(J385&lt;&gt;"LIBSETS_SETTYPE_SPECIAL",IF(S385&lt;&gt;"",VLOOKUP(S385,'ESO zone constants'!$E$2:$L$4965,8,FALSE),""),""),"")</f>
        <v>1133</v>
      </c>
      <c r="S385" t="s">
        <v>4396</v>
      </c>
      <c r="T385" s="21" t="str">
        <f>IF(R385&lt;&gt;"",IF(NOT(ISERROR(VLOOKUP(R385,'ESO Dungeon constants'!$F$3:$J$9999,5,FALSE))),VLOOKUP(R385,'ESO Dungeon constants'!$F$3:$K$9999,6,FALSE),VLOOKUP(R385,'ESO zone constants'!$L$2:$O$9999,4,FALSE)),"")</f>
        <v>DLC_DRAGONHOLD</v>
      </c>
      <c r="U385" s="3" t="str">
        <f>VLOOKUP(T385,'LibSets constants'!$B$3:$C$1000,2,FALSE)</f>
        <v>Dragonhold</v>
      </c>
      <c r="V385" s="37" t="s">
        <v>4362</v>
      </c>
      <c r="W385" s="46" t="str">
        <f>IF(V385&lt;&gt;"",IF(V385&lt;&gt;"LIBSETS_DROP_MECHANIC_MONSTER_NAME",VLOOKUP(V385,'LibSets constants'!$I$4:$L$1000,3,FALSE),""),"")</f>
        <v>Delve bosses have a chance to drop a waist or feet.</v>
      </c>
      <c r="X385" s="46"/>
      <c r="AA385" s="47" t="s">
        <v>4362</v>
      </c>
      <c r="AB385" s="46"/>
      <c r="AC385" s="46"/>
      <c r="AD385" s="45"/>
      <c r="AF385" s="47" t="s">
        <v>4362</v>
      </c>
      <c r="AG385" s="46"/>
      <c r="AH385" s="46"/>
      <c r="AI385" s="45"/>
      <c r="AK385" s="47" t="s">
        <v>4362</v>
      </c>
      <c r="AL385" s="46"/>
      <c r="AM385" s="46"/>
      <c r="AP385" s="47" t="s">
        <v>4362</v>
      </c>
      <c r="AQ385" s="46"/>
      <c r="AR385" s="46"/>
      <c r="AU385" s="47" t="s">
        <v>4362</v>
      </c>
      <c r="AV385" s="46"/>
      <c r="AW385" s="46"/>
      <c r="AX385" s="23" t="str">
        <f t="shared" si="35"/>
        <v>[465] = {wayshrines={402,402,402,}, dlcId=DLC_DRAGONHOLD</v>
      </c>
      <c r="AY385" s="23" t="str">
        <f t="shared" si="38"/>
        <v>, zoneIds={1133}, veteran=false</v>
      </c>
      <c r="AZ385" s="23" t="str">
        <f t="shared" si="36"/>
        <v>, setType=LIBSETS_SETTYPE_OVERLAND</v>
      </c>
      <c r="BA385" s="23" t="str">
        <f t="shared" si="37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5" s="23" t="str">
        <f t="shared" si="39"/>
        <v xml:space="preserve"> --Senchal Defender / Verteidiger von Senchal   [Southern Elsweyr]</v>
      </c>
    </row>
    <row r="386" spans="1:54" x14ac:dyDescent="0.25">
      <c r="A386" s="5">
        <v>466</v>
      </c>
      <c r="B386" t="s">
        <v>4490</v>
      </c>
      <c r="C386" t="s">
        <v>4476</v>
      </c>
      <c r="D386" t="s">
        <v>4489</v>
      </c>
      <c r="G386" s="3">
        <f t="shared" si="34"/>
        <v>466</v>
      </c>
      <c r="J386" s="8" t="s">
        <v>4245</v>
      </c>
      <c r="L386" t="s">
        <v>100</v>
      </c>
      <c r="M386" t="s">
        <v>100</v>
      </c>
      <c r="N386">
        <v>402</v>
      </c>
      <c r="O386">
        <v>402</v>
      </c>
      <c r="P386">
        <v>402</v>
      </c>
      <c r="Q386">
        <v>0</v>
      </c>
      <c r="R386" s="3">
        <f>IF(J386&lt;&gt;"LIBSETS_SETTYPE_BATTLEGROUND",IF(J386&lt;&gt;"LIBSETS_SETTYPE_SPECIAL",IF(S386&lt;&gt;"",VLOOKUP(S386,'ESO zone constants'!$E$2:$L$4965,8,FALSE),""),""),"")</f>
        <v>1133</v>
      </c>
      <c r="S386" t="s">
        <v>4396</v>
      </c>
      <c r="T386" s="21" t="str">
        <f>IF(R386&lt;&gt;"",IF(NOT(ISERROR(VLOOKUP(R386,'ESO Dungeon constants'!$F$3:$J$9999,5,FALSE))),VLOOKUP(R386,'ESO Dungeon constants'!$F$3:$K$9999,6,FALSE),VLOOKUP(R386,'ESO zone constants'!$L$2:$O$9999,4,FALSE)),"")</f>
        <v>DLC_DRAGONHOLD</v>
      </c>
      <c r="U386" s="3" t="str">
        <f>VLOOKUP(T386,'LibSets constants'!$B$3:$C$1000,2,FALSE)</f>
        <v>Dragonhold</v>
      </c>
      <c r="V386" s="37" t="s">
        <v>4362</v>
      </c>
      <c r="W386" s="46" t="str">
        <f>IF(V386&lt;&gt;"",IF(V386&lt;&gt;"LIBSETS_DROP_MECHANIC_MONSTER_NAME",VLOOKUP(V386,'LibSets constants'!$I$4:$L$1000,3,FALSE),""),"")</f>
        <v>Delve bosses have a chance to drop a waist or feet.</v>
      </c>
      <c r="X386" s="46"/>
      <c r="AA386" s="47" t="s">
        <v>4362</v>
      </c>
      <c r="AB386" s="46"/>
      <c r="AC386" s="46"/>
      <c r="AD386" s="45"/>
      <c r="AF386" s="47" t="s">
        <v>4362</v>
      </c>
      <c r="AG386" s="46"/>
      <c r="AH386" s="46"/>
      <c r="AI386" s="45"/>
      <c r="AK386" s="47" t="s">
        <v>4362</v>
      </c>
      <c r="AL386" s="46"/>
      <c r="AM386" s="46"/>
      <c r="AP386" s="47" t="s">
        <v>4362</v>
      </c>
      <c r="AQ386" s="46"/>
      <c r="AR386" s="46"/>
      <c r="AU386" s="47" t="s">
        <v>4362</v>
      </c>
      <c r="AV386" s="46"/>
      <c r="AW386" s="46"/>
      <c r="AX386" s="23" t="str">
        <f t="shared" si="35"/>
        <v>[466] = {wayshrines={402,402,402,}, dlcId=DLC_DRAGONHOLD</v>
      </c>
      <c r="AY386" s="23" t="str">
        <f t="shared" si="38"/>
        <v>, zoneIds={1133}, veteran=false</v>
      </c>
      <c r="AZ386" s="23" t="str">
        <f t="shared" si="36"/>
        <v>, setType=LIBSETS_SETTYPE_OVERLAND</v>
      </c>
      <c r="BA386" s="23" t="str">
        <f t="shared" si="37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6" s="23" t="str">
        <f t="shared" si="39"/>
        <v xml:space="preserve"> --Marauder's Haste / Marodeurshast   [Southern Elsweyr]</v>
      </c>
    </row>
    <row r="387" spans="1:54" x14ac:dyDescent="0.25">
      <c r="A387" s="5">
        <v>467</v>
      </c>
      <c r="B387" t="s">
        <v>4488</v>
      </c>
      <c r="C387" t="s">
        <v>4477</v>
      </c>
      <c r="D387" t="s">
        <v>4487</v>
      </c>
      <c r="G387" s="3">
        <f t="shared" ref="G387:G437" si="40">A387</f>
        <v>467</v>
      </c>
      <c r="J387" s="8" t="s">
        <v>4245</v>
      </c>
      <c r="L387" t="s">
        <v>100</v>
      </c>
      <c r="M387" t="s">
        <v>100</v>
      </c>
      <c r="N387">
        <v>402</v>
      </c>
      <c r="O387">
        <v>402</v>
      </c>
      <c r="P387">
        <v>402</v>
      </c>
      <c r="Q387">
        <v>0</v>
      </c>
      <c r="R387" s="3">
        <f>IF(J387&lt;&gt;"LIBSETS_SETTYPE_BATTLEGROUND",IF(J387&lt;&gt;"LIBSETS_SETTYPE_SPECIAL",IF(S387&lt;&gt;"",VLOOKUP(S387,'ESO zone constants'!$E$2:$L$4965,8,FALSE),""),""),"")</f>
        <v>1133</v>
      </c>
      <c r="S387" t="s">
        <v>4396</v>
      </c>
      <c r="T387" s="21" t="str">
        <f>IF(R387&lt;&gt;"",IF(NOT(ISERROR(VLOOKUP(R387,'ESO Dungeon constants'!$F$3:$J$9999,5,FALSE))),VLOOKUP(R387,'ESO Dungeon constants'!$F$3:$K$9999,6,FALSE),VLOOKUP(R387,'ESO zone constants'!$L$2:$O$9999,4,FALSE)),"")</f>
        <v>DLC_DRAGONHOLD</v>
      </c>
      <c r="U387" s="3" t="str">
        <f>VLOOKUP(T387,'LibSets constants'!$B$3:$C$1000,2,FALSE)</f>
        <v>Dragonhold</v>
      </c>
      <c r="V387" s="37" t="s">
        <v>4362</v>
      </c>
      <c r="W387" s="46" t="str">
        <f>IF(V387&lt;&gt;"",IF(V387&lt;&gt;"LIBSETS_DROP_MECHANIC_MONSTER_NAME",VLOOKUP(V387,'LibSets constants'!$I$4:$L$1000,3,FALSE),""),"")</f>
        <v>Delve bosses have a chance to drop a waist or feet.</v>
      </c>
      <c r="X387" s="46"/>
      <c r="AA387" s="47" t="s">
        <v>4362</v>
      </c>
      <c r="AB387" s="46"/>
      <c r="AC387" s="46"/>
      <c r="AD387" s="45"/>
      <c r="AF387" s="47" t="s">
        <v>4362</v>
      </c>
      <c r="AG387" s="46"/>
      <c r="AH387" s="46"/>
      <c r="AI387" s="45"/>
      <c r="AK387" s="47" t="s">
        <v>4362</v>
      </c>
      <c r="AL387" s="46"/>
      <c r="AM387" s="46"/>
      <c r="AP387" s="47" t="s">
        <v>4362</v>
      </c>
      <c r="AQ387" s="46"/>
      <c r="AR387" s="46"/>
      <c r="AU387" s="47" t="s">
        <v>4362</v>
      </c>
      <c r="AV387" s="46"/>
      <c r="AW387" s="46"/>
      <c r="AX387" s="23" t="str">
        <f t="shared" ref="AX387:AX437" si="41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[467] = {wayshrines={402,402,402,}, dlcId=DLC_DRAGONHOLD</v>
      </c>
      <c r="AY387" s="23" t="str">
        <f t="shared" si="38"/>
        <v>, zoneIds={1133}, veteran=false</v>
      </c>
      <c r="AZ387" s="23" t="str">
        <f t="shared" ref="AZ387:AZ437" si="42">IF(I387&lt;&gt;"Not in the game (anymore)",IF(A387&lt;&gt;"",", setType="&amp;J387,"")&amp;IF(M387="true",", multiTrialSet=true",""),"")</f>
        <v>, setType=LIBSETS_SETTYPE_OVERLAND</v>
      </c>
      <c r="BA387" s="23" t="str">
        <f t="shared" ref="BA387:BA437" si="43"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7" s="23" t="str">
        <f t="shared" si="39"/>
        <v xml:space="preserve"> --Dragonguard Elite / Drachengardeelite   [Southern Elsweyr]</v>
      </c>
    </row>
    <row r="388" spans="1:54" x14ac:dyDescent="0.25">
      <c r="A388" s="13">
        <v>380</v>
      </c>
      <c r="B388" t="s">
        <v>2256</v>
      </c>
      <c r="C388" t="s">
        <v>2258</v>
      </c>
      <c r="D388" t="s">
        <v>2257</v>
      </c>
      <c r="G388" s="3">
        <f t="shared" si="40"/>
        <v>380</v>
      </c>
      <c r="H388" t="s">
        <v>4230</v>
      </c>
      <c r="I388" t="s">
        <v>4182</v>
      </c>
      <c r="J388" s="8" t="s">
        <v>4247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S388" t="s">
        <v>4314</v>
      </c>
      <c r="T388" s="21" t="str">
        <f>IF(R388&lt;&gt;"",IF(NOT(ISERROR(VLOOKUP(R388,'ESO Dungeon constants'!$F$3:$J$9999,5,FALSE))),VLOOKUP(R388,'ESO Dungeon constants'!$F$3:$K$9999,6,FALSE),VLOOKUP(R388,'ESO zone constants'!$L$2:$O$9999,4,FALSE)),"")</f>
        <v/>
      </c>
      <c r="U388" s="3" t="e">
        <f>VLOOKUP(T388,'LibSets constants'!$B$3:$C$1000,2,FALSE)</f>
        <v>#N/A</v>
      </c>
      <c r="V388" s="37" t="s">
        <v>4509</v>
      </c>
      <c r="W388" s="46" t="str">
        <f>IF(V388&lt;&gt;"",IF(V388&lt;&gt;"LIBSETS_DROP_MECHANIC_MONSTER_NAME",VLOOKUP(V388,'LibSets constants'!$I$4:$L$1000,3,FALSE),""),"")</f>
        <v>Level up reward</v>
      </c>
      <c r="X388" s="46" t="str">
        <f>IF(V388&lt;&gt;"",IF(V388&lt;&gt;"LIBSETS_DROP_MECHANIC_MONSTER_NAME",VLOOKUP(V388,'LibSets constants'!$I$4:$L$1000,4,FALSE),""),"")</f>
        <v>Level Aufstieg Belohnung</v>
      </c>
      <c r="Y388" s="3" t="str">
        <f>IF(J388&lt;&gt;"LIBSETS_SETTYPE_BATTLEGROUND",IF(J388&lt;&gt;"LIBSETS_SETTYPE_SPECIAL",IF(Z388&lt;&gt;"",VLOOKUP(Z388,'ESO zone constants'!$E$2:$L$4965,8,FALSE),""),""),"")</f>
        <v/>
      </c>
      <c r="AA388" s="47"/>
      <c r="AB388" s="46" t="str">
        <f>IF(AA388&lt;&gt;"",IF(AA388&lt;&gt;"LIBSETS_DROP_MECHANIC_MONSTER_NAME",VLOOKUP(AA388,'LibSets constants'!$I$4:$L$1000,3,FALSE),""),"")</f>
        <v/>
      </c>
      <c r="AC388" s="46" t="str">
        <f>IF(AA388&lt;&gt;"",IF(AA388&lt;&gt;"LIBSETS_DROP_MECHANIC_MONSTER_NAME",VLOOKUP(AA388,'LibSets constants'!$I$4:$L$1000,4,FALSE),""),"")</f>
        <v/>
      </c>
      <c r="AD388" s="3" t="str">
        <f>IF(J388&lt;&gt;"LIBSETS_SETTYPE_BATTLEGROUND",IF(J388&lt;&gt;"LIBSETS_SETTYPE_SPECIAL",IF(AE388&lt;&gt;"",VLOOKUP(AE388,'ESO zone constants'!$E$2:$L$4965,8,FALSE),""),""),"")</f>
        <v/>
      </c>
      <c r="AF388" s="47"/>
      <c r="AG388" s="46" t="str">
        <f>IF(AF388&lt;&gt;"",IF(AF388&lt;&gt;"LIBSETS_DROP_MECHANIC_MONSTER_NAME",VLOOKUP(AF388,'LibSets constants'!$I$4:$L$1000,3,FALSE),""),"")</f>
        <v/>
      </c>
      <c r="AH388" s="46" t="str">
        <f>IF(AF388&lt;&gt;"",IF(AF388&lt;&gt;"LIBSETS_DROP_MECHANIC_MONSTER_NAME",VLOOKUP(AF388,'LibSets constants'!$I$4:$L$1000,4,FALSE),""),"")</f>
        <v/>
      </c>
      <c r="AI388" s="3" t="str">
        <f>IF(J388&lt;&gt;"LIBSETS_SETTYPE_BATTLEGROUND",IF(J388&lt;&gt;"LIBSETS_SETTYPE_SPECIAL",IF(AJ388&lt;&gt;"",VLOOKUP(AJ388,'ESO zone constants'!$E$2:$L$4965,8,FALSE),""),""),"")</f>
        <v/>
      </c>
      <c r="AK388" s="47"/>
      <c r="AL388" s="46" t="str">
        <f>IF(AK388&lt;&gt;"",IF(AK388&lt;&gt;"LIBSETS_DROP_MECHANIC_MONSTER_NAME",VLOOKUP(AK388,'LibSets constants'!$I$4:$L$1000,3,FALSE),""),"")</f>
        <v/>
      </c>
      <c r="AM388" s="46" t="str">
        <f>IF(AK388&lt;&gt;"",IF(AK388&lt;&gt;"LIBSETS_DROP_MECHANIC_MONSTER_NAME",VLOOKUP(AK388,'LibSets constants'!$I$4:$L$1000,4,FALSE),""),"")</f>
        <v/>
      </c>
      <c r="AN388" s="3" t="str">
        <f>IF(J388&lt;&gt;"LIBSETS_SETTYPE_BATTLEGROUND",IF(J388&lt;&gt;"LIBSETS_SETTYPE_SPECIAL",IF(AO388&lt;&gt;"",VLOOKUP(AO388,'ESO zone constants'!$E$2:$L$4965,8,FALSE),""),""),"")</f>
        <v/>
      </c>
      <c r="AP388" s="47"/>
      <c r="AQ388" s="46" t="str">
        <f>IF(AP388&lt;&gt;"",IF(AP388&lt;&gt;"LIBSETS_DROP_MECHANIC_MONSTER_NAME",VLOOKUP(AP388,'LibSets constants'!$I$4:$L$1000,3,FALSE),""),"")</f>
        <v/>
      </c>
      <c r="AR388" s="46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constants'!$E$2:$L$4965,8,FALSE),""),""),"")</f>
        <v/>
      </c>
      <c r="AU388" s="47"/>
      <c r="AV388" s="46" t="str">
        <f>IF(AU388&lt;&gt;"",IF(AU388&lt;&gt;"LIBSETS_DROP_MECHANIC_MONSTER_NAME",VLOOKUP(AU388,'LibSets constants'!$I$4:$L$1000,3,FALSE),""),"")</f>
        <v/>
      </c>
      <c r="AW388" s="46" t="str">
        <f>IF(AU388&lt;&gt;"",IF(AU388&lt;&gt;"LIBSETS_DROP_MECHANIC_MONSTER_NAME",VLOOKUP(AU388,'LibSets constants'!$I$4:$L$1000,4,FALSE),""),"")</f>
        <v/>
      </c>
      <c r="AX388" s="23" t="str">
        <f t="shared" si="41"/>
        <v>[380] = {wayshrines={-1,-1,-1,}, dlcId=DLC_BASE_GAME</v>
      </c>
      <c r="AY388" s="23" t="str">
        <f t="shared" si="38"/>
        <v>, veteran=false</v>
      </c>
      <c r="AZ388" s="23" t="str">
        <f t="shared" si="42"/>
        <v>, setType=LIBSETS_SETTYPE_SPECIAL</v>
      </c>
      <c r="BA388" s="23" t="str">
        <f t="shared" si="43"/>
        <v>, dropMechanic={LIBSETS_DROP_MECHANIC_LEVEL_UP_REWARD}},</v>
      </c>
      <c r="BB388" s="23" t="str">
        <f t="shared" si="39"/>
        <v xml:space="preserve"> --Prophet's / Prophet   [!Level up advisor]</v>
      </c>
    </row>
    <row r="389" spans="1:54" x14ac:dyDescent="0.25">
      <c r="A389" s="13">
        <v>381</v>
      </c>
      <c r="B389" t="s">
        <v>2259</v>
      </c>
      <c r="C389" t="s">
        <v>2261</v>
      </c>
      <c r="D389" t="s">
        <v>2260</v>
      </c>
      <c r="G389" s="3">
        <f t="shared" si="40"/>
        <v>381</v>
      </c>
      <c r="H389" t="s">
        <v>4230</v>
      </c>
      <c r="I389" t="s">
        <v>4182</v>
      </c>
      <c r="J389" s="8" t="s">
        <v>4247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S389" t="s">
        <v>4314</v>
      </c>
      <c r="T389" s="21" t="str">
        <f>IF(R389&lt;&gt;"",IF(NOT(ISERROR(VLOOKUP(R389,'ESO Dungeon constants'!$F$3:$J$9999,5,FALSE))),VLOOKUP(R389,'ESO Dungeon constants'!$F$3:$K$9999,6,FALSE),VLOOKUP(R389,'ESO zone constants'!$L$2:$O$9999,4,FALSE)),"")</f>
        <v/>
      </c>
      <c r="U389" s="3" t="e">
        <f>VLOOKUP(T389,'LibSets constants'!$B$3:$C$1000,2,FALSE)</f>
        <v>#N/A</v>
      </c>
      <c r="V389" s="37" t="s">
        <v>4509</v>
      </c>
      <c r="W389" s="46" t="str">
        <f>IF(V389&lt;&gt;"",IF(V389&lt;&gt;"LIBSETS_DROP_MECHANIC_MONSTER_NAME",VLOOKUP(V389,'LibSets constants'!$I$4:$L$1000,3,FALSE),""),"")</f>
        <v>Level up reward</v>
      </c>
      <c r="X389" s="46" t="str">
        <f>IF(V389&lt;&gt;"",IF(V389&lt;&gt;"LIBSETS_DROP_MECHANIC_MONSTER_NAME",VLOOKUP(V389,'LibSets constants'!$I$4:$L$1000,4,FALSE),""),"")</f>
        <v>Level Aufstieg Belohnung</v>
      </c>
      <c r="Y389" s="3" t="str">
        <f>IF(J389&lt;&gt;"LIBSETS_SETTYPE_BATTLEGROUND",IF(J389&lt;&gt;"LIBSETS_SETTYPE_SPECIAL",IF(Z389&lt;&gt;"",VLOOKUP(Z389,'ESO zone constants'!$E$2:$L$4965,8,FALSE),""),""),"")</f>
        <v/>
      </c>
      <c r="AA389" s="47"/>
      <c r="AB389" s="46" t="str">
        <f>IF(AA389&lt;&gt;"",IF(AA389&lt;&gt;"LIBSETS_DROP_MECHANIC_MONSTER_NAME",VLOOKUP(AA389,'LibSets constants'!$I$4:$L$1000,3,FALSE),""),"")</f>
        <v/>
      </c>
      <c r="AC389" s="46" t="str">
        <f>IF(AA389&lt;&gt;"",IF(AA389&lt;&gt;"LIBSETS_DROP_MECHANIC_MONSTER_NAME",VLOOKUP(AA389,'LibSets constants'!$I$4:$L$1000,4,FALSE),""),"")</f>
        <v/>
      </c>
      <c r="AD389" s="3" t="str">
        <f>IF(J389&lt;&gt;"LIBSETS_SETTYPE_BATTLEGROUND",IF(J389&lt;&gt;"LIBSETS_SETTYPE_SPECIAL",IF(AE389&lt;&gt;"",VLOOKUP(AE389,'ESO zone constants'!$E$2:$L$4965,8,FALSE),""),""),"")</f>
        <v/>
      </c>
      <c r="AF389" s="47"/>
      <c r="AG389" s="46" t="str">
        <f>IF(AF389&lt;&gt;"",IF(AF389&lt;&gt;"LIBSETS_DROP_MECHANIC_MONSTER_NAME",VLOOKUP(AF389,'LibSets constants'!$I$4:$L$1000,3,FALSE),""),"")</f>
        <v/>
      </c>
      <c r="AH389" s="46" t="str">
        <f>IF(AF389&lt;&gt;"",IF(AF389&lt;&gt;"LIBSETS_DROP_MECHANIC_MONSTER_NAME",VLOOKUP(AF389,'LibSets constants'!$I$4:$L$1000,4,FALSE),""),"")</f>
        <v/>
      </c>
      <c r="AI389" s="3" t="str">
        <f>IF(J389&lt;&gt;"LIBSETS_SETTYPE_BATTLEGROUND",IF(J389&lt;&gt;"LIBSETS_SETTYPE_SPECIAL",IF(AJ389&lt;&gt;"",VLOOKUP(AJ389,'ESO zone constants'!$E$2:$L$4965,8,FALSE),""),""),"")</f>
        <v/>
      </c>
      <c r="AK389" s="47"/>
      <c r="AL389" s="46" t="str">
        <f>IF(AK389&lt;&gt;"",IF(AK389&lt;&gt;"LIBSETS_DROP_MECHANIC_MONSTER_NAME",VLOOKUP(AK389,'LibSets constants'!$I$4:$L$1000,3,FALSE),""),"")</f>
        <v/>
      </c>
      <c r="AM389" s="46" t="str">
        <f>IF(AK389&lt;&gt;"",IF(AK389&lt;&gt;"LIBSETS_DROP_MECHANIC_MONSTER_NAME",VLOOKUP(AK389,'LibSets constants'!$I$4:$L$1000,4,FALSE),""),"")</f>
        <v/>
      </c>
      <c r="AN389" s="3" t="str">
        <f>IF(J389&lt;&gt;"LIBSETS_SETTYPE_BATTLEGROUND",IF(J389&lt;&gt;"LIBSETS_SETTYPE_SPECIAL",IF(AO389&lt;&gt;"",VLOOKUP(AO389,'ESO zone constants'!$E$2:$L$4965,8,FALSE),""),""),"")</f>
        <v/>
      </c>
      <c r="AP389" s="47"/>
      <c r="AQ389" s="46" t="str">
        <f>IF(AP389&lt;&gt;"",IF(AP389&lt;&gt;"LIBSETS_DROP_MECHANIC_MONSTER_NAME",VLOOKUP(AP389,'LibSets constants'!$I$4:$L$1000,3,FALSE),""),"")</f>
        <v/>
      </c>
      <c r="AR389" s="46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constants'!$E$2:$L$4965,8,FALSE),""),""),"")</f>
        <v/>
      </c>
      <c r="AU389" s="47"/>
      <c r="AV389" s="46" t="str">
        <f>IF(AU389&lt;&gt;"",IF(AU389&lt;&gt;"LIBSETS_DROP_MECHANIC_MONSTER_NAME",VLOOKUP(AU389,'LibSets constants'!$I$4:$L$1000,3,FALSE),""),"")</f>
        <v/>
      </c>
      <c r="AW389" s="46" t="str">
        <f>IF(AU389&lt;&gt;"",IF(AU389&lt;&gt;"LIBSETS_DROP_MECHANIC_MONSTER_NAME",VLOOKUP(AU389,'LibSets constants'!$I$4:$L$1000,4,FALSE),""),"")</f>
        <v/>
      </c>
      <c r="AX389" s="23" t="str">
        <f t="shared" si="41"/>
        <v>[381] = {wayshrines={-1,-1,-1,}, dlcId=DLC_BASE_GAME</v>
      </c>
      <c r="AY389" s="23" t="str">
        <f t="shared" si="38"/>
        <v>, veteran=false</v>
      </c>
      <c r="AZ389" s="23" t="str">
        <f t="shared" si="42"/>
        <v>, setType=LIBSETS_SETTYPE_SPECIAL</v>
      </c>
      <c r="BA389" s="23" t="str">
        <f t="shared" si="43"/>
        <v>, dropMechanic={LIBSETS_DROP_MECHANIC_LEVEL_UP_REWARD}},</v>
      </c>
      <c r="BB389" s="23" t="str">
        <f t="shared" si="39"/>
        <v xml:space="preserve"> --Broken Soul / Zerbrochene Seele   [!Level up advisor]</v>
      </c>
    </row>
    <row r="390" spans="1:54" x14ac:dyDescent="0.25">
      <c r="A390" s="13">
        <v>136</v>
      </c>
      <c r="B390" t="s">
        <v>1686</v>
      </c>
      <c r="C390" t="s">
        <v>1688</v>
      </c>
      <c r="D390" t="s">
        <v>1687</v>
      </c>
      <c r="G390" s="3">
        <f t="shared" si="40"/>
        <v>136</v>
      </c>
      <c r="J390" s="8" t="s">
        <v>4246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constants'!$E$2:$L$4965,8,FALSE),"")</f>
        <v>639</v>
      </c>
      <c r="S390" t="s">
        <v>490</v>
      </c>
      <c r="T390" s="21" t="str">
        <f>IF(R390&lt;&gt;"",IF(NOT(ISERROR(VLOOKUP(R390,'ESO Dungeon constants'!$F$3:$J$9999,5,FALSE))),VLOOKUP(R390,'ESO Dungeon constants'!$F$3:$K$9999,6,FALSE),VLOOKUP(R390,'ESO zone constants'!$L$2:$O$9999,4,FALSE)),"")</f>
        <v>DLC_BASE_GAME</v>
      </c>
      <c r="U390" s="3" t="str">
        <f>VLOOKUP(T390,'LibSets constants'!$B$3:$C$1000,2,FALSE)</f>
        <v>Included in base game</v>
      </c>
      <c r="V390" s="37" t="s">
        <v>4346</v>
      </c>
      <c r="W390" s="49"/>
      <c r="X390" s="49"/>
      <c r="Y390" s="3" t="str">
        <f>IF(J390&lt;&gt;"LIBSETS_SETTYPE_BATTLEGROUND",IF(J390&lt;&gt;"LIBSETS_SETTYPE_SPECIAL",IF(Z390&lt;&gt;"",VLOOKUP(Z390,'ESO zone constants'!$E$2:$L$4965,8,FALSE),""),""),"")</f>
        <v/>
      </c>
      <c r="AA390" s="49"/>
      <c r="AB390" s="49"/>
      <c r="AC390" s="49"/>
      <c r="AD390" s="3" t="str">
        <f>IF(J390&lt;&gt;"LIBSETS_SETTYPE_BATTLEGROUND",IF(J390&lt;&gt;"LIBSETS_SETTYPE_SPECIAL",IF(AE390&lt;&gt;"",VLOOKUP(AE390,'ESO zone constants'!$E$2:$L$4965,8,FALSE),""),""),"")</f>
        <v/>
      </c>
      <c r="AF390" s="49"/>
      <c r="AG390" s="49"/>
      <c r="AH390" s="49"/>
      <c r="AI390" s="3" t="str">
        <f>IF(J390&lt;&gt;"LIBSETS_SETTYPE_BATTLEGROUND",IF(J390&lt;&gt;"LIBSETS_SETTYPE_SPECIAL",IF(AJ390&lt;&gt;"",VLOOKUP(AJ390,'ESO zone constants'!$E$2:$L$4965,8,FALSE),""),""),"")</f>
        <v/>
      </c>
      <c r="AK390" s="49"/>
      <c r="AL390" s="49"/>
      <c r="AM390" s="49"/>
      <c r="AN390" s="3" t="str">
        <f>IF(J390&lt;&gt;"LIBSETS_SETTYPE_BATTLEGROUND",IF(J390&lt;&gt;"LIBSETS_SETTYPE_SPECIAL",IF(AO390&lt;&gt;"",VLOOKUP(AO390,'ESO zone constants'!$E$2:$L$4965,8,FALSE),""),""),"")</f>
        <v/>
      </c>
      <c r="AP390" s="49"/>
      <c r="AQ390" s="49"/>
      <c r="AR390" s="49"/>
      <c r="AS390" s="3" t="str">
        <f>IF(J390&lt;&gt;"LIBSETS_SETTYPE_BATTLEGROUND",IF(J390&lt;&gt;"LIBSETS_SETTYPE_SPECIAL",IF(AT390&lt;&gt;"",VLOOKUP(AT390,'ESO zone constants'!$E$2:$L$4965,8,FALSE),""),""),"")</f>
        <v/>
      </c>
      <c r="AU390" s="49"/>
      <c r="AV390" s="49"/>
      <c r="AW390" s="49"/>
      <c r="AX390" s="23" t="str">
        <f t="shared" si="41"/>
        <v>[136] = {wayshrines={-1,-1,-1,}, dlcId=DLC_BASE_GAME</v>
      </c>
      <c r="AY390" s="23" t="str">
        <f t="shared" si="38"/>
        <v>, zoneIds={639}, veteran=false</v>
      </c>
      <c r="AZ390" s="23" t="str">
        <f t="shared" si="42"/>
        <v>, setType=LIBSETS_SETTYPE_TRIAL</v>
      </c>
      <c r="BA390" s="23" t="str">
        <f t="shared" si="43"/>
        <v>, dropMechanic={LIBSETS_DROP_MECHANIC_MONSTER_NAME}, dropMechanicNames={}},</v>
      </c>
      <c r="BB390" s="23" t="str">
        <f t="shared" si="39"/>
        <v xml:space="preserve"> --Immortal Warrior / Unsterblicher Krieger   [Sanctum Ophidia]</v>
      </c>
    </row>
    <row r="391" spans="1:54" x14ac:dyDescent="0.25">
      <c r="A391" s="13">
        <v>137</v>
      </c>
      <c r="B391" t="s">
        <v>1689</v>
      </c>
      <c r="C391" t="s">
        <v>1691</v>
      </c>
      <c r="D391" t="s">
        <v>1690</v>
      </c>
      <c r="G391" s="3">
        <f t="shared" si="40"/>
        <v>137</v>
      </c>
      <c r="J391" s="8" t="s">
        <v>4246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constants'!$E$2:$L$4965,8,FALSE),"")</f>
        <v>636</v>
      </c>
      <c r="S391" t="s">
        <v>487</v>
      </c>
      <c r="T391" s="21" t="str">
        <f>IF(R391&lt;&gt;"",IF(NOT(ISERROR(VLOOKUP(R391,'ESO Dungeon constants'!$F$3:$J$9999,5,FALSE))),VLOOKUP(R391,'ESO Dungeon constants'!$F$3:$K$9999,6,FALSE),VLOOKUP(R391,'ESO zone constants'!$L$2:$O$9999,4,FALSE)),"")</f>
        <v>DLC_BASE_GAME</v>
      </c>
      <c r="U391" s="3" t="str">
        <f>VLOOKUP(T391,'LibSets constants'!$B$3:$C$1000,2,FALSE)</f>
        <v>Included in base game</v>
      </c>
      <c r="V391" s="37" t="s">
        <v>4346</v>
      </c>
      <c r="W391" s="49"/>
      <c r="X391" s="49"/>
      <c r="Y391" s="3" t="str">
        <f>IF(J391&lt;&gt;"LIBSETS_SETTYPE_BATTLEGROUND",IF(J391&lt;&gt;"LIBSETS_SETTYPE_SPECIAL",IF(Z391&lt;&gt;"",VLOOKUP(Z391,'ESO zone constants'!$E$2:$L$4965,8,FALSE),""),""),"")</f>
        <v/>
      </c>
      <c r="AA391" s="49"/>
      <c r="AB391" s="49"/>
      <c r="AC391" s="49"/>
      <c r="AD391" s="3" t="str">
        <f>IF(J391&lt;&gt;"LIBSETS_SETTYPE_BATTLEGROUND",IF(J391&lt;&gt;"LIBSETS_SETTYPE_SPECIAL",IF(AE391&lt;&gt;"",VLOOKUP(AE391,'ESO zone constants'!$E$2:$L$4965,8,FALSE),""),""),"")</f>
        <v/>
      </c>
      <c r="AF391" s="49"/>
      <c r="AG391" s="49"/>
      <c r="AH391" s="49"/>
      <c r="AI391" s="3" t="str">
        <f>IF(J391&lt;&gt;"LIBSETS_SETTYPE_BATTLEGROUND",IF(J391&lt;&gt;"LIBSETS_SETTYPE_SPECIAL",IF(AJ391&lt;&gt;"",VLOOKUP(AJ391,'ESO zone constants'!$E$2:$L$4965,8,FALSE),""),""),"")</f>
        <v/>
      </c>
      <c r="AK391" s="49"/>
      <c r="AL391" s="49"/>
      <c r="AM391" s="49"/>
      <c r="AN391" s="3" t="str">
        <f>IF(J391&lt;&gt;"LIBSETS_SETTYPE_BATTLEGROUND",IF(J391&lt;&gt;"LIBSETS_SETTYPE_SPECIAL",IF(AO391&lt;&gt;"",VLOOKUP(AO391,'ESO zone constants'!$E$2:$L$4965,8,FALSE),""),""),"")</f>
        <v/>
      </c>
      <c r="AP391" s="49"/>
      <c r="AQ391" s="49"/>
      <c r="AR391" s="49"/>
      <c r="AS391" s="3" t="str">
        <f>IF(J391&lt;&gt;"LIBSETS_SETTYPE_BATTLEGROUND",IF(J391&lt;&gt;"LIBSETS_SETTYPE_SPECIAL",IF(AT391&lt;&gt;"",VLOOKUP(AT391,'ESO zone constants'!$E$2:$L$4965,8,FALSE),""),""),"")</f>
        <v/>
      </c>
      <c r="AU391" s="49"/>
      <c r="AV391" s="49"/>
      <c r="AW391" s="49"/>
      <c r="AX391" s="23" t="str">
        <f t="shared" si="41"/>
        <v>[137] = {wayshrines={-1,-1,-1,}, dlcId=DLC_BASE_GAME</v>
      </c>
      <c r="AY391" s="23" t="str">
        <f t="shared" si="38"/>
        <v>, zoneIds={636}, veteran=false</v>
      </c>
      <c r="AZ391" s="23" t="str">
        <f t="shared" si="42"/>
        <v>, setType=LIBSETS_SETTYPE_TRIAL</v>
      </c>
      <c r="BA391" s="23" t="str">
        <f t="shared" si="43"/>
        <v>, dropMechanic={LIBSETS_DROP_MECHANIC_MONSTER_NAME}, dropMechanicNames={}},</v>
      </c>
      <c r="BB391" s="23" t="str">
        <f t="shared" si="39"/>
        <v xml:space="preserve"> --Berserking Warrior / Tobender Krieger   [Hel Ra Citadel]</v>
      </c>
    </row>
    <row r="392" spans="1:54" x14ac:dyDescent="0.25">
      <c r="A392" s="13">
        <v>138</v>
      </c>
      <c r="B392" t="s">
        <v>1692</v>
      </c>
      <c r="C392" t="s">
        <v>1694</v>
      </c>
      <c r="D392" t="s">
        <v>1693</v>
      </c>
      <c r="G392" s="3">
        <f t="shared" si="40"/>
        <v>138</v>
      </c>
      <c r="J392" s="8" t="s">
        <v>4246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constants'!$E$2:$L$4965,8,FALSE),"")</f>
        <v>638</v>
      </c>
      <c r="S392" t="s">
        <v>489</v>
      </c>
      <c r="T392" s="21" t="str">
        <f>IF(R392&lt;&gt;"",IF(NOT(ISERROR(VLOOKUP(R392,'ESO Dungeon constants'!$F$3:$J$9999,5,FALSE))),VLOOKUP(R392,'ESO Dungeon constants'!$F$3:$K$9999,6,FALSE),VLOOKUP(R392,'ESO zone constants'!$L$2:$O$9999,4,FALSE)),"")</f>
        <v>DLC_BASE_GAME</v>
      </c>
      <c r="U392" s="3" t="str">
        <f>VLOOKUP(T392,'LibSets constants'!$B$3:$C$1000,2,FALSE)</f>
        <v>Included in base game</v>
      </c>
      <c r="V392" s="37" t="s">
        <v>4346</v>
      </c>
      <c r="W392" s="49"/>
      <c r="X392" s="49"/>
      <c r="Y392" s="3" t="str">
        <f>IF(J392&lt;&gt;"LIBSETS_SETTYPE_BATTLEGROUND",IF(J392&lt;&gt;"LIBSETS_SETTYPE_SPECIAL",IF(Z392&lt;&gt;"",VLOOKUP(Z392,'ESO zone constants'!$E$2:$L$4965,8,FALSE),""),""),"")</f>
        <v/>
      </c>
      <c r="AA392" s="49"/>
      <c r="AB392" s="49"/>
      <c r="AC392" s="49"/>
      <c r="AD392" s="3" t="str">
        <f>IF(J392&lt;&gt;"LIBSETS_SETTYPE_BATTLEGROUND",IF(J392&lt;&gt;"LIBSETS_SETTYPE_SPECIAL",IF(AE392&lt;&gt;"",VLOOKUP(AE392,'ESO zone constants'!$E$2:$L$4965,8,FALSE),""),""),"")</f>
        <v/>
      </c>
      <c r="AF392" s="49"/>
      <c r="AG392" s="49"/>
      <c r="AH392" s="49"/>
      <c r="AI392" s="3" t="str">
        <f>IF(J392&lt;&gt;"LIBSETS_SETTYPE_BATTLEGROUND",IF(J392&lt;&gt;"LIBSETS_SETTYPE_SPECIAL",IF(AJ392&lt;&gt;"",VLOOKUP(AJ392,'ESO zone constants'!$E$2:$L$4965,8,FALSE),""),""),"")</f>
        <v/>
      </c>
      <c r="AK392" s="49"/>
      <c r="AL392" s="49"/>
      <c r="AM392" s="49"/>
      <c r="AN392" s="3" t="str">
        <f>IF(J392&lt;&gt;"LIBSETS_SETTYPE_BATTLEGROUND",IF(J392&lt;&gt;"LIBSETS_SETTYPE_SPECIAL",IF(AO392&lt;&gt;"",VLOOKUP(AO392,'ESO zone constants'!$E$2:$L$4965,8,FALSE),""),""),"")</f>
        <v/>
      </c>
      <c r="AP392" s="49"/>
      <c r="AQ392" s="49"/>
      <c r="AR392" s="49"/>
      <c r="AS392" s="3" t="str">
        <f>IF(J392&lt;&gt;"LIBSETS_SETTYPE_BATTLEGROUND",IF(J392&lt;&gt;"LIBSETS_SETTYPE_SPECIAL",IF(AT392&lt;&gt;"",VLOOKUP(AT392,'ESO zone constants'!$E$2:$L$4965,8,FALSE),""),""),"")</f>
        <v/>
      </c>
      <c r="AU392" s="49"/>
      <c r="AV392" s="49"/>
      <c r="AW392" s="49"/>
      <c r="AX392" s="23" t="str">
        <f t="shared" si="41"/>
        <v>[138] = {wayshrines={-1,-1,-1,}, dlcId=DLC_BASE_GAME</v>
      </c>
      <c r="AY392" s="23" t="str">
        <f t="shared" si="38"/>
        <v>, zoneIds={638}, veteran=false</v>
      </c>
      <c r="AZ392" s="23" t="str">
        <f t="shared" si="42"/>
        <v>, setType=LIBSETS_SETTYPE_TRIAL</v>
      </c>
      <c r="BA392" s="23" t="str">
        <f t="shared" si="43"/>
        <v>, dropMechanic={LIBSETS_DROP_MECHANIC_MONSTER_NAME}, dropMechanicNames={}},</v>
      </c>
      <c r="BB392" s="23" t="str">
        <f t="shared" si="39"/>
        <v xml:space="preserve"> --Defending Warrior / Verteidigender Krieger   [Aetherian Archive]</v>
      </c>
    </row>
    <row r="393" spans="1:54" x14ac:dyDescent="0.25">
      <c r="A393" s="13">
        <v>139</v>
      </c>
      <c r="B393" t="s">
        <v>1695</v>
      </c>
      <c r="C393" t="s">
        <v>1697</v>
      </c>
      <c r="D393" t="s">
        <v>1696</v>
      </c>
      <c r="G393" s="3">
        <f t="shared" si="40"/>
        <v>139</v>
      </c>
      <c r="J393" s="8" t="s">
        <v>4246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constants'!$E$2:$L$4965,8,FALSE),"")</f>
        <v>639</v>
      </c>
      <c r="S393" t="s">
        <v>490</v>
      </c>
      <c r="T393" s="21" t="str">
        <f>IF(R393&lt;&gt;"",IF(NOT(ISERROR(VLOOKUP(R393,'ESO Dungeon constants'!$F$3:$J$9999,5,FALSE))),VLOOKUP(R393,'ESO Dungeon constants'!$F$3:$K$9999,6,FALSE),VLOOKUP(R393,'ESO zone constants'!$L$2:$O$9999,4,FALSE)),"")</f>
        <v>DLC_BASE_GAME</v>
      </c>
      <c r="U393" s="3" t="str">
        <f>VLOOKUP(T393,'LibSets constants'!$B$3:$C$1000,2,FALSE)</f>
        <v>Included in base game</v>
      </c>
      <c r="V393" s="37" t="s">
        <v>4346</v>
      </c>
      <c r="W393" s="49"/>
      <c r="X393" s="49"/>
      <c r="Y393" s="3" t="str">
        <f>IF(J393&lt;&gt;"LIBSETS_SETTYPE_BATTLEGROUND",IF(J393&lt;&gt;"LIBSETS_SETTYPE_SPECIAL",IF(Z393&lt;&gt;"",VLOOKUP(Z393,'ESO zone constants'!$E$2:$L$4965,8,FALSE),""),""),"")</f>
        <v/>
      </c>
      <c r="AA393" s="49"/>
      <c r="AB393" s="49"/>
      <c r="AC393" s="49"/>
      <c r="AD393" s="3" t="str">
        <f>IF(J393&lt;&gt;"LIBSETS_SETTYPE_BATTLEGROUND",IF(J393&lt;&gt;"LIBSETS_SETTYPE_SPECIAL",IF(AE393&lt;&gt;"",VLOOKUP(AE393,'ESO zone constants'!$E$2:$L$4965,8,FALSE),""),""),"")</f>
        <v/>
      </c>
      <c r="AF393" s="49"/>
      <c r="AG393" s="49"/>
      <c r="AH393" s="49"/>
      <c r="AI393" s="3" t="str">
        <f>IF(J393&lt;&gt;"LIBSETS_SETTYPE_BATTLEGROUND",IF(J393&lt;&gt;"LIBSETS_SETTYPE_SPECIAL",IF(AJ393&lt;&gt;"",VLOOKUP(AJ393,'ESO zone constants'!$E$2:$L$4965,8,FALSE),""),""),"")</f>
        <v/>
      </c>
      <c r="AK393" s="49"/>
      <c r="AL393" s="49"/>
      <c r="AM393" s="49"/>
      <c r="AN393" s="3" t="str">
        <f>IF(J393&lt;&gt;"LIBSETS_SETTYPE_BATTLEGROUND",IF(J393&lt;&gt;"LIBSETS_SETTYPE_SPECIAL",IF(AO393&lt;&gt;"",VLOOKUP(AO393,'ESO zone constants'!$E$2:$L$4965,8,FALSE),""),""),"")</f>
        <v/>
      </c>
      <c r="AP393" s="49"/>
      <c r="AQ393" s="49"/>
      <c r="AR393" s="49"/>
      <c r="AS393" s="3" t="str">
        <f>IF(J393&lt;&gt;"LIBSETS_SETTYPE_BATTLEGROUND",IF(J393&lt;&gt;"LIBSETS_SETTYPE_SPECIAL",IF(AT393&lt;&gt;"",VLOOKUP(AT393,'ESO zone constants'!$E$2:$L$4965,8,FALSE),""),""),"")</f>
        <v/>
      </c>
      <c r="AU393" s="49"/>
      <c r="AV393" s="49"/>
      <c r="AW393" s="49"/>
      <c r="AX393" s="23" t="str">
        <f t="shared" si="41"/>
        <v>[139] = {wayshrines={-1,-1,-1,}, dlcId=DLC_BASE_GAME</v>
      </c>
      <c r="AY393" s="23" t="str">
        <f t="shared" ref="AY393:AY437" si="44"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zoneIds={639}, veteran=false</v>
      </c>
      <c r="AZ393" s="23" t="str">
        <f t="shared" si="42"/>
        <v>, setType=LIBSETS_SETTYPE_TRIAL</v>
      </c>
      <c r="BA393" s="23" t="str">
        <f t="shared" si="43"/>
        <v>, dropMechanic={LIBSETS_DROP_MECHANIC_MONSTER_NAME}, dropMechanicNames={}},</v>
      </c>
      <c r="BB393" s="23" t="str">
        <f t="shared" si="39"/>
        <v xml:space="preserve"> --Wise Mage / Weiser Magier   [Sanctum Ophidia]</v>
      </c>
    </row>
    <row r="394" spans="1:54" x14ac:dyDescent="0.25">
      <c r="A394" s="13">
        <v>140</v>
      </c>
      <c r="B394" t="s">
        <v>1698</v>
      </c>
      <c r="C394" t="s">
        <v>1700</v>
      </c>
      <c r="D394" t="s">
        <v>1699</v>
      </c>
      <c r="G394" s="3">
        <f t="shared" si="40"/>
        <v>140</v>
      </c>
      <c r="J394" s="8" t="s">
        <v>4246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constants'!$E$2:$L$4965,8,FALSE),"")</f>
        <v>636</v>
      </c>
      <c r="S394" t="s">
        <v>487</v>
      </c>
      <c r="T394" s="21" t="str">
        <f>IF(R394&lt;&gt;"",IF(NOT(ISERROR(VLOOKUP(R394,'ESO Dungeon constants'!$F$3:$J$9999,5,FALSE))),VLOOKUP(R394,'ESO Dungeon constants'!$F$3:$K$9999,6,FALSE),VLOOKUP(R394,'ESO zone constants'!$L$2:$O$9999,4,FALSE)),"")</f>
        <v>DLC_BASE_GAME</v>
      </c>
      <c r="U394" s="3" t="str">
        <f>VLOOKUP(T394,'LibSets constants'!$B$3:$C$1000,2,FALSE)</f>
        <v>Included in base game</v>
      </c>
      <c r="V394" s="37" t="s">
        <v>4346</v>
      </c>
      <c r="W394" s="49"/>
      <c r="X394" s="49"/>
      <c r="Y394" s="3" t="str">
        <f>IF(J394&lt;&gt;"LIBSETS_SETTYPE_BATTLEGROUND",IF(J394&lt;&gt;"LIBSETS_SETTYPE_SPECIAL",IF(Z394&lt;&gt;"",VLOOKUP(Z394,'ESO zone constants'!$E$2:$L$4965,8,FALSE),""),""),"")</f>
        <v/>
      </c>
      <c r="AA394" s="49"/>
      <c r="AB394" s="49"/>
      <c r="AC394" s="49"/>
      <c r="AD394" s="3" t="str">
        <f>IF(J394&lt;&gt;"LIBSETS_SETTYPE_BATTLEGROUND",IF(J394&lt;&gt;"LIBSETS_SETTYPE_SPECIAL",IF(AE394&lt;&gt;"",VLOOKUP(AE394,'ESO zone constants'!$E$2:$L$4965,8,FALSE),""),""),"")</f>
        <v/>
      </c>
      <c r="AF394" s="49"/>
      <c r="AG394" s="49"/>
      <c r="AH394" s="49"/>
      <c r="AI394" s="3" t="str">
        <f>IF(J394&lt;&gt;"LIBSETS_SETTYPE_BATTLEGROUND",IF(J394&lt;&gt;"LIBSETS_SETTYPE_SPECIAL",IF(AJ394&lt;&gt;"",VLOOKUP(AJ394,'ESO zone constants'!$E$2:$L$4965,8,FALSE),""),""),"")</f>
        <v/>
      </c>
      <c r="AK394" s="49"/>
      <c r="AL394" s="49"/>
      <c r="AM394" s="49"/>
      <c r="AN394" s="3" t="str">
        <f>IF(J394&lt;&gt;"LIBSETS_SETTYPE_BATTLEGROUND",IF(J394&lt;&gt;"LIBSETS_SETTYPE_SPECIAL",IF(AO394&lt;&gt;"",VLOOKUP(AO394,'ESO zone constants'!$E$2:$L$4965,8,FALSE),""),""),"")</f>
        <v/>
      </c>
      <c r="AP394" s="49"/>
      <c r="AQ394" s="49"/>
      <c r="AR394" s="49"/>
      <c r="AS394" s="3" t="str">
        <f>IF(J394&lt;&gt;"LIBSETS_SETTYPE_BATTLEGROUND",IF(J394&lt;&gt;"LIBSETS_SETTYPE_SPECIAL",IF(AT394&lt;&gt;"",VLOOKUP(AT394,'ESO zone constants'!$E$2:$L$4965,8,FALSE),""),""),"")</f>
        <v/>
      </c>
      <c r="AU394" s="49"/>
      <c r="AV394" s="49"/>
      <c r="AW394" s="49"/>
      <c r="AX394" s="23" t="str">
        <f t="shared" si="41"/>
        <v>[140] = {wayshrines={-1,-1,-1,}, dlcId=DLC_BASE_GAME</v>
      </c>
      <c r="AY394" s="23" t="str">
        <f t="shared" si="44"/>
        <v>, zoneIds={636}, veteran=false</v>
      </c>
      <c r="AZ394" s="23" t="str">
        <f t="shared" si="42"/>
        <v>, setType=LIBSETS_SETTYPE_TRIAL</v>
      </c>
      <c r="BA394" s="23" t="str">
        <f t="shared" si="43"/>
        <v>, dropMechanic={LIBSETS_DROP_MECHANIC_MONSTER_NAME}, dropMechanicNames={}},</v>
      </c>
      <c r="BB394" s="23" t="str">
        <f t="shared" si="39"/>
        <v xml:space="preserve"> --Destructive Mage / Zerstörerischer Magier   [Hel Ra Citadel]</v>
      </c>
    </row>
    <row r="395" spans="1:54" x14ac:dyDescent="0.25">
      <c r="A395" s="13">
        <v>141</v>
      </c>
      <c r="B395" t="s">
        <v>1701</v>
      </c>
      <c r="C395" t="s">
        <v>1703</v>
      </c>
      <c r="D395" t="s">
        <v>1702</v>
      </c>
      <c r="G395" s="3">
        <f t="shared" si="40"/>
        <v>141</v>
      </c>
      <c r="J395" s="8" t="s">
        <v>4246</v>
      </c>
      <c r="L395" t="s">
        <v>100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constants'!$E$2:$L$4965,8,FALSE),"")</f>
        <v>638</v>
      </c>
      <c r="S395" t="s">
        <v>489</v>
      </c>
      <c r="T395" s="21" t="str">
        <f>IF(R395&lt;&gt;"",IF(NOT(ISERROR(VLOOKUP(R395,'ESO Dungeon constants'!$F$3:$J$9999,5,FALSE))),VLOOKUP(R395,'ESO Dungeon constants'!$F$3:$K$9999,6,FALSE),VLOOKUP(R395,'ESO zone constants'!$L$2:$O$9999,4,FALSE)),"")</f>
        <v>DLC_BASE_GAME</v>
      </c>
      <c r="U395" s="3" t="str">
        <f>VLOOKUP(T395,'LibSets constants'!$B$3:$C$1000,2,FALSE)</f>
        <v>Included in base game</v>
      </c>
      <c r="V395" s="37" t="s">
        <v>4346</v>
      </c>
      <c r="W395" s="49"/>
      <c r="X395" s="49"/>
      <c r="Y395" s="3" t="str">
        <f>IF(J395&lt;&gt;"LIBSETS_SETTYPE_BATTLEGROUND",IF(J395&lt;&gt;"LIBSETS_SETTYPE_SPECIAL",IF(Z395&lt;&gt;"",VLOOKUP(Z395,'ESO zone constants'!$E$2:$L$4965,8,FALSE),""),""),"")</f>
        <v/>
      </c>
      <c r="AA395" s="49"/>
      <c r="AB395" s="49"/>
      <c r="AC395" s="49"/>
      <c r="AD395" s="3" t="str">
        <f>IF(J395&lt;&gt;"LIBSETS_SETTYPE_BATTLEGROUND",IF(J395&lt;&gt;"LIBSETS_SETTYPE_SPECIAL",IF(AE395&lt;&gt;"",VLOOKUP(AE395,'ESO zone constants'!$E$2:$L$4965,8,FALSE),""),""),"")</f>
        <v/>
      </c>
      <c r="AF395" s="49"/>
      <c r="AG395" s="49"/>
      <c r="AH395" s="49"/>
      <c r="AI395" s="3" t="str">
        <f>IF(J395&lt;&gt;"LIBSETS_SETTYPE_BATTLEGROUND",IF(J395&lt;&gt;"LIBSETS_SETTYPE_SPECIAL",IF(AJ395&lt;&gt;"",VLOOKUP(AJ395,'ESO zone constants'!$E$2:$L$4965,8,FALSE),""),""),"")</f>
        <v/>
      </c>
      <c r="AK395" s="49"/>
      <c r="AL395" s="49"/>
      <c r="AM395" s="49"/>
      <c r="AN395" s="3" t="str">
        <f>IF(J395&lt;&gt;"LIBSETS_SETTYPE_BATTLEGROUND",IF(J395&lt;&gt;"LIBSETS_SETTYPE_SPECIAL",IF(AO395&lt;&gt;"",VLOOKUP(AO395,'ESO zone constants'!$E$2:$L$4965,8,FALSE),""),""),"")</f>
        <v/>
      </c>
      <c r="AP395" s="49"/>
      <c r="AQ395" s="49"/>
      <c r="AR395" s="49"/>
      <c r="AS395" s="3" t="str">
        <f>IF(J395&lt;&gt;"LIBSETS_SETTYPE_BATTLEGROUND",IF(J395&lt;&gt;"LIBSETS_SETTYPE_SPECIAL",IF(AT395&lt;&gt;"",VLOOKUP(AT395,'ESO zone constants'!$E$2:$L$4965,8,FALSE),""),""),"")</f>
        <v/>
      </c>
      <c r="AU395" s="49"/>
      <c r="AV395" s="49"/>
      <c r="AW395" s="49"/>
      <c r="AX395" s="23" t="str">
        <f t="shared" si="41"/>
        <v>[141] = {wayshrines={-1,-1,-1,}, dlcId=DLC_BASE_GAME</v>
      </c>
      <c r="AY395" s="23" t="str">
        <f t="shared" si="44"/>
        <v>, zoneIds={638}, veteran=false</v>
      </c>
      <c r="AZ395" s="23" t="str">
        <f t="shared" si="42"/>
        <v>, setType=LIBSETS_SETTYPE_TRIAL</v>
      </c>
      <c r="BA395" s="23" t="str">
        <f t="shared" si="43"/>
        <v>, dropMechanic={LIBSETS_DROP_MECHANIC_MONSTER_NAME}, dropMechanicNames={}},</v>
      </c>
      <c r="BB395" s="23" t="str">
        <f t="shared" si="39"/>
        <v xml:space="preserve"> --Healing Mage / Heilender Magier   [Aetherian Archive]</v>
      </c>
    </row>
    <row r="396" spans="1:54" x14ac:dyDescent="0.25">
      <c r="A396" s="13">
        <v>142</v>
      </c>
      <c r="B396" t="s">
        <v>1704</v>
      </c>
      <c r="C396" t="s">
        <v>1706</v>
      </c>
      <c r="D396" t="s">
        <v>1705</v>
      </c>
      <c r="G396" s="3">
        <f t="shared" si="40"/>
        <v>142</v>
      </c>
      <c r="J396" s="8" t="s">
        <v>4246</v>
      </c>
      <c r="L396" t="s">
        <v>100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constants'!$E$2:$L$4965,8,FALSE),"")</f>
        <v>638</v>
      </c>
      <c r="S396" t="s">
        <v>489</v>
      </c>
      <c r="T396" s="21" t="str">
        <f>IF(R396&lt;&gt;"",IF(NOT(ISERROR(VLOOKUP(R396,'ESO Dungeon constants'!$F$3:$J$9999,5,FALSE))),VLOOKUP(R396,'ESO Dungeon constants'!$F$3:$K$9999,6,FALSE),VLOOKUP(R396,'ESO zone constants'!$L$2:$O$9999,4,FALSE)),"")</f>
        <v>DLC_BASE_GAME</v>
      </c>
      <c r="U396" s="3" t="str">
        <f>VLOOKUP(T396,'LibSets constants'!$B$3:$C$1000,2,FALSE)</f>
        <v>Included in base game</v>
      </c>
      <c r="V396" s="37" t="s">
        <v>4346</v>
      </c>
      <c r="W396" s="49"/>
      <c r="X396" s="49"/>
      <c r="Y396" s="3" t="str">
        <f>IF(J396&lt;&gt;"LIBSETS_SETTYPE_BATTLEGROUND",IF(J396&lt;&gt;"LIBSETS_SETTYPE_SPECIAL",IF(Z396&lt;&gt;"",VLOOKUP(Z396,'ESO zone constants'!$E$2:$L$4965,8,FALSE),""),""),"")</f>
        <v/>
      </c>
      <c r="AA396" s="49"/>
      <c r="AB396" s="49"/>
      <c r="AC396" s="49"/>
      <c r="AD396" s="3" t="str">
        <f>IF(J396&lt;&gt;"LIBSETS_SETTYPE_BATTLEGROUND",IF(J396&lt;&gt;"LIBSETS_SETTYPE_SPECIAL",IF(AE396&lt;&gt;"",VLOOKUP(AE396,'ESO zone constants'!$E$2:$L$4965,8,FALSE),""),""),"")</f>
        <v/>
      </c>
      <c r="AF396" s="49"/>
      <c r="AG396" s="49"/>
      <c r="AH396" s="49"/>
      <c r="AI396" s="3" t="str">
        <f>IF(J396&lt;&gt;"LIBSETS_SETTYPE_BATTLEGROUND",IF(J396&lt;&gt;"LIBSETS_SETTYPE_SPECIAL",IF(AJ396&lt;&gt;"",VLOOKUP(AJ396,'ESO zone constants'!$E$2:$L$4965,8,FALSE),""),""),"")</f>
        <v/>
      </c>
      <c r="AK396" s="49"/>
      <c r="AL396" s="49"/>
      <c r="AM396" s="49"/>
      <c r="AN396" s="3" t="str">
        <f>IF(J396&lt;&gt;"LIBSETS_SETTYPE_BATTLEGROUND",IF(J396&lt;&gt;"LIBSETS_SETTYPE_SPECIAL",IF(AO396&lt;&gt;"",VLOOKUP(AO396,'ESO zone constants'!$E$2:$L$4965,8,FALSE),""),""),"")</f>
        <v/>
      </c>
      <c r="AP396" s="49"/>
      <c r="AQ396" s="49"/>
      <c r="AR396" s="49"/>
      <c r="AS396" s="3" t="str">
        <f>IF(J396&lt;&gt;"LIBSETS_SETTYPE_BATTLEGROUND",IF(J396&lt;&gt;"LIBSETS_SETTYPE_SPECIAL",IF(AT396&lt;&gt;"",VLOOKUP(AT396,'ESO zone constants'!$E$2:$L$4965,8,FALSE),""),""),"")</f>
        <v/>
      </c>
      <c r="AU396" s="49"/>
      <c r="AV396" s="49"/>
      <c r="AW396" s="49"/>
      <c r="AX396" s="23" t="str">
        <f t="shared" si="41"/>
        <v>[142] = {wayshrines={-1,-1,-1,}, dlcId=DLC_BASE_GAME</v>
      </c>
      <c r="AY396" s="23" t="str">
        <f t="shared" si="44"/>
        <v>, zoneIds={638}, veteran=false</v>
      </c>
      <c r="AZ396" s="23" t="str">
        <f t="shared" si="42"/>
        <v>, setType=LIBSETS_SETTYPE_TRIAL</v>
      </c>
      <c r="BA396" s="23" t="str">
        <f t="shared" si="43"/>
        <v>, dropMechanic={LIBSETS_DROP_MECHANIC_MONSTER_NAME}, dropMechanicNames={}},</v>
      </c>
      <c r="BB396" s="23" t="str">
        <f t="shared" ref="BB396:BB437" si="45">IF(I396&lt;&gt;"Not in the game (anymore)",IF(C396&lt;&gt;"",CONCATENATE(" --",C396," / ",B396,"   [",IF(S396&lt;&gt;"",S396,""),IF(Z396&lt;&gt;"",", "&amp;Z396,""),IF(AE396&lt;&gt;"",", "&amp;AE396,""),IF(AJ396&lt;&gt;"",", "&amp;AJ396,""),IF(AO396&lt;&gt;"",", "&amp;AO396,""),IF(AT396&lt;&gt;"",", "&amp;AT396,""),"]")),"")</f>
        <v xml:space="preserve"> --Quick Serpent / Flinke Schlange   [Aetherian Archive]</v>
      </c>
    </row>
    <row r="397" spans="1:54" x14ac:dyDescent="0.25">
      <c r="A397" s="13">
        <v>143</v>
      </c>
      <c r="B397" t="s">
        <v>1707</v>
      </c>
      <c r="C397" t="s">
        <v>1709</v>
      </c>
      <c r="D397" t="s">
        <v>1708</v>
      </c>
      <c r="G397" s="3">
        <f t="shared" si="40"/>
        <v>143</v>
      </c>
      <c r="J397" s="8" t="s">
        <v>4246</v>
      </c>
      <c r="L397" t="s">
        <v>100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constants'!$E$2:$L$4965,8,FALSE),"")</f>
        <v>636</v>
      </c>
      <c r="S397" t="s">
        <v>487</v>
      </c>
      <c r="T397" s="21" t="str">
        <f>IF(R397&lt;&gt;"",IF(NOT(ISERROR(VLOOKUP(R397,'ESO Dungeon constants'!$F$3:$J$9999,5,FALSE))),VLOOKUP(R397,'ESO Dungeon constants'!$F$3:$K$9999,6,FALSE),VLOOKUP(R397,'ESO zone constants'!$L$2:$O$9999,4,FALSE)),"")</f>
        <v>DLC_BASE_GAME</v>
      </c>
      <c r="U397" s="3" t="str">
        <f>VLOOKUP(T397,'LibSets constants'!$B$3:$C$1000,2,FALSE)</f>
        <v>Included in base game</v>
      </c>
      <c r="V397" s="37" t="s">
        <v>4346</v>
      </c>
      <c r="W397" s="49"/>
      <c r="X397" s="49"/>
      <c r="Y397" s="3" t="str">
        <f>IF(J397&lt;&gt;"LIBSETS_SETTYPE_BATTLEGROUND",IF(J397&lt;&gt;"LIBSETS_SETTYPE_SPECIAL",IF(Z397&lt;&gt;"",VLOOKUP(Z397,'ESO zone constants'!$E$2:$L$4965,8,FALSE),""),""),"")</f>
        <v/>
      </c>
      <c r="AA397" s="49"/>
      <c r="AB397" s="49"/>
      <c r="AC397" s="49"/>
      <c r="AD397" s="3" t="str">
        <f>IF(J397&lt;&gt;"LIBSETS_SETTYPE_BATTLEGROUND",IF(J397&lt;&gt;"LIBSETS_SETTYPE_SPECIAL",IF(AE397&lt;&gt;"",VLOOKUP(AE397,'ESO zone constants'!$E$2:$L$4965,8,FALSE),""),""),"")</f>
        <v/>
      </c>
      <c r="AF397" s="49"/>
      <c r="AG397" s="49"/>
      <c r="AH397" s="49"/>
      <c r="AI397" s="3" t="str">
        <f>IF(J397&lt;&gt;"LIBSETS_SETTYPE_BATTLEGROUND",IF(J397&lt;&gt;"LIBSETS_SETTYPE_SPECIAL",IF(AJ397&lt;&gt;"",VLOOKUP(AJ397,'ESO zone constants'!$E$2:$L$4965,8,FALSE),""),""),"")</f>
        <v/>
      </c>
      <c r="AK397" s="49"/>
      <c r="AL397" s="49"/>
      <c r="AM397" s="49"/>
      <c r="AN397" s="3" t="str">
        <f>IF(J397&lt;&gt;"LIBSETS_SETTYPE_BATTLEGROUND",IF(J397&lt;&gt;"LIBSETS_SETTYPE_SPECIAL",IF(AO397&lt;&gt;"",VLOOKUP(AO397,'ESO zone constants'!$E$2:$L$4965,8,FALSE),""),""),"")</f>
        <v/>
      </c>
      <c r="AP397" s="49"/>
      <c r="AQ397" s="49"/>
      <c r="AR397" s="49"/>
      <c r="AS397" s="3" t="str">
        <f>IF(J397&lt;&gt;"LIBSETS_SETTYPE_BATTLEGROUND",IF(J397&lt;&gt;"LIBSETS_SETTYPE_SPECIAL",IF(AT397&lt;&gt;"",VLOOKUP(AT397,'ESO zone constants'!$E$2:$L$4965,8,FALSE),""),""),"")</f>
        <v/>
      </c>
      <c r="AU397" s="49"/>
      <c r="AV397" s="49"/>
      <c r="AW397" s="49"/>
      <c r="AX397" s="23" t="str">
        <f t="shared" si="41"/>
        <v>[143] = {wayshrines={-1,-1,-1,}, dlcId=DLC_BASE_GAME</v>
      </c>
      <c r="AY397" s="23" t="str">
        <f t="shared" si="44"/>
        <v>, zoneIds={636}, veteran=false</v>
      </c>
      <c r="AZ397" s="23" t="str">
        <f t="shared" si="42"/>
        <v>, setType=LIBSETS_SETTYPE_TRIAL</v>
      </c>
      <c r="BA397" s="23" t="str">
        <f t="shared" si="43"/>
        <v>, dropMechanic={LIBSETS_DROP_MECHANIC_MONSTER_NAME}, dropMechanicNames={}},</v>
      </c>
      <c r="BB397" s="23" t="str">
        <f t="shared" si="45"/>
        <v xml:space="preserve"> --Poisonous Serpent / Giftschlange   [Hel Ra Citadel]</v>
      </c>
    </row>
    <row r="398" spans="1:54" x14ac:dyDescent="0.25">
      <c r="A398" s="13">
        <v>144</v>
      </c>
      <c r="B398" t="s">
        <v>1710</v>
      </c>
      <c r="C398" t="s">
        <v>1712</v>
      </c>
      <c r="D398" t="s">
        <v>1711</v>
      </c>
      <c r="G398" s="3">
        <f t="shared" si="40"/>
        <v>144</v>
      </c>
      <c r="J398" s="8" t="s">
        <v>4246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constants'!$E$2:$L$4965,8,FALSE),"")</f>
        <v>639</v>
      </c>
      <c r="S398" t="s">
        <v>490</v>
      </c>
      <c r="T398" s="21" t="str">
        <f>IF(R398&lt;&gt;"",IF(NOT(ISERROR(VLOOKUP(R398,'ESO Dungeon constants'!$F$3:$J$9999,5,FALSE))),VLOOKUP(R398,'ESO Dungeon constants'!$F$3:$K$9999,6,FALSE),VLOOKUP(R398,'ESO zone constants'!$L$2:$O$9999,4,FALSE)),"")</f>
        <v>DLC_BASE_GAME</v>
      </c>
      <c r="U398" s="3" t="str">
        <f>VLOOKUP(T398,'LibSets constants'!$B$3:$C$1000,2,FALSE)</f>
        <v>Included in base game</v>
      </c>
      <c r="V398" s="37" t="s">
        <v>4346</v>
      </c>
      <c r="W398" s="49"/>
      <c r="X398" s="49"/>
      <c r="Y398" s="3" t="str">
        <f>IF(J398&lt;&gt;"LIBSETS_SETTYPE_BATTLEGROUND",IF(J398&lt;&gt;"LIBSETS_SETTYPE_SPECIAL",IF(Z398&lt;&gt;"",VLOOKUP(Z398,'ESO zone constants'!$E$2:$L$4965,8,FALSE),""),""),"")</f>
        <v/>
      </c>
      <c r="AA398" s="49"/>
      <c r="AB398" s="49"/>
      <c r="AC398" s="49"/>
      <c r="AD398" s="3" t="str">
        <f>IF(J398&lt;&gt;"LIBSETS_SETTYPE_BATTLEGROUND",IF(J398&lt;&gt;"LIBSETS_SETTYPE_SPECIAL",IF(AE398&lt;&gt;"",VLOOKUP(AE398,'ESO zone constants'!$E$2:$L$4965,8,FALSE),""),""),"")</f>
        <v/>
      </c>
      <c r="AF398" s="49"/>
      <c r="AG398" s="49"/>
      <c r="AH398" s="49"/>
      <c r="AI398" s="3" t="str">
        <f>IF(J398&lt;&gt;"LIBSETS_SETTYPE_BATTLEGROUND",IF(J398&lt;&gt;"LIBSETS_SETTYPE_SPECIAL",IF(AJ398&lt;&gt;"",VLOOKUP(AJ398,'ESO zone constants'!$E$2:$L$4965,8,FALSE),""),""),"")</f>
        <v/>
      </c>
      <c r="AK398" s="49"/>
      <c r="AL398" s="49"/>
      <c r="AM398" s="49"/>
      <c r="AN398" s="3" t="str">
        <f>IF(J398&lt;&gt;"LIBSETS_SETTYPE_BATTLEGROUND",IF(J398&lt;&gt;"LIBSETS_SETTYPE_SPECIAL",IF(AO398&lt;&gt;"",VLOOKUP(AO398,'ESO zone constants'!$E$2:$L$4965,8,FALSE),""),""),"")</f>
        <v/>
      </c>
      <c r="AP398" s="49"/>
      <c r="AQ398" s="49"/>
      <c r="AR398" s="49"/>
      <c r="AS398" s="3" t="str">
        <f>IF(J398&lt;&gt;"LIBSETS_SETTYPE_BATTLEGROUND",IF(J398&lt;&gt;"LIBSETS_SETTYPE_SPECIAL",IF(AT398&lt;&gt;"",VLOOKUP(AT398,'ESO zone constants'!$E$2:$L$4965,8,FALSE),""),""),"")</f>
        <v/>
      </c>
      <c r="AU398" s="49"/>
      <c r="AV398" s="49"/>
      <c r="AW398" s="49"/>
      <c r="AX398" s="23" t="str">
        <f t="shared" si="41"/>
        <v>[144] = {wayshrines={-1,-1,-1,}, dlcId=DLC_BASE_GAME</v>
      </c>
      <c r="AY398" s="23" t="str">
        <f t="shared" si="44"/>
        <v>, zoneIds={639}, veteran=false</v>
      </c>
      <c r="AZ398" s="23" t="str">
        <f t="shared" si="42"/>
        <v>, setType=LIBSETS_SETTYPE_TRIAL</v>
      </c>
      <c r="BA398" s="23" t="str">
        <f t="shared" si="43"/>
        <v>, dropMechanic={LIBSETS_DROP_MECHANIC_MONSTER_NAME}, dropMechanicNames={}},</v>
      </c>
      <c r="BB398" s="23" t="str">
        <f t="shared" si="45"/>
        <v xml:space="preserve"> --Twice-Fanged Serpent / Doppelzüngige Schlange   [Sanctum Ophidia]</v>
      </c>
    </row>
    <row r="399" spans="1:54" x14ac:dyDescent="0.25">
      <c r="A399" s="13">
        <v>171</v>
      </c>
      <c r="B399" t="s">
        <v>1761</v>
      </c>
      <c r="C399" t="s">
        <v>1763</v>
      </c>
      <c r="D399" t="s">
        <v>1762</v>
      </c>
      <c r="G399" s="3">
        <f t="shared" si="40"/>
        <v>171</v>
      </c>
      <c r="I399" t="s">
        <v>4193</v>
      </c>
      <c r="J399" s="8" t="s">
        <v>4246</v>
      </c>
      <c r="L399" t="s">
        <v>100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constants'!$E$2:$L$4965,8,FALSE),"")</f>
        <v>636</v>
      </c>
      <c r="S399" t="s">
        <v>487</v>
      </c>
      <c r="T399" s="21" t="str">
        <f>IF(R399&lt;&gt;"",IF(NOT(ISERROR(VLOOKUP(R399,'ESO Dungeon constants'!$F$3:$J$9999,5,FALSE))),VLOOKUP(R399,'ESO Dungeon constants'!$F$3:$K$9999,6,FALSE),VLOOKUP(R399,'ESO zone constants'!$L$2:$O$9999,4,FALSE)),"")</f>
        <v>DLC_BASE_GAME</v>
      </c>
      <c r="U399" s="3" t="str">
        <f>VLOOKUP(T399,'LibSets constants'!$B$3:$C$1000,2,FALSE)</f>
        <v>Included in base game</v>
      </c>
      <c r="V399" s="37" t="s">
        <v>4346</v>
      </c>
      <c r="W399" s="49"/>
      <c r="X399" s="49"/>
      <c r="Y399" s="3">
        <f>IF(J399&lt;&gt;"LIBSETS_SETTYPE_BATTLEGROUND",IF(J399&lt;&gt;"LIBSETS_SETTYPE_SPECIAL",IF(Z399&lt;&gt;"",VLOOKUP(Z399,'ESO zone constants'!$E$2:$L$4965,8,FALSE),""),""),"")</f>
        <v>639</v>
      </c>
      <c r="Z399" t="s">
        <v>490</v>
      </c>
      <c r="AA399" s="49"/>
      <c r="AB399" s="49"/>
      <c r="AC399" s="49"/>
      <c r="AD399" s="3">
        <f>IF(J399&lt;&gt;"LIBSETS_SETTYPE_BATTLEGROUND",IF(J399&lt;&gt;"LIBSETS_SETTYPE_SPECIAL",IF(AE399&lt;&gt;"",VLOOKUP(AE399,'ESO zone constants'!$E$2:$L$4965,8,FALSE),""),""),"")</f>
        <v>638</v>
      </c>
      <c r="AE399" t="s">
        <v>489</v>
      </c>
      <c r="AF399" s="49"/>
      <c r="AG399" s="49"/>
      <c r="AH399" s="49"/>
      <c r="AI399" s="3" t="str">
        <f>IF(J399&lt;&gt;"LIBSETS_SETTYPE_BATTLEGROUND",IF(J399&lt;&gt;"LIBSETS_SETTYPE_SPECIAL",IF(AJ399&lt;&gt;"",VLOOKUP(AJ399,'ESO zone constants'!$E$2:$L$4965,8,FALSE),""),""),"")</f>
        <v/>
      </c>
      <c r="AK399" s="49"/>
      <c r="AL399" s="49"/>
      <c r="AM399" s="49"/>
      <c r="AN399" s="3" t="str">
        <f>IF(J399&lt;&gt;"LIBSETS_SETTYPE_BATTLEGROUND",IF(J399&lt;&gt;"LIBSETS_SETTYPE_SPECIAL",IF(AO399&lt;&gt;"",VLOOKUP(AO399,'ESO zone constants'!$E$2:$L$4965,8,FALSE),""),""),"")</f>
        <v/>
      </c>
      <c r="AP399" s="49"/>
      <c r="AQ399" s="49"/>
      <c r="AR399" s="49"/>
      <c r="AS399" s="3" t="str">
        <f>IF(J399&lt;&gt;"LIBSETS_SETTYPE_BATTLEGROUND",IF(J399&lt;&gt;"LIBSETS_SETTYPE_SPECIAL",IF(AT399&lt;&gt;"",VLOOKUP(AT399,'ESO zone constants'!$E$2:$L$4965,8,FALSE),""),""),"")</f>
        <v/>
      </c>
      <c r="AU399" s="49"/>
      <c r="AV399" s="49"/>
      <c r="AW399" s="49"/>
      <c r="AX399" s="23" t="str">
        <f t="shared" si="41"/>
        <v>[171] = {wayshrines={-1,-1,-1,}, dlcId=DLC_BASE_GAME</v>
      </c>
      <c r="AY399" s="23" t="str">
        <f t="shared" si="44"/>
        <v>, zoneIds={636,639,638}, veteran=false</v>
      </c>
      <c r="AZ399" s="23" t="str">
        <f t="shared" si="42"/>
        <v>, setType=LIBSETS_SETTYPE_TRIAL, multiTrialSet=true</v>
      </c>
      <c r="BA399" s="23" t="str">
        <f t="shared" si="43"/>
        <v>, dropMechanic={LIBSETS_DROP_MECHANIC_MONSTER_NAME}, dropMechanicNames={}},</v>
      </c>
      <c r="BB399" s="23" t="str">
        <f t="shared" si="45"/>
        <v xml:space="preserve"> --Eternal Warrior / Ewiger Krieger   [Hel Ra Citadel, Sanctum Ophidia, Aetherian Archive]</v>
      </c>
    </row>
    <row r="400" spans="1:54" x14ac:dyDescent="0.25">
      <c r="A400" s="13">
        <v>172</v>
      </c>
      <c r="B400" t="s">
        <v>1764</v>
      </c>
      <c r="C400" t="s">
        <v>1766</v>
      </c>
      <c r="D400" t="s">
        <v>1765</v>
      </c>
      <c r="G400" s="3">
        <f t="shared" si="40"/>
        <v>172</v>
      </c>
      <c r="I400" t="s">
        <v>4193</v>
      </c>
      <c r="J400" s="8" t="s">
        <v>4246</v>
      </c>
      <c r="L400" t="s">
        <v>100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constants'!$E$2:$L$4965,8,FALSE),"")</f>
        <v>636</v>
      </c>
      <c r="S400" t="s">
        <v>487</v>
      </c>
      <c r="T400" s="21" t="str">
        <f>IF(R400&lt;&gt;"",IF(NOT(ISERROR(VLOOKUP(R400,'ESO Dungeon constants'!$F$3:$J$9999,5,FALSE))),VLOOKUP(R400,'ESO Dungeon constants'!$F$3:$K$9999,6,FALSE),VLOOKUP(R400,'ESO zone constants'!$L$2:$O$9999,4,FALSE)),"")</f>
        <v>DLC_BASE_GAME</v>
      </c>
      <c r="U400" s="3" t="str">
        <f>VLOOKUP(T400,'LibSets constants'!$B$3:$C$1000,2,FALSE)</f>
        <v>Included in base game</v>
      </c>
      <c r="V400" s="37" t="s">
        <v>4346</v>
      </c>
      <c r="W400" s="49"/>
      <c r="X400" s="49"/>
      <c r="Y400" s="3">
        <f>IF(J400&lt;&gt;"LIBSETS_SETTYPE_BATTLEGROUND",IF(J400&lt;&gt;"LIBSETS_SETTYPE_SPECIAL",IF(Z400&lt;&gt;"",VLOOKUP(Z400,'ESO zone constants'!$E$2:$L$4965,8,FALSE),""),""),"")</f>
        <v>639</v>
      </c>
      <c r="Z400" t="s">
        <v>490</v>
      </c>
      <c r="AA400" s="49"/>
      <c r="AB400" s="49"/>
      <c r="AC400" s="49"/>
      <c r="AD400" s="3">
        <f>IF(J400&lt;&gt;"LIBSETS_SETTYPE_BATTLEGROUND",IF(J400&lt;&gt;"LIBSETS_SETTYPE_SPECIAL",IF(AE400&lt;&gt;"",VLOOKUP(AE400,'ESO zone constants'!$E$2:$L$4965,8,FALSE),""),""),"")</f>
        <v>638</v>
      </c>
      <c r="AE400" t="s">
        <v>489</v>
      </c>
      <c r="AF400" s="49"/>
      <c r="AG400" s="49"/>
      <c r="AH400" s="49"/>
      <c r="AI400" s="3" t="str">
        <f>IF(J400&lt;&gt;"LIBSETS_SETTYPE_BATTLEGROUND",IF(J400&lt;&gt;"LIBSETS_SETTYPE_SPECIAL",IF(AJ400&lt;&gt;"",VLOOKUP(AJ400,'ESO zone constants'!$E$2:$L$4965,8,FALSE),""),""),"")</f>
        <v/>
      </c>
      <c r="AK400" s="49"/>
      <c r="AL400" s="49"/>
      <c r="AM400" s="49"/>
      <c r="AN400" s="3" t="str">
        <f>IF(J400&lt;&gt;"LIBSETS_SETTYPE_BATTLEGROUND",IF(J400&lt;&gt;"LIBSETS_SETTYPE_SPECIAL",IF(AO400&lt;&gt;"",VLOOKUP(AO400,'ESO zone constants'!$E$2:$L$4965,8,FALSE),""),""),"")</f>
        <v/>
      </c>
      <c r="AP400" s="49"/>
      <c r="AQ400" s="49"/>
      <c r="AR400" s="49"/>
      <c r="AS400" s="3" t="str">
        <f>IF(J400&lt;&gt;"LIBSETS_SETTYPE_BATTLEGROUND",IF(J400&lt;&gt;"LIBSETS_SETTYPE_SPECIAL",IF(AT400&lt;&gt;"",VLOOKUP(AT400,'ESO zone constants'!$E$2:$L$4965,8,FALSE),""),""),"")</f>
        <v/>
      </c>
      <c r="AU400" s="49"/>
      <c r="AV400" s="49"/>
      <c r="AW400" s="49"/>
      <c r="AX400" s="23" t="str">
        <f t="shared" si="41"/>
        <v>[172] = {wayshrines={-1,-1,-1,}, dlcId=DLC_BASE_GAME</v>
      </c>
      <c r="AY400" s="23" t="str">
        <f t="shared" si="44"/>
        <v>, zoneIds={636,639,638}, veteran=false</v>
      </c>
      <c r="AZ400" s="23" t="str">
        <f t="shared" si="42"/>
        <v>, setType=LIBSETS_SETTYPE_TRIAL, multiTrialSet=true</v>
      </c>
      <c r="BA400" s="23" t="str">
        <f t="shared" si="43"/>
        <v>, dropMechanic={LIBSETS_DROP_MECHANIC_MONSTER_NAME}, dropMechanicNames={}},</v>
      </c>
      <c r="BB400" s="23" t="str">
        <f t="shared" si="45"/>
        <v xml:space="preserve"> --Infallible Mage / Unfehlbare Magierin   [Hel Ra Citadel, Sanctum Ophidia, Aetherian Archive]</v>
      </c>
    </row>
    <row r="401" spans="1:54" x14ac:dyDescent="0.25">
      <c r="A401" s="13">
        <v>173</v>
      </c>
      <c r="B401" t="s">
        <v>1767</v>
      </c>
      <c r="C401" t="s">
        <v>1769</v>
      </c>
      <c r="D401" t="s">
        <v>1768</v>
      </c>
      <c r="G401" s="3">
        <f t="shared" si="40"/>
        <v>173</v>
      </c>
      <c r="I401" t="s">
        <v>4193</v>
      </c>
      <c r="J401" s="8" t="s">
        <v>4246</v>
      </c>
      <c r="L401" t="s">
        <v>100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constants'!$E$2:$L$4965,8,FALSE),"")</f>
        <v>636</v>
      </c>
      <c r="S401" t="s">
        <v>487</v>
      </c>
      <c r="T401" s="21" t="str">
        <f>IF(R401&lt;&gt;"",IF(NOT(ISERROR(VLOOKUP(R401,'ESO Dungeon constants'!$F$3:$J$9999,5,FALSE))),VLOOKUP(R401,'ESO Dungeon constants'!$F$3:$K$9999,6,FALSE),VLOOKUP(R401,'ESO zone constants'!$L$2:$O$9999,4,FALSE)),"")</f>
        <v>DLC_BASE_GAME</v>
      </c>
      <c r="U401" s="3" t="str">
        <f>VLOOKUP(T401,'LibSets constants'!$B$3:$C$1000,2,FALSE)</f>
        <v>Included in base game</v>
      </c>
      <c r="V401" s="37" t="s">
        <v>4346</v>
      </c>
      <c r="W401" s="49"/>
      <c r="X401" s="49"/>
      <c r="Y401" s="3">
        <f>IF(J401&lt;&gt;"LIBSETS_SETTYPE_BATTLEGROUND",IF(J401&lt;&gt;"LIBSETS_SETTYPE_SPECIAL",IF(Z401&lt;&gt;"",VLOOKUP(Z401,'ESO zone constants'!$E$2:$L$4965,8,FALSE),""),""),"")</f>
        <v>639</v>
      </c>
      <c r="Z401" t="s">
        <v>490</v>
      </c>
      <c r="AA401" s="49"/>
      <c r="AB401" s="49"/>
      <c r="AC401" s="49"/>
      <c r="AD401" s="3">
        <f>IF(J401&lt;&gt;"LIBSETS_SETTYPE_BATTLEGROUND",IF(J401&lt;&gt;"LIBSETS_SETTYPE_SPECIAL",IF(AE401&lt;&gt;"",VLOOKUP(AE401,'ESO zone constants'!$E$2:$L$4965,8,FALSE),""),""),"")</f>
        <v>638</v>
      </c>
      <c r="AE401" t="s">
        <v>489</v>
      </c>
      <c r="AF401" s="49"/>
      <c r="AG401" s="49"/>
      <c r="AH401" s="49"/>
      <c r="AI401" s="3" t="str">
        <f>IF(J401&lt;&gt;"LIBSETS_SETTYPE_BATTLEGROUND",IF(J401&lt;&gt;"LIBSETS_SETTYPE_SPECIAL",IF(AJ401&lt;&gt;"",VLOOKUP(AJ401,'ESO zone constants'!$E$2:$L$4965,8,FALSE),""),""),"")</f>
        <v/>
      </c>
      <c r="AK401" s="49"/>
      <c r="AL401" s="49"/>
      <c r="AM401" s="49"/>
      <c r="AN401" s="3" t="str">
        <f>IF(J401&lt;&gt;"LIBSETS_SETTYPE_BATTLEGROUND",IF(J401&lt;&gt;"LIBSETS_SETTYPE_SPECIAL",IF(AO401&lt;&gt;"",VLOOKUP(AO401,'ESO zone constants'!$E$2:$L$4965,8,FALSE),""),""),"")</f>
        <v/>
      </c>
      <c r="AP401" s="49"/>
      <c r="AQ401" s="49"/>
      <c r="AR401" s="49"/>
      <c r="AS401" s="3" t="str">
        <f>IF(J401&lt;&gt;"LIBSETS_SETTYPE_BATTLEGROUND",IF(J401&lt;&gt;"LIBSETS_SETTYPE_SPECIAL",IF(AT401&lt;&gt;"",VLOOKUP(AT401,'ESO zone constants'!$E$2:$L$4965,8,FALSE),""),""),"")</f>
        <v/>
      </c>
      <c r="AU401" s="49"/>
      <c r="AV401" s="49"/>
      <c r="AW401" s="49"/>
      <c r="AX401" s="23" t="str">
        <f t="shared" si="41"/>
        <v>[173] = {wayshrines={-1,-1,-1,}, dlcId=DLC_BASE_GAME</v>
      </c>
      <c r="AY401" s="23" t="str">
        <f t="shared" si="44"/>
        <v>, zoneIds={636,639,638}, veteran=false</v>
      </c>
      <c r="AZ401" s="23" t="str">
        <f t="shared" si="42"/>
        <v>, setType=LIBSETS_SETTYPE_TRIAL, multiTrialSet=true</v>
      </c>
      <c r="BA401" s="23" t="str">
        <f t="shared" si="43"/>
        <v>, dropMechanic={LIBSETS_DROP_MECHANIC_MONSTER_NAME}, dropMechanicNames={}},</v>
      </c>
      <c r="BB401" s="23" t="str">
        <f t="shared" si="45"/>
        <v xml:space="preserve"> --Vicious Serpent / Boshafte Schlange   [Hel Ra Citadel, Sanctum Ophidia, Aetherian Archive]</v>
      </c>
    </row>
    <row r="402" spans="1:54" x14ac:dyDescent="0.25">
      <c r="A402" s="13">
        <v>229</v>
      </c>
      <c r="B402" t="s">
        <v>1888</v>
      </c>
      <c r="C402" t="s">
        <v>1890</v>
      </c>
      <c r="D402" t="s">
        <v>1889</v>
      </c>
      <c r="G402" s="3">
        <f t="shared" si="40"/>
        <v>229</v>
      </c>
      <c r="J402" s="8" t="s">
        <v>4246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constants'!$E$2:$L$4965,8,FALSE),"")</f>
        <v>725</v>
      </c>
      <c r="S402" t="s">
        <v>522</v>
      </c>
      <c r="T402" s="21" t="str">
        <f>IF(R402&lt;&gt;"",IF(NOT(ISERROR(VLOOKUP(R402,'ESO Dungeon constants'!$F$3:$J$9999,5,FALSE))),VLOOKUP(R402,'ESO Dungeon constants'!$F$3:$K$9999,6,FALSE),VLOOKUP(R402,'ESO zone constants'!$L$2:$O$9999,4,FALSE)),"")</f>
        <v>DLC_THIEVES_GUILD</v>
      </c>
      <c r="U402" s="3" t="str">
        <f>VLOOKUP(T402,'LibSets constants'!$B$3:$C$1000,2,FALSE)</f>
        <v>Thieves Guild</v>
      </c>
      <c r="V402" s="37" t="s">
        <v>4346</v>
      </c>
      <c r="W402" s="49"/>
      <c r="X402" s="49"/>
      <c r="Y402" s="3" t="str">
        <f>IF(J402&lt;&gt;"LIBSETS_SETTYPE_BATTLEGROUND",IF(J402&lt;&gt;"LIBSETS_SETTYPE_SPECIAL",IF(Z402&lt;&gt;"",VLOOKUP(Z402,'ESO zone constants'!$E$2:$L$4965,8,FALSE),""),""),"")</f>
        <v/>
      </c>
      <c r="AA402" s="49"/>
      <c r="AB402" s="49"/>
      <c r="AC402" s="49"/>
      <c r="AD402" s="3" t="str">
        <f>IF(J402&lt;&gt;"LIBSETS_SETTYPE_BATTLEGROUND",IF(J402&lt;&gt;"LIBSETS_SETTYPE_SPECIAL",IF(AE402&lt;&gt;"",VLOOKUP(AE402,'ESO zone constants'!$E$2:$L$4965,8,FALSE),""),""),"")</f>
        <v/>
      </c>
      <c r="AF402" s="49"/>
      <c r="AG402" s="49"/>
      <c r="AH402" s="49"/>
      <c r="AI402" s="3" t="str">
        <f>IF(J402&lt;&gt;"LIBSETS_SETTYPE_BATTLEGROUND",IF(J402&lt;&gt;"LIBSETS_SETTYPE_SPECIAL",IF(AJ402&lt;&gt;"",VLOOKUP(AJ402,'ESO zone constants'!$E$2:$L$4965,8,FALSE),""),""),"")</f>
        <v/>
      </c>
      <c r="AK402" s="49"/>
      <c r="AL402" s="49"/>
      <c r="AM402" s="49"/>
      <c r="AN402" s="3" t="str">
        <f>IF(J402&lt;&gt;"LIBSETS_SETTYPE_BATTLEGROUND",IF(J402&lt;&gt;"LIBSETS_SETTYPE_SPECIAL",IF(AO402&lt;&gt;"",VLOOKUP(AO402,'ESO zone constants'!$E$2:$L$4965,8,FALSE),""),""),"")</f>
        <v/>
      </c>
      <c r="AP402" s="49"/>
      <c r="AQ402" s="49"/>
      <c r="AR402" s="49"/>
      <c r="AS402" s="3" t="str">
        <f>IF(J402&lt;&gt;"LIBSETS_SETTYPE_BATTLEGROUND",IF(J402&lt;&gt;"LIBSETS_SETTYPE_SPECIAL",IF(AT402&lt;&gt;"",VLOOKUP(AT402,'ESO zone constants'!$E$2:$L$4965,8,FALSE),""),""),"")</f>
        <v/>
      </c>
      <c r="AU402" s="49"/>
      <c r="AV402" s="49"/>
      <c r="AW402" s="49"/>
      <c r="AX402" s="23" t="str">
        <f t="shared" si="41"/>
        <v>[229] = {wayshrines={-1,-1,-1,}, dlcId=DLC_THIEVES_GUILD</v>
      </c>
      <c r="AY402" s="23" t="str">
        <f t="shared" si="44"/>
        <v>, zoneIds={725}, veteran=false</v>
      </c>
      <c r="AZ402" s="23" t="str">
        <f t="shared" si="42"/>
        <v>, setType=LIBSETS_SETTYPE_TRIAL</v>
      </c>
      <c r="BA402" s="23" t="str">
        <f t="shared" si="43"/>
        <v>, dropMechanic={LIBSETS_DROP_MECHANIC_MONSTER_NAME}, dropMechanicNames={}},</v>
      </c>
      <c r="BB402" s="23" t="str">
        <f t="shared" si="45"/>
        <v xml:space="preserve"> --Twilight Remedy / Zwielichtgenesung   [Maw of Lorkhaj]</v>
      </c>
    </row>
    <row r="403" spans="1:54" x14ac:dyDescent="0.25">
      <c r="A403" s="13">
        <v>230</v>
      </c>
      <c r="B403" t="s">
        <v>1891</v>
      </c>
      <c r="C403" t="s">
        <v>1893</v>
      </c>
      <c r="D403" t="s">
        <v>1892</v>
      </c>
      <c r="G403" s="3">
        <f t="shared" si="40"/>
        <v>230</v>
      </c>
      <c r="J403" s="8" t="s">
        <v>4246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constants'!$E$2:$L$4965,8,FALSE),"")</f>
        <v>725</v>
      </c>
      <c r="S403" t="s">
        <v>522</v>
      </c>
      <c r="T403" s="21" t="str">
        <f>IF(R403&lt;&gt;"",IF(NOT(ISERROR(VLOOKUP(R403,'ESO Dungeon constants'!$F$3:$J$9999,5,FALSE))),VLOOKUP(R403,'ESO Dungeon constants'!$F$3:$K$9999,6,FALSE),VLOOKUP(R403,'ESO zone constants'!$L$2:$O$9999,4,FALSE)),"")</f>
        <v>DLC_THIEVES_GUILD</v>
      </c>
      <c r="U403" s="3" t="str">
        <f>VLOOKUP(T403,'LibSets constants'!$B$3:$C$1000,2,FALSE)</f>
        <v>Thieves Guild</v>
      </c>
      <c r="V403" s="37" t="s">
        <v>4346</v>
      </c>
      <c r="W403" s="49"/>
      <c r="X403" s="49"/>
      <c r="Y403" s="3" t="str">
        <f>IF(J403&lt;&gt;"LIBSETS_SETTYPE_BATTLEGROUND",IF(J403&lt;&gt;"LIBSETS_SETTYPE_SPECIAL",IF(Z403&lt;&gt;"",VLOOKUP(Z403,'ESO zone constants'!$E$2:$L$4965,8,FALSE),""),""),"")</f>
        <v/>
      </c>
      <c r="AA403" s="49"/>
      <c r="AB403" s="49"/>
      <c r="AC403" s="49"/>
      <c r="AD403" s="3" t="str">
        <f>IF(J403&lt;&gt;"LIBSETS_SETTYPE_BATTLEGROUND",IF(J403&lt;&gt;"LIBSETS_SETTYPE_SPECIAL",IF(AE403&lt;&gt;"",VLOOKUP(AE403,'ESO zone constants'!$E$2:$L$4965,8,FALSE),""),""),"")</f>
        <v/>
      </c>
      <c r="AF403" s="49"/>
      <c r="AG403" s="49"/>
      <c r="AH403" s="49"/>
      <c r="AI403" s="3" t="str">
        <f>IF(J403&lt;&gt;"LIBSETS_SETTYPE_BATTLEGROUND",IF(J403&lt;&gt;"LIBSETS_SETTYPE_SPECIAL",IF(AJ403&lt;&gt;"",VLOOKUP(AJ403,'ESO zone constants'!$E$2:$L$4965,8,FALSE),""),""),"")</f>
        <v/>
      </c>
      <c r="AK403" s="49"/>
      <c r="AL403" s="49"/>
      <c r="AM403" s="49"/>
      <c r="AN403" s="3" t="str">
        <f>IF(J403&lt;&gt;"LIBSETS_SETTYPE_BATTLEGROUND",IF(J403&lt;&gt;"LIBSETS_SETTYPE_SPECIAL",IF(AO403&lt;&gt;"",VLOOKUP(AO403,'ESO zone constants'!$E$2:$L$4965,8,FALSE),""),""),"")</f>
        <v/>
      </c>
      <c r="AP403" s="49"/>
      <c r="AQ403" s="49"/>
      <c r="AR403" s="49"/>
      <c r="AS403" s="3" t="str">
        <f>IF(J403&lt;&gt;"LIBSETS_SETTYPE_BATTLEGROUND",IF(J403&lt;&gt;"LIBSETS_SETTYPE_SPECIAL",IF(AT403&lt;&gt;"",VLOOKUP(AT403,'ESO zone constants'!$E$2:$L$4965,8,FALSE),""),""),"")</f>
        <v/>
      </c>
      <c r="AU403" s="49"/>
      <c r="AV403" s="49"/>
      <c r="AW403" s="49"/>
      <c r="AX403" s="23" t="str">
        <f t="shared" si="41"/>
        <v>[230] = {wayshrines={-1,-1,-1,}, dlcId=DLC_THIEVES_GUILD</v>
      </c>
      <c r="AY403" s="23" t="str">
        <f t="shared" si="44"/>
        <v>, zoneIds={725}, veteran=false</v>
      </c>
      <c r="AZ403" s="23" t="str">
        <f t="shared" si="42"/>
        <v>, setType=LIBSETS_SETTYPE_TRIAL</v>
      </c>
      <c r="BA403" s="23" t="str">
        <f t="shared" si="43"/>
        <v>, dropMechanic={LIBSETS_DROP_MECHANIC_MONSTER_NAME}, dropMechanicNames={}},</v>
      </c>
      <c r="BB403" s="23" t="str">
        <f t="shared" si="45"/>
        <v xml:space="preserve"> --Moondancer / Mondtänzer   [Maw of Lorkhaj]</v>
      </c>
    </row>
    <row r="404" spans="1:54" x14ac:dyDescent="0.25">
      <c r="A404" s="13">
        <v>231</v>
      </c>
      <c r="B404" t="s">
        <v>1894</v>
      </c>
      <c r="C404" t="s">
        <v>1896</v>
      </c>
      <c r="D404" t="s">
        <v>1895</v>
      </c>
      <c r="G404" s="3">
        <f t="shared" si="40"/>
        <v>231</v>
      </c>
      <c r="J404" s="8" t="s">
        <v>4246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constants'!$E$2:$L$4965,8,FALSE),"")</f>
        <v>725</v>
      </c>
      <c r="S404" t="s">
        <v>522</v>
      </c>
      <c r="T404" s="21" t="str">
        <f>IF(R404&lt;&gt;"",IF(NOT(ISERROR(VLOOKUP(R404,'ESO Dungeon constants'!$F$3:$J$9999,5,FALSE))),VLOOKUP(R404,'ESO Dungeon constants'!$F$3:$K$9999,6,FALSE),VLOOKUP(R404,'ESO zone constants'!$L$2:$O$9999,4,FALSE)),"")</f>
        <v>DLC_THIEVES_GUILD</v>
      </c>
      <c r="U404" s="3" t="str">
        <f>VLOOKUP(T404,'LibSets constants'!$B$3:$C$1000,2,FALSE)</f>
        <v>Thieves Guild</v>
      </c>
      <c r="V404" s="37" t="s">
        <v>4346</v>
      </c>
      <c r="W404" s="49"/>
      <c r="X404" s="49"/>
      <c r="Y404" s="3" t="str">
        <f>IF(J404&lt;&gt;"LIBSETS_SETTYPE_BATTLEGROUND",IF(J404&lt;&gt;"LIBSETS_SETTYPE_SPECIAL",IF(Z404&lt;&gt;"",VLOOKUP(Z404,'ESO zone constants'!$E$2:$L$4965,8,FALSE),""),""),"")</f>
        <v/>
      </c>
      <c r="AA404" s="49"/>
      <c r="AB404" s="49"/>
      <c r="AC404" s="49"/>
      <c r="AD404" s="3" t="str">
        <f>IF(J404&lt;&gt;"LIBSETS_SETTYPE_BATTLEGROUND",IF(J404&lt;&gt;"LIBSETS_SETTYPE_SPECIAL",IF(AE404&lt;&gt;"",VLOOKUP(AE404,'ESO zone constants'!$E$2:$L$4965,8,FALSE),""),""),"")</f>
        <v/>
      </c>
      <c r="AF404" s="49"/>
      <c r="AG404" s="49"/>
      <c r="AH404" s="49"/>
      <c r="AI404" s="3" t="str">
        <f>IF(J404&lt;&gt;"LIBSETS_SETTYPE_BATTLEGROUND",IF(J404&lt;&gt;"LIBSETS_SETTYPE_SPECIAL",IF(AJ404&lt;&gt;"",VLOOKUP(AJ404,'ESO zone constants'!$E$2:$L$4965,8,FALSE),""),""),"")</f>
        <v/>
      </c>
      <c r="AK404" s="49"/>
      <c r="AL404" s="49"/>
      <c r="AM404" s="49"/>
      <c r="AN404" s="3" t="str">
        <f>IF(J404&lt;&gt;"LIBSETS_SETTYPE_BATTLEGROUND",IF(J404&lt;&gt;"LIBSETS_SETTYPE_SPECIAL",IF(AO404&lt;&gt;"",VLOOKUP(AO404,'ESO zone constants'!$E$2:$L$4965,8,FALSE),""),""),"")</f>
        <v/>
      </c>
      <c r="AP404" s="49"/>
      <c r="AQ404" s="49"/>
      <c r="AR404" s="49"/>
      <c r="AS404" s="3" t="str">
        <f>IF(J404&lt;&gt;"LIBSETS_SETTYPE_BATTLEGROUND",IF(J404&lt;&gt;"LIBSETS_SETTYPE_SPECIAL",IF(AT404&lt;&gt;"",VLOOKUP(AT404,'ESO zone constants'!$E$2:$L$4965,8,FALSE),""),""),"")</f>
        <v/>
      </c>
      <c r="AU404" s="49"/>
      <c r="AV404" s="49"/>
      <c r="AW404" s="49"/>
      <c r="AX404" s="23" t="str">
        <f t="shared" si="41"/>
        <v>[231] = {wayshrines={-1,-1,-1,}, dlcId=DLC_THIEVES_GUILD</v>
      </c>
      <c r="AY404" s="23" t="str">
        <f t="shared" si="44"/>
        <v>, zoneIds={725}, veteran=false</v>
      </c>
      <c r="AZ404" s="23" t="str">
        <f t="shared" si="42"/>
        <v>, setType=LIBSETS_SETTYPE_TRIAL</v>
      </c>
      <c r="BA404" s="23" t="str">
        <f t="shared" si="43"/>
        <v>, dropMechanic={LIBSETS_DROP_MECHANIC_MONSTER_NAME}, dropMechanicNames={}},</v>
      </c>
      <c r="BB404" s="23" t="str">
        <f t="shared" si="45"/>
        <v xml:space="preserve"> --Lunar Bastion / Mondbastion   [Maw of Lorkhaj]</v>
      </c>
    </row>
    <row r="405" spans="1:54" x14ac:dyDescent="0.25">
      <c r="A405" s="13">
        <v>232</v>
      </c>
      <c r="B405" t="s">
        <v>1897</v>
      </c>
      <c r="C405" t="s">
        <v>1899</v>
      </c>
      <c r="D405" t="s">
        <v>1898</v>
      </c>
      <c r="G405" s="3">
        <f t="shared" si="40"/>
        <v>232</v>
      </c>
      <c r="J405" s="8" t="s">
        <v>4246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constants'!$E$2:$L$4965,8,FALSE),"")</f>
        <v>725</v>
      </c>
      <c r="S405" t="s">
        <v>522</v>
      </c>
      <c r="T405" s="21" t="str">
        <f>IF(R405&lt;&gt;"",IF(NOT(ISERROR(VLOOKUP(R405,'ESO Dungeon constants'!$F$3:$J$9999,5,FALSE))),VLOOKUP(R405,'ESO Dungeon constants'!$F$3:$K$9999,6,FALSE),VLOOKUP(R405,'ESO zone constants'!$L$2:$O$9999,4,FALSE)),"")</f>
        <v>DLC_THIEVES_GUILD</v>
      </c>
      <c r="U405" s="3" t="str">
        <f>VLOOKUP(T405,'LibSets constants'!$B$3:$C$1000,2,FALSE)</f>
        <v>Thieves Guild</v>
      </c>
      <c r="V405" s="37" t="s">
        <v>4346</v>
      </c>
      <c r="W405" s="49"/>
      <c r="X405" s="49"/>
      <c r="Y405" s="3" t="str">
        <f>IF(J405&lt;&gt;"LIBSETS_SETTYPE_BATTLEGROUND",IF(J405&lt;&gt;"LIBSETS_SETTYPE_SPECIAL",IF(Z405&lt;&gt;"",VLOOKUP(Z405,'ESO zone constants'!$E$2:$L$4965,8,FALSE),""),""),"")</f>
        <v/>
      </c>
      <c r="AA405" s="49"/>
      <c r="AB405" s="49"/>
      <c r="AC405" s="49"/>
      <c r="AD405" s="3" t="str">
        <f>IF(J405&lt;&gt;"LIBSETS_SETTYPE_BATTLEGROUND",IF(J405&lt;&gt;"LIBSETS_SETTYPE_SPECIAL",IF(AE405&lt;&gt;"",VLOOKUP(AE405,'ESO zone constants'!$E$2:$L$4965,8,FALSE),""),""),"")</f>
        <v/>
      </c>
      <c r="AF405" s="49"/>
      <c r="AG405" s="49"/>
      <c r="AH405" s="49"/>
      <c r="AI405" s="3" t="str">
        <f>IF(J405&lt;&gt;"LIBSETS_SETTYPE_BATTLEGROUND",IF(J405&lt;&gt;"LIBSETS_SETTYPE_SPECIAL",IF(AJ405&lt;&gt;"",VLOOKUP(AJ405,'ESO zone constants'!$E$2:$L$4965,8,FALSE),""),""),"")</f>
        <v/>
      </c>
      <c r="AK405" s="49"/>
      <c r="AL405" s="49"/>
      <c r="AM405" s="49"/>
      <c r="AN405" s="3" t="str">
        <f>IF(J405&lt;&gt;"LIBSETS_SETTYPE_BATTLEGROUND",IF(J405&lt;&gt;"LIBSETS_SETTYPE_SPECIAL",IF(AO405&lt;&gt;"",VLOOKUP(AO405,'ESO zone constants'!$E$2:$L$4965,8,FALSE),""),""),"")</f>
        <v/>
      </c>
      <c r="AP405" s="49"/>
      <c r="AQ405" s="49"/>
      <c r="AR405" s="49"/>
      <c r="AS405" s="3" t="str">
        <f>IF(J405&lt;&gt;"LIBSETS_SETTYPE_BATTLEGROUND",IF(J405&lt;&gt;"LIBSETS_SETTYPE_SPECIAL",IF(AT405&lt;&gt;"",VLOOKUP(AT405,'ESO zone constants'!$E$2:$L$4965,8,FALSE),""),""),"")</f>
        <v/>
      </c>
      <c r="AU405" s="49"/>
      <c r="AV405" s="49"/>
      <c r="AW405" s="49"/>
      <c r="AX405" s="23" t="str">
        <f t="shared" si="41"/>
        <v>[232] = {wayshrines={-1,-1,-1,}, dlcId=DLC_THIEVES_GUILD</v>
      </c>
      <c r="AY405" s="23" t="str">
        <f t="shared" si="44"/>
        <v>, zoneIds={725}, veteran=false</v>
      </c>
      <c r="AZ405" s="23" t="str">
        <f t="shared" si="42"/>
        <v>, setType=LIBSETS_SETTYPE_TRIAL</v>
      </c>
      <c r="BA405" s="23" t="str">
        <f t="shared" si="43"/>
        <v>, dropMechanic={LIBSETS_DROP_MECHANIC_MONSTER_NAME}, dropMechanicNames={}},</v>
      </c>
      <c r="BB405" s="23" t="str">
        <f t="shared" si="45"/>
        <v xml:space="preserve"> --Roar of Alkosh / Brüllen von Alkosh   [Maw of Lorkhaj]</v>
      </c>
    </row>
    <row r="406" spans="1:54" x14ac:dyDescent="0.25">
      <c r="A406" s="13">
        <v>330</v>
      </c>
      <c r="B406" t="s">
        <v>2132</v>
      </c>
      <c r="C406" t="s">
        <v>2134</v>
      </c>
      <c r="D406" t="s">
        <v>2133</v>
      </c>
      <c r="G406" s="3">
        <f t="shared" si="40"/>
        <v>330</v>
      </c>
      <c r="J406" s="8" t="s">
        <v>4246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constants'!$E$2:$L$4965,8,FALSE),"")</f>
        <v>975</v>
      </c>
      <c r="S406" t="s">
        <v>686</v>
      </c>
      <c r="T406" s="21" t="str">
        <f>IF(R406&lt;&gt;"",IF(NOT(ISERROR(VLOOKUP(R406,'ESO Dungeon constants'!$F$3:$J$9999,5,FALSE))),VLOOKUP(R406,'ESO Dungeon constants'!$F$3:$K$9999,6,FALSE),VLOOKUP(R406,'ESO zone constants'!$L$2:$O$9999,4,FALSE)),"")</f>
        <v>DLC_CLOCKWORK_CITY</v>
      </c>
      <c r="U406" s="3" t="str">
        <f>VLOOKUP(T406,'LibSets constants'!$B$3:$C$1000,2,FALSE)</f>
        <v>Clockwork City</v>
      </c>
      <c r="V406" s="37" t="s">
        <v>4346</v>
      </c>
      <c r="W406" s="49"/>
      <c r="X406" s="49"/>
      <c r="Y406" s="3" t="str">
        <f>IF(J406&lt;&gt;"LIBSETS_SETTYPE_BATTLEGROUND",IF(J406&lt;&gt;"LIBSETS_SETTYPE_SPECIAL",IF(Z406&lt;&gt;"",VLOOKUP(Z406,'ESO zone constants'!$E$2:$L$4965,8,FALSE),""),""),"")</f>
        <v/>
      </c>
      <c r="AA406" s="49"/>
      <c r="AB406" s="49"/>
      <c r="AC406" s="49"/>
      <c r="AD406" s="3" t="str">
        <f>IF(J406&lt;&gt;"LIBSETS_SETTYPE_BATTLEGROUND",IF(J406&lt;&gt;"LIBSETS_SETTYPE_SPECIAL",IF(AE406&lt;&gt;"",VLOOKUP(AE406,'ESO zone constants'!$E$2:$L$4965,8,FALSE),""),""),"")</f>
        <v/>
      </c>
      <c r="AF406" s="49"/>
      <c r="AG406" s="49"/>
      <c r="AH406" s="49"/>
      <c r="AI406" s="3" t="str">
        <f>IF(J406&lt;&gt;"LIBSETS_SETTYPE_BATTLEGROUND",IF(J406&lt;&gt;"LIBSETS_SETTYPE_SPECIAL",IF(AJ406&lt;&gt;"",VLOOKUP(AJ406,'ESO zone constants'!$E$2:$L$4965,8,FALSE),""),""),"")</f>
        <v/>
      </c>
      <c r="AK406" s="49"/>
      <c r="AL406" s="49"/>
      <c r="AM406" s="49"/>
      <c r="AN406" s="3" t="str">
        <f>IF(J406&lt;&gt;"LIBSETS_SETTYPE_BATTLEGROUND",IF(J406&lt;&gt;"LIBSETS_SETTYPE_SPECIAL",IF(AO406&lt;&gt;"",VLOOKUP(AO406,'ESO zone constants'!$E$2:$L$4965,8,FALSE),""),""),"")</f>
        <v/>
      </c>
      <c r="AP406" s="49"/>
      <c r="AQ406" s="49"/>
      <c r="AR406" s="49"/>
      <c r="AS406" s="3" t="str">
        <f>IF(J406&lt;&gt;"LIBSETS_SETTYPE_BATTLEGROUND",IF(J406&lt;&gt;"LIBSETS_SETTYPE_SPECIAL",IF(AT406&lt;&gt;"",VLOOKUP(AT406,'ESO zone constants'!$E$2:$L$4965,8,FALSE),""),""),"")</f>
        <v/>
      </c>
      <c r="AU406" s="49"/>
      <c r="AV406" s="49"/>
      <c r="AW406" s="49"/>
      <c r="AX406" s="23" t="str">
        <f t="shared" si="41"/>
        <v>[330] = {wayshrines={-1,-1,-1,}, dlcId=DLC_CLOCKWORK_CITY</v>
      </c>
      <c r="AY406" s="23" t="str">
        <f t="shared" si="44"/>
        <v>, zoneIds={975}, veteran=false</v>
      </c>
      <c r="AZ406" s="23" t="str">
        <f t="shared" si="42"/>
        <v>, setType=LIBSETS_SETTYPE_TRIAL</v>
      </c>
      <c r="BA406" s="23" t="str">
        <f t="shared" si="43"/>
        <v>, dropMechanic={LIBSETS_DROP_MECHANIC_MONSTER_NAME}, dropMechanicNames={}},</v>
      </c>
      <c r="BB406" s="23" t="str">
        <f t="shared" si="45"/>
        <v xml:space="preserve"> --Automated Defense / Automatisierte Verteidigung   [Halls of Fabrication]</v>
      </c>
    </row>
    <row r="407" spans="1:54" x14ac:dyDescent="0.25">
      <c r="A407" s="13">
        <v>331</v>
      </c>
      <c r="B407" t="s">
        <v>2135</v>
      </c>
      <c r="C407" t="s">
        <v>2137</v>
      </c>
      <c r="D407" t="s">
        <v>2136</v>
      </c>
      <c r="G407" s="3">
        <f t="shared" si="40"/>
        <v>331</v>
      </c>
      <c r="J407" s="8" t="s">
        <v>4246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constants'!$E$2:$L$4965,8,FALSE),"")</f>
        <v>975</v>
      </c>
      <c r="S407" t="s">
        <v>686</v>
      </c>
      <c r="T407" s="21" t="str">
        <f>IF(R407&lt;&gt;"",IF(NOT(ISERROR(VLOOKUP(R407,'ESO Dungeon constants'!$F$3:$J$9999,5,FALSE))),VLOOKUP(R407,'ESO Dungeon constants'!$F$3:$K$9999,6,FALSE),VLOOKUP(R407,'ESO zone constants'!$L$2:$O$9999,4,FALSE)),"")</f>
        <v>DLC_CLOCKWORK_CITY</v>
      </c>
      <c r="U407" s="3" t="str">
        <f>VLOOKUP(T407,'LibSets constants'!$B$3:$C$1000,2,FALSE)</f>
        <v>Clockwork City</v>
      </c>
      <c r="V407" s="37" t="s">
        <v>4346</v>
      </c>
      <c r="W407" s="49"/>
      <c r="X407" s="49"/>
      <c r="Y407" s="3" t="str">
        <f>IF(J407&lt;&gt;"LIBSETS_SETTYPE_BATTLEGROUND",IF(J407&lt;&gt;"LIBSETS_SETTYPE_SPECIAL",IF(Z407&lt;&gt;"",VLOOKUP(Z407,'ESO zone constants'!$E$2:$L$4965,8,FALSE),""),""),"")</f>
        <v/>
      </c>
      <c r="AA407" s="49"/>
      <c r="AB407" s="49"/>
      <c r="AC407" s="49"/>
      <c r="AD407" s="3" t="str">
        <f>IF(J407&lt;&gt;"LIBSETS_SETTYPE_BATTLEGROUND",IF(J407&lt;&gt;"LIBSETS_SETTYPE_SPECIAL",IF(AE407&lt;&gt;"",VLOOKUP(AE407,'ESO zone constants'!$E$2:$L$4965,8,FALSE),""),""),"")</f>
        <v/>
      </c>
      <c r="AF407" s="49"/>
      <c r="AG407" s="49"/>
      <c r="AH407" s="49"/>
      <c r="AI407" s="3" t="str">
        <f>IF(J407&lt;&gt;"LIBSETS_SETTYPE_BATTLEGROUND",IF(J407&lt;&gt;"LIBSETS_SETTYPE_SPECIAL",IF(AJ407&lt;&gt;"",VLOOKUP(AJ407,'ESO zone constants'!$E$2:$L$4965,8,FALSE),""),""),"")</f>
        <v/>
      </c>
      <c r="AK407" s="49"/>
      <c r="AL407" s="49"/>
      <c r="AM407" s="49"/>
      <c r="AN407" s="3" t="str">
        <f>IF(J407&lt;&gt;"LIBSETS_SETTYPE_BATTLEGROUND",IF(J407&lt;&gt;"LIBSETS_SETTYPE_SPECIAL",IF(AO407&lt;&gt;"",VLOOKUP(AO407,'ESO zone constants'!$E$2:$L$4965,8,FALSE),""),""),"")</f>
        <v/>
      </c>
      <c r="AP407" s="49"/>
      <c r="AQ407" s="49"/>
      <c r="AR407" s="49"/>
      <c r="AS407" s="3" t="str">
        <f>IF(J407&lt;&gt;"LIBSETS_SETTYPE_BATTLEGROUND",IF(J407&lt;&gt;"LIBSETS_SETTYPE_SPECIAL",IF(AT407&lt;&gt;"",VLOOKUP(AT407,'ESO zone constants'!$E$2:$L$4965,8,FALSE),""),""),"")</f>
        <v/>
      </c>
      <c r="AU407" s="49"/>
      <c r="AV407" s="49"/>
      <c r="AW407" s="49"/>
      <c r="AX407" s="23" t="str">
        <f t="shared" si="41"/>
        <v>[331] = {wayshrines={-1,-1,-1,}, dlcId=DLC_CLOCKWORK_CITY</v>
      </c>
      <c r="AY407" s="23" t="str">
        <f t="shared" si="44"/>
        <v>, zoneIds={975}, veteran=false</v>
      </c>
      <c r="AZ407" s="23" t="str">
        <f t="shared" si="42"/>
        <v>, setType=LIBSETS_SETTYPE_TRIAL</v>
      </c>
      <c r="BA407" s="23" t="str">
        <f t="shared" si="43"/>
        <v>, dropMechanic={LIBSETS_DROP_MECHANIC_MONSTER_NAME}, dropMechanicNames={}},</v>
      </c>
      <c r="BB407" s="23" t="str">
        <f t="shared" si="45"/>
        <v xml:space="preserve"> --War Machine / Kriegsmaschine   [Halls of Fabrication]</v>
      </c>
    </row>
    <row r="408" spans="1:54" x14ac:dyDescent="0.25">
      <c r="A408" s="13">
        <v>332</v>
      </c>
      <c r="B408" t="s">
        <v>2138</v>
      </c>
      <c r="C408" t="s">
        <v>2140</v>
      </c>
      <c r="D408" t="s">
        <v>2139</v>
      </c>
      <c r="G408" s="3">
        <f t="shared" si="40"/>
        <v>332</v>
      </c>
      <c r="J408" s="8" t="s">
        <v>4246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constants'!$E$2:$L$4965,8,FALSE),"")</f>
        <v>975</v>
      </c>
      <c r="S408" t="s">
        <v>686</v>
      </c>
      <c r="T408" s="21" t="str">
        <f>IF(R408&lt;&gt;"",IF(NOT(ISERROR(VLOOKUP(R408,'ESO Dungeon constants'!$F$3:$J$9999,5,FALSE))),VLOOKUP(R408,'ESO Dungeon constants'!$F$3:$K$9999,6,FALSE),VLOOKUP(R408,'ESO zone constants'!$L$2:$O$9999,4,FALSE)),"")</f>
        <v>DLC_CLOCKWORK_CITY</v>
      </c>
      <c r="U408" s="3" t="str">
        <f>VLOOKUP(T408,'LibSets constants'!$B$3:$C$1000,2,FALSE)</f>
        <v>Clockwork City</v>
      </c>
      <c r="V408" s="37" t="s">
        <v>4346</v>
      </c>
      <c r="W408" s="49"/>
      <c r="X408" s="49"/>
      <c r="Y408" s="3" t="str">
        <f>IF(J408&lt;&gt;"LIBSETS_SETTYPE_BATTLEGROUND",IF(J408&lt;&gt;"LIBSETS_SETTYPE_SPECIAL",IF(Z408&lt;&gt;"",VLOOKUP(Z408,'ESO zone constants'!$E$2:$L$4965,8,FALSE),""),""),"")</f>
        <v/>
      </c>
      <c r="AA408" s="49"/>
      <c r="AB408" s="49"/>
      <c r="AC408" s="49"/>
      <c r="AD408" s="3" t="str">
        <f>IF(J408&lt;&gt;"LIBSETS_SETTYPE_BATTLEGROUND",IF(J408&lt;&gt;"LIBSETS_SETTYPE_SPECIAL",IF(AE408&lt;&gt;"",VLOOKUP(AE408,'ESO zone constants'!$E$2:$L$4965,8,FALSE),""),""),"")</f>
        <v/>
      </c>
      <c r="AF408" s="49"/>
      <c r="AG408" s="49"/>
      <c r="AH408" s="49"/>
      <c r="AI408" s="3" t="str">
        <f>IF(J408&lt;&gt;"LIBSETS_SETTYPE_BATTLEGROUND",IF(J408&lt;&gt;"LIBSETS_SETTYPE_SPECIAL",IF(AJ408&lt;&gt;"",VLOOKUP(AJ408,'ESO zone constants'!$E$2:$L$4965,8,FALSE),""),""),"")</f>
        <v/>
      </c>
      <c r="AK408" s="49"/>
      <c r="AL408" s="49"/>
      <c r="AM408" s="49"/>
      <c r="AN408" s="3" t="str">
        <f>IF(J408&lt;&gt;"LIBSETS_SETTYPE_BATTLEGROUND",IF(J408&lt;&gt;"LIBSETS_SETTYPE_SPECIAL",IF(AO408&lt;&gt;"",VLOOKUP(AO408,'ESO zone constants'!$E$2:$L$4965,8,FALSE),""),""),"")</f>
        <v/>
      </c>
      <c r="AP408" s="49"/>
      <c r="AQ408" s="49"/>
      <c r="AR408" s="49"/>
      <c r="AS408" s="3" t="str">
        <f>IF(J408&lt;&gt;"LIBSETS_SETTYPE_BATTLEGROUND",IF(J408&lt;&gt;"LIBSETS_SETTYPE_SPECIAL",IF(AT408&lt;&gt;"",VLOOKUP(AT408,'ESO zone constants'!$E$2:$L$4965,8,FALSE),""),""),"")</f>
        <v/>
      </c>
      <c r="AU408" s="49"/>
      <c r="AV408" s="49"/>
      <c r="AW408" s="49"/>
      <c r="AX408" s="23" t="str">
        <f t="shared" si="41"/>
        <v>[332] = {wayshrines={-1,-1,-1,}, dlcId=DLC_CLOCKWORK_CITY</v>
      </c>
      <c r="AY408" s="23" t="str">
        <f t="shared" si="44"/>
        <v>, zoneIds={975}, veteran=false</v>
      </c>
      <c r="AZ408" s="23" t="str">
        <f t="shared" si="42"/>
        <v>, setType=LIBSETS_SETTYPE_TRIAL</v>
      </c>
      <c r="BA408" s="23" t="str">
        <f t="shared" si="43"/>
        <v>, dropMechanic={LIBSETS_DROP_MECHANIC_MONSTER_NAME}, dropMechanicNames={}},</v>
      </c>
      <c r="BB408" s="23" t="str">
        <f t="shared" si="45"/>
        <v xml:space="preserve"> --Master Architect / Meisterarchitekt   [Halls of Fabrication]</v>
      </c>
    </row>
    <row r="409" spans="1:54" x14ac:dyDescent="0.25">
      <c r="A409" s="13">
        <v>333</v>
      </c>
      <c r="B409" t="s">
        <v>2141</v>
      </c>
      <c r="C409" t="s">
        <v>2143</v>
      </c>
      <c r="D409" t="s">
        <v>2142</v>
      </c>
      <c r="G409" s="3">
        <f t="shared" si="40"/>
        <v>333</v>
      </c>
      <c r="J409" s="8" t="s">
        <v>4246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constants'!$E$2:$L$4965,8,FALSE),"")</f>
        <v>975</v>
      </c>
      <c r="S409" t="s">
        <v>686</v>
      </c>
      <c r="T409" s="21" t="str">
        <f>IF(R409&lt;&gt;"",IF(NOT(ISERROR(VLOOKUP(R409,'ESO Dungeon constants'!$F$3:$J$9999,5,FALSE))),VLOOKUP(R409,'ESO Dungeon constants'!$F$3:$K$9999,6,FALSE),VLOOKUP(R409,'ESO zone constants'!$L$2:$O$9999,4,FALSE)),"")</f>
        <v>DLC_CLOCKWORK_CITY</v>
      </c>
      <c r="U409" s="3" t="str">
        <f>VLOOKUP(T409,'LibSets constants'!$B$3:$C$1000,2,FALSE)</f>
        <v>Clockwork City</v>
      </c>
      <c r="V409" s="37" t="s">
        <v>4346</v>
      </c>
      <c r="W409" s="49"/>
      <c r="X409" s="49"/>
      <c r="Y409" s="3" t="str">
        <f>IF(J409&lt;&gt;"LIBSETS_SETTYPE_BATTLEGROUND",IF(J409&lt;&gt;"LIBSETS_SETTYPE_SPECIAL",IF(Z409&lt;&gt;"",VLOOKUP(Z409,'ESO zone constants'!$E$2:$L$4965,8,FALSE),""),""),"")</f>
        <v/>
      </c>
      <c r="AA409" s="49"/>
      <c r="AB409" s="49"/>
      <c r="AC409" s="49"/>
      <c r="AD409" s="3" t="str">
        <f>IF(J409&lt;&gt;"LIBSETS_SETTYPE_BATTLEGROUND",IF(J409&lt;&gt;"LIBSETS_SETTYPE_SPECIAL",IF(AE409&lt;&gt;"",VLOOKUP(AE409,'ESO zone constants'!$E$2:$L$4965,8,FALSE),""),""),"")</f>
        <v/>
      </c>
      <c r="AF409" s="49"/>
      <c r="AG409" s="49"/>
      <c r="AH409" s="49"/>
      <c r="AI409" s="3" t="str">
        <f>IF(J409&lt;&gt;"LIBSETS_SETTYPE_BATTLEGROUND",IF(J409&lt;&gt;"LIBSETS_SETTYPE_SPECIAL",IF(AJ409&lt;&gt;"",VLOOKUP(AJ409,'ESO zone constants'!$E$2:$L$4965,8,FALSE),""),""),"")</f>
        <v/>
      </c>
      <c r="AK409" s="49"/>
      <c r="AL409" s="49"/>
      <c r="AM409" s="49"/>
      <c r="AN409" s="3" t="str">
        <f>IF(J409&lt;&gt;"LIBSETS_SETTYPE_BATTLEGROUND",IF(J409&lt;&gt;"LIBSETS_SETTYPE_SPECIAL",IF(AO409&lt;&gt;"",VLOOKUP(AO409,'ESO zone constants'!$E$2:$L$4965,8,FALSE),""),""),"")</f>
        <v/>
      </c>
      <c r="AP409" s="49"/>
      <c r="AQ409" s="49"/>
      <c r="AR409" s="49"/>
      <c r="AS409" s="3" t="str">
        <f>IF(J409&lt;&gt;"LIBSETS_SETTYPE_BATTLEGROUND",IF(J409&lt;&gt;"LIBSETS_SETTYPE_SPECIAL",IF(AT409&lt;&gt;"",VLOOKUP(AT409,'ESO zone constants'!$E$2:$L$4965,8,FALSE),""),""),"")</f>
        <v/>
      </c>
      <c r="AU409" s="49"/>
      <c r="AV409" s="49"/>
      <c r="AW409" s="49"/>
      <c r="AX409" s="23" t="str">
        <f t="shared" si="41"/>
        <v>[333] = {wayshrines={-1,-1,-1,}, dlcId=DLC_CLOCKWORK_CITY</v>
      </c>
      <c r="AY409" s="23" t="str">
        <f t="shared" si="44"/>
        <v>, zoneIds={975}, veteran=false</v>
      </c>
      <c r="AZ409" s="23" t="str">
        <f t="shared" si="42"/>
        <v>, setType=LIBSETS_SETTYPE_TRIAL</v>
      </c>
      <c r="BA409" s="23" t="str">
        <f t="shared" si="43"/>
        <v>, dropMechanic={LIBSETS_DROP_MECHANIC_MONSTER_NAME}, dropMechanicNames={}},</v>
      </c>
      <c r="BB409" s="23" t="str">
        <f t="shared" si="45"/>
        <v xml:space="preserve"> --Inventor's Guard / Erfindergarde   [Halls of Fabrication]</v>
      </c>
    </row>
    <row r="410" spans="1:54" x14ac:dyDescent="0.25">
      <c r="A410" s="13">
        <v>357</v>
      </c>
      <c r="B410" t="s">
        <v>2203</v>
      </c>
      <c r="C410" t="s">
        <v>2205</v>
      </c>
      <c r="D410" t="s">
        <v>2204</v>
      </c>
      <c r="G410" s="3">
        <f t="shared" si="40"/>
        <v>357</v>
      </c>
      <c r="J410" s="8" t="s">
        <v>4246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constants'!$E$2:$L$4965,8,FALSE),"")</f>
        <v>1000</v>
      </c>
      <c r="S410" t="s">
        <v>706</v>
      </c>
      <c r="T410" s="21" t="str">
        <f>IF(R410&lt;&gt;"",IF(NOT(ISERROR(VLOOKUP(R410,'ESO Dungeon constants'!$F$3:$J$9999,5,FALSE))),VLOOKUP(R410,'ESO Dungeon constants'!$F$3:$K$9999,6,FALSE),VLOOKUP(R410,'ESO zone constants'!$L$2:$O$9999,4,FALSE)),"")</f>
        <v>DLC_CLOCKWORK_CITY</v>
      </c>
      <c r="U410" s="3" t="str">
        <f>VLOOKUP(T410,'LibSets constants'!$B$3:$C$1000,2,FALSE)</f>
        <v>Clockwork City</v>
      </c>
      <c r="V410" s="37" t="s">
        <v>4346</v>
      </c>
      <c r="W410" s="49"/>
      <c r="X410" s="49"/>
      <c r="Y410" s="3" t="str">
        <f>IF(J410&lt;&gt;"LIBSETS_SETTYPE_BATTLEGROUND",IF(J410&lt;&gt;"LIBSETS_SETTYPE_SPECIAL",IF(Z410&lt;&gt;"",VLOOKUP(Z410,'ESO zone constants'!$E$2:$L$4965,8,FALSE),""),""),"")</f>
        <v/>
      </c>
      <c r="AA410" s="49"/>
      <c r="AB410" s="49"/>
      <c r="AC410" s="49"/>
      <c r="AD410" s="3" t="str">
        <f>IF(J410&lt;&gt;"LIBSETS_SETTYPE_BATTLEGROUND",IF(J410&lt;&gt;"LIBSETS_SETTYPE_SPECIAL",IF(AE410&lt;&gt;"",VLOOKUP(AE410,'ESO zone constants'!$E$2:$L$4965,8,FALSE),""),""),"")</f>
        <v/>
      </c>
      <c r="AF410" s="49"/>
      <c r="AG410" s="49"/>
      <c r="AH410" s="49"/>
      <c r="AI410" s="3" t="str">
        <f>IF(J410&lt;&gt;"LIBSETS_SETTYPE_BATTLEGROUND",IF(J410&lt;&gt;"LIBSETS_SETTYPE_SPECIAL",IF(AJ410&lt;&gt;"",VLOOKUP(AJ410,'ESO zone constants'!$E$2:$L$4965,8,FALSE),""),""),"")</f>
        <v/>
      </c>
      <c r="AK410" s="49"/>
      <c r="AL410" s="49"/>
      <c r="AM410" s="49"/>
      <c r="AN410" s="3" t="str">
        <f>IF(J410&lt;&gt;"LIBSETS_SETTYPE_BATTLEGROUND",IF(J410&lt;&gt;"LIBSETS_SETTYPE_SPECIAL",IF(AO410&lt;&gt;"",VLOOKUP(AO410,'ESO zone constants'!$E$2:$L$4965,8,FALSE),""),""),"")</f>
        <v/>
      </c>
      <c r="AP410" s="49"/>
      <c r="AQ410" s="49"/>
      <c r="AR410" s="49"/>
      <c r="AS410" s="3" t="str">
        <f>IF(J410&lt;&gt;"LIBSETS_SETTYPE_BATTLEGROUND",IF(J410&lt;&gt;"LIBSETS_SETTYPE_SPECIAL",IF(AT410&lt;&gt;"",VLOOKUP(AT410,'ESO zone constants'!$E$2:$L$4965,8,FALSE),""),""),"")</f>
        <v/>
      </c>
      <c r="AU410" s="49"/>
      <c r="AV410" s="49"/>
      <c r="AW410" s="49"/>
      <c r="AX410" s="23" t="str">
        <f t="shared" si="41"/>
        <v>[357] = {wayshrines={-1,-1,-1,}, dlcId=DLC_CLOCKWORK_CITY</v>
      </c>
      <c r="AY410" s="23" t="str">
        <f t="shared" si="44"/>
        <v>, zoneIds={1000}, veteran=true</v>
      </c>
      <c r="AZ410" s="23" t="str">
        <f t="shared" si="42"/>
        <v>, setType=LIBSETS_SETTYPE_TRIAL</v>
      </c>
      <c r="BA410" s="23" t="str">
        <f t="shared" si="43"/>
        <v>, dropMechanic={LIBSETS_DROP_MECHANIC_MONSTER_NAME}, dropMechanicNames={}},</v>
      </c>
      <c r="BB410" s="23" t="str">
        <f t="shared" si="45"/>
        <v xml:space="preserve"> --Disciplined Slash (Perfected) / Disziplinierter Schnitt (vollendet)   [Asylum Sanctorium]</v>
      </c>
    </row>
    <row r="411" spans="1:54" x14ac:dyDescent="0.25">
      <c r="A411" s="13">
        <v>358</v>
      </c>
      <c r="B411" t="s">
        <v>2206</v>
      </c>
      <c r="C411" t="s">
        <v>2208</v>
      </c>
      <c r="D411" t="s">
        <v>2207</v>
      </c>
      <c r="G411" s="3">
        <f t="shared" si="40"/>
        <v>358</v>
      </c>
      <c r="J411" s="8" t="s">
        <v>4246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constants'!$E$2:$L$4965,8,FALSE),"")</f>
        <v>1000</v>
      </c>
      <c r="S411" t="s">
        <v>706</v>
      </c>
      <c r="T411" s="21" t="str">
        <f>IF(R411&lt;&gt;"",IF(NOT(ISERROR(VLOOKUP(R411,'ESO Dungeon constants'!$F$3:$J$9999,5,FALSE))),VLOOKUP(R411,'ESO Dungeon constants'!$F$3:$K$9999,6,FALSE),VLOOKUP(R411,'ESO zone constants'!$L$2:$O$9999,4,FALSE)),"")</f>
        <v>DLC_CLOCKWORK_CITY</v>
      </c>
      <c r="U411" s="3" t="str">
        <f>VLOOKUP(T411,'LibSets constants'!$B$3:$C$1000,2,FALSE)</f>
        <v>Clockwork City</v>
      </c>
      <c r="V411" s="37" t="s">
        <v>4346</v>
      </c>
      <c r="W411" s="49"/>
      <c r="X411" s="49"/>
      <c r="Y411" s="3" t="str">
        <f>IF(J411&lt;&gt;"LIBSETS_SETTYPE_BATTLEGROUND",IF(J411&lt;&gt;"LIBSETS_SETTYPE_SPECIAL",IF(Z411&lt;&gt;"",VLOOKUP(Z411,'ESO zone constants'!$E$2:$L$4965,8,FALSE),""),""),"")</f>
        <v/>
      </c>
      <c r="AA411" s="49"/>
      <c r="AB411" s="49"/>
      <c r="AC411" s="49"/>
      <c r="AD411" s="3" t="str">
        <f>IF(J411&lt;&gt;"LIBSETS_SETTYPE_BATTLEGROUND",IF(J411&lt;&gt;"LIBSETS_SETTYPE_SPECIAL",IF(AE411&lt;&gt;"",VLOOKUP(AE411,'ESO zone constants'!$E$2:$L$4965,8,FALSE),""),""),"")</f>
        <v/>
      </c>
      <c r="AF411" s="49"/>
      <c r="AG411" s="49"/>
      <c r="AH411" s="49"/>
      <c r="AI411" s="3" t="str">
        <f>IF(J411&lt;&gt;"LIBSETS_SETTYPE_BATTLEGROUND",IF(J411&lt;&gt;"LIBSETS_SETTYPE_SPECIAL",IF(AJ411&lt;&gt;"",VLOOKUP(AJ411,'ESO zone constants'!$E$2:$L$4965,8,FALSE),""),""),"")</f>
        <v/>
      </c>
      <c r="AK411" s="49"/>
      <c r="AL411" s="49"/>
      <c r="AM411" s="49"/>
      <c r="AN411" s="3" t="str">
        <f>IF(J411&lt;&gt;"LIBSETS_SETTYPE_BATTLEGROUND",IF(J411&lt;&gt;"LIBSETS_SETTYPE_SPECIAL",IF(AO411&lt;&gt;"",VLOOKUP(AO411,'ESO zone constants'!$E$2:$L$4965,8,FALSE),""),""),"")</f>
        <v/>
      </c>
      <c r="AP411" s="49"/>
      <c r="AQ411" s="49"/>
      <c r="AR411" s="49"/>
      <c r="AS411" s="3" t="str">
        <f>IF(J411&lt;&gt;"LIBSETS_SETTYPE_BATTLEGROUND",IF(J411&lt;&gt;"LIBSETS_SETTYPE_SPECIAL",IF(AT411&lt;&gt;"",VLOOKUP(AT411,'ESO zone constants'!$E$2:$L$4965,8,FALSE),""),""),"")</f>
        <v/>
      </c>
      <c r="AU411" s="49"/>
      <c r="AV411" s="49"/>
      <c r="AW411" s="49"/>
      <c r="AX411" s="23" t="str">
        <f t="shared" si="41"/>
        <v>[358] = {wayshrines={-1,-1,-1,}, dlcId=DLC_CLOCKWORK_CITY</v>
      </c>
      <c r="AY411" s="23" t="str">
        <f t="shared" si="44"/>
        <v>, zoneIds={1000}, veteran=true</v>
      </c>
      <c r="AZ411" s="23" t="str">
        <f t="shared" si="42"/>
        <v>, setType=LIBSETS_SETTYPE_TRIAL</v>
      </c>
      <c r="BA411" s="23" t="str">
        <f t="shared" si="43"/>
        <v>, dropMechanic={LIBSETS_DROP_MECHANIC_MONSTER_NAME}, dropMechanicNames={}},</v>
      </c>
      <c r="BB411" s="23" t="str">
        <f t="shared" si="45"/>
        <v xml:space="preserve"> --Defensive Position (Perfected) / Defensive Position (vollendet)   [Asylum Sanctorium]</v>
      </c>
    </row>
    <row r="412" spans="1:54" x14ac:dyDescent="0.25">
      <c r="A412" s="13">
        <v>359</v>
      </c>
      <c r="B412" t="s">
        <v>2209</v>
      </c>
      <c r="C412" t="s">
        <v>2211</v>
      </c>
      <c r="D412" t="s">
        <v>2210</v>
      </c>
      <c r="G412" s="3">
        <f t="shared" si="40"/>
        <v>359</v>
      </c>
      <c r="J412" s="8" t="s">
        <v>4246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constants'!$E$2:$L$4965,8,FALSE),"")</f>
        <v>1000</v>
      </c>
      <c r="S412" t="s">
        <v>706</v>
      </c>
      <c r="T412" s="21" t="str">
        <f>IF(R412&lt;&gt;"",IF(NOT(ISERROR(VLOOKUP(R412,'ESO Dungeon constants'!$F$3:$J$9999,5,FALSE))),VLOOKUP(R412,'ESO Dungeon constants'!$F$3:$K$9999,6,FALSE),VLOOKUP(R412,'ESO zone constants'!$L$2:$O$9999,4,FALSE)),"")</f>
        <v>DLC_CLOCKWORK_CITY</v>
      </c>
      <c r="U412" s="3" t="str">
        <f>VLOOKUP(T412,'LibSets constants'!$B$3:$C$1000,2,FALSE)</f>
        <v>Clockwork City</v>
      </c>
      <c r="V412" s="37" t="s">
        <v>4346</v>
      </c>
      <c r="W412" s="49" t="s">
        <v>4184</v>
      </c>
      <c r="X412" s="49"/>
      <c r="Y412" s="3" t="str">
        <f>IF(J412&lt;&gt;"LIBSETS_SETTYPE_BATTLEGROUND",IF(J412&lt;&gt;"LIBSETS_SETTYPE_SPECIAL",IF(Z412&lt;&gt;"",VLOOKUP(Z412,'ESO zone constants'!$E$2:$L$4965,8,FALSE),""),""),"")</f>
        <v/>
      </c>
      <c r="AA412" s="49"/>
      <c r="AB412" s="49"/>
      <c r="AC412" s="49"/>
      <c r="AD412" s="3" t="str">
        <f>IF(J412&lt;&gt;"LIBSETS_SETTYPE_BATTLEGROUND",IF(J412&lt;&gt;"LIBSETS_SETTYPE_SPECIAL",IF(AE412&lt;&gt;"",VLOOKUP(AE412,'ESO zone constants'!$E$2:$L$4965,8,FALSE),""),""),"")</f>
        <v/>
      </c>
      <c r="AF412" s="49"/>
      <c r="AG412" s="49"/>
      <c r="AH412" s="49"/>
      <c r="AI412" s="3" t="str">
        <f>IF(J412&lt;&gt;"LIBSETS_SETTYPE_BATTLEGROUND",IF(J412&lt;&gt;"LIBSETS_SETTYPE_SPECIAL",IF(AJ412&lt;&gt;"",VLOOKUP(AJ412,'ESO zone constants'!$E$2:$L$4965,8,FALSE),""),""),"")</f>
        <v/>
      </c>
      <c r="AK412" s="49"/>
      <c r="AL412" s="49"/>
      <c r="AM412" s="49"/>
      <c r="AN412" s="3" t="str">
        <f>IF(J412&lt;&gt;"LIBSETS_SETTYPE_BATTLEGROUND",IF(J412&lt;&gt;"LIBSETS_SETTYPE_SPECIAL",IF(AO412&lt;&gt;"",VLOOKUP(AO412,'ESO zone constants'!$E$2:$L$4965,8,FALSE),""),""),"")</f>
        <v/>
      </c>
      <c r="AP412" s="49"/>
      <c r="AQ412" s="49"/>
      <c r="AR412" s="49"/>
      <c r="AS412" s="3" t="str">
        <f>IF(J412&lt;&gt;"LIBSETS_SETTYPE_BATTLEGROUND",IF(J412&lt;&gt;"LIBSETS_SETTYPE_SPECIAL",IF(AT412&lt;&gt;"",VLOOKUP(AT412,'ESO zone constants'!$E$2:$L$4965,8,FALSE),""),""),"")</f>
        <v/>
      </c>
      <c r="AU412" s="49"/>
      <c r="AV412" s="49"/>
      <c r="AW412" s="49"/>
      <c r="AX412" s="23" t="str">
        <f t="shared" si="41"/>
        <v>[359] = {wayshrines={-1,-1,-1,}, dlcId=DLC_CLOCKWORK_CITY</v>
      </c>
      <c r="AY412" s="23" t="str">
        <f t="shared" si="44"/>
        <v>, zoneIds={1000}, veteran=true</v>
      </c>
      <c r="AZ412" s="23" t="str">
        <f t="shared" si="42"/>
        <v>, setType=LIBSETS_SETTYPE_TRIAL</v>
      </c>
      <c r="BA412" s="23" t="str">
        <f t="shared" si="43"/>
        <v>, dropMechanic={LIBSETS_DROP_MECHANIC_MONSTER_NAME}, dropMechanicNames={['en']='Last Boss (veteran)'}},</v>
      </c>
      <c r="BB412" s="23" t="str">
        <f t="shared" si="45"/>
        <v xml:space="preserve"> --Chaotic Whirlwind (Perfected) / Chaotischer Wirbelwind (vollendet)   [Asylum Sanctorium]</v>
      </c>
    </row>
    <row r="413" spans="1:54" x14ac:dyDescent="0.25">
      <c r="A413" s="13">
        <v>360</v>
      </c>
      <c r="B413" t="s">
        <v>2212</v>
      </c>
      <c r="C413" t="s">
        <v>2214</v>
      </c>
      <c r="D413" t="s">
        <v>2213</v>
      </c>
      <c r="G413" s="3">
        <f t="shared" si="40"/>
        <v>360</v>
      </c>
      <c r="J413" s="8" t="s">
        <v>4246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constants'!$E$2:$L$4965,8,FALSE),"")</f>
        <v>1000</v>
      </c>
      <c r="S413" t="s">
        <v>706</v>
      </c>
      <c r="T413" s="21" t="str">
        <f>IF(R413&lt;&gt;"",IF(NOT(ISERROR(VLOOKUP(R413,'ESO Dungeon constants'!$F$3:$J$9999,5,FALSE))),VLOOKUP(R413,'ESO Dungeon constants'!$F$3:$K$9999,6,FALSE),VLOOKUP(R413,'ESO zone constants'!$L$2:$O$9999,4,FALSE)),"")</f>
        <v>DLC_CLOCKWORK_CITY</v>
      </c>
      <c r="U413" s="3" t="str">
        <f>VLOOKUP(T413,'LibSets constants'!$B$3:$C$1000,2,FALSE)</f>
        <v>Clockwork City</v>
      </c>
      <c r="V413" s="37" t="s">
        <v>4346</v>
      </c>
      <c r="W413" s="49"/>
      <c r="X413" s="49"/>
      <c r="Y413" s="3" t="str">
        <f>IF(J413&lt;&gt;"LIBSETS_SETTYPE_BATTLEGROUND",IF(J413&lt;&gt;"LIBSETS_SETTYPE_SPECIAL",IF(Z413&lt;&gt;"",VLOOKUP(Z413,'ESO zone constants'!$E$2:$L$4965,8,FALSE),""),""),"")</f>
        <v/>
      </c>
      <c r="AA413" s="49"/>
      <c r="AB413" s="49"/>
      <c r="AC413" s="49"/>
      <c r="AD413" s="3" t="str">
        <f>IF(J413&lt;&gt;"LIBSETS_SETTYPE_BATTLEGROUND",IF(J413&lt;&gt;"LIBSETS_SETTYPE_SPECIAL",IF(AE413&lt;&gt;"",VLOOKUP(AE413,'ESO zone constants'!$E$2:$L$4965,8,FALSE),""),""),"")</f>
        <v/>
      </c>
      <c r="AF413" s="49"/>
      <c r="AG413" s="49"/>
      <c r="AH413" s="49"/>
      <c r="AI413" s="3" t="str">
        <f>IF(J413&lt;&gt;"LIBSETS_SETTYPE_BATTLEGROUND",IF(J413&lt;&gt;"LIBSETS_SETTYPE_SPECIAL",IF(AJ413&lt;&gt;"",VLOOKUP(AJ413,'ESO zone constants'!$E$2:$L$4965,8,FALSE),""),""),"")</f>
        <v/>
      </c>
      <c r="AK413" s="49"/>
      <c r="AL413" s="49"/>
      <c r="AM413" s="49"/>
      <c r="AN413" s="3" t="str">
        <f>IF(J413&lt;&gt;"LIBSETS_SETTYPE_BATTLEGROUND",IF(J413&lt;&gt;"LIBSETS_SETTYPE_SPECIAL",IF(AO413&lt;&gt;"",VLOOKUP(AO413,'ESO zone constants'!$E$2:$L$4965,8,FALSE),""),""),"")</f>
        <v/>
      </c>
      <c r="AP413" s="49"/>
      <c r="AQ413" s="49"/>
      <c r="AR413" s="49"/>
      <c r="AS413" s="3" t="str">
        <f>IF(J413&lt;&gt;"LIBSETS_SETTYPE_BATTLEGROUND",IF(J413&lt;&gt;"LIBSETS_SETTYPE_SPECIAL",IF(AT413&lt;&gt;"",VLOOKUP(AT413,'ESO zone constants'!$E$2:$L$4965,8,FALSE),""),""),"")</f>
        <v/>
      </c>
      <c r="AU413" s="49"/>
      <c r="AV413" s="49"/>
      <c r="AW413" s="49"/>
      <c r="AX413" s="23" t="str">
        <f t="shared" si="41"/>
        <v>[360] = {wayshrines={-1,-1,-1,}, dlcId=DLC_CLOCKWORK_CITY</v>
      </c>
      <c r="AY413" s="23" t="str">
        <f t="shared" si="44"/>
        <v>, zoneIds={1000}, veteran=true</v>
      </c>
      <c r="AZ413" s="23" t="str">
        <f t="shared" si="42"/>
        <v>, setType=LIBSETS_SETTYPE_TRIAL</v>
      </c>
      <c r="BA413" s="23" t="str">
        <f t="shared" si="43"/>
        <v>, dropMechanic={LIBSETS_DROP_MECHANIC_MONSTER_NAME}, dropMechanicNames={}},</v>
      </c>
      <c r="BB413" s="23" t="str">
        <f t="shared" si="45"/>
        <v xml:space="preserve"> --Piercing Spray (Perfected) / Durchdringende Salve (vollendet)   [Asylum Sanctorium]</v>
      </c>
    </row>
    <row r="414" spans="1:54" x14ac:dyDescent="0.25">
      <c r="A414" s="13">
        <v>361</v>
      </c>
      <c r="B414" t="s">
        <v>2215</v>
      </c>
      <c r="C414" t="s">
        <v>2217</v>
      </c>
      <c r="D414" t="s">
        <v>2216</v>
      </c>
      <c r="G414" s="3">
        <f t="shared" si="40"/>
        <v>361</v>
      </c>
      <c r="J414" s="8" t="s">
        <v>4246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constants'!$E$2:$L$4965,8,FALSE),"")</f>
        <v>1000</v>
      </c>
      <c r="S414" t="s">
        <v>706</v>
      </c>
      <c r="T414" s="21" t="str">
        <f>IF(R414&lt;&gt;"",IF(NOT(ISERROR(VLOOKUP(R414,'ESO Dungeon constants'!$F$3:$J$9999,5,FALSE))),VLOOKUP(R414,'ESO Dungeon constants'!$F$3:$K$9999,6,FALSE),VLOOKUP(R414,'ESO zone constants'!$L$2:$O$9999,4,FALSE)),"")</f>
        <v>DLC_CLOCKWORK_CITY</v>
      </c>
      <c r="U414" s="3" t="str">
        <f>VLOOKUP(T414,'LibSets constants'!$B$3:$C$1000,2,FALSE)</f>
        <v>Clockwork City</v>
      </c>
      <c r="V414" s="37" t="s">
        <v>4346</v>
      </c>
      <c r="W414" s="49" t="s">
        <v>4184</v>
      </c>
      <c r="X414" s="49"/>
      <c r="Y414" s="3" t="str">
        <f>IF(J414&lt;&gt;"LIBSETS_SETTYPE_BATTLEGROUND",IF(J414&lt;&gt;"LIBSETS_SETTYPE_SPECIAL",IF(Z414&lt;&gt;"",VLOOKUP(Z414,'ESO zone constants'!$E$2:$L$4965,8,FALSE),""),""),"")</f>
        <v/>
      </c>
      <c r="AA414" s="49"/>
      <c r="AB414" s="49"/>
      <c r="AC414" s="49"/>
      <c r="AD414" s="3" t="str">
        <f>IF(J414&lt;&gt;"LIBSETS_SETTYPE_BATTLEGROUND",IF(J414&lt;&gt;"LIBSETS_SETTYPE_SPECIAL",IF(AE414&lt;&gt;"",VLOOKUP(AE414,'ESO zone constants'!$E$2:$L$4965,8,FALSE),""),""),"")</f>
        <v/>
      </c>
      <c r="AF414" s="49"/>
      <c r="AG414" s="49"/>
      <c r="AH414" s="49"/>
      <c r="AI414" s="3" t="str">
        <f>IF(J414&lt;&gt;"LIBSETS_SETTYPE_BATTLEGROUND",IF(J414&lt;&gt;"LIBSETS_SETTYPE_SPECIAL",IF(AJ414&lt;&gt;"",VLOOKUP(AJ414,'ESO zone constants'!$E$2:$L$4965,8,FALSE),""),""),"")</f>
        <v/>
      </c>
      <c r="AK414" s="49"/>
      <c r="AL414" s="49"/>
      <c r="AM414" s="49"/>
      <c r="AN414" s="3" t="str">
        <f>IF(J414&lt;&gt;"LIBSETS_SETTYPE_BATTLEGROUND",IF(J414&lt;&gt;"LIBSETS_SETTYPE_SPECIAL",IF(AO414&lt;&gt;"",VLOOKUP(AO414,'ESO zone constants'!$E$2:$L$4965,8,FALSE),""),""),"")</f>
        <v/>
      </c>
      <c r="AP414" s="49"/>
      <c r="AQ414" s="49"/>
      <c r="AR414" s="49"/>
      <c r="AS414" s="3" t="str">
        <f>IF(J414&lt;&gt;"LIBSETS_SETTYPE_BATTLEGROUND",IF(J414&lt;&gt;"LIBSETS_SETTYPE_SPECIAL",IF(AT414&lt;&gt;"",VLOOKUP(AT414,'ESO zone constants'!$E$2:$L$4965,8,FALSE),""),""),"")</f>
        <v/>
      </c>
      <c r="AU414" s="49"/>
      <c r="AV414" s="49"/>
      <c r="AW414" s="49"/>
      <c r="AX414" s="23" t="str">
        <f t="shared" si="41"/>
        <v>[361] = {wayshrines={-1,-1,-1,}, dlcId=DLC_CLOCKWORK_CITY</v>
      </c>
      <c r="AY414" s="23" t="str">
        <f t="shared" si="44"/>
        <v>, zoneIds={1000}, veteran=true</v>
      </c>
      <c r="AZ414" s="23" t="str">
        <f t="shared" si="42"/>
        <v>, setType=LIBSETS_SETTYPE_TRIAL</v>
      </c>
      <c r="BA414" s="23" t="str">
        <f t="shared" si="43"/>
        <v>, dropMechanic={LIBSETS_DROP_MECHANIC_MONSTER_NAME}, dropMechanicNames={['en']='Last Boss (veteran)'}},</v>
      </c>
      <c r="BB414" s="23" t="str">
        <f t="shared" si="45"/>
        <v xml:space="preserve"> --Concentrated Force (Perfected) / Konzentrierte Kraft (vollendet)   [Asylum Sanctorium]</v>
      </c>
    </row>
    <row r="415" spans="1:54" x14ac:dyDescent="0.25">
      <c r="A415" s="13">
        <v>362</v>
      </c>
      <c r="B415" t="s">
        <v>2218</v>
      </c>
      <c r="C415" t="s">
        <v>2220</v>
      </c>
      <c r="D415" t="s">
        <v>2219</v>
      </c>
      <c r="G415" s="3">
        <f t="shared" si="40"/>
        <v>362</v>
      </c>
      <c r="J415" s="8" t="s">
        <v>4246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constants'!$E$2:$L$4965,8,FALSE),"")</f>
        <v>1000</v>
      </c>
      <c r="S415" t="s">
        <v>706</v>
      </c>
      <c r="T415" s="21" t="str">
        <f>IF(R415&lt;&gt;"",IF(NOT(ISERROR(VLOOKUP(R415,'ESO Dungeon constants'!$F$3:$J$9999,5,FALSE))),VLOOKUP(R415,'ESO Dungeon constants'!$F$3:$K$9999,6,FALSE),VLOOKUP(R415,'ESO zone constants'!$L$2:$O$9999,4,FALSE)),"")</f>
        <v>DLC_CLOCKWORK_CITY</v>
      </c>
      <c r="U415" s="3" t="str">
        <f>VLOOKUP(T415,'LibSets constants'!$B$3:$C$1000,2,FALSE)</f>
        <v>Clockwork City</v>
      </c>
      <c r="V415" s="37" t="s">
        <v>4346</v>
      </c>
      <c r="W415" s="49"/>
      <c r="X415" s="49"/>
      <c r="Y415" s="3" t="str">
        <f>IF(J415&lt;&gt;"LIBSETS_SETTYPE_BATTLEGROUND",IF(J415&lt;&gt;"LIBSETS_SETTYPE_SPECIAL",IF(Z415&lt;&gt;"",VLOOKUP(Z415,'ESO zone constants'!$E$2:$L$4965,8,FALSE),""),""),"")</f>
        <v/>
      </c>
      <c r="AA415" s="49"/>
      <c r="AB415" s="49"/>
      <c r="AC415" s="49"/>
      <c r="AD415" s="3" t="str">
        <f>IF(J415&lt;&gt;"LIBSETS_SETTYPE_BATTLEGROUND",IF(J415&lt;&gt;"LIBSETS_SETTYPE_SPECIAL",IF(AE415&lt;&gt;"",VLOOKUP(AE415,'ESO zone constants'!$E$2:$L$4965,8,FALSE),""),""),"")</f>
        <v/>
      </c>
      <c r="AF415" s="49"/>
      <c r="AG415" s="49"/>
      <c r="AH415" s="49"/>
      <c r="AI415" s="3" t="str">
        <f>IF(J415&lt;&gt;"LIBSETS_SETTYPE_BATTLEGROUND",IF(J415&lt;&gt;"LIBSETS_SETTYPE_SPECIAL",IF(AJ415&lt;&gt;"",VLOOKUP(AJ415,'ESO zone constants'!$E$2:$L$4965,8,FALSE),""),""),"")</f>
        <v/>
      </c>
      <c r="AK415" s="49"/>
      <c r="AL415" s="49"/>
      <c r="AM415" s="49"/>
      <c r="AN415" s="3" t="str">
        <f>IF(J415&lt;&gt;"LIBSETS_SETTYPE_BATTLEGROUND",IF(J415&lt;&gt;"LIBSETS_SETTYPE_SPECIAL",IF(AO415&lt;&gt;"",VLOOKUP(AO415,'ESO zone constants'!$E$2:$L$4965,8,FALSE),""),""),"")</f>
        <v/>
      </c>
      <c r="AP415" s="49"/>
      <c r="AQ415" s="49"/>
      <c r="AR415" s="49"/>
      <c r="AS415" s="3" t="str">
        <f>IF(J415&lt;&gt;"LIBSETS_SETTYPE_BATTLEGROUND",IF(J415&lt;&gt;"LIBSETS_SETTYPE_SPECIAL",IF(AT415&lt;&gt;"",VLOOKUP(AT415,'ESO zone constants'!$E$2:$L$4965,8,FALSE),""),""),"")</f>
        <v/>
      </c>
      <c r="AU415" s="49"/>
      <c r="AV415" s="49"/>
      <c r="AW415" s="49"/>
      <c r="AX415" s="23" t="str">
        <f t="shared" si="41"/>
        <v>[362] = {wayshrines={-1,-1,-1,}, dlcId=DLC_CLOCKWORK_CITY</v>
      </c>
      <c r="AY415" s="23" t="str">
        <f t="shared" si="44"/>
        <v>, zoneIds={1000}, veteran=true</v>
      </c>
      <c r="AZ415" s="23" t="str">
        <f t="shared" si="42"/>
        <v>, setType=LIBSETS_SETTYPE_TRIAL</v>
      </c>
      <c r="BA415" s="23" t="str">
        <f t="shared" si="43"/>
        <v>, dropMechanic={LIBSETS_DROP_MECHANIC_MONSTER_NAME}, dropMechanicNames={}},</v>
      </c>
      <c r="BB415" s="23" t="str">
        <f t="shared" si="45"/>
        <v xml:space="preserve"> --Timeless Blessing (Perfected) / Zeitloser Segen (vollendet)   [Asylum Sanctorium]</v>
      </c>
    </row>
    <row r="416" spans="1:54" x14ac:dyDescent="0.25">
      <c r="A416" s="13">
        <v>363</v>
      </c>
      <c r="B416" t="s">
        <v>2221</v>
      </c>
      <c r="C416" t="s">
        <v>2223</v>
      </c>
      <c r="D416" t="s">
        <v>2222</v>
      </c>
      <c r="G416" s="3">
        <f t="shared" si="40"/>
        <v>363</v>
      </c>
      <c r="J416" s="8" t="s">
        <v>4246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constants'!$E$2:$L$4965,8,FALSE),"")</f>
        <v>1000</v>
      </c>
      <c r="S416" t="s">
        <v>706</v>
      </c>
      <c r="T416" s="21" t="str">
        <f>IF(R416&lt;&gt;"",IF(NOT(ISERROR(VLOOKUP(R416,'ESO Dungeon constants'!$F$3:$J$9999,5,FALSE))),VLOOKUP(R416,'ESO Dungeon constants'!$F$3:$K$9999,6,FALSE),VLOOKUP(R416,'ESO zone constants'!$L$2:$O$9999,4,FALSE)),"")</f>
        <v>DLC_CLOCKWORK_CITY</v>
      </c>
      <c r="U416" s="3" t="str">
        <f>VLOOKUP(T416,'LibSets constants'!$B$3:$C$1000,2,FALSE)</f>
        <v>Clockwork City</v>
      </c>
      <c r="V416" s="37" t="s">
        <v>4346</v>
      </c>
      <c r="W416" s="49"/>
      <c r="X416" s="49"/>
      <c r="Y416" s="3" t="str">
        <f>IF(J416&lt;&gt;"LIBSETS_SETTYPE_BATTLEGROUND",IF(J416&lt;&gt;"LIBSETS_SETTYPE_SPECIAL",IF(Z416&lt;&gt;"",VLOOKUP(Z416,'ESO zone constants'!$E$2:$L$4965,8,FALSE),""),""),"")</f>
        <v/>
      </c>
      <c r="AA416" s="49"/>
      <c r="AB416" s="49"/>
      <c r="AC416" s="49"/>
      <c r="AD416" s="3" t="str">
        <f>IF(J416&lt;&gt;"LIBSETS_SETTYPE_BATTLEGROUND",IF(J416&lt;&gt;"LIBSETS_SETTYPE_SPECIAL",IF(AE416&lt;&gt;"",VLOOKUP(AE416,'ESO zone constants'!$E$2:$L$4965,8,FALSE),""),""),"")</f>
        <v/>
      </c>
      <c r="AF416" s="49"/>
      <c r="AG416" s="49"/>
      <c r="AH416" s="49"/>
      <c r="AI416" s="3" t="str">
        <f>IF(J416&lt;&gt;"LIBSETS_SETTYPE_BATTLEGROUND",IF(J416&lt;&gt;"LIBSETS_SETTYPE_SPECIAL",IF(AJ416&lt;&gt;"",VLOOKUP(AJ416,'ESO zone constants'!$E$2:$L$4965,8,FALSE),""),""),"")</f>
        <v/>
      </c>
      <c r="AK416" s="49"/>
      <c r="AL416" s="49"/>
      <c r="AM416" s="49"/>
      <c r="AN416" s="3" t="str">
        <f>IF(J416&lt;&gt;"LIBSETS_SETTYPE_BATTLEGROUND",IF(J416&lt;&gt;"LIBSETS_SETTYPE_SPECIAL",IF(AO416&lt;&gt;"",VLOOKUP(AO416,'ESO zone constants'!$E$2:$L$4965,8,FALSE),""),""),"")</f>
        <v/>
      </c>
      <c r="AP416" s="49"/>
      <c r="AQ416" s="49"/>
      <c r="AR416" s="49"/>
      <c r="AS416" s="3" t="str">
        <f>IF(J416&lt;&gt;"LIBSETS_SETTYPE_BATTLEGROUND",IF(J416&lt;&gt;"LIBSETS_SETTYPE_SPECIAL",IF(AT416&lt;&gt;"",VLOOKUP(AT416,'ESO zone constants'!$E$2:$L$4965,8,FALSE),""),""),"")</f>
        <v/>
      </c>
      <c r="AU416" s="49"/>
      <c r="AV416" s="49"/>
      <c r="AW416" s="49"/>
      <c r="AX416" s="23" t="str">
        <f t="shared" si="41"/>
        <v>[363] = {wayshrines={-1,-1,-1,}, dlcId=DLC_CLOCKWORK_CITY</v>
      </c>
      <c r="AY416" s="23" t="str">
        <f t="shared" si="44"/>
        <v>, zoneIds={1000}, veteran=false</v>
      </c>
      <c r="AZ416" s="23" t="str">
        <f t="shared" si="42"/>
        <v>, setType=LIBSETS_SETTYPE_TRIAL</v>
      </c>
      <c r="BA416" s="23" t="str">
        <f t="shared" si="43"/>
        <v>, dropMechanic={LIBSETS_DROP_MECHANIC_MONSTER_NAME}, dropMechanicNames={}},</v>
      </c>
      <c r="BB416" s="23" t="str">
        <f t="shared" si="45"/>
        <v xml:space="preserve"> --Disciplined Slash / Disziplinierter Schnitt   [Asylum Sanctorium]</v>
      </c>
    </row>
    <row r="417" spans="1:54" x14ac:dyDescent="0.25">
      <c r="A417" s="13">
        <v>364</v>
      </c>
      <c r="B417" t="s">
        <v>2224</v>
      </c>
      <c r="C417" t="s">
        <v>2224</v>
      </c>
      <c r="D417" t="s">
        <v>2225</v>
      </c>
      <c r="G417" s="3">
        <f t="shared" si="40"/>
        <v>364</v>
      </c>
      <c r="J417" s="8" t="s">
        <v>4246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constants'!$E$2:$L$4965,8,FALSE),"")</f>
        <v>1000</v>
      </c>
      <c r="S417" t="s">
        <v>706</v>
      </c>
      <c r="T417" s="21" t="str">
        <f>IF(R417&lt;&gt;"",IF(NOT(ISERROR(VLOOKUP(R417,'ESO Dungeon constants'!$F$3:$J$9999,5,FALSE))),VLOOKUP(R417,'ESO Dungeon constants'!$F$3:$K$9999,6,FALSE),VLOOKUP(R417,'ESO zone constants'!$L$2:$O$9999,4,FALSE)),"")</f>
        <v>DLC_CLOCKWORK_CITY</v>
      </c>
      <c r="U417" s="3" t="str">
        <f>VLOOKUP(T417,'LibSets constants'!$B$3:$C$1000,2,FALSE)</f>
        <v>Clockwork City</v>
      </c>
      <c r="V417" s="37" t="s">
        <v>4346</v>
      </c>
      <c r="W417" s="49"/>
      <c r="X417" s="49"/>
      <c r="Y417" s="3" t="str">
        <f>IF(J417&lt;&gt;"LIBSETS_SETTYPE_BATTLEGROUND",IF(J417&lt;&gt;"LIBSETS_SETTYPE_SPECIAL",IF(Z417&lt;&gt;"",VLOOKUP(Z417,'ESO zone constants'!$E$2:$L$4965,8,FALSE),""),""),"")</f>
        <v/>
      </c>
      <c r="AA417" s="49"/>
      <c r="AB417" s="49"/>
      <c r="AC417" s="49"/>
      <c r="AD417" s="3" t="str">
        <f>IF(J417&lt;&gt;"LIBSETS_SETTYPE_BATTLEGROUND",IF(J417&lt;&gt;"LIBSETS_SETTYPE_SPECIAL",IF(AE417&lt;&gt;"",VLOOKUP(AE417,'ESO zone constants'!$E$2:$L$4965,8,FALSE),""),""),"")</f>
        <v/>
      </c>
      <c r="AF417" s="49"/>
      <c r="AG417" s="49"/>
      <c r="AH417" s="49"/>
      <c r="AI417" s="3" t="str">
        <f>IF(J417&lt;&gt;"LIBSETS_SETTYPE_BATTLEGROUND",IF(J417&lt;&gt;"LIBSETS_SETTYPE_SPECIAL",IF(AJ417&lt;&gt;"",VLOOKUP(AJ417,'ESO zone constants'!$E$2:$L$4965,8,FALSE),""),""),"")</f>
        <v/>
      </c>
      <c r="AK417" s="49"/>
      <c r="AL417" s="49"/>
      <c r="AM417" s="49"/>
      <c r="AN417" s="3" t="str">
        <f>IF(J417&lt;&gt;"LIBSETS_SETTYPE_BATTLEGROUND",IF(J417&lt;&gt;"LIBSETS_SETTYPE_SPECIAL",IF(AO417&lt;&gt;"",VLOOKUP(AO417,'ESO zone constants'!$E$2:$L$4965,8,FALSE),""),""),"")</f>
        <v/>
      </c>
      <c r="AP417" s="49"/>
      <c r="AQ417" s="49"/>
      <c r="AR417" s="49"/>
      <c r="AS417" s="3" t="str">
        <f>IF(J417&lt;&gt;"LIBSETS_SETTYPE_BATTLEGROUND",IF(J417&lt;&gt;"LIBSETS_SETTYPE_SPECIAL",IF(AT417&lt;&gt;"",VLOOKUP(AT417,'ESO zone constants'!$E$2:$L$4965,8,FALSE),""),""),"")</f>
        <v/>
      </c>
      <c r="AU417" s="49"/>
      <c r="AV417" s="49"/>
      <c r="AW417" s="49"/>
      <c r="AX417" s="23" t="str">
        <f t="shared" si="41"/>
        <v>[364] = {wayshrines={-1,-1,-1,}, dlcId=DLC_CLOCKWORK_CITY</v>
      </c>
      <c r="AY417" s="23" t="str">
        <f t="shared" si="44"/>
        <v>, zoneIds={1000}, veteran=false</v>
      </c>
      <c r="AZ417" s="23" t="str">
        <f t="shared" si="42"/>
        <v>, setType=LIBSETS_SETTYPE_TRIAL</v>
      </c>
      <c r="BA417" s="23" t="str">
        <f t="shared" si="43"/>
        <v>, dropMechanic={LIBSETS_DROP_MECHANIC_MONSTER_NAME}, dropMechanicNames={}},</v>
      </c>
      <c r="BB417" s="23" t="str">
        <f t="shared" si="45"/>
        <v xml:space="preserve"> --Defensive Position / Defensive Position   [Asylum Sanctorium]</v>
      </c>
    </row>
    <row r="418" spans="1:54" x14ac:dyDescent="0.25">
      <c r="A418" s="13">
        <v>365</v>
      </c>
      <c r="B418" t="s">
        <v>2226</v>
      </c>
      <c r="C418" t="s">
        <v>2228</v>
      </c>
      <c r="D418" t="s">
        <v>2227</v>
      </c>
      <c r="G418" s="3">
        <f t="shared" si="40"/>
        <v>365</v>
      </c>
      <c r="J418" s="8" t="s">
        <v>4246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constants'!$E$2:$L$4965,8,FALSE),"")</f>
        <v>1000</v>
      </c>
      <c r="S418" t="s">
        <v>706</v>
      </c>
      <c r="T418" s="21" t="str">
        <f>IF(R418&lt;&gt;"",IF(NOT(ISERROR(VLOOKUP(R418,'ESO Dungeon constants'!$F$3:$J$9999,5,FALSE))),VLOOKUP(R418,'ESO Dungeon constants'!$F$3:$K$9999,6,FALSE),VLOOKUP(R418,'ESO zone constants'!$L$2:$O$9999,4,FALSE)),"")</f>
        <v>DLC_CLOCKWORK_CITY</v>
      </c>
      <c r="U418" s="3" t="str">
        <f>VLOOKUP(T418,'LibSets constants'!$B$3:$C$1000,2,FALSE)</f>
        <v>Clockwork City</v>
      </c>
      <c r="V418" s="37" t="s">
        <v>4346</v>
      </c>
      <c r="W418" s="49" t="s">
        <v>4183</v>
      </c>
      <c r="X418" s="49"/>
      <c r="Y418" s="3" t="str">
        <f>IF(J418&lt;&gt;"LIBSETS_SETTYPE_BATTLEGROUND",IF(J418&lt;&gt;"LIBSETS_SETTYPE_SPECIAL",IF(Z418&lt;&gt;"",VLOOKUP(Z418,'ESO zone constants'!$E$2:$L$4965,8,FALSE),""),""),"")</f>
        <v/>
      </c>
      <c r="AA418" s="49"/>
      <c r="AB418" s="49"/>
      <c r="AC418" s="49"/>
      <c r="AD418" s="3" t="str">
        <f>IF(J418&lt;&gt;"LIBSETS_SETTYPE_BATTLEGROUND",IF(J418&lt;&gt;"LIBSETS_SETTYPE_SPECIAL",IF(AE418&lt;&gt;"",VLOOKUP(AE418,'ESO zone constants'!$E$2:$L$4965,8,FALSE),""),""),"")</f>
        <v/>
      </c>
      <c r="AF418" s="49"/>
      <c r="AG418" s="49"/>
      <c r="AH418" s="49"/>
      <c r="AI418" s="3" t="str">
        <f>IF(J418&lt;&gt;"LIBSETS_SETTYPE_BATTLEGROUND",IF(J418&lt;&gt;"LIBSETS_SETTYPE_SPECIAL",IF(AJ418&lt;&gt;"",VLOOKUP(AJ418,'ESO zone constants'!$E$2:$L$4965,8,FALSE),""),""),"")</f>
        <v/>
      </c>
      <c r="AK418" s="49"/>
      <c r="AL418" s="49"/>
      <c r="AM418" s="49"/>
      <c r="AN418" s="3" t="str">
        <f>IF(J418&lt;&gt;"LIBSETS_SETTYPE_BATTLEGROUND",IF(J418&lt;&gt;"LIBSETS_SETTYPE_SPECIAL",IF(AO418&lt;&gt;"",VLOOKUP(AO418,'ESO zone constants'!$E$2:$L$4965,8,FALSE),""),""),"")</f>
        <v/>
      </c>
      <c r="AP418" s="49"/>
      <c r="AQ418" s="49"/>
      <c r="AR418" s="49"/>
      <c r="AS418" s="3" t="str">
        <f>IF(J418&lt;&gt;"LIBSETS_SETTYPE_BATTLEGROUND",IF(J418&lt;&gt;"LIBSETS_SETTYPE_SPECIAL",IF(AT418&lt;&gt;"",VLOOKUP(AT418,'ESO zone constants'!$E$2:$L$4965,8,FALSE),""),""),"")</f>
        <v/>
      </c>
      <c r="AU418" s="49"/>
      <c r="AV418" s="49"/>
      <c r="AW418" s="49"/>
      <c r="AX418" s="23" t="str">
        <f t="shared" si="41"/>
        <v>[365] = {wayshrines={-1,-1,-1,}, dlcId=DLC_CLOCKWORK_CITY</v>
      </c>
      <c r="AY418" s="23" t="str">
        <f t="shared" si="44"/>
        <v>, zoneIds={1000}, veteran=false</v>
      </c>
      <c r="AZ418" s="23" t="str">
        <f t="shared" si="42"/>
        <v>, setType=LIBSETS_SETTYPE_TRIAL</v>
      </c>
      <c r="BA418" s="23" t="str">
        <f t="shared" si="43"/>
        <v>, dropMechanic={LIBSETS_DROP_MECHANIC_MONSTER_NAME}, dropMechanicNames={['en']='Last Boss (normal)'}},</v>
      </c>
      <c r="BB418" s="23" t="str">
        <f t="shared" si="45"/>
        <v xml:space="preserve"> --Chaotic Whirlwind / Chaotischer Wirbelwind   [Asylum Sanctorium]</v>
      </c>
    </row>
    <row r="419" spans="1:54" x14ac:dyDescent="0.25">
      <c r="A419" s="13">
        <v>366</v>
      </c>
      <c r="B419" t="s">
        <v>2229</v>
      </c>
      <c r="C419" t="s">
        <v>2231</v>
      </c>
      <c r="D419" t="s">
        <v>2230</v>
      </c>
      <c r="G419" s="3">
        <f t="shared" si="40"/>
        <v>366</v>
      </c>
      <c r="J419" s="8" t="s">
        <v>4246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constants'!$E$2:$L$4965,8,FALSE),"")</f>
        <v>1000</v>
      </c>
      <c r="S419" t="s">
        <v>706</v>
      </c>
      <c r="T419" s="21" t="str">
        <f>IF(R419&lt;&gt;"",IF(NOT(ISERROR(VLOOKUP(R419,'ESO Dungeon constants'!$F$3:$J$9999,5,FALSE))),VLOOKUP(R419,'ESO Dungeon constants'!$F$3:$K$9999,6,FALSE),VLOOKUP(R419,'ESO zone constants'!$L$2:$O$9999,4,FALSE)),"")</f>
        <v>DLC_CLOCKWORK_CITY</v>
      </c>
      <c r="U419" s="3" t="str">
        <f>VLOOKUP(T419,'LibSets constants'!$B$3:$C$1000,2,FALSE)</f>
        <v>Clockwork City</v>
      </c>
      <c r="V419" s="37" t="s">
        <v>4346</v>
      </c>
      <c r="W419" s="49"/>
      <c r="X419" s="49"/>
      <c r="Y419" s="3" t="str">
        <f>IF(J419&lt;&gt;"LIBSETS_SETTYPE_BATTLEGROUND",IF(J419&lt;&gt;"LIBSETS_SETTYPE_SPECIAL",IF(Z419&lt;&gt;"",VLOOKUP(Z419,'ESO zone constants'!$E$2:$L$4965,8,FALSE),""),""),"")</f>
        <v/>
      </c>
      <c r="AA419" s="49"/>
      <c r="AB419" s="49"/>
      <c r="AC419" s="49"/>
      <c r="AD419" s="3" t="str">
        <f>IF(J419&lt;&gt;"LIBSETS_SETTYPE_BATTLEGROUND",IF(J419&lt;&gt;"LIBSETS_SETTYPE_SPECIAL",IF(AE419&lt;&gt;"",VLOOKUP(AE419,'ESO zone constants'!$E$2:$L$4965,8,FALSE),""),""),"")</f>
        <v/>
      </c>
      <c r="AF419" s="49"/>
      <c r="AG419" s="49"/>
      <c r="AH419" s="49"/>
      <c r="AI419" s="3" t="str">
        <f>IF(J419&lt;&gt;"LIBSETS_SETTYPE_BATTLEGROUND",IF(J419&lt;&gt;"LIBSETS_SETTYPE_SPECIAL",IF(AJ419&lt;&gt;"",VLOOKUP(AJ419,'ESO zone constants'!$E$2:$L$4965,8,FALSE),""),""),"")</f>
        <v/>
      </c>
      <c r="AK419" s="49"/>
      <c r="AL419" s="49"/>
      <c r="AM419" s="49"/>
      <c r="AN419" s="3" t="str">
        <f>IF(J419&lt;&gt;"LIBSETS_SETTYPE_BATTLEGROUND",IF(J419&lt;&gt;"LIBSETS_SETTYPE_SPECIAL",IF(AO419&lt;&gt;"",VLOOKUP(AO419,'ESO zone constants'!$E$2:$L$4965,8,FALSE),""),""),"")</f>
        <v/>
      </c>
      <c r="AP419" s="49"/>
      <c r="AQ419" s="49"/>
      <c r="AR419" s="49"/>
      <c r="AS419" s="3" t="str">
        <f>IF(J419&lt;&gt;"LIBSETS_SETTYPE_BATTLEGROUND",IF(J419&lt;&gt;"LIBSETS_SETTYPE_SPECIAL",IF(AT419&lt;&gt;"",VLOOKUP(AT419,'ESO zone constants'!$E$2:$L$4965,8,FALSE),""),""),"")</f>
        <v/>
      </c>
      <c r="AU419" s="49"/>
      <c r="AV419" s="49"/>
      <c r="AW419" s="49"/>
      <c r="AX419" s="23" t="str">
        <f t="shared" si="41"/>
        <v>[366] = {wayshrines={-1,-1,-1,}, dlcId=DLC_CLOCKWORK_CITY</v>
      </c>
      <c r="AY419" s="23" t="str">
        <f t="shared" si="44"/>
        <v>, zoneIds={1000}, veteran=false</v>
      </c>
      <c r="AZ419" s="23" t="str">
        <f t="shared" si="42"/>
        <v>, setType=LIBSETS_SETTYPE_TRIAL</v>
      </c>
      <c r="BA419" s="23" t="str">
        <f t="shared" si="43"/>
        <v>, dropMechanic={LIBSETS_DROP_MECHANIC_MONSTER_NAME}, dropMechanicNames={}},</v>
      </c>
      <c r="BB419" s="23" t="str">
        <f t="shared" si="45"/>
        <v xml:space="preserve"> --Piercing Spray / Durchdringende Salve   [Asylum Sanctorium]</v>
      </c>
    </row>
    <row r="420" spans="1:54" x14ac:dyDescent="0.25">
      <c r="A420" s="13">
        <v>367</v>
      </c>
      <c r="B420" t="s">
        <v>2232</v>
      </c>
      <c r="C420" t="s">
        <v>2234</v>
      </c>
      <c r="D420" t="s">
        <v>2233</v>
      </c>
      <c r="G420" s="3">
        <f t="shared" si="40"/>
        <v>367</v>
      </c>
      <c r="J420" s="8" t="s">
        <v>4246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constants'!$E$2:$L$4965,8,FALSE),"")</f>
        <v>1000</v>
      </c>
      <c r="S420" t="s">
        <v>706</v>
      </c>
      <c r="T420" s="21" t="str">
        <f>IF(R420&lt;&gt;"",IF(NOT(ISERROR(VLOOKUP(R420,'ESO Dungeon constants'!$F$3:$J$9999,5,FALSE))),VLOOKUP(R420,'ESO Dungeon constants'!$F$3:$K$9999,6,FALSE),VLOOKUP(R420,'ESO zone constants'!$L$2:$O$9999,4,FALSE)),"")</f>
        <v>DLC_CLOCKWORK_CITY</v>
      </c>
      <c r="U420" s="3" t="str">
        <f>VLOOKUP(T420,'LibSets constants'!$B$3:$C$1000,2,FALSE)</f>
        <v>Clockwork City</v>
      </c>
      <c r="V420" s="37" t="s">
        <v>4346</v>
      </c>
      <c r="W420" s="49" t="s">
        <v>4183</v>
      </c>
      <c r="X420" s="49"/>
      <c r="Y420" s="3" t="str">
        <f>IF(J420&lt;&gt;"LIBSETS_SETTYPE_BATTLEGROUND",IF(J420&lt;&gt;"LIBSETS_SETTYPE_SPECIAL",IF(Z420&lt;&gt;"",VLOOKUP(Z420,'ESO zone constants'!$E$2:$L$4965,8,FALSE),""),""),"")</f>
        <v/>
      </c>
      <c r="AA420" s="49"/>
      <c r="AB420" s="49"/>
      <c r="AC420" s="49"/>
      <c r="AD420" s="3" t="str">
        <f>IF(J420&lt;&gt;"LIBSETS_SETTYPE_BATTLEGROUND",IF(J420&lt;&gt;"LIBSETS_SETTYPE_SPECIAL",IF(AE420&lt;&gt;"",VLOOKUP(AE420,'ESO zone constants'!$E$2:$L$4965,8,FALSE),""),""),"")</f>
        <v/>
      </c>
      <c r="AF420" s="49"/>
      <c r="AG420" s="49"/>
      <c r="AH420" s="49"/>
      <c r="AI420" s="3" t="str">
        <f>IF(J420&lt;&gt;"LIBSETS_SETTYPE_BATTLEGROUND",IF(J420&lt;&gt;"LIBSETS_SETTYPE_SPECIAL",IF(AJ420&lt;&gt;"",VLOOKUP(AJ420,'ESO zone constants'!$E$2:$L$4965,8,FALSE),""),""),"")</f>
        <v/>
      </c>
      <c r="AK420" s="49"/>
      <c r="AL420" s="49"/>
      <c r="AM420" s="49"/>
      <c r="AN420" s="3" t="str">
        <f>IF(J420&lt;&gt;"LIBSETS_SETTYPE_BATTLEGROUND",IF(J420&lt;&gt;"LIBSETS_SETTYPE_SPECIAL",IF(AO420&lt;&gt;"",VLOOKUP(AO420,'ESO zone constants'!$E$2:$L$4965,8,FALSE),""),""),"")</f>
        <v/>
      </c>
      <c r="AP420" s="49"/>
      <c r="AQ420" s="49"/>
      <c r="AR420" s="49"/>
      <c r="AS420" s="3" t="str">
        <f>IF(J420&lt;&gt;"LIBSETS_SETTYPE_BATTLEGROUND",IF(J420&lt;&gt;"LIBSETS_SETTYPE_SPECIAL",IF(AT420&lt;&gt;"",VLOOKUP(AT420,'ESO zone constants'!$E$2:$L$4965,8,FALSE),""),""),"")</f>
        <v/>
      </c>
      <c r="AU420" s="49"/>
      <c r="AV420" s="49"/>
      <c r="AW420" s="49"/>
      <c r="AX420" s="23" t="str">
        <f t="shared" si="41"/>
        <v>[367] = {wayshrines={-1,-1,-1,}, dlcId=DLC_CLOCKWORK_CITY</v>
      </c>
      <c r="AY420" s="23" t="str">
        <f t="shared" si="44"/>
        <v>, zoneIds={1000}, veteran=false</v>
      </c>
      <c r="AZ420" s="23" t="str">
        <f t="shared" si="42"/>
        <v>, setType=LIBSETS_SETTYPE_TRIAL</v>
      </c>
      <c r="BA420" s="23" t="str">
        <f t="shared" si="43"/>
        <v>, dropMechanic={LIBSETS_DROP_MECHANIC_MONSTER_NAME}, dropMechanicNames={['en']='Last Boss (normal)'}},</v>
      </c>
      <c r="BB420" s="23" t="str">
        <f t="shared" si="45"/>
        <v xml:space="preserve"> --Concentrated Force / Konzentrierte Kraft   [Asylum Sanctorium]</v>
      </c>
    </row>
    <row r="421" spans="1:54" x14ac:dyDescent="0.25">
      <c r="A421" s="13">
        <v>368</v>
      </c>
      <c r="B421" t="s">
        <v>2235</v>
      </c>
      <c r="C421" t="s">
        <v>2237</v>
      </c>
      <c r="D421" t="s">
        <v>2236</v>
      </c>
      <c r="G421" s="3">
        <f t="shared" si="40"/>
        <v>368</v>
      </c>
      <c r="J421" s="8" t="s">
        <v>4246</v>
      </c>
      <c r="L421" t="s">
        <v>100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constants'!$E$2:$L$4965,8,FALSE),"")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constants'!$L$2:$O$9999,4,FALSE)),"")</f>
        <v>DLC_CLOCKWORK_CITY</v>
      </c>
      <c r="U421" s="3" t="str">
        <f>VLOOKUP(T421,'LibSets constants'!$B$3:$C$1000,2,FALSE)</f>
        <v>Clockwork City</v>
      </c>
      <c r="V421" s="37" t="s">
        <v>4346</v>
      </c>
      <c r="W421" s="49"/>
      <c r="X421" s="49"/>
      <c r="Y421" s="3" t="str">
        <f>IF(J421&lt;&gt;"LIBSETS_SETTYPE_BATTLEGROUND",IF(J421&lt;&gt;"LIBSETS_SETTYPE_SPECIAL",IF(Z421&lt;&gt;"",VLOOKUP(Z421,'ESO zone constants'!$E$2:$L$4965,8,FALSE),""),""),"")</f>
        <v/>
      </c>
      <c r="AA421" s="49"/>
      <c r="AB421" s="49"/>
      <c r="AC421" s="49"/>
      <c r="AD421" s="3" t="str">
        <f>IF(J421&lt;&gt;"LIBSETS_SETTYPE_BATTLEGROUND",IF(J421&lt;&gt;"LIBSETS_SETTYPE_SPECIAL",IF(AE421&lt;&gt;"",VLOOKUP(AE421,'ESO zone constants'!$E$2:$L$4965,8,FALSE),""),""),"")</f>
        <v/>
      </c>
      <c r="AF421" s="49"/>
      <c r="AG421" s="49"/>
      <c r="AH421" s="49"/>
      <c r="AI421" s="3" t="str">
        <f>IF(J421&lt;&gt;"LIBSETS_SETTYPE_BATTLEGROUND",IF(J421&lt;&gt;"LIBSETS_SETTYPE_SPECIAL",IF(AJ421&lt;&gt;"",VLOOKUP(AJ421,'ESO zone constants'!$E$2:$L$4965,8,FALSE),""),""),"")</f>
        <v/>
      </c>
      <c r="AK421" s="49"/>
      <c r="AL421" s="49"/>
      <c r="AM421" s="49"/>
      <c r="AN421" s="3" t="str">
        <f>IF(J421&lt;&gt;"LIBSETS_SETTYPE_BATTLEGROUND",IF(J421&lt;&gt;"LIBSETS_SETTYPE_SPECIAL",IF(AO421&lt;&gt;"",VLOOKUP(AO421,'ESO zone constants'!$E$2:$L$4965,8,FALSE),""),""),"")</f>
        <v/>
      </c>
      <c r="AP421" s="49"/>
      <c r="AQ421" s="49"/>
      <c r="AR421" s="49"/>
      <c r="AS421" s="3" t="str">
        <f>IF(J421&lt;&gt;"LIBSETS_SETTYPE_BATTLEGROUND",IF(J421&lt;&gt;"LIBSETS_SETTYPE_SPECIAL",IF(AT421&lt;&gt;"",VLOOKUP(AT421,'ESO zone constants'!$E$2:$L$4965,8,FALSE),""),""),"")</f>
        <v/>
      </c>
      <c r="AU421" s="49"/>
      <c r="AV421" s="49"/>
      <c r="AW421" s="49"/>
      <c r="AX421" s="23" t="str">
        <f t="shared" si="41"/>
        <v>[368] = {wayshrines={-1,-1,-1,}, dlcId=DLC_CLOCKWORK_CITY</v>
      </c>
      <c r="AY421" s="23" t="str">
        <f t="shared" si="44"/>
        <v>, zoneIds={1000}, veteran=false</v>
      </c>
      <c r="AZ421" s="23" t="str">
        <f t="shared" si="42"/>
        <v>, setType=LIBSETS_SETTYPE_TRIAL</v>
      </c>
      <c r="BA421" s="23" t="str">
        <f t="shared" si="43"/>
        <v>, dropMechanic={LIBSETS_DROP_MECHANIC_MONSTER_NAME}, dropMechanicNames={}},</v>
      </c>
      <c r="BB421" s="23" t="str">
        <f t="shared" si="45"/>
        <v xml:space="preserve"> --Timeless Blessing / Zeitloser Segen   [Asylum Sanctorium]</v>
      </c>
    </row>
    <row r="422" spans="1:54" x14ac:dyDescent="0.25">
      <c r="A422" s="13">
        <v>388</v>
      </c>
      <c r="B422" t="s">
        <v>2280</v>
      </c>
      <c r="C422" t="s">
        <v>2282</v>
      </c>
      <c r="D422" t="s">
        <v>2281</v>
      </c>
      <c r="G422" s="3">
        <f t="shared" si="40"/>
        <v>388</v>
      </c>
      <c r="J422" s="8" t="s">
        <v>4246</v>
      </c>
      <c r="L422" t="s">
        <v>100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constants'!$E$2:$L$4965,8,FALSE),"")</f>
        <v>1051</v>
      </c>
      <c r="S422" t="s">
        <v>746</v>
      </c>
      <c r="T422" s="21" t="str">
        <f>IF(R422&lt;&gt;"",IF(NOT(ISERROR(VLOOKUP(R422,'ESO Dungeon constants'!$F$3:$J$9999,5,FALSE))),VLOOKUP(R422,'ESO Dungeon constants'!$F$3:$K$9999,6,FALSE),VLOOKUP(R422,'ESO zone constants'!$L$2:$O$9999,4,FALSE)),"")</f>
        <v>DLC_SUMMERSET</v>
      </c>
      <c r="U422" s="3" t="str">
        <f>VLOOKUP(T422,'LibSets constants'!$B$3:$C$1000,2,FALSE)</f>
        <v>Summerset</v>
      </c>
      <c r="V422" s="37" t="s">
        <v>4346</v>
      </c>
      <c r="W422" s="49"/>
      <c r="X422" s="49"/>
      <c r="Y422" s="3" t="str">
        <f>IF(J422&lt;&gt;"LIBSETS_SETTYPE_BATTLEGROUND",IF(J422&lt;&gt;"LIBSETS_SETTYPE_SPECIAL",IF(Z422&lt;&gt;"",VLOOKUP(Z422,'ESO zone constants'!$E$2:$L$4965,8,FALSE),""),""),"")</f>
        <v/>
      </c>
      <c r="AA422" s="49"/>
      <c r="AB422" s="49"/>
      <c r="AC422" s="49"/>
      <c r="AD422" s="3" t="str">
        <f>IF(J422&lt;&gt;"LIBSETS_SETTYPE_BATTLEGROUND",IF(J422&lt;&gt;"LIBSETS_SETTYPE_SPECIAL",IF(AE422&lt;&gt;"",VLOOKUP(AE422,'ESO zone constants'!$E$2:$L$4965,8,FALSE),""),""),"")</f>
        <v/>
      </c>
      <c r="AF422" s="49"/>
      <c r="AG422" s="49"/>
      <c r="AH422" s="49"/>
      <c r="AI422" s="3" t="str">
        <f>IF(J422&lt;&gt;"LIBSETS_SETTYPE_BATTLEGROUND",IF(J422&lt;&gt;"LIBSETS_SETTYPE_SPECIAL",IF(AJ422&lt;&gt;"",VLOOKUP(AJ422,'ESO zone constants'!$E$2:$L$4965,8,FALSE),""),""),"")</f>
        <v/>
      </c>
      <c r="AK422" s="49"/>
      <c r="AL422" s="49"/>
      <c r="AM422" s="49"/>
      <c r="AN422" s="3" t="str">
        <f>IF(J422&lt;&gt;"LIBSETS_SETTYPE_BATTLEGROUND",IF(J422&lt;&gt;"LIBSETS_SETTYPE_SPECIAL",IF(AO422&lt;&gt;"",VLOOKUP(AO422,'ESO zone constants'!$E$2:$L$4965,8,FALSE),""),""),"")</f>
        <v/>
      </c>
      <c r="AP422" s="49"/>
      <c r="AQ422" s="49"/>
      <c r="AR422" s="49"/>
      <c r="AS422" s="3" t="str">
        <f>IF(J422&lt;&gt;"LIBSETS_SETTYPE_BATTLEGROUND",IF(J422&lt;&gt;"LIBSETS_SETTYPE_SPECIAL",IF(AT422&lt;&gt;"",VLOOKUP(AT422,'ESO zone constants'!$E$2:$L$4965,8,FALSE),""),""),"")</f>
        <v/>
      </c>
      <c r="AU422" s="49"/>
      <c r="AV422" s="49"/>
      <c r="AW422" s="49"/>
      <c r="AX422" s="23" t="str">
        <f t="shared" si="41"/>
        <v>[388] = {wayshrines={-1,-1,-1,}, dlcId=DLC_SUMMERSET</v>
      </c>
      <c r="AY422" s="23" t="str">
        <f t="shared" si="44"/>
        <v>, zoneIds={1051}, veteran=false</v>
      </c>
      <c r="AZ422" s="23" t="str">
        <f t="shared" si="42"/>
        <v>, setType=LIBSETS_SETTYPE_TRIAL</v>
      </c>
      <c r="BA422" s="23" t="str">
        <f t="shared" si="43"/>
        <v>, dropMechanic={LIBSETS_DROP_MECHANIC_MONSTER_NAME}, dropMechanicNames={}},</v>
      </c>
      <c r="BB422" s="23" t="str">
        <f t="shared" si="45"/>
        <v xml:space="preserve"> --Aegis of Galenwe / Ägis von Galenwe   [Cloudrest]</v>
      </c>
    </row>
    <row r="423" spans="1:54" x14ac:dyDescent="0.25">
      <c r="A423" s="13">
        <v>389</v>
      </c>
      <c r="B423" t="s">
        <v>2283</v>
      </c>
      <c r="C423" t="s">
        <v>2285</v>
      </c>
      <c r="D423" t="s">
        <v>2284</v>
      </c>
      <c r="G423" s="3">
        <f t="shared" si="40"/>
        <v>389</v>
      </c>
      <c r="J423" s="8" t="s">
        <v>4246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constants'!$E$2:$L$4965,8,FALSE),"")</f>
        <v>1051</v>
      </c>
      <c r="S423" t="s">
        <v>746</v>
      </c>
      <c r="T423" s="21" t="str">
        <f>IF(R423&lt;&gt;"",IF(NOT(ISERROR(VLOOKUP(R423,'ESO Dungeon constants'!$F$3:$J$9999,5,FALSE))),VLOOKUP(R423,'ESO Dungeon constants'!$F$3:$K$9999,6,FALSE),VLOOKUP(R423,'ESO zone constants'!$L$2:$O$9999,4,FALSE)),"")</f>
        <v>DLC_SUMMERSET</v>
      </c>
      <c r="U423" s="3" t="str">
        <f>VLOOKUP(T423,'LibSets constants'!$B$3:$C$1000,2,FALSE)</f>
        <v>Summerset</v>
      </c>
      <c r="V423" s="37" t="s">
        <v>4346</v>
      </c>
      <c r="W423" s="49"/>
      <c r="X423" s="49"/>
      <c r="Y423" s="3" t="str">
        <f>IF(J423&lt;&gt;"LIBSETS_SETTYPE_BATTLEGROUND",IF(J423&lt;&gt;"LIBSETS_SETTYPE_SPECIAL",IF(Z423&lt;&gt;"",VLOOKUP(Z423,'ESO zone constants'!$E$2:$L$4965,8,FALSE),""),""),"")</f>
        <v/>
      </c>
      <c r="AA423" s="49"/>
      <c r="AB423" s="49"/>
      <c r="AC423" s="49"/>
      <c r="AD423" s="3" t="str">
        <f>IF(J423&lt;&gt;"LIBSETS_SETTYPE_BATTLEGROUND",IF(J423&lt;&gt;"LIBSETS_SETTYPE_SPECIAL",IF(AE423&lt;&gt;"",VLOOKUP(AE423,'ESO zone constants'!$E$2:$L$4965,8,FALSE),""),""),"")</f>
        <v/>
      </c>
      <c r="AF423" s="49"/>
      <c r="AG423" s="49"/>
      <c r="AH423" s="49"/>
      <c r="AI423" s="3" t="str">
        <f>IF(J423&lt;&gt;"LIBSETS_SETTYPE_BATTLEGROUND",IF(J423&lt;&gt;"LIBSETS_SETTYPE_SPECIAL",IF(AJ423&lt;&gt;"",VLOOKUP(AJ423,'ESO zone constants'!$E$2:$L$4965,8,FALSE),""),""),"")</f>
        <v/>
      </c>
      <c r="AK423" s="49"/>
      <c r="AL423" s="49"/>
      <c r="AM423" s="49"/>
      <c r="AN423" s="3" t="str">
        <f>IF(J423&lt;&gt;"LIBSETS_SETTYPE_BATTLEGROUND",IF(J423&lt;&gt;"LIBSETS_SETTYPE_SPECIAL",IF(AO423&lt;&gt;"",VLOOKUP(AO423,'ESO zone constants'!$E$2:$L$4965,8,FALSE),""),""),"")</f>
        <v/>
      </c>
      <c r="AP423" s="49"/>
      <c r="AQ423" s="49"/>
      <c r="AR423" s="49"/>
      <c r="AS423" s="3" t="str">
        <f>IF(J423&lt;&gt;"LIBSETS_SETTYPE_BATTLEGROUND",IF(J423&lt;&gt;"LIBSETS_SETTYPE_SPECIAL",IF(AT423&lt;&gt;"",VLOOKUP(AT423,'ESO zone constants'!$E$2:$L$4965,8,FALSE),""),""),"")</f>
        <v/>
      </c>
      <c r="AU423" s="49"/>
      <c r="AV423" s="49"/>
      <c r="AW423" s="49"/>
      <c r="AX423" s="23" t="str">
        <f t="shared" si="41"/>
        <v>[389] = {wayshrines={-1,-1,-1,}, dlcId=DLC_SUMMERSET</v>
      </c>
      <c r="AY423" s="23" t="str">
        <f t="shared" si="44"/>
        <v>, zoneIds={1051}, veteran=false</v>
      </c>
      <c r="AZ423" s="23" t="str">
        <f t="shared" si="42"/>
        <v>, setType=LIBSETS_SETTYPE_TRIAL</v>
      </c>
      <c r="BA423" s="23" t="str">
        <f t="shared" si="43"/>
        <v>, dropMechanic={LIBSETS_DROP_MECHANIC_MONSTER_NAME}, dropMechanicNames={}},</v>
      </c>
      <c r="BB423" s="23" t="str">
        <f t="shared" si="45"/>
        <v xml:space="preserve"> --Arms of Relequen / Waffen von Relequen   [Cloudrest]</v>
      </c>
    </row>
    <row r="424" spans="1:54" x14ac:dyDescent="0.25">
      <c r="A424" s="13">
        <v>390</v>
      </c>
      <c r="B424" t="s">
        <v>2286</v>
      </c>
      <c r="C424" t="s">
        <v>2288</v>
      </c>
      <c r="D424" t="s">
        <v>2287</v>
      </c>
      <c r="G424" s="3">
        <f t="shared" si="40"/>
        <v>390</v>
      </c>
      <c r="J424" s="8" t="s">
        <v>4246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constants'!$E$2:$L$4965,8,FALSE),"")</f>
        <v>1051</v>
      </c>
      <c r="S424" t="s">
        <v>746</v>
      </c>
      <c r="T424" s="21" t="str">
        <f>IF(R424&lt;&gt;"",IF(NOT(ISERROR(VLOOKUP(R424,'ESO Dungeon constants'!$F$3:$J$9999,5,FALSE))),VLOOKUP(R424,'ESO Dungeon constants'!$F$3:$K$9999,6,FALSE),VLOOKUP(R424,'ESO zone constants'!$L$2:$O$9999,4,FALSE)),"")</f>
        <v>DLC_SUMMERSET</v>
      </c>
      <c r="U424" s="3" t="str">
        <f>VLOOKUP(T424,'LibSets constants'!$B$3:$C$1000,2,FALSE)</f>
        <v>Summerset</v>
      </c>
      <c r="V424" s="37" t="s">
        <v>4346</v>
      </c>
      <c r="W424" s="45"/>
      <c r="X424" s="45"/>
      <c r="Y424" s="3" t="str">
        <f>IF(J424&lt;&gt;"LIBSETS_SETTYPE_BATTLEGROUND",IF(J424&lt;&gt;"LIBSETS_SETTYPE_SPECIAL",IF(Z424&lt;&gt;"",VLOOKUP(Z424,'ESO zone constants'!$E$2:$L$4965,8,FALSE),""),""),"")</f>
        <v/>
      </c>
      <c r="AA424" s="45"/>
      <c r="AB424" s="45"/>
      <c r="AC424" s="45"/>
      <c r="AD424" s="3" t="str">
        <f>IF(J424&lt;&gt;"LIBSETS_SETTYPE_BATTLEGROUND",IF(J424&lt;&gt;"LIBSETS_SETTYPE_SPECIAL",IF(AE424&lt;&gt;"",VLOOKUP(AE424,'ESO zone constants'!$E$2:$L$4965,8,FALSE),""),""),"")</f>
        <v/>
      </c>
      <c r="AF424" s="45"/>
      <c r="AG424" s="45"/>
      <c r="AH424" s="45"/>
      <c r="AI424" s="3" t="str">
        <f>IF(J424&lt;&gt;"LIBSETS_SETTYPE_BATTLEGROUND",IF(J424&lt;&gt;"LIBSETS_SETTYPE_SPECIAL",IF(AJ424&lt;&gt;"",VLOOKUP(AJ424,'ESO zone constants'!$E$2:$L$4965,8,FALSE),""),""),"")</f>
        <v/>
      </c>
      <c r="AK424" s="45"/>
      <c r="AL424" s="45"/>
      <c r="AM424" s="45"/>
      <c r="AN424" s="3" t="str">
        <f>IF(J424&lt;&gt;"LIBSETS_SETTYPE_BATTLEGROUND",IF(J424&lt;&gt;"LIBSETS_SETTYPE_SPECIAL",IF(AO424&lt;&gt;"",VLOOKUP(AO424,'ESO zone constants'!$E$2:$L$4965,8,FALSE),""),""),"")</f>
        <v/>
      </c>
      <c r="AP424" s="45"/>
      <c r="AQ424" s="45"/>
      <c r="AR424" s="45"/>
      <c r="AS424" s="3" t="str">
        <f>IF(J424&lt;&gt;"LIBSETS_SETTYPE_BATTLEGROUND",IF(J424&lt;&gt;"LIBSETS_SETTYPE_SPECIAL",IF(AT424&lt;&gt;"",VLOOKUP(AT424,'ESO zone constants'!$E$2:$L$4965,8,FALSE),""),""),"")</f>
        <v/>
      </c>
      <c r="AU424" s="45"/>
      <c r="AV424" s="45"/>
      <c r="AW424" s="45"/>
      <c r="AX424" s="23" t="str">
        <f t="shared" si="41"/>
        <v>[390] = {wayshrines={-1,-1,-1,}, dlcId=DLC_SUMMERSET</v>
      </c>
      <c r="AY424" s="23" t="str">
        <f t="shared" si="44"/>
        <v>, zoneIds={1051}, veteran=false</v>
      </c>
      <c r="AZ424" s="23" t="str">
        <f t="shared" si="42"/>
        <v>, setType=LIBSETS_SETTYPE_TRIAL</v>
      </c>
      <c r="BA424" s="23" t="str">
        <f t="shared" si="43"/>
        <v>, dropMechanic={LIBSETS_DROP_MECHANIC_MONSTER_NAME}, dropMechanicNames={}},</v>
      </c>
      <c r="BB424" s="23" t="str">
        <f t="shared" si="45"/>
        <v xml:space="preserve"> --Mantle of Siroria / Mantel von Siroria   [Cloudrest]</v>
      </c>
    </row>
    <row r="425" spans="1:54" x14ac:dyDescent="0.25">
      <c r="A425" s="13">
        <v>391</v>
      </c>
      <c r="B425" t="s">
        <v>2289</v>
      </c>
      <c r="C425" t="s">
        <v>2291</v>
      </c>
      <c r="D425" t="s">
        <v>2290</v>
      </c>
      <c r="G425" s="3">
        <f t="shared" si="40"/>
        <v>391</v>
      </c>
      <c r="J425" s="8" t="s">
        <v>4246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constants'!$E$2:$L$4965,8,FALSE),"")</f>
        <v>1051</v>
      </c>
      <c r="S425" t="s">
        <v>746</v>
      </c>
      <c r="T425" s="21" t="str">
        <f>IF(R425&lt;&gt;"",IF(NOT(ISERROR(VLOOKUP(R425,'ESO Dungeon constants'!$F$3:$J$9999,5,FALSE))),VLOOKUP(R425,'ESO Dungeon constants'!$F$3:$K$9999,6,FALSE),VLOOKUP(R425,'ESO zone constants'!$L$2:$O$9999,4,FALSE)),"")</f>
        <v>DLC_SUMMERSET</v>
      </c>
      <c r="U425" s="3" t="str">
        <f>VLOOKUP(T425,'LibSets constants'!$B$3:$C$1000,2,FALSE)</f>
        <v>Summerset</v>
      </c>
      <c r="V425" s="37" t="s">
        <v>4346</v>
      </c>
      <c r="W425" s="45"/>
      <c r="X425" s="45"/>
      <c r="Y425" s="3" t="str">
        <f>IF(J425&lt;&gt;"LIBSETS_SETTYPE_BATTLEGROUND",IF(J425&lt;&gt;"LIBSETS_SETTYPE_SPECIAL",IF(Z425&lt;&gt;"",VLOOKUP(Z425,'ESO zone constants'!$E$2:$L$4965,8,FALSE),""),""),"")</f>
        <v/>
      </c>
      <c r="AA425" s="45"/>
      <c r="AB425" s="45"/>
      <c r="AC425" s="45"/>
      <c r="AD425" s="3" t="str">
        <f>IF(J425&lt;&gt;"LIBSETS_SETTYPE_BATTLEGROUND",IF(J425&lt;&gt;"LIBSETS_SETTYPE_SPECIAL",IF(AE425&lt;&gt;"",VLOOKUP(AE425,'ESO zone constants'!$E$2:$L$4965,8,FALSE),""),""),"")</f>
        <v/>
      </c>
      <c r="AF425" s="45"/>
      <c r="AG425" s="45"/>
      <c r="AH425" s="45"/>
      <c r="AI425" s="3" t="str">
        <f>IF(J425&lt;&gt;"LIBSETS_SETTYPE_BATTLEGROUND",IF(J425&lt;&gt;"LIBSETS_SETTYPE_SPECIAL",IF(AJ425&lt;&gt;"",VLOOKUP(AJ425,'ESO zone constants'!$E$2:$L$4965,8,FALSE),""),""),"")</f>
        <v/>
      </c>
      <c r="AK425" s="45"/>
      <c r="AL425" s="45"/>
      <c r="AM425" s="45"/>
      <c r="AN425" s="3" t="str">
        <f>IF(J425&lt;&gt;"LIBSETS_SETTYPE_BATTLEGROUND",IF(J425&lt;&gt;"LIBSETS_SETTYPE_SPECIAL",IF(AO425&lt;&gt;"",VLOOKUP(AO425,'ESO zone constants'!$E$2:$L$4965,8,FALSE),""),""),"")</f>
        <v/>
      </c>
      <c r="AP425" s="45"/>
      <c r="AQ425" s="45"/>
      <c r="AR425" s="45"/>
      <c r="AS425" s="3" t="str">
        <f>IF(J425&lt;&gt;"LIBSETS_SETTYPE_BATTLEGROUND",IF(J425&lt;&gt;"LIBSETS_SETTYPE_SPECIAL",IF(AT425&lt;&gt;"",VLOOKUP(AT425,'ESO zone constants'!$E$2:$L$4965,8,FALSE),""),""),"")</f>
        <v/>
      </c>
      <c r="AU425" s="45"/>
      <c r="AV425" s="45"/>
      <c r="AW425" s="45"/>
      <c r="AX425" s="23" t="str">
        <f t="shared" si="41"/>
        <v>[391] = {wayshrines={-1,-1,-1,}, dlcId=DLC_SUMMERSET</v>
      </c>
      <c r="AY425" s="23" t="str">
        <f t="shared" si="44"/>
        <v>, zoneIds={1051}, veteran=false</v>
      </c>
      <c r="AZ425" s="23" t="str">
        <f t="shared" si="42"/>
        <v>, setType=LIBSETS_SETTYPE_TRIAL</v>
      </c>
      <c r="BA425" s="23" t="str">
        <f t="shared" si="43"/>
        <v>, dropMechanic={LIBSETS_DROP_MECHANIC_MONSTER_NAME}, dropMechanicNames={}},</v>
      </c>
      <c r="BB425" s="23" t="str">
        <f t="shared" si="45"/>
        <v xml:space="preserve"> --Vestment of Olorime / Gewandung von Olorime   [Cloudrest]</v>
      </c>
    </row>
    <row r="426" spans="1:54" x14ac:dyDescent="0.25">
      <c r="A426" s="13">
        <v>392</v>
      </c>
      <c r="B426" t="s">
        <v>2292</v>
      </c>
      <c r="C426" t="s">
        <v>2294</v>
      </c>
      <c r="D426" t="s">
        <v>2293</v>
      </c>
      <c r="G426" s="3">
        <f t="shared" si="40"/>
        <v>392</v>
      </c>
      <c r="J426" s="8" t="s">
        <v>4246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constants'!$E$2:$L$4965,8,FALSE),"")</f>
        <v>1051</v>
      </c>
      <c r="S426" t="s">
        <v>746</v>
      </c>
      <c r="T426" s="21" t="str">
        <f>IF(R426&lt;&gt;"",IF(NOT(ISERROR(VLOOKUP(R426,'ESO Dungeon constants'!$F$3:$J$9999,5,FALSE))),VLOOKUP(R426,'ESO Dungeon constants'!$F$3:$K$9999,6,FALSE),VLOOKUP(R426,'ESO zone constants'!$L$2:$O$9999,4,FALSE)),"")</f>
        <v>DLC_SUMMERSET</v>
      </c>
      <c r="U426" s="3" t="str">
        <f>VLOOKUP(T426,'LibSets constants'!$B$3:$C$1000,2,FALSE)</f>
        <v>Summerset</v>
      </c>
      <c r="V426" s="37" t="s">
        <v>4346</v>
      </c>
      <c r="W426" s="45"/>
      <c r="X426" s="45"/>
      <c r="Y426" s="3" t="str">
        <f>IF(J426&lt;&gt;"LIBSETS_SETTYPE_BATTLEGROUND",IF(J426&lt;&gt;"LIBSETS_SETTYPE_SPECIAL",IF(Z426&lt;&gt;"",VLOOKUP(Z426,'ESO zone constants'!$E$2:$L$4965,8,FALSE),""),""),"")</f>
        <v/>
      </c>
      <c r="AA426" s="45"/>
      <c r="AB426" s="45"/>
      <c r="AC426" s="45"/>
      <c r="AD426" s="3" t="str">
        <f>IF(J426&lt;&gt;"LIBSETS_SETTYPE_BATTLEGROUND",IF(J426&lt;&gt;"LIBSETS_SETTYPE_SPECIAL",IF(AE426&lt;&gt;"",VLOOKUP(AE426,'ESO zone constants'!$E$2:$L$4965,8,FALSE),""),""),"")</f>
        <v/>
      </c>
      <c r="AF426" s="45"/>
      <c r="AG426" s="45"/>
      <c r="AH426" s="45"/>
      <c r="AI426" s="3" t="str">
        <f>IF(J426&lt;&gt;"LIBSETS_SETTYPE_BATTLEGROUND",IF(J426&lt;&gt;"LIBSETS_SETTYPE_SPECIAL",IF(AJ426&lt;&gt;"",VLOOKUP(AJ426,'ESO zone constants'!$E$2:$L$4965,8,FALSE),""),""),"")</f>
        <v/>
      </c>
      <c r="AK426" s="45"/>
      <c r="AL426" s="45"/>
      <c r="AM426" s="45"/>
      <c r="AN426" s="3" t="str">
        <f>IF(J426&lt;&gt;"LIBSETS_SETTYPE_BATTLEGROUND",IF(J426&lt;&gt;"LIBSETS_SETTYPE_SPECIAL",IF(AO426&lt;&gt;"",VLOOKUP(AO426,'ESO zone constants'!$E$2:$L$4965,8,FALSE),""),""),"")</f>
        <v/>
      </c>
      <c r="AP426" s="45"/>
      <c r="AQ426" s="45"/>
      <c r="AR426" s="45"/>
      <c r="AS426" s="3" t="str">
        <f>IF(J426&lt;&gt;"LIBSETS_SETTYPE_BATTLEGROUND",IF(J426&lt;&gt;"LIBSETS_SETTYPE_SPECIAL",IF(AT426&lt;&gt;"",VLOOKUP(AT426,'ESO zone constants'!$E$2:$L$4965,8,FALSE),""),""),"")</f>
        <v/>
      </c>
      <c r="AU426" s="45"/>
      <c r="AV426" s="45"/>
      <c r="AW426" s="45"/>
      <c r="AX426" s="23" t="str">
        <f t="shared" si="41"/>
        <v>[392] = {wayshrines={-1,-1,-1,}, dlcId=DLC_SUMMERSET</v>
      </c>
      <c r="AY426" s="23" t="str">
        <f t="shared" si="44"/>
        <v>, zoneIds={1051}, veteran=true</v>
      </c>
      <c r="AZ426" s="23" t="str">
        <f t="shared" si="42"/>
        <v>, setType=LIBSETS_SETTYPE_TRIAL</v>
      </c>
      <c r="BA426" s="23" t="str">
        <f t="shared" si="43"/>
        <v>, dropMechanic={LIBSETS_DROP_MECHANIC_MONSTER_NAME}, dropMechanicNames={}},</v>
      </c>
      <c r="BB426" s="23" t="str">
        <f t="shared" si="45"/>
        <v xml:space="preserve"> --Perfect Aegis of Galenwe / Perfekte Ägis von Galenwe   [Cloudrest]</v>
      </c>
    </row>
    <row r="427" spans="1:54" x14ac:dyDescent="0.25">
      <c r="A427" s="13">
        <v>393</v>
      </c>
      <c r="B427" t="s">
        <v>2295</v>
      </c>
      <c r="C427" t="s">
        <v>2297</v>
      </c>
      <c r="D427" t="s">
        <v>2296</v>
      </c>
      <c r="G427" s="3">
        <f t="shared" si="40"/>
        <v>393</v>
      </c>
      <c r="J427" s="8" t="s">
        <v>4246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constants'!$E$2:$L$4965,8,FALSE),"")</f>
        <v>1051</v>
      </c>
      <c r="S427" t="s">
        <v>746</v>
      </c>
      <c r="T427" s="21" t="str">
        <f>IF(R427&lt;&gt;"",IF(NOT(ISERROR(VLOOKUP(R427,'ESO Dungeon constants'!$F$3:$J$9999,5,FALSE))),VLOOKUP(R427,'ESO Dungeon constants'!$F$3:$K$9999,6,FALSE),VLOOKUP(R427,'ESO zone constants'!$L$2:$O$9999,4,FALSE)),"")</f>
        <v>DLC_SUMMERSET</v>
      </c>
      <c r="U427" s="3" t="str">
        <f>VLOOKUP(T427,'LibSets constants'!$B$3:$C$1000,2,FALSE)</f>
        <v>Summerset</v>
      </c>
      <c r="V427" s="37" t="s">
        <v>4346</v>
      </c>
      <c r="W427" s="45"/>
      <c r="X427" s="45"/>
      <c r="Y427" s="3" t="str">
        <f>IF(J427&lt;&gt;"LIBSETS_SETTYPE_BATTLEGROUND",IF(J427&lt;&gt;"LIBSETS_SETTYPE_SPECIAL",IF(Z427&lt;&gt;"",VLOOKUP(Z427,'ESO zone constants'!$E$2:$L$4965,8,FALSE),""),""),"")</f>
        <v/>
      </c>
      <c r="AA427" s="45"/>
      <c r="AB427" s="45"/>
      <c r="AC427" s="45"/>
      <c r="AD427" s="3" t="str">
        <f>IF(J427&lt;&gt;"LIBSETS_SETTYPE_BATTLEGROUND",IF(J427&lt;&gt;"LIBSETS_SETTYPE_SPECIAL",IF(AE427&lt;&gt;"",VLOOKUP(AE427,'ESO zone constants'!$E$2:$L$4965,8,FALSE),""),""),"")</f>
        <v/>
      </c>
      <c r="AF427" s="45"/>
      <c r="AG427" s="45"/>
      <c r="AH427" s="45"/>
      <c r="AI427" s="3" t="str">
        <f>IF(J427&lt;&gt;"LIBSETS_SETTYPE_BATTLEGROUND",IF(J427&lt;&gt;"LIBSETS_SETTYPE_SPECIAL",IF(AJ427&lt;&gt;"",VLOOKUP(AJ427,'ESO zone constants'!$E$2:$L$4965,8,FALSE),""),""),"")</f>
        <v/>
      </c>
      <c r="AK427" s="45"/>
      <c r="AL427" s="45"/>
      <c r="AM427" s="45"/>
      <c r="AN427" s="3" t="str">
        <f>IF(J427&lt;&gt;"LIBSETS_SETTYPE_BATTLEGROUND",IF(J427&lt;&gt;"LIBSETS_SETTYPE_SPECIAL",IF(AO427&lt;&gt;"",VLOOKUP(AO427,'ESO zone constants'!$E$2:$L$4965,8,FALSE),""),""),"")</f>
        <v/>
      </c>
      <c r="AP427" s="45"/>
      <c r="AQ427" s="45"/>
      <c r="AR427" s="45"/>
      <c r="AS427" s="3" t="str">
        <f>IF(J427&lt;&gt;"LIBSETS_SETTYPE_BATTLEGROUND",IF(J427&lt;&gt;"LIBSETS_SETTYPE_SPECIAL",IF(AT427&lt;&gt;"",VLOOKUP(AT427,'ESO zone constants'!$E$2:$L$4965,8,FALSE),""),""),"")</f>
        <v/>
      </c>
      <c r="AU427" s="45"/>
      <c r="AV427" s="45"/>
      <c r="AW427" s="45"/>
      <c r="AX427" s="23" t="str">
        <f t="shared" si="41"/>
        <v>[393] = {wayshrines={-1,-1,-1,}, dlcId=DLC_SUMMERSET</v>
      </c>
      <c r="AY427" s="23" t="str">
        <f t="shared" si="44"/>
        <v>, zoneIds={1051}, veteran=true</v>
      </c>
      <c r="AZ427" s="23" t="str">
        <f t="shared" si="42"/>
        <v>, setType=LIBSETS_SETTYPE_TRIAL</v>
      </c>
      <c r="BA427" s="23" t="str">
        <f t="shared" si="43"/>
        <v>, dropMechanic={LIBSETS_DROP_MECHANIC_MONSTER_NAME}, dropMechanicNames={}},</v>
      </c>
      <c r="BB427" s="23" t="str">
        <f t="shared" si="45"/>
        <v xml:space="preserve"> --Perfect Arms of Relequen / Perfekte Waffen von Relequen   [Cloudrest]</v>
      </c>
    </row>
    <row r="428" spans="1:54" x14ac:dyDescent="0.25">
      <c r="A428" s="13">
        <v>394</v>
      </c>
      <c r="B428" t="s">
        <v>2298</v>
      </c>
      <c r="C428" t="s">
        <v>2300</v>
      </c>
      <c r="D428" t="s">
        <v>2299</v>
      </c>
      <c r="G428" s="3">
        <f t="shared" si="40"/>
        <v>394</v>
      </c>
      <c r="J428" s="8" t="s">
        <v>4246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constants'!$E$2:$L$4965,8,FALSE),"")</f>
        <v>1051</v>
      </c>
      <c r="S428" t="s">
        <v>746</v>
      </c>
      <c r="T428" s="21" t="str">
        <f>IF(R428&lt;&gt;"",IF(NOT(ISERROR(VLOOKUP(R428,'ESO Dungeon constants'!$F$3:$J$9999,5,FALSE))),VLOOKUP(R428,'ESO Dungeon constants'!$F$3:$K$9999,6,FALSE),VLOOKUP(R428,'ESO zone constants'!$L$2:$O$9999,4,FALSE)),"")</f>
        <v>DLC_SUMMERSET</v>
      </c>
      <c r="U428" s="3" t="str">
        <f>VLOOKUP(T428,'LibSets constants'!$B$3:$C$1000,2,FALSE)</f>
        <v>Summerset</v>
      </c>
      <c r="V428" s="37" t="s">
        <v>4346</v>
      </c>
      <c r="W428" s="45"/>
      <c r="X428" s="45"/>
      <c r="Y428" s="3" t="str">
        <f>IF(J428&lt;&gt;"LIBSETS_SETTYPE_BATTLEGROUND",IF(J428&lt;&gt;"LIBSETS_SETTYPE_SPECIAL",IF(Z428&lt;&gt;"",VLOOKUP(Z428,'ESO zone constants'!$E$2:$L$4965,8,FALSE),""),""),"")</f>
        <v/>
      </c>
      <c r="AA428" s="45"/>
      <c r="AB428" s="45"/>
      <c r="AC428" s="45"/>
      <c r="AD428" s="3" t="str">
        <f>IF(J428&lt;&gt;"LIBSETS_SETTYPE_BATTLEGROUND",IF(J428&lt;&gt;"LIBSETS_SETTYPE_SPECIAL",IF(AE428&lt;&gt;"",VLOOKUP(AE428,'ESO zone constants'!$E$2:$L$4965,8,FALSE),""),""),"")</f>
        <v/>
      </c>
      <c r="AF428" s="45"/>
      <c r="AG428" s="45"/>
      <c r="AH428" s="45"/>
      <c r="AI428" s="3" t="str">
        <f>IF(J428&lt;&gt;"LIBSETS_SETTYPE_BATTLEGROUND",IF(J428&lt;&gt;"LIBSETS_SETTYPE_SPECIAL",IF(AJ428&lt;&gt;"",VLOOKUP(AJ428,'ESO zone constants'!$E$2:$L$4965,8,FALSE),""),""),"")</f>
        <v/>
      </c>
      <c r="AK428" s="45"/>
      <c r="AL428" s="45"/>
      <c r="AM428" s="45"/>
      <c r="AN428" s="3" t="str">
        <f>IF(J428&lt;&gt;"LIBSETS_SETTYPE_BATTLEGROUND",IF(J428&lt;&gt;"LIBSETS_SETTYPE_SPECIAL",IF(AO428&lt;&gt;"",VLOOKUP(AO428,'ESO zone constants'!$E$2:$L$4965,8,FALSE),""),""),"")</f>
        <v/>
      </c>
      <c r="AP428" s="45"/>
      <c r="AQ428" s="45"/>
      <c r="AR428" s="45"/>
      <c r="AS428" s="3" t="str">
        <f>IF(J428&lt;&gt;"LIBSETS_SETTYPE_BATTLEGROUND",IF(J428&lt;&gt;"LIBSETS_SETTYPE_SPECIAL",IF(AT428&lt;&gt;"",VLOOKUP(AT428,'ESO zone constants'!$E$2:$L$4965,8,FALSE),""),""),"")</f>
        <v/>
      </c>
      <c r="AU428" s="45"/>
      <c r="AV428" s="45"/>
      <c r="AW428" s="45"/>
      <c r="AX428" s="23" t="str">
        <f t="shared" si="41"/>
        <v>[394] = {wayshrines={-1,-1,-1,}, dlcId=DLC_SUMMERSET</v>
      </c>
      <c r="AY428" s="23" t="str">
        <f t="shared" si="44"/>
        <v>, zoneIds={1051}, veteran=true</v>
      </c>
      <c r="AZ428" s="23" t="str">
        <f t="shared" si="42"/>
        <v>, setType=LIBSETS_SETTYPE_TRIAL</v>
      </c>
      <c r="BA428" s="23" t="str">
        <f t="shared" si="43"/>
        <v>, dropMechanic={LIBSETS_DROP_MECHANIC_MONSTER_NAME}, dropMechanicNames={}},</v>
      </c>
      <c r="BB428" s="23" t="str">
        <f t="shared" si="45"/>
        <v xml:space="preserve"> --Perfect Mantle of Siroria / Perfekter Mantel von Siroria   [Cloudrest]</v>
      </c>
    </row>
    <row r="429" spans="1:54" x14ac:dyDescent="0.25">
      <c r="A429" s="13">
        <v>395</v>
      </c>
      <c r="B429" t="s">
        <v>2301</v>
      </c>
      <c r="C429" t="s">
        <v>2303</v>
      </c>
      <c r="D429" t="s">
        <v>2302</v>
      </c>
      <c r="G429" s="3">
        <f t="shared" si="40"/>
        <v>395</v>
      </c>
      <c r="J429" s="8" t="s">
        <v>4246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constants'!$E$2:$L$4965,8,FALSE),"")</f>
        <v>1051</v>
      </c>
      <c r="S429" t="s">
        <v>746</v>
      </c>
      <c r="T429" s="21" t="str">
        <f>IF(R429&lt;&gt;"",IF(NOT(ISERROR(VLOOKUP(R429,'ESO Dungeon constants'!$F$3:$J$9999,5,FALSE))),VLOOKUP(R429,'ESO Dungeon constants'!$F$3:$K$9999,6,FALSE),VLOOKUP(R429,'ESO zone constants'!$L$2:$O$9999,4,FALSE)),"")</f>
        <v>DLC_SUMMERSET</v>
      </c>
      <c r="U429" s="3" t="str">
        <f>VLOOKUP(T429,'LibSets constants'!$B$3:$C$1000,2,FALSE)</f>
        <v>Summerset</v>
      </c>
      <c r="V429" s="37" t="s">
        <v>4346</v>
      </c>
      <c r="W429" s="45"/>
      <c r="X429" s="45"/>
      <c r="Y429" s="3" t="str">
        <f>IF(J429&lt;&gt;"LIBSETS_SETTYPE_BATTLEGROUND",IF(J429&lt;&gt;"LIBSETS_SETTYPE_SPECIAL",IF(Z429&lt;&gt;"",VLOOKUP(Z429,'ESO zone constants'!$E$2:$L$4965,8,FALSE),""),""),"")</f>
        <v/>
      </c>
      <c r="AA429" s="45"/>
      <c r="AB429" s="45"/>
      <c r="AC429" s="45"/>
      <c r="AD429" s="3" t="str">
        <f>IF(J429&lt;&gt;"LIBSETS_SETTYPE_BATTLEGROUND",IF(J429&lt;&gt;"LIBSETS_SETTYPE_SPECIAL",IF(AE429&lt;&gt;"",VLOOKUP(AE429,'ESO zone constants'!$E$2:$L$4965,8,FALSE),""),""),"")</f>
        <v/>
      </c>
      <c r="AF429" s="45"/>
      <c r="AG429" s="45"/>
      <c r="AH429" s="45"/>
      <c r="AI429" s="3" t="str">
        <f>IF(J429&lt;&gt;"LIBSETS_SETTYPE_BATTLEGROUND",IF(J429&lt;&gt;"LIBSETS_SETTYPE_SPECIAL",IF(AJ429&lt;&gt;"",VLOOKUP(AJ429,'ESO zone constants'!$E$2:$L$4965,8,FALSE),""),""),"")</f>
        <v/>
      </c>
      <c r="AK429" s="45"/>
      <c r="AL429" s="45"/>
      <c r="AM429" s="45"/>
      <c r="AN429" s="3" t="str">
        <f>IF(J429&lt;&gt;"LIBSETS_SETTYPE_BATTLEGROUND",IF(J429&lt;&gt;"LIBSETS_SETTYPE_SPECIAL",IF(AO429&lt;&gt;"",VLOOKUP(AO429,'ESO zone constants'!$E$2:$L$4965,8,FALSE),""),""),"")</f>
        <v/>
      </c>
      <c r="AP429" s="45"/>
      <c r="AQ429" s="45"/>
      <c r="AR429" s="45"/>
      <c r="AS429" s="3" t="str">
        <f>IF(J429&lt;&gt;"LIBSETS_SETTYPE_BATTLEGROUND",IF(J429&lt;&gt;"LIBSETS_SETTYPE_SPECIAL",IF(AT429&lt;&gt;"",VLOOKUP(AT429,'ESO zone constants'!$E$2:$L$4965,8,FALSE),""),""),"")</f>
        <v/>
      </c>
      <c r="AU429" s="45"/>
      <c r="AV429" s="45"/>
      <c r="AW429" s="45"/>
      <c r="AX429" s="23" t="str">
        <f t="shared" si="41"/>
        <v>[395] = {wayshrines={-1,-1,-1,}, dlcId=DLC_SUMMERSET</v>
      </c>
      <c r="AY429" s="23" t="str">
        <f t="shared" si="44"/>
        <v>, zoneIds={1051}, veteran=true</v>
      </c>
      <c r="AZ429" s="23" t="str">
        <f t="shared" si="42"/>
        <v>, setType=LIBSETS_SETTYPE_TRIAL</v>
      </c>
      <c r="BA429" s="23" t="str">
        <f t="shared" si="43"/>
        <v>, dropMechanic={LIBSETS_DROP_MECHANIC_MONSTER_NAME}, dropMechanicNames={}},</v>
      </c>
      <c r="BB429" s="23" t="str">
        <f t="shared" si="45"/>
        <v xml:space="preserve"> --Perfect Vestment of Olorime / Perfekte Gewandung von Olorime   [Cloudrest]</v>
      </c>
    </row>
    <row r="430" spans="1:54" x14ac:dyDescent="0.25">
      <c r="A430" s="5">
        <v>443</v>
      </c>
      <c r="B430" t="s">
        <v>4227</v>
      </c>
      <c r="C430" t="s">
        <v>2501</v>
      </c>
      <c r="D430" t="s">
        <v>4497</v>
      </c>
      <c r="G430" s="3">
        <f t="shared" si="40"/>
        <v>443</v>
      </c>
      <c r="J430" s="8" t="s">
        <v>4246</v>
      </c>
      <c r="L430" t="s">
        <v>100</v>
      </c>
      <c r="M430" t="s">
        <v>100</v>
      </c>
      <c r="N430">
        <v>399</v>
      </c>
      <c r="O430">
        <v>399</v>
      </c>
      <c r="P430">
        <v>399</v>
      </c>
      <c r="Q430">
        <v>0</v>
      </c>
      <c r="R430" s="3">
        <f>IF(S430&lt;&gt;"",VLOOKUP(S430,'ESO zone constants'!$E$2:$L$4965,8,FALSE),"")</f>
        <v>1121</v>
      </c>
      <c r="S430" t="s">
        <v>2490</v>
      </c>
      <c r="T430" s="21" t="str">
        <f>IF(R430&lt;&gt;"",IF(NOT(ISERROR(VLOOKUP(R430,'ESO Dungeon constants'!$F$3:$J$9999,5,FALSE))),VLOOKUP(R430,'ESO Dungeon constants'!$F$3:$K$9999,6,FALSE),VLOOKUP(R430,'ESO zone constants'!$L$2:$O$9999,4,FALSE)),"")</f>
        <v>DLC_ELSWEYR</v>
      </c>
      <c r="U430" s="3" t="str">
        <f>VLOOKUP(T430,'LibSets constants'!$B$3:$C$1000,2,FALSE)</f>
        <v>Elsweyr</v>
      </c>
      <c r="V430" s="37" t="s">
        <v>4346</v>
      </c>
      <c r="W430" s="49"/>
      <c r="X430" s="49"/>
      <c r="Y430" s="3" t="str">
        <f>IF(J430&lt;&gt;"LIBSETS_SETTYPE_BATTLEGROUND",IF(J430&lt;&gt;"LIBSETS_SETTYPE_SPECIAL",IF(Z430&lt;&gt;"",VLOOKUP(Z430,'ESO zone constants'!$E$2:$L$4965,8,FALSE),""),""),"")</f>
        <v/>
      </c>
      <c r="AA430" s="49"/>
      <c r="AB430" s="49"/>
      <c r="AC430" s="49"/>
      <c r="AD430" s="3" t="str">
        <f>IF(J430&lt;&gt;"LIBSETS_SETTYPE_BATTLEGROUND",IF(J430&lt;&gt;"LIBSETS_SETTYPE_SPECIAL",IF(AE430&lt;&gt;"",VLOOKUP(AE430,'ESO zone constants'!$E$2:$L$4965,8,FALSE),""),""),"")</f>
        <v/>
      </c>
      <c r="AF430" s="49"/>
      <c r="AG430" s="49"/>
      <c r="AH430" s="49"/>
      <c r="AI430" s="3" t="str">
        <f>IF(J430&lt;&gt;"LIBSETS_SETTYPE_BATTLEGROUND",IF(J430&lt;&gt;"LIBSETS_SETTYPE_SPECIAL",IF(AJ430&lt;&gt;"",VLOOKUP(AJ430,'ESO zone constants'!$E$2:$L$4965,8,FALSE),""),""),"")</f>
        <v/>
      </c>
      <c r="AK430" s="49"/>
      <c r="AL430" s="49"/>
      <c r="AM430" s="49"/>
      <c r="AN430" s="3" t="str">
        <f>IF(J430&lt;&gt;"LIBSETS_SETTYPE_BATTLEGROUND",IF(J430&lt;&gt;"LIBSETS_SETTYPE_SPECIAL",IF(AO430&lt;&gt;"",VLOOKUP(AO430,'ESO zone constants'!$E$2:$L$4965,8,FALSE),""),""),"")</f>
        <v/>
      </c>
      <c r="AP430" s="49"/>
      <c r="AQ430" s="49"/>
      <c r="AR430" s="49"/>
      <c r="AS430" s="3" t="str">
        <f>IF(J430&lt;&gt;"LIBSETS_SETTYPE_BATTLEGROUND",IF(J430&lt;&gt;"LIBSETS_SETTYPE_SPECIAL",IF(AT430&lt;&gt;"",VLOOKUP(AT430,'ESO zone constants'!$E$2:$L$4965,8,FALSE),""),""),"")</f>
        <v/>
      </c>
      <c r="AU430" s="49"/>
      <c r="AV430" s="49"/>
      <c r="AW430" s="49"/>
      <c r="AX430" s="23" t="str">
        <f t="shared" si="41"/>
        <v>[443] = {wayshrines={399,399,399,}, dlcId=DLC_ELSWEYR</v>
      </c>
      <c r="AY430" s="23" t="str">
        <f t="shared" si="44"/>
        <v>, zoneIds={1121}, veteran=false</v>
      </c>
      <c r="AZ430" s="23" t="str">
        <f t="shared" si="42"/>
        <v>, setType=LIBSETS_SETTYPE_TRIAL</v>
      </c>
      <c r="BA430" s="23" t="str">
        <f t="shared" si="43"/>
        <v>, dropMechanic={LIBSETS_DROP_MECHANIC_MONSTER_NAME}, dropMechanicNames={}},</v>
      </c>
      <c r="BB430" s="23" t="str">
        <f t="shared" si="45"/>
        <v xml:space="preserve"> --Eye of Nahviintaas / Auge von Nahviintaas   [Sunspire]</v>
      </c>
    </row>
    <row r="431" spans="1:54" x14ac:dyDescent="0.25">
      <c r="A431" s="5">
        <v>444</v>
      </c>
      <c r="B431" t="s">
        <v>4199</v>
      </c>
      <c r="C431" t="s">
        <v>2500</v>
      </c>
      <c r="D431" t="s">
        <v>4498</v>
      </c>
      <c r="G431" s="3">
        <f t="shared" si="40"/>
        <v>444</v>
      </c>
      <c r="J431" s="8" t="s">
        <v>4246</v>
      </c>
      <c r="L431" t="s">
        <v>100</v>
      </c>
      <c r="M431" t="s">
        <v>100</v>
      </c>
      <c r="N431">
        <v>399</v>
      </c>
      <c r="O431">
        <v>399</v>
      </c>
      <c r="P431">
        <v>399</v>
      </c>
      <c r="Q431">
        <v>0</v>
      </c>
      <c r="R431" s="3">
        <f>IF(S431&lt;&gt;"",VLOOKUP(S431,'ESO zone constants'!$E$2:$L$4965,8,FALSE),"")</f>
        <v>1121</v>
      </c>
      <c r="S431" t="s">
        <v>2490</v>
      </c>
      <c r="T431" s="21" t="str">
        <f>IF(R431&lt;&gt;"",IF(NOT(ISERROR(VLOOKUP(R431,'ESO Dungeon constants'!$F$3:$J$9999,5,FALSE))),VLOOKUP(R431,'ESO Dungeon constants'!$F$3:$K$9999,6,FALSE),VLOOKUP(R431,'ESO zone constants'!$L$2:$O$9999,4,FALSE)),"")</f>
        <v>DLC_ELSWEYR</v>
      </c>
      <c r="U431" s="3" t="str">
        <f>VLOOKUP(T431,'LibSets constants'!$B$3:$C$1000,2,FALSE)</f>
        <v>Elsweyr</v>
      </c>
      <c r="V431" s="37" t="s">
        <v>4346</v>
      </c>
      <c r="W431" s="49"/>
      <c r="X431" s="49"/>
      <c r="Y431" s="3" t="str">
        <f>IF(J431&lt;&gt;"LIBSETS_SETTYPE_BATTLEGROUND",IF(J431&lt;&gt;"LIBSETS_SETTYPE_SPECIAL",IF(Z431&lt;&gt;"",VLOOKUP(Z431,'ESO zone constants'!$E$2:$L$4965,8,FALSE),""),""),"")</f>
        <v/>
      </c>
      <c r="AA431" s="49"/>
      <c r="AB431" s="49"/>
      <c r="AC431" s="49"/>
      <c r="AD431" s="3" t="str">
        <f>IF(J431&lt;&gt;"LIBSETS_SETTYPE_BATTLEGROUND",IF(J431&lt;&gt;"LIBSETS_SETTYPE_SPECIAL",IF(AE431&lt;&gt;"",VLOOKUP(AE431,'ESO zone constants'!$E$2:$L$4965,8,FALSE),""),""),"")</f>
        <v/>
      </c>
      <c r="AF431" s="49"/>
      <c r="AG431" s="49"/>
      <c r="AH431" s="49"/>
      <c r="AI431" s="3" t="str">
        <f>IF(J431&lt;&gt;"LIBSETS_SETTYPE_BATTLEGROUND",IF(J431&lt;&gt;"LIBSETS_SETTYPE_SPECIAL",IF(AJ431&lt;&gt;"",VLOOKUP(AJ431,'ESO zone constants'!$E$2:$L$4965,8,FALSE),""),""),"")</f>
        <v/>
      </c>
      <c r="AK431" s="49"/>
      <c r="AL431" s="49"/>
      <c r="AM431" s="49"/>
      <c r="AN431" s="3" t="str">
        <f>IF(J431&lt;&gt;"LIBSETS_SETTYPE_BATTLEGROUND",IF(J431&lt;&gt;"LIBSETS_SETTYPE_SPECIAL",IF(AO431&lt;&gt;"",VLOOKUP(AO431,'ESO zone constants'!$E$2:$L$4965,8,FALSE),""),""),"")</f>
        <v/>
      </c>
      <c r="AP431" s="49"/>
      <c r="AQ431" s="49"/>
      <c r="AR431" s="49"/>
      <c r="AS431" s="3" t="str">
        <f>IF(J431&lt;&gt;"LIBSETS_SETTYPE_BATTLEGROUND",IF(J431&lt;&gt;"LIBSETS_SETTYPE_SPECIAL",IF(AT431&lt;&gt;"",VLOOKUP(AT431,'ESO zone constants'!$E$2:$L$4965,8,FALSE),""),""),"")</f>
        <v/>
      </c>
      <c r="AU431" s="49"/>
      <c r="AV431" s="49"/>
      <c r="AW431" s="49"/>
      <c r="AX431" s="23" t="str">
        <f t="shared" si="41"/>
        <v>[444] = {wayshrines={399,399,399,}, dlcId=DLC_ELSWEYR</v>
      </c>
      <c r="AY431" s="23" t="str">
        <f t="shared" si="44"/>
        <v>, zoneIds={1121}, veteran=false</v>
      </c>
      <c r="AZ431" s="23" t="str">
        <f t="shared" si="42"/>
        <v>, setType=LIBSETS_SETTYPE_TRIAL</v>
      </c>
      <c r="BA431" s="23" t="str">
        <f t="shared" si="43"/>
        <v>, dropMechanic={LIBSETS_DROP_MECHANIC_MONSTER_NAME}, dropMechanicNames={}},</v>
      </c>
      <c r="BB431" s="23" t="str">
        <f t="shared" si="45"/>
        <v xml:space="preserve"> --False God's Devotion / Ergebenheit des falschen Gottes   [Sunspire]</v>
      </c>
    </row>
    <row r="432" spans="1:54" x14ac:dyDescent="0.25">
      <c r="A432" s="5">
        <v>445</v>
      </c>
      <c r="B432" t="s">
        <v>4198</v>
      </c>
      <c r="C432" t="s">
        <v>2502</v>
      </c>
      <c r="D432" t="s">
        <v>4499</v>
      </c>
      <c r="G432" s="3">
        <f t="shared" si="40"/>
        <v>445</v>
      </c>
      <c r="J432" s="8" t="s">
        <v>4246</v>
      </c>
      <c r="L432" t="s">
        <v>100</v>
      </c>
      <c r="M432" t="s">
        <v>100</v>
      </c>
      <c r="N432">
        <v>399</v>
      </c>
      <c r="O432">
        <v>399</v>
      </c>
      <c r="P432">
        <v>399</v>
      </c>
      <c r="Q432">
        <v>0</v>
      </c>
      <c r="R432" s="3">
        <f>IF(S432&lt;&gt;"",VLOOKUP(S432,'ESO zone constants'!$E$2:$L$4965,8,FALSE),"")</f>
        <v>1121</v>
      </c>
      <c r="S432" t="s">
        <v>2490</v>
      </c>
      <c r="T432" s="21" t="str">
        <f>IF(R432&lt;&gt;"",IF(NOT(ISERROR(VLOOKUP(R432,'ESO Dungeon constants'!$F$3:$J$9999,5,FALSE))),VLOOKUP(R432,'ESO Dungeon constants'!$F$3:$K$9999,6,FALSE),VLOOKUP(R432,'ESO zone constants'!$L$2:$O$9999,4,FALSE)),"")</f>
        <v>DLC_ELSWEYR</v>
      </c>
      <c r="U432" s="3" t="str">
        <f>VLOOKUP(T432,'LibSets constants'!$B$3:$C$1000,2,FALSE)</f>
        <v>Elsweyr</v>
      </c>
      <c r="V432" s="37" t="s">
        <v>4346</v>
      </c>
      <c r="W432" s="49"/>
      <c r="X432" s="45"/>
      <c r="Y432" s="3" t="str">
        <f>IF(J432&lt;&gt;"LIBSETS_SETTYPE_BATTLEGROUND",IF(J432&lt;&gt;"LIBSETS_SETTYPE_SPECIAL",IF(Z432&lt;&gt;"",VLOOKUP(Z432,'ESO zone constants'!$E$2:$L$4965,8,FALSE),""),""),"")</f>
        <v/>
      </c>
      <c r="AA432" s="45"/>
      <c r="AB432" s="45"/>
      <c r="AC432" s="45"/>
      <c r="AD432" s="46" t="str">
        <f>IF(J432&lt;&gt;"LIBSETS_SETTYPE_BATTLEGROUND",IF(J432&lt;&gt;"LIBSETS_SETTYPE_SPECIAL",IF(AE432&lt;&gt;"",VLOOKUP(AE432,'ESO zone constants'!$E$2:$L$4965,8,FALSE),""),""),"")</f>
        <v/>
      </c>
      <c r="AF432" s="45"/>
      <c r="AG432" s="45"/>
      <c r="AH432" s="45"/>
      <c r="AI432" s="46" t="str">
        <f>IF(J432&lt;&gt;"LIBSETS_SETTYPE_BATTLEGROUND",IF(J432&lt;&gt;"LIBSETS_SETTYPE_SPECIAL",IF(AJ432&lt;&gt;"",VLOOKUP(AJ432,'ESO zone constants'!$E$2:$L$4965,8,FALSE),""),""),"")</f>
        <v/>
      </c>
      <c r="AK432" s="45"/>
      <c r="AL432" s="45"/>
      <c r="AM432" s="45"/>
      <c r="AN432" s="3" t="str">
        <f>IF(J432&lt;&gt;"LIBSETS_SETTYPE_BATTLEGROUND",IF(J432&lt;&gt;"LIBSETS_SETTYPE_SPECIAL",IF(AO432&lt;&gt;"",VLOOKUP(AO432,'ESO zone constants'!$E$2:$L$4965,8,FALSE),""),""),"")</f>
        <v/>
      </c>
      <c r="AP432" s="45"/>
      <c r="AQ432" s="45"/>
      <c r="AR432" s="45"/>
      <c r="AS432" s="3" t="str">
        <f>IF(J432&lt;&gt;"LIBSETS_SETTYPE_BATTLEGROUND",IF(J432&lt;&gt;"LIBSETS_SETTYPE_SPECIAL",IF(AT432&lt;&gt;"",VLOOKUP(AT432,'ESO zone constants'!$E$2:$L$4965,8,FALSE),""),""),"")</f>
        <v/>
      </c>
      <c r="AU432" s="45"/>
      <c r="AV432" s="45"/>
      <c r="AW432" s="45"/>
      <c r="AX432" s="23" t="str">
        <f t="shared" si="41"/>
        <v>[445] = {wayshrines={399,399,399,}, dlcId=DLC_ELSWEYR</v>
      </c>
      <c r="AY432" s="23" t="str">
        <f t="shared" si="44"/>
        <v>, zoneIds={1121}, veteran=false</v>
      </c>
      <c r="AZ432" s="23" t="str">
        <f t="shared" si="42"/>
        <v>, setType=LIBSETS_SETTYPE_TRIAL</v>
      </c>
      <c r="BA432" s="23" t="str">
        <f t="shared" si="43"/>
        <v>, dropMechanic={LIBSETS_DROP_MECHANIC_MONSTER_NAME}, dropMechanicNames={}},</v>
      </c>
      <c r="BB432" s="23" t="str">
        <f t="shared" si="45"/>
        <v xml:space="preserve"> --Tooth of Lokkestiiz / Zahn von Lokkestiiz   [Sunspire]</v>
      </c>
    </row>
    <row r="433" spans="1:54" x14ac:dyDescent="0.25">
      <c r="A433" s="13">
        <v>446</v>
      </c>
      <c r="B433" t="s">
        <v>4197</v>
      </c>
      <c r="C433" t="s">
        <v>2503</v>
      </c>
      <c r="D433" t="s">
        <v>4500</v>
      </c>
      <c r="G433" s="3">
        <f t="shared" si="40"/>
        <v>446</v>
      </c>
      <c r="J433" s="8" t="s">
        <v>4246</v>
      </c>
      <c r="L433" t="s">
        <v>100</v>
      </c>
      <c r="M433" t="s">
        <v>100</v>
      </c>
      <c r="N433">
        <v>399</v>
      </c>
      <c r="O433">
        <v>399</v>
      </c>
      <c r="P433">
        <v>399</v>
      </c>
      <c r="Q433">
        <v>0</v>
      </c>
      <c r="R433" s="3">
        <f>IF(S433&lt;&gt;"",VLOOKUP(S433,'ESO zone constants'!$E$2:$L$4965,8,FALSE),"")</f>
        <v>1121</v>
      </c>
      <c r="S433" t="s">
        <v>2490</v>
      </c>
      <c r="T433" s="21" t="str">
        <f>IF(R433&lt;&gt;"",IF(NOT(ISERROR(VLOOKUP(R433,'ESO Dungeon constants'!$F$3:$J$9999,5,FALSE))),VLOOKUP(R433,'ESO Dungeon constants'!$F$3:$K$9999,6,FALSE),VLOOKUP(R433,'ESO zone constants'!$L$2:$O$9999,4,FALSE)),"")</f>
        <v>DLC_ELSWEYR</v>
      </c>
      <c r="U433" s="3" t="str">
        <f>VLOOKUP(T433,'LibSets constants'!$B$3:$C$1000,2,FALSE)</f>
        <v>Elsweyr</v>
      </c>
      <c r="V433" s="37" t="s">
        <v>4346</v>
      </c>
      <c r="W433" s="49"/>
      <c r="X433" s="45"/>
      <c r="Y433" s="3" t="str">
        <f>IF(J433&lt;&gt;"LIBSETS_SETTYPE_BATTLEGROUND",IF(J433&lt;&gt;"LIBSETS_SETTYPE_SPECIAL",IF(Z433&lt;&gt;"",VLOOKUP(Z433,'ESO zone constants'!$E$2:$L$4965,8,FALSE),""),""),"")</f>
        <v/>
      </c>
      <c r="AA433" s="45"/>
      <c r="AB433" s="45"/>
      <c r="AC433" s="45"/>
      <c r="AD433" s="46" t="str">
        <f>IF(J433&lt;&gt;"LIBSETS_SETTYPE_BATTLEGROUND",IF(J433&lt;&gt;"LIBSETS_SETTYPE_SPECIAL",IF(AE433&lt;&gt;"",VLOOKUP(AE433,'ESO zone constants'!$E$2:$L$4965,8,FALSE),""),""),"")</f>
        <v/>
      </c>
      <c r="AF433" s="45"/>
      <c r="AG433" s="45"/>
      <c r="AH433" s="45"/>
      <c r="AI433" s="46" t="str">
        <f>IF(J433&lt;&gt;"LIBSETS_SETTYPE_BATTLEGROUND",IF(J433&lt;&gt;"LIBSETS_SETTYPE_SPECIAL",IF(AJ433&lt;&gt;"",VLOOKUP(AJ433,'ESO zone constants'!$E$2:$L$4965,8,FALSE),""),""),"")</f>
        <v/>
      </c>
      <c r="AK433" s="45"/>
      <c r="AL433" s="45"/>
      <c r="AM433" s="45"/>
      <c r="AN433" s="3" t="str">
        <f>IF(J433&lt;&gt;"LIBSETS_SETTYPE_BATTLEGROUND",IF(J433&lt;&gt;"LIBSETS_SETTYPE_SPECIAL",IF(AO433&lt;&gt;"",VLOOKUP(AO433,'ESO zone constants'!$E$2:$L$4965,8,FALSE),""),""),"")</f>
        <v/>
      </c>
      <c r="AP433" s="45"/>
      <c r="AQ433" s="45"/>
      <c r="AR433" s="45"/>
      <c r="AS433" s="3" t="str">
        <f>IF(J433&lt;&gt;"LIBSETS_SETTYPE_BATTLEGROUND",IF(J433&lt;&gt;"LIBSETS_SETTYPE_SPECIAL",IF(AT433&lt;&gt;"",VLOOKUP(AT433,'ESO zone constants'!$E$2:$L$4965,8,FALSE),""),""),"")</f>
        <v/>
      </c>
      <c r="AU433" s="45"/>
      <c r="AV433" s="45"/>
      <c r="AW433" s="45"/>
      <c r="AX433" s="23" t="str">
        <f t="shared" si="41"/>
        <v>[446] = {wayshrines={399,399,399,}, dlcId=DLC_ELSWEYR</v>
      </c>
      <c r="AY433" s="23" t="str">
        <f t="shared" si="44"/>
        <v>, zoneIds={1121}, veteran=false</v>
      </c>
      <c r="AZ433" s="23" t="str">
        <f t="shared" si="42"/>
        <v>, setType=LIBSETS_SETTYPE_TRIAL</v>
      </c>
      <c r="BA433" s="23" t="str">
        <f t="shared" si="43"/>
        <v>, dropMechanic={LIBSETS_DROP_MECHANIC_MONSTER_NAME}, dropMechanicNames={}},</v>
      </c>
      <c r="BB433" s="23" t="str">
        <f t="shared" si="45"/>
        <v xml:space="preserve"> --Claw of Yolnakhriin / Kralle von Yolnahkriin   [Sunspire]</v>
      </c>
    </row>
    <row r="434" spans="1:54" x14ac:dyDescent="0.25">
      <c r="A434" s="5">
        <v>448</v>
      </c>
      <c r="B434" t="s">
        <v>4228</v>
      </c>
      <c r="C434" t="s">
        <v>2501</v>
      </c>
      <c r="D434" t="s">
        <v>4501</v>
      </c>
      <c r="G434" s="3">
        <f t="shared" si="40"/>
        <v>448</v>
      </c>
      <c r="J434" s="8" t="s">
        <v>4246</v>
      </c>
      <c r="L434" t="s">
        <v>101</v>
      </c>
      <c r="M434" t="s">
        <v>100</v>
      </c>
      <c r="N434">
        <v>399</v>
      </c>
      <c r="O434">
        <v>399</v>
      </c>
      <c r="P434">
        <v>399</v>
      </c>
      <c r="Q434">
        <v>0</v>
      </c>
      <c r="R434" s="3">
        <f>IF(S434&lt;&gt;"",VLOOKUP(S434,'ESO zone constants'!$E$2:$L$4965,8,FALSE),"")</f>
        <v>1121</v>
      </c>
      <c r="S434" t="s">
        <v>2490</v>
      </c>
      <c r="T434" s="21" t="str">
        <f>IF(R434&lt;&gt;"",IF(NOT(ISERROR(VLOOKUP(R434,'ESO Dungeon constants'!$F$3:$J$9999,5,FALSE))),VLOOKUP(R434,'ESO Dungeon constants'!$F$3:$K$9999,6,FALSE),VLOOKUP(R434,'ESO zone constants'!$L$2:$O$9999,4,FALSE)),"")</f>
        <v>DLC_ELSWEYR</v>
      </c>
      <c r="U434" s="3" t="str">
        <f>VLOOKUP(T434,'LibSets constants'!$B$3:$C$1000,2,FALSE)</f>
        <v>Elsweyr</v>
      </c>
      <c r="V434" s="37" t="s">
        <v>4346</v>
      </c>
      <c r="W434" s="49"/>
      <c r="X434" s="45"/>
      <c r="Y434" s="3" t="str">
        <f>IF(J434&lt;&gt;"LIBSETS_SETTYPE_BATTLEGROUND",IF(J434&lt;&gt;"LIBSETS_SETTYPE_SPECIAL",IF(Z434&lt;&gt;"",VLOOKUP(Z434,'ESO zone constants'!$E$2:$L$4965,8,FALSE),""),""),"")</f>
        <v/>
      </c>
      <c r="AA434" s="45"/>
      <c r="AB434" s="45"/>
      <c r="AC434" s="45"/>
      <c r="AD434" s="46" t="str">
        <f>IF(J434&lt;&gt;"LIBSETS_SETTYPE_BATTLEGROUND",IF(J434&lt;&gt;"LIBSETS_SETTYPE_SPECIAL",IF(AE434&lt;&gt;"",VLOOKUP(AE434,'ESO zone constants'!$E$2:$L$4965,8,FALSE),""),""),"")</f>
        <v/>
      </c>
      <c r="AF434" s="45"/>
      <c r="AG434" s="45"/>
      <c r="AH434" s="45"/>
      <c r="AI434" s="46" t="str">
        <f>IF(J434&lt;&gt;"LIBSETS_SETTYPE_BATTLEGROUND",IF(J434&lt;&gt;"LIBSETS_SETTYPE_SPECIAL",IF(AJ434&lt;&gt;"",VLOOKUP(AJ434,'ESO zone constants'!$E$2:$L$4965,8,FALSE),""),""),"")</f>
        <v/>
      </c>
      <c r="AK434" s="45"/>
      <c r="AL434" s="45"/>
      <c r="AM434" s="45"/>
      <c r="AN434" s="3" t="str">
        <f>IF(J434&lt;&gt;"LIBSETS_SETTYPE_BATTLEGROUND",IF(J434&lt;&gt;"LIBSETS_SETTYPE_SPECIAL",IF(AO434&lt;&gt;"",VLOOKUP(AO434,'ESO zone constants'!$E$2:$L$4965,8,FALSE),""),""),"")</f>
        <v/>
      </c>
      <c r="AP434" s="45"/>
      <c r="AQ434" s="45"/>
      <c r="AR434" s="45"/>
      <c r="AS434" s="3" t="str">
        <f>IF(J434&lt;&gt;"LIBSETS_SETTYPE_BATTLEGROUND",IF(J434&lt;&gt;"LIBSETS_SETTYPE_SPECIAL",IF(AT434&lt;&gt;"",VLOOKUP(AT434,'ESO zone constants'!$E$2:$L$4965,8,FALSE),""),""),"")</f>
        <v/>
      </c>
      <c r="AU434" s="45"/>
      <c r="AV434" s="45"/>
      <c r="AW434" s="45"/>
      <c r="AX434" s="23" t="str">
        <f t="shared" si="41"/>
        <v>[448] = {wayshrines={399,399,399,}, dlcId=DLC_ELSWEYR</v>
      </c>
      <c r="AY434" s="23" t="str">
        <f t="shared" si="44"/>
        <v>, zoneIds={1121}, veteran=true</v>
      </c>
      <c r="AZ434" s="23" t="str">
        <f t="shared" si="42"/>
        <v>, setType=LIBSETS_SETTYPE_TRIAL</v>
      </c>
      <c r="BA434" s="23" t="str">
        <f t="shared" si="43"/>
        <v>, dropMechanic={LIBSETS_DROP_MECHANIC_MONSTER_NAME}, dropMechanicNames={}},</v>
      </c>
      <c r="BB434" s="23" t="str">
        <f t="shared" si="45"/>
        <v xml:space="preserve"> --Eye of Nahviintaas / Perfektioniertes Auge von Nahviintaas   [Sunspire]</v>
      </c>
    </row>
    <row r="435" spans="1:54" x14ac:dyDescent="0.25">
      <c r="A435" s="5">
        <v>449</v>
      </c>
      <c r="B435" t="s">
        <v>4225</v>
      </c>
      <c r="C435" t="s">
        <v>2504</v>
      </c>
      <c r="D435" t="s">
        <v>4502</v>
      </c>
      <c r="G435" s="3">
        <f t="shared" si="40"/>
        <v>449</v>
      </c>
      <c r="J435" s="8" t="s">
        <v>4246</v>
      </c>
      <c r="L435" t="s">
        <v>101</v>
      </c>
      <c r="M435" t="s">
        <v>100</v>
      </c>
      <c r="N435">
        <v>399</v>
      </c>
      <c r="O435">
        <v>399</v>
      </c>
      <c r="P435">
        <v>399</v>
      </c>
      <c r="Q435">
        <v>0</v>
      </c>
      <c r="R435" s="3">
        <f>IF(S435&lt;&gt;"",VLOOKUP(S435,'ESO zone constants'!$E$2:$L$4965,8,FALSE),"")</f>
        <v>1121</v>
      </c>
      <c r="S435" t="s">
        <v>2490</v>
      </c>
      <c r="T435" s="21" t="str">
        <f>IF(R435&lt;&gt;"",IF(NOT(ISERROR(VLOOKUP(R435,'ESO Dungeon constants'!$F$3:$J$9999,5,FALSE))),VLOOKUP(R435,'ESO Dungeon constants'!$F$3:$K$9999,6,FALSE),VLOOKUP(R435,'ESO zone constants'!$L$2:$O$9999,4,FALSE)),"")</f>
        <v>DLC_ELSWEYR</v>
      </c>
      <c r="U435" s="3" t="str">
        <f>VLOOKUP(T435,'LibSets constants'!$B$3:$C$1000,2,FALSE)</f>
        <v>Elsweyr</v>
      </c>
      <c r="V435" s="37" t="s">
        <v>4346</v>
      </c>
      <c r="W435"/>
      <c r="X435" s="45"/>
      <c r="Y435" s="3" t="str">
        <f>IF(J435&lt;&gt;"LIBSETS_SETTYPE_BATTLEGROUND",IF(J435&lt;&gt;"LIBSETS_SETTYPE_SPECIAL",IF(Z435&lt;&gt;"",VLOOKUP(Z435,'ESO zone constants'!$E$2:$L$4965,8,FALSE),""),""),"")</f>
        <v/>
      </c>
      <c r="AA435" s="45"/>
      <c r="AB435" s="45"/>
      <c r="AC435" s="45"/>
      <c r="AD435" s="46" t="str">
        <f>IF(J435&lt;&gt;"LIBSETS_SETTYPE_BATTLEGROUND",IF(J435&lt;&gt;"LIBSETS_SETTYPE_SPECIAL",IF(AE435&lt;&gt;"",VLOOKUP(AE435,'ESO zone constants'!$E$2:$L$4965,8,FALSE),""),""),"")</f>
        <v/>
      </c>
      <c r="AF435" s="45"/>
      <c r="AG435" s="45"/>
      <c r="AH435" s="45"/>
      <c r="AI435" s="46" t="str">
        <f>IF(J435&lt;&gt;"LIBSETS_SETTYPE_BATTLEGROUND",IF(J435&lt;&gt;"LIBSETS_SETTYPE_SPECIAL",IF(AJ435&lt;&gt;"",VLOOKUP(AJ435,'ESO zone constants'!$E$2:$L$4965,8,FALSE),""),""),"")</f>
        <v/>
      </c>
      <c r="AK435" s="45"/>
      <c r="AL435" s="45"/>
      <c r="AM435" s="45"/>
      <c r="AN435" s="3" t="str">
        <f>IF(J435&lt;&gt;"LIBSETS_SETTYPE_BATTLEGROUND",IF(J435&lt;&gt;"LIBSETS_SETTYPE_SPECIAL",IF(AO435&lt;&gt;"",VLOOKUP(AO435,'ESO zone constants'!$E$2:$L$4965,8,FALSE),""),""),"")</f>
        <v/>
      </c>
      <c r="AP435" s="45"/>
      <c r="AQ435" s="45"/>
      <c r="AR435" s="45"/>
      <c r="AS435" s="3" t="str">
        <f>IF(J435&lt;&gt;"LIBSETS_SETTYPE_BATTLEGROUND",IF(J435&lt;&gt;"LIBSETS_SETTYPE_SPECIAL",IF(AT435&lt;&gt;"",VLOOKUP(AT435,'ESO zone constants'!$E$2:$L$4965,8,FALSE),""),""),"")</f>
        <v/>
      </c>
      <c r="AU435" s="45"/>
      <c r="AV435" s="45"/>
      <c r="AW435" s="45"/>
      <c r="AX435" s="23" t="str">
        <f t="shared" si="41"/>
        <v>[449] = {wayshrines={399,399,399,}, dlcId=DLC_ELSWEYR</v>
      </c>
      <c r="AY435" s="23" t="str">
        <f t="shared" si="44"/>
        <v>, zoneIds={1121}, veteran=true</v>
      </c>
      <c r="AZ435" s="23" t="str">
        <f t="shared" si="42"/>
        <v>, setType=LIBSETS_SETTYPE_TRIAL</v>
      </c>
      <c r="BA435" s="23" t="str">
        <f t="shared" si="43"/>
        <v>, dropMechanic={LIBSETS_DROP_MECHANIC_MONSTER_NAME}, dropMechanicNames={}},</v>
      </c>
      <c r="BB435" s="23" t="str">
        <f t="shared" si="45"/>
        <v xml:space="preserve"> --Perfected False God's Devotion / Perfektionierte Ergebenheit zum falschen Gott   [Sunspire]</v>
      </c>
    </row>
    <row r="436" spans="1:54" x14ac:dyDescent="0.25">
      <c r="A436" s="5">
        <v>450</v>
      </c>
      <c r="B436" t="s">
        <v>4226</v>
      </c>
      <c r="C436" t="s">
        <v>2505</v>
      </c>
      <c r="D436" t="s">
        <v>4503</v>
      </c>
      <c r="G436" s="3">
        <f t="shared" si="40"/>
        <v>450</v>
      </c>
      <c r="J436" s="8" t="s">
        <v>4246</v>
      </c>
      <c r="L436" t="s">
        <v>101</v>
      </c>
      <c r="M436" t="s">
        <v>100</v>
      </c>
      <c r="N436">
        <v>399</v>
      </c>
      <c r="O436">
        <v>399</v>
      </c>
      <c r="P436">
        <v>399</v>
      </c>
      <c r="Q436">
        <v>0</v>
      </c>
      <c r="R436" s="3">
        <f>IF(S436&lt;&gt;"",VLOOKUP(S436,'ESO zone constants'!$E$2:$L$4965,8,FALSE),"")</f>
        <v>1121</v>
      </c>
      <c r="S436" t="s">
        <v>2490</v>
      </c>
      <c r="T436" s="21" t="str">
        <f>IF(R436&lt;&gt;"",IF(NOT(ISERROR(VLOOKUP(R436,'ESO Dungeon constants'!$F$3:$J$9999,5,FALSE))),VLOOKUP(R436,'ESO Dungeon constants'!$F$3:$K$9999,6,FALSE),VLOOKUP(R436,'ESO zone constants'!$L$2:$O$9999,4,FALSE)),"")</f>
        <v>DLC_ELSWEYR</v>
      </c>
      <c r="U436" s="3" t="str">
        <f>VLOOKUP(T436,'LibSets constants'!$B$3:$C$1000,2,FALSE)</f>
        <v>Elsweyr</v>
      </c>
      <c r="V436" s="37" t="s">
        <v>4346</v>
      </c>
      <c r="W436"/>
      <c r="X436" s="45"/>
      <c r="Y436" s="3" t="str">
        <f>IF(J436&lt;&gt;"LIBSETS_SETTYPE_BATTLEGROUND",IF(J436&lt;&gt;"LIBSETS_SETTYPE_SPECIAL",IF(Z436&lt;&gt;"",VLOOKUP(Z436,'ESO zone constants'!$E$2:$L$4965,8,FALSE),""),""),"")</f>
        <v/>
      </c>
      <c r="AA436" s="45"/>
      <c r="AB436" s="45"/>
      <c r="AC436" s="45"/>
      <c r="AD436" s="46" t="str">
        <f>IF(J436&lt;&gt;"LIBSETS_SETTYPE_BATTLEGROUND",IF(J436&lt;&gt;"LIBSETS_SETTYPE_SPECIAL",IF(AE436&lt;&gt;"",VLOOKUP(AE436,'ESO zone constants'!$E$2:$L$4965,8,FALSE),""),""),"")</f>
        <v/>
      </c>
      <c r="AF436" s="45"/>
      <c r="AG436" s="45"/>
      <c r="AH436" s="45"/>
      <c r="AI436" s="46" t="str">
        <f>IF(J436&lt;&gt;"LIBSETS_SETTYPE_BATTLEGROUND",IF(J436&lt;&gt;"LIBSETS_SETTYPE_SPECIAL",IF(AJ436&lt;&gt;"",VLOOKUP(AJ436,'ESO zone constants'!$E$2:$L$4965,8,FALSE),""),""),"")</f>
        <v/>
      </c>
      <c r="AK436" s="45"/>
      <c r="AL436" s="45"/>
      <c r="AM436" s="45"/>
      <c r="AN436" s="3" t="str">
        <f>IF(J436&lt;&gt;"LIBSETS_SETTYPE_BATTLEGROUND",IF(J436&lt;&gt;"LIBSETS_SETTYPE_SPECIAL",IF(AO436&lt;&gt;"",VLOOKUP(AO436,'ESO zone constants'!$E$2:$L$4965,8,FALSE),""),""),"")</f>
        <v/>
      </c>
      <c r="AP436" s="45"/>
      <c r="AQ436" s="45"/>
      <c r="AR436" s="45"/>
      <c r="AS436" s="3" t="str">
        <f>IF(J436&lt;&gt;"LIBSETS_SETTYPE_BATTLEGROUND",IF(J436&lt;&gt;"LIBSETS_SETTYPE_SPECIAL",IF(AT436&lt;&gt;"",VLOOKUP(AT436,'ESO zone constants'!$E$2:$L$4965,8,FALSE),""),""),"")</f>
        <v/>
      </c>
      <c r="AU436" s="45"/>
      <c r="AV436" s="45"/>
      <c r="AW436" s="45"/>
      <c r="AX436" s="23" t="str">
        <f t="shared" si="41"/>
        <v>[450] = {wayshrines={399,399,399,}, dlcId=DLC_ELSWEYR</v>
      </c>
      <c r="AY436" s="23" t="str">
        <f t="shared" si="44"/>
        <v>, zoneIds={1121}, veteran=true</v>
      </c>
      <c r="AZ436" s="23" t="str">
        <f t="shared" si="42"/>
        <v>, setType=LIBSETS_SETTYPE_TRIAL</v>
      </c>
      <c r="BA436" s="23" t="str">
        <f t="shared" si="43"/>
        <v>, dropMechanic={LIBSETS_DROP_MECHANIC_MONSTER_NAME}, dropMechanicNames={}},</v>
      </c>
      <c r="BB436" s="23" t="str">
        <f t="shared" si="45"/>
        <v xml:space="preserve"> --Perfected Tooth of Lokkestiiz / Perfektionierter Zahn von Lokkestiiz   [Sunspire]</v>
      </c>
    </row>
    <row r="437" spans="1:54" x14ac:dyDescent="0.25">
      <c r="A437" s="5">
        <v>451</v>
      </c>
      <c r="B437" t="s">
        <v>4224</v>
      </c>
      <c r="C437" t="s">
        <v>2506</v>
      </c>
      <c r="D437" t="s">
        <v>4504</v>
      </c>
      <c r="G437" s="3">
        <f t="shared" si="40"/>
        <v>451</v>
      </c>
      <c r="J437" s="8" t="s">
        <v>4246</v>
      </c>
      <c r="L437" t="s">
        <v>101</v>
      </c>
      <c r="M437" t="s">
        <v>100</v>
      </c>
      <c r="N437">
        <v>399</v>
      </c>
      <c r="O437">
        <v>399</v>
      </c>
      <c r="P437">
        <v>399</v>
      </c>
      <c r="Q437">
        <v>0</v>
      </c>
      <c r="R437" s="3">
        <f>IF(S437&lt;&gt;"",VLOOKUP(S437,'ESO zone constants'!$E$2:$L$4965,8,FALSE),"")</f>
        <v>1121</v>
      </c>
      <c r="S437" t="s">
        <v>2490</v>
      </c>
      <c r="T437" s="21" t="str">
        <f>IF(R437&lt;&gt;"",IF(NOT(ISERROR(VLOOKUP(R437,'ESO Dungeon constants'!$F$3:$J$9999,5,FALSE))),VLOOKUP(R437,'ESO Dungeon constants'!$F$3:$K$9999,6,FALSE),VLOOKUP(R437,'ESO zone constants'!$L$2:$O$9999,4,FALSE)),"")</f>
        <v>DLC_ELSWEYR</v>
      </c>
      <c r="U437" s="3" t="str">
        <f>VLOOKUP(T437,'LibSets constants'!$B$3:$C$1000,2,FALSE)</f>
        <v>Elsweyr</v>
      </c>
      <c r="V437" s="37" t="s">
        <v>4346</v>
      </c>
      <c r="W437"/>
      <c r="X437" s="45"/>
      <c r="Y437" s="3" t="str">
        <f>IF(J437&lt;&gt;"LIBSETS_SETTYPE_BATTLEGROUND",IF(J437&lt;&gt;"LIBSETS_SETTYPE_SPECIAL",IF(Z437&lt;&gt;"",VLOOKUP(Z437,'ESO zone constants'!$E$2:$L$4965,8,FALSE),""),""),"")</f>
        <v/>
      </c>
      <c r="AA437" s="45"/>
      <c r="AB437" s="45"/>
      <c r="AC437" s="45"/>
      <c r="AD437" s="46" t="str">
        <f>IF(J437&lt;&gt;"LIBSETS_SETTYPE_BATTLEGROUND",IF(J437&lt;&gt;"LIBSETS_SETTYPE_SPECIAL",IF(AE437&lt;&gt;"",VLOOKUP(AE437,'ESO zone constants'!$E$2:$L$4965,8,FALSE),""),""),"")</f>
        <v/>
      </c>
      <c r="AF437" s="45"/>
      <c r="AG437" s="45"/>
      <c r="AH437" s="45"/>
      <c r="AI437" s="46" t="str">
        <f>IF(J437&lt;&gt;"LIBSETS_SETTYPE_BATTLEGROUND",IF(J437&lt;&gt;"LIBSETS_SETTYPE_SPECIAL",IF(AJ437&lt;&gt;"",VLOOKUP(AJ437,'ESO zone constants'!$E$2:$L$4965,8,FALSE),""),""),"")</f>
        <v/>
      </c>
      <c r="AK437" s="45"/>
      <c r="AL437" s="45"/>
      <c r="AM437" s="45"/>
      <c r="AN437" s="3" t="str">
        <f>IF(J437&lt;&gt;"LIBSETS_SETTYPE_BATTLEGROUND",IF(J437&lt;&gt;"LIBSETS_SETTYPE_SPECIAL",IF(AO437&lt;&gt;"",VLOOKUP(AO437,'ESO zone constants'!$E$2:$L$4965,8,FALSE),""),""),"")</f>
        <v/>
      </c>
      <c r="AP437" s="45"/>
      <c r="AQ437" s="45"/>
      <c r="AR437" s="45"/>
      <c r="AS437" s="3" t="str">
        <f>IF(J437&lt;&gt;"LIBSETS_SETTYPE_BATTLEGROUND",IF(J437&lt;&gt;"LIBSETS_SETTYPE_SPECIAL",IF(AT437&lt;&gt;"",VLOOKUP(AT437,'ESO zone constants'!$E$2:$L$4965,8,FALSE),""),""),"")</f>
        <v/>
      </c>
      <c r="AU437" s="45"/>
      <c r="AV437" s="45"/>
      <c r="AW437" s="45"/>
      <c r="AX437" s="23" t="str">
        <f t="shared" si="41"/>
        <v>[451] = {wayshrines={399,399,399,}, dlcId=DLC_ELSWEYR</v>
      </c>
      <c r="AY437" s="23" t="str">
        <f t="shared" si="44"/>
        <v>, zoneIds={1121}, veteran=true</v>
      </c>
      <c r="AZ437" s="23" t="str">
        <f t="shared" si="42"/>
        <v>, setType=LIBSETS_SETTYPE_TRIAL</v>
      </c>
      <c r="BA437" s="23" t="str">
        <f t="shared" si="43"/>
        <v>, dropMechanic={LIBSETS_DROP_MECHANIC_MONSTER_NAME}, dropMechanicNames={}},</v>
      </c>
      <c r="BB437" s="23" t="str">
        <f t="shared" si="45"/>
        <v xml:space="preserve"> --Perfected Claw of Yolnakhriin / Perfektionierte Kralle von Yolnahkriin   [Sunspire]</v>
      </c>
    </row>
  </sheetData>
  <autoFilter ref="A2:BB437">
    <sortState ref="A3:BB437">
      <sortCondition ref="J3:J437"/>
      <sortCondition ref="A3:A437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100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A100" sqref="A100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4" customFormat="1" ht="21" x14ac:dyDescent="0.35">
      <c r="B1" s="56" t="s">
        <v>4393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spans="1:54" ht="30" x14ac:dyDescent="0.25">
      <c r="A2" s="10" t="s">
        <v>138</v>
      </c>
      <c r="B2" s="10" t="s">
        <v>139</v>
      </c>
      <c r="C2" s="10" t="s">
        <v>3993</v>
      </c>
      <c r="D2" s="1" t="s">
        <v>136</v>
      </c>
      <c r="E2" s="1" t="s">
        <v>2486</v>
      </c>
      <c r="F2" s="3" t="s">
        <v>137</v>
      </c>
      <c r="G2" s="3" t="s">
        <v>4512</v>
      </c>
      <c r="H2" s="3" t="s">
        <v>4260</v>
      </c>
      <c r="I2" s="3" t="s">
        <v>4513</v>
      </c>
      <c r="J2" s="16" t="s">
        <v>2485</v>
      </c>
      <c r="K2" s="20" t="s">
        <v>4312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constants'!$E$2:$M$9964,8,FALSE)),"",VLOOKUP(B3,'ESO zone constants'!$E$2:$M$9964,8,FALSE))</f>
        <v>638</v>
      </c>
      <c r="G3" s="3" t="str">
        <f>VLOOKUP(F3,'ESO zone constants'!$A$2:$E$9999,5,FALSE)</f>
        <v>Aetherian Archive</v>
      </c>
      <c r="H3" s="3">
        <f>VLOOKUP(F3,'ESO zone constants'!$A$2:$C$9964,3,FALSE)</f>
        <v>888</v>
      </c>
      <c r="I3" s="3" t="str">
        <f>VLOOKUP(H3,'ESO zone constants'!$A$2:$E$9999,5,FALSE)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constants'!$E$2:$M$9964,8,FALSE)),"",VLOOKUP(B4,'ESO zone constants'!$E$2:$M$9964,8,FALSE))</f>
        <v>638</v>
      </c>
      <c r="G4" s="3" t="str">
        <f>VLOOKUP(F4,'ESO zone constants'!$A$2:$E$9999,5,FALSE)</f>
        <v>Aetherian Archive</v>
      </c>
      <c r="H4" s="3">
        <f>VLOOKUP(F4,'ESO zone constants'!$A$2:$C$9964,3,FALSE)</f>
        <v>888</v>
      </c>
      <c r="I4" s="3" t="str">
        <f>VLOOKUP(H4,'ESO zone constants'!$A$2:$E$9999,5,FALSE)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constants'!$E$2:$M$9964,8,FALSE)),"",VLOOKUP(B5,'ESO zone constants'!$E$2:$M$9964,8,FALSE))</f>
        <v>148</v>
      </c>
      <c r="G5" s="3" t="str">
        <f>VLOOKUP(F5,'ESO zone constants'!$A$2:$E$9999,5,FALSE)</f>
        <v>Arx Corinium</v>
      </c>
      <c r="H5" s="3">
        <f>VLOOKUP(F5,'ESO zone constants'!$A$2:$C$9964,3,FALSE)</f>
        <v>117</v>
      </c>
      <c r="I5" s="3" t="str">
        <f>VLOOKUP(H5,'ESO zone constants'!$A$2:$E$9999,5,FALSE)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constants'!$E$2:$M$9964,8,FALSE)),"",VLOOKUP(B6,'ESO zone constants'!$E$2:$M$9964,8,FALSE))</f>
        <v>148</v>
      </c>
      <c r="G6" s="3" t="str">
        <f>VLOOKUP(F6,'ESO zone constants'!$A$2:$E$9999,5,FALSE)</f>
        <v>Arx Corinium</v>
      </c>
      <c r="H6" s="3">
        <f>VLOOKUP(F6,'ESO zone constants'!$A$2:$C$9964,3,FALSE)</f>
        <v>117</v>
      </c>
      <c r="I6" s="3" t="str">
        <f>VLOOKUP(H6,'ESO zone constants'!$A$2:$E$9999,5,FALSE)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121</v>
      </c>
      <c r="B7" s="2" t="s">
        <v>57</v>
      </c>
      <c r="D7" t="s">
        <v>100</v>
      </c>
      <c r="E7" t="s">
        <v>100</v>
      </c>
      <c r="F7" s="3">
        <f>IF(ISERROR(VLOOKUP(B7,'ESO zone constants'!$E$2:$M$9964,8,FALSE)),"",VLOOKUP(B7,'ESO zone constants'!$E$2:$M$9964,8,FALSE))</f>
        <v>38</v>
      </c>
      <c r="G7" s="3" t="str">
        <f>VLOOKUP(F7,'ESO zone constants'!$A$2:$E$9999,5,FALSE)</f>
        <v>Blackheart Haven</v>
      </c>
      <c r="H7" s="3">
        <f>VLOOKUP(F7,'ESO zone constants'!$A$2:$C$9964,3,FALSE)</f>
        <v>92</v>
      </c>
      <c r="I7" s="3" t="str">
        <f>VLOOKUP(H7,'ESO zone constants'!$A$2:$E$9999,5,FALSE)</f>
        <v>Bangkorai</v>
      </c>
      <c r="J7" s="4">
        <v>0</v>
      </c>
      <c r="K7" s="19" t="str">
        <f>VLOOKUP(J7,'LibSets constants'!$A$3:$B$1000,2,FALSE)</f>
        <v>DLC_BASE_GAME</v>
      </c>
      <c r="L7" s="19" t="str">
        <f>VLOOKUP(J7,'LibSets constants'!$A$3:$C$1000,3,FALSE)</f>
        <v>Included in base game</v>
      </c>
    </row>
    <row r="8" spans="1:54" x14ac:dyDescent="0.25">
      <c r="A8" s="11" t="s">
        <v>121</v>
      </c>
      <c r="B8" s="2" t="s">
        <v>57</v>
      </c>
      <c r="D8" s="9" t="s">
        <v>101</v>
      </c>
      <c r="E8" t="s">
        <v>100</v>
      </c>
      <c r="F8" s="3">
        <f>IF(ISERROR(VLOOKUP(B8,'ESO zone constants'!$E$2:$M$9964,8,FALSE)),"",VLOOKUP(B8,'ESO zone constants'!$E$2:$M$9964,8,FALSE))</f>
        <v>38</v>
      </c>
      <c r="G8" s="3" t="str">
        <f>VLOOKUP(F8,'ESO zone constants'!$A$2:$E$9999,5,FALSE)</f>
        <v>Blackheart Haven</v>
      </c>
      <c r="H8" s="3">
        <f>VLOOKUP(F8,'ESO zone constants'!$A$2:$C$9964,3,FALSE)</f>
        <v>92</v>
      </c>
      <c r="I8" s="3" t="str">
        <f>VLOOKUP(H8,'ESO zone constants'!$A$2:$E$9999,5,FALSE)</f>
        <v>Bangkorai</v>
      </c>
      <c r="J8" s="4">
        <v>0</v>
      </c>
      <c r="K8" s="19" t="str">
        <f>VLOOKUP(J8,'LibSets constants'!$A$3:$B$1000,2,FALSE)</f>
        <v>DLC_BASE_GAME</v>
      </c>
      <c r="L8" s="19" t="str">
        <f>VLOOKUP(J8,'LibSets constants'!$A$3:$C$1000,3,FALSE)</f>
        <v>Included in base game</v>
      </c>
    </row>
    <row r="9" spans="1:54" x14ac:dyDescent="0.25">
      <c r="A9" s="2" t="s">
        <v>120</v>
      </c>
      <c r="B9" s="2" t="s">
        <v>70</v>
      </c>
      <c r="D9" t="s">
        <v>100</v>
      </c>
      <c r="E9" t="s">
        <v>100</v>
      </c>
      <c r="F9" s="3">
        <f>IF(ISERROR(VLOOKUP(B9,'ESO zone constants'!$E$2:$M$9964,8,FALSE)),"",VLOOKUP(B9,'ESO zone constants'!$E$2:$M$9964,8,FALSE))</f>
        <v>64</v>
      </c>
      <c r="G9" s="3" t="str">
        <f>VLOOKUP(F9,'ESO zone constants'!$A$2:$E$9999,5,FALSE)</f>
        <v>Blessed Crucible</v>
      </c>
      <c r="H9" s="3">
        <f>VLOOKUP(F9,'ESO zone constants'!$A$2:$C$9964,3,FALSE)</f>
        <v>103</v>
      </c>
      <c r="I9" s="3" t="str">
        <f>VLOOKUP(H9,'ESO zone constants'!$A$2:$E$9999,5,FALSE)</f>
        <v>The Rift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120</v>
      </c>
      <c r="B10" s="2" t="s">
        <v>70</v>
      </c>
      <c r="D10" s="9" t="s">
        <v>101</v>
      </c>
      <c r="E10" t="s">
        <v>100</v>
      </c>
      <c r="F10" s="3">
        <f>IF(ISERROR(VLOOKUP(B10,'ESO zone constants'!$E$2:$M$9964,8,FALSE)),"",VLOOKUP(B10,'ESO zone constants'!$E$2:$M$9964,8,FALSE))</f>
        <v>64</v>
      </c>
      <c r="G10" s="3" t="str">
        <f>VLOOKUP(F10,'ESO zone constants'!$A$2:$E$9999,5,FALSE)</f>
        <v>Blessed Crucible</v>
      </c>
      <c r="H10" s="3">
        <f>VLOOKUP(F10,'ESO zone constants'!$A$2:$C$9964,3,FALSE)</f>
        <v>103</v>
      </c>
      <c r="I10" s="3" t="str">
        <f>VLOOKUP(H10,'ESO zone constants'!$A$2:$E$9999,5,FALSE)</f>
        <v>The Rift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116</v>
      </c>
      <c r="B11" s="2" t="s">
        <v>50</v>
      </c>
      <c r="D11" t="s">
        <v>100</v>
      </c>
      <c r="E11" t="s">
        <v>100</v>
      </c>
      <c r="F11" s="3">
        <f>IF(ISERROR(VLOOKUP(B11,'ESO zone constants'!$E$2:$M$9964,8,FALSE)),"",VLOOKUP(B11,'ESO zone constants'!$E$2:$M$9964,8,FALSE))</f>
        <v>176</v>
      </c>
      <c r="G11" s="3" t="str">
        <f>VLOOKUP(F11,'ESO zone constants'!$A$2:$E$9999,5,FALSE)</f>
        <v>City of Ash I</v>
      </c>
      <c r="H11" s="3">
        <f>VLOOKUP(F11,'ESO zone constants'!$A$2:$C$9964,3,FALSE)</f>
        <v>108</v>
      </c>
      <c r="I11" s="3" t="str">
        <f>VLOOKUP(H11,'ESO zone constants'!$A$2:$E$9999,5,FALSE)</f>
        <v>Greenshade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116</v>
      </c>
      <c r="B12" s="2" t="s">
        <v>50</v>
      </c>
      <c r="D12" s="9" t="s">
        <v>101</v>
      </c>
      <c r="E12" t="s">
        <v>100</v>
      </c>
      <c r="F12" s="3">
        <f>IF(ISERROR(VLOOKUP(B12,'ESO zone constants'!$E$2:$M$9964,8,FALSE)),"",VLOOKUP(B12,'ESO zone constants'!$E$2:$M$9964,8,FALSE))</f>
        <v>176</v>
      </c>
      <c r="G12" s="3" t="str">
        <f>VLOOKUP(F12,'ESO zone constants'!$A$2:$E$9999,5,FALSE)</f>
        <v>City of Ash I</v>
      </c>
      <c r="H12" s="3">
        <f>VLOOKUP(F12,'ESO zone constants'!$A$2:$C$9964,3,FALSE)</f>
        <v>108</v>
      </c>
      <c r="I12" s="3" t="str">
        <f>VLOOKUP(H12,'ESO zone constants'!$A$2:$E$9999,5,FALSE)</f>
        <v>Greenshade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117</v>
      </c>
      <c r="B13" s="2" t="s">
        <v>71</v>
      </c>
      <c r="D13" t="s">
        <v>100</v>
      </c>
      <c r="E13" t="s">
        <v>100</v>
      </c>
      <c r="F13" s="3">
        <f>IF(ISERROR(VLOOKUP(B13,'ESO zone constants'!$E$2:$M$9964,8,FALSE)),"",VLOOKUP(B13,'ESO zone constants'!$E$2:$M$9964,8,FALSE))</f>
        <v>681</v>
      </c>
      <c r="G13" s="3" t="str">
        <f>VLOOKUP(F13,'ESO zone constants'!$A$2:$E$9999,5,FALSE)</f>
        <v>City of Ash II</v>
      </c>
      <c r="H13" s="3">
        <f>VLOOKUP(F13,'ESO zone constants'!$A$2:$C$9964,3,FALSE)</f>
        <v>108</v>
      </c>
      <c r="I13" s="3" t="str">
        <f>VLOOKUP(H13,'ESO zone constants'!$A$2:$E$9999,5,FALSE)</f>
        <v>Greenshade</v>
      </c>
      <c r="J13" s="4">
        <v>0</v>
      </c>
      <c r="K13" s="19" t="str">
        <f>VLOOKUP(J13,'LibSets constants'!$A$3:$B$1000,2,FALSE)</f>
        <v>DLC_BASE_GAME</v>
      </c>
      <c r="L13" s="19" t="str">
        <f>VLOOKUP(J13,'LibSets constants'!$A$3:$C$1000,3,FALSE)</f>
        <v>Included in base game</v>
      </c>
    </row>
    <row r="14" spans="1:54" x14ac:dyDescent="0.25">
      <c r="A14" s="11" t="s">
        <v>117</v>
      </c>
      <c r="B14" s="2" t="s">
        <v>71</v>
      </c>
      <c r="D14" s="9" t="s">
        <v>101</v>
      </c>
      <c r="E14" t="s">
        <v>100</v>
      </c>
      <c r="F14" s="3">
        <f>IF(ISERROR(VLOOKUP(B14,'ESO zone constants'!$E$2:$M$9964,8,FALSE)),"",VLOOKUP(B14,'ESO zone constants'!$E$2:$M$9964,8,FALSE))</f>
        <v>681</v>
      </c>
      <c r="G14" s="3" t="str">
        <f>VLOOKUP(F14,'ESO zone constants'!$A$2:$E$9999,5,FALSE)</f>
        <v>City of Ash II</v>
      </c>
      <c r="H14" s="3">
        <f>VLOOKUP(F14,'ESO zone constants'!$A$2:$C$9964,3,FALSE)</f>
        <v>108</v>
      </c>
      <c r="I14" s="3" t="str">
        <f>VLOOKUP(H14,'ESO zone constants'!$A$2:$E$9999,5,FALSE)</f>
        <v>Greenshade</v>
      </c>
      <c r="J14" s="4">
        <v>0</v>
      </c>
      <c r="K14" s="19" t="str">
        <f>VLOOKUP(J14,'LibSets constants'!$A$3:$B$1000,2,FALSE)</f>
        <v>DLC_BASE_GAME</v>
      </c>
      <c r="L14" s="19" t="str">
        <f>VLOOKUP(J14,'LibSets constants'!$A$3:$C$1000,3,FALSE)</f>
        <v>Included in base game</v>
      </c>
    </row>
    <row r="15" spans="1:54" x14ac:dyDescent="0.25">
      <c r="A15" s="2" t="s">
        <v>114</v>
      </c>
      <c r="B15" s="2" t="s">
        <v>49</v>
      </c>
      <c r="D15" t="s">
        <v>100</v>
      </c>
      <c r="E15" t="s">
        <v>100</v>
      </c>
      <c r="F15" s="3">
        <f>IF(ISERROR(VLOOKUP(B15,'ESO zone constants'!$E$2:$M$9964,8,FALSE)),"",VLOOKUP(B15,'ESO zone constants'!$E$2:$M$9964,8,FALSE))</f>
        <v>130</v>
      </c>
      <c r="G15" s="3" t="str">
        <f>VLOOKUP(F15,'ESO zone constants'!$A$2:$E$9999,5,FALSE)</f>
        <v>Crypt of Hearts I</v>
      </c>
      <c r="H15" s="3">
        <f>VLOOKUP(F15,'ESO zone constants'!$A$2:$C$9964,3,FALSE)</f>
        <v>20</v>
      </c>
      <c r="I15" s="3" t="str">
        <f>VLOOKUP(H15,'ESO zone constants'!$A$2:$E$9999,5,FALSE)</f>
        <v>Rivenspire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114</v>
      </c>
      <c r="B16" s="2" t="s">
        <v>49</v>
      </c>
      <c r="D16" s="9" t="s">
        <v>101</v>
      </c>
      <c r="E16" t="s">
        <v>100</v>
      </c>
      <c r="F16" s="3">
        <f>IF(ISERROR(VLOOKUP(B16,'ESO zone constants'!$E$2:$M$9964,8,FALSE)),"",VLOOKUP(B16,'ESO zone constants'!$E$2:$M$9964,8,FALSE))</f>
        <v>130</v>
      </c>
      <c r="G16" s="3" t="str">
        <f>VLOOKUP(F16,'ESO zone constants'!$A$2:$E$9999,5,FALSE)</f>
        <v>Crypt of Hearts I</v>
      </c>
      <c r="H16" s="3">
        <f>VLOOKUP(F16,'ESO zone constants'!$A$2:$C$9964,3,FALSE)</f>
        <v>20</v>
      </c>
      <c r="I16" s="3" t="str">
        <f>VLOOKUP(H16,'ESO zone constants'!$A$2:$E$9999,5,FALSE)</f>
        <v>Rivenspire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115</v>
      </c>
      <c r="B17" s="2" t="s">
        <v>55</v>
      </c>
      <c r="D17" t="s">
        <v>100</v>
      </c>
      <c r="E17" t="s">
        <v>100</v>
      </c>
      <c r="F17" s="3">
        <f>IF(ISERROR(VLOOKUP(B17,'ESO zone constants'!$E$2:$M$9964,8,FALSE)),"",VLOOKUP(B17,'ESO zone constants'!$E$2:$M$9964,8,FALSE))</f>
        <v>932</v>
      </c>
      <c r="G17" s="3" t="str">
        <f>VLOOKUP(F17,'ESO zone constants'!$A$2:$E$9999,5,FALSE)</f>
        <v>Crypt of Hearts II</v>
      </c>
      <c r="H17" s="3">
        <f>VLOOKUP(F17,'ESO zone constants'!$A$2:$C$9964,3,FALSE)</f>
        <v>20</v>
      </c>
      <c r="I17" s="3" t="str">
        <f>VLOOKUP(H17,'ESO zone constants'!$A$2:$E$9999,5,FALSE)</f>
        <v>Rivenspire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115</v>
      </c>
      <c r="B18" s="2" t="s">
        <v>55</v>
      </c>
      <c r="D18" s="9" t="s">
        <v>101</v>
      </c>
      <c r="E18" t="s">
        <v>100</v>
      </c>
      <c r="F18" s="3">
        <f>IF(ISERROR(VLOOKUP(B18,'ESO zone constants'!$E$2:$M$9964,8,FALSE)),"",VLOOKUP(B18,'ESO zone constants'!$E$2:$M$9964,8,FALSE))</f>
        <v>932</v>
      </c>
      <c r="G18" s="3" t="str">
        <f>VLOOKUP(F18,'ESO zone constants'!$A$2:$E$9999,5,FALSE)</f>
        <v>Crypt of Hearts II</v>
      </c>
      <c r="H18" s="3">
        <f>VLOOKUP(F18,'ESO zone constants'!$A$2:$C$9964,3,FALSE)</f>
        <v>20</v>
      </c>
      <c r="I18" s="3" t="str">
        <f>VLOOKUP(H18,'ESO zone constants'!$A$2:$E$9999,5,FALSE)</f>
        <v>Rivenspire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108</v>
      </c>
      <c r="B19" s="2" t="s">
        <v>61</v>
      </c>
      <c r="D19" t="s">
        <v>100</v>
      </c>
      <c r="E19" t="s">
        <v>100</v>
      </c>
      <c r="F19" s="3">
        <f>IF(ISERROR(VLOOKUP(B19,'ESO zone constants'!$E$2:$M$9964,8,FALSE)),"",VLOOKUP(B19,'ESO zone constants'!$E$2:$M$9964,8,FALSE))</f>
        <v>63</v>
      </c>
      <c r="G19" s="3" t="str">
        <f>VLOOKUP(F19,'ESO zone constants'!$A$2:$E$9999,5,FALSE)</f>
        <v>Darkshade Caverns I</v>
      </c>
      <c r="H19" s="3">
        <f>VLOOKUP(F19,'ESO zone constants'!$A$2:$C$9964,3,FALSE)</f>
        <v>57</v>
      </c>
      <c r="I19" s="3" t="str">
        <f>VLOOKUP(H19,'ESO zone constants'!$A$2:$E$9999,5,FALSE)</f>
        <v>Deshaan</v>
      </c>
      <c r="J19" s="4">
        <v>0</v>
      </c>
      <c r="K19" s="19" t="str">
        <f>VLOOKUP(J19,'LibSets constants'!$A$3:$B$1000,2,FALSE)</f>
        <v>DLC_BASE_GAME</v>
      </c>
      <c r="L19" s="19" t="str">
        <f>VLOOKUP(J19,'LibSets constants'!$A$3:$C$1000,3,FALSE)</f>
        <v>Included in base game</v>
      </c>
    </row>
    <row r="20" spans="1:12" x14ac:dyDescent="0.25">
      <c r="A20" s="11" t="s">
        <v>108</v>
      </c>
      <c r="B20" s="2" t="s">
        <v>61</v>
      </c>
      <c r="D20" s="9" t="s">
        <v>101</v>
      </c>
      <c r="E20" t="s">
        <v>100</v>
      </c>
      <c r="F20" s="3">
        <f>IF(ISERROR(VLOOKUP(B20,'ESO zone constants'!$E$2:$M$9964,8,FALSE)),"",VLOOKUP(B20,'ESO zone constants'!$E$2:$M$9964,8,FALSE))</f>
        <v>63</v>
      </c>
      <c r="G20" s="3" t="str">
        <f>VLOOKUP(F20,'ESO zone constants'!$A$2:$E$9999,5,FALSE)</f>
        <v>Darkshade Caverns I</v>
      </c>
      <c r="H20" s="3">
        <f>VLOOKUP(F20,'ESO zone constants'!$A$2:$C$9964,3,FALSE)</f>
        <v>57</v>
      </c>
      <c r="I20" s="3" t="str">
        <f>VLOOKUP(H20,'ESO zone constants'!$A$2:$E$9999,5,FALSE)</f>
        <v>Deshaan</v>
      </c>
      <c r="J20" s="4">
        <v>0</v>
      </c>
      <c r="K20" s="19" t="str">
        <f>VLOOKUP(J20,'LibSets constants'!$A$3:$B$1000,2,FALSE)</f>
        <v>DLC_BASE_GAME</v>
      </c>
      <c r="L20" s="19" t="str">
        <f>VLOOKUP(J20,'LibSets constants'!$A$3:$C$1000,3,FALSE)</f>
        <v>Included in base game</v>
      </c>
    </row>
    <row r="21" spans="1:12" x14ac:dyDescent="0.25">
      <c r="A21" s="2" t="s">
        <v>109</v>
      </c>
      <c r="B21" s="2" t="s">
        <v>46</v>
      </c>
      <c r="D21" t="s">
        <v>100</v>
      </c>
      <c r="E21" t="s">
        <v>100</v>
      </c>
      <c r="F21" s="3">
        <f>IF(ISERROR(VLOOKUP(B21,'ESO zone constants'!$E$2:$M$9964,8,FALSE)),"",VLOOKUP(B21,'ESO zone constants'!$E$2:$M$9964,8,FALSE))</f>
        <v>930</v>
      </c>
      <c r="G21" s="3" t="str">
        <f>VLOOKUP(F21,'ESO zone constants'!$A$2:$E$9999,5,FALSE)</f>
        <v>Darkshade Caverns II</v>
      </c>
      <c r="H21" s="3">
        <f>VLOOKUP(F21,'ESO zone constants'!$A$2:$C$9964,3,FALSE)</f>
        <v>57</v>
      </c>
      <c r="I21" s="3" t="str">
        <f>VLOOKUP(H21,'ESO zone constants'!$A$2:$E$9999,5,FALSE)</f>
        <v>Deshaan</v>
      </c>
      <c r="J21" s="4">
        <v>0</v>
      </c>
      <c r="K21" s="19" t="str">
        <f>VLOOKUP(J21,'LibSets constants'!$A$3:$B$1000,2,FALSE)</f>
        <v>DLC_BASE_GAME</v>
      </c>
      <c r="L21" s="19" t="str">
        <f>VLOOKUP(J21,'LibSets constants'!$A$3:$C$1000,3,FALSE)</f>
        <v>Included in base game</v>
      </c>
    </row>
    <row r="22" spans="1:12" x14ac:dyDescent="0.25">
      <c r="A22" s="11" t="s">
        <v>109</v>
      </c>
      <c r="B22" s="2" t="s">
        <v>46</v>
      </c>
      <c r="D22" s="9" t="s">
        <v>101</v>
      </c>
      <c r="E22" t="s">
        <v>100</v>
      </c>
      <c r="F22" s="3">
        <f>IF(ISERROR(VLOOKUP(B22,'ESO zone constants'!$E$2:$M$9964,8,FALSE)),"",VLOOKUP(B22,'ESO zone constants'!$E$2:$M$9964,8,FALSE))</f>
        <v>930</v>
      </c>
      <c r="G22" s="3" t="str">
        <f>VLOOKUP(F22,'ESO zone constants'!$A$2:$E$9999,5,FALSE)</f>
        <v>Darkshade Caverns II</v>
      </c>
      <c r="H22" s="3">
        <f>VLOOKUP(F22,'ESO zone constants'!$A$2:$C$9964,3,FALSE)</f>
        <v>57</v>
      </c>
      <c r="I22" s="3" t="str">
        <f>VLOOKUP(H22,'ESO zone constants'!$A$2:$E$9999,5,FALSE)</f>
        <v>Deshaan</v>
      </c>
      <c r="J22" s="4">
        <v>0</v>
      </c>
      <c r="K22" s="19" t="str">
        <f>VLOOKUP(J22,'LibSets constants'!$A$3:$B$1000,2,FALSE)</f>
        <v>DLC_BASE_GAME</v>
      </c>
      <c r="L22" s="19" t="str">
        <f>VLOOKUP(J22,'LibSets constants'!$A$3:$C$1000,3,FALSE)</f>
        <v>Included in base game</v>
      </c>
    </row>
    <row r="23" spans="1:12" x14ac:dyDescent="0.25">
      <c r="A23" s="2" t="s">
        <v>118</v>
      </c>
      <c r="B23" s="2" t="s">
        <v>48</v>
      </c>
      <c r="D23" t="s">
        <v>100</v>
      </c>
      <c r="E23" t="s">
        <v>100</v>
      </c>
      <c r="F23" s="3">
        <f>IF(ISERROR(VLOOKUP(B23,'ESO zone constants'!$E$2:$M$9964,8,FALSE)),"",VLOOKUP(B23,'ESO zone constants'!$E$2:$M$9964,8,FALSE))</f>
        <v>449</v>
      </c>
      <c r="G23" s="3" t="str">
        <f>VLOOKUP(F23,'ESO zone constants'!$A$2:$E$9999,5,FALSE)</f>
        <v>Direfrost Keep</v>
      </c>
      <c r="H23" s="3">
        <f>VLOOKUP(F23,'ESO zone constants'!$A$2:$C$9964,3,FALSE)</f>
        <v>101</v>
      </c>
      <c r="I23" s="3" t="str">
        <f>VLOOKUP(H23,'ESO zone constants'!$A$2:$E$9999,5,FALSE)</f>
        <v>Eastmarch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118</v>
      </c>
      <c r="B24" s="2" t="s">
        <v>48</v>
      </c>
      <c r="D24" s="9" t="s">
        <v>101</v>
      </c>
      <c r="E24" t="s">
        <v>100</v>
      </c>
      <c r="F24" s="3">
        <f>IF(ISERROR(VLOOKUP(B24,'ESO zone constants'!$E$2:$M$9964,8,FALSE)),"",VLOOKUP(B24,'ESO zone constants'!$E$2:$M$9964,8,FALSE))</f>
        <v>449</v>
      </c>
      <c r="G24" s="3" t="str">
        <f>VLOOKUP(F24,'ESO zone constants'!$A$2:$E$9999,5,FALSE)</f>
        <v>Direfrost Keep</v>
      </c>
      <c r="H24" s="3">
        <f>VLOOKUP(F24,'ESO zone constants'!$A$2:$C$9964,3,FALSE)</f>
        <v>101</v>
      </c>
      <c r="I24" s="3" t="str">
        <f>VLOOKUP(H24,'ESO zone constants'!$A$2:$E$9999,5,FALSE)</f>
        <v>Eastmarch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110</v>
      </c>
      <c r="B25" s="2" t="s">
        <v>43</v>
      </c>
      <c r="D25" t="s">
        <v>100</v>
      </c>
      <c r="E25" t="s">
        <v>100</v>
      </c>
      <c r="F25" s="3">
        <f>IF(ISERROR(VLOOKUP(B25,'ESO zone constants'!$E$2:$M$9964,8,FALSE)),"",VLOOKUP(B25,'ESO zone constants'!$E$2:$M$9964,8,FALSE))</f>
        <v>126</v>
      </c>
      <c r="G25" s="3" t="str">
        <f>VLOOKUP(F25,'ESO zone constants'!$A$2:$E$9999,5,FALSE)</f>
        <v>Elden Hollow I</v>
      </c>
      <c r="H25" s="3">
        <f>VLOOKUP(F25,'ESO zone constants'!$A$2:$C$9964,3,FALSE)</f>
        <v>383</v>
      </c>
      <c r="I25" s="3" t="str">
        <f>VLOOKUP(H25,'ESO zone constants'!$A$2:$E$9999,5,FALSE)</f>
        <v>Grahtwood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110</v>
      </c>
      <c r="B26" s="2" t="s">
        <v>43</v>
      </c>
      <c r="D26" s="9" t="s">
        <v>101</v>
      </c>
      <c r="E26" t="s">
        <v>100</v>
      </c>
      <c r="F26" s="3">
        <f>IF(ISERROR(VLOOKUP(B26,'ESO zone constants'!$E$2:$M$9964,8,FALSE)),"",VLOOKUP(B26,'ESO zone constants'!$E$2:$M$9964,8,FALSE))</f>
        <v>126</v>
      </c>
      <c r="G26" s="3" t="str">
        <f>VLOOKUP(F26,'ESO zone constants'!$A$2:$E$9999,5,FALSE)</f>
        <v>Elden Hollow I</v>
      </c>
      <c r="H26" s="3">
        <f>VLOOKUP(F26,'ESO zone constants'!$A$2:$C$9964,3,FALSE)</f>
        <v>383</v>
      </c>
      <c r="I26" s="3" t="str">
        <f>VLOOKUP(H26,'ESO zone constants'!$A$2:$E$9999,5,FALSE)</f>
        <v>Grahtwood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111</v>
      </c>
      <c r="B27" s="2" t="s">
        <v>56</v>
      </c>
      <c r="D27" t="s">
        <v>100</v>
      </c>
      <c r="E27" t="s">
        <v>100</v>
      </c>
      <c r="F27" s="3">
        <f>IF(ISERROR(VLOOKUP(B27,'ESO zone constants'!$E$2:$M$9964,8,FALSE)),"",VLOOKUP(B27,'ESO zone constants'!$E$2:$M$9964,8,FALSE))</f>
        <v>931</v>
      </c>
      <c r="G27" s="3" t="str">
        <f>VLOOKUP(F27,'ESO zone constants'!$A$2:$E$9999,5,FALSE)</f>
        <v>Elden Hollow II</v>
      </c>
      <c r="H27" s="3">
        <f>VLOOKUP(F27,'ESO zone constants'!$A$2:$C$9964,3,FALSE)</f>
        <v>383</v>
      </c>
      <c r="I27" s="3" t="str">
        <f>VLOOKUP(H27,'ESO zone constants'!$A$2:$E$9999,5,FALSE)</f>
        <v>Grahtwood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111</v>
      </c>
      <c r="B28" s="2" t="s">
        <v>56</v>
      </c>
      <c r="D28" s="9" t="s">
        <v>101</v>
      </c>
      <c r="E28" t="s">
        <v>100</v>
      </c>
      <c r="F28" s="3">
        <f>IF(ISERROR(VLOOKUP(B28,'ESO zone constants'!$E$2:$M$9964,8,FALSE)),"",VLOOKUP(B28,'ESO zone constants'!$E$2:$M$9964,8,FALSE))</f>
        <v>931</v>
      </c>
      <c r="G28" s="3" t="str">
        <f>VLOOKUP(F28,'ESO zone constants'!$A$2:$E$9999,5,FALSE)</f>
        <v>Elden Hollow II</v>
      </c>
      <c r="H28" s="3">
        <f>VLOOKUP(F28,'ESO zone constants'!$A$2:$C$9964,3,FALSE)</f>
        <v>383</v>
      </c>
      <c r="I28" s="3" t="str">
        <f>VLOOKUP(H28,'ESO zone constants'!$A$2:$E$9999,5,FALSE)</f>
        <v>Grahtwood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102</v>
      </c>
      <c r="B29" s="2" t="s">
        <v>51</v>
      </c>
      <c r="D29" t="s">
        <v>100</v>
      </c>
      <c r="E29" t="s">
        <v>100</v>
      </c>
      <c r="F29" s="3">
        <f>IF(ISERROR(VLOOKUP(B29,'ESO zone constants'!$E$2:$M$9964,8,FALSE)),"",VLOOKUP(B29,'ESO zone constants'!$E$2:$M$9964,8,FALSE))</f>
        <v>283</v>
      </c>
      <c r="G29" s="3" t="str">
        <f>VLOOKUP(F29,'ESO zone constants'!$A$2:$E$9999,5,FALSE)</f>
        <v>Fungal Grotto I</v>
      </c>
      <c r="H29" s="3">
        <f>VLOOKUP(F29,'ESO zone constants'!$A$2:$C$9964,3,FALSE)</f>
        <v>41</v>
      </c>
      <c r="I29" s="3" t="str">
        <f>VLOOKUP(H29,'ESO zone constants'!$A$2:$E$9999,5,FALSE)</f>
        <v>Stonefalls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102</v>
      </c>
      <c r="B30" s="2" t="s">
        <v>51</v>
      </c>
      <c r="D30" s="9" t="s">
        <v>101</v>
      </c>
      <c r="E30" t="s">
        <v>100</v>
      </c>
      <c r="F30" s="3">
        <f>IF(ISERROR(VLOOKUP(B30,'ESO zone constants'!$E$2:$M$9964,8,FALSE)),"",VLOOKUP(B30,'ESO zone constants'!$E$2:$M$9964,8,FALSE))</f>
        <v>283</v>
      </c>
      <c r="G30" s="3" t="str">
        <f>VLOOKUP(F30,'ESO zone constants'!$A$2:$E$9999,5,FALSE)</f>
        <v>Fungal Grotto I</v>
      </c>
      <c r="H30" s="3">
        <f>VLOOKUP(F30,'ESO zone constants'!$A$2:$C$9964,3,FALSE)</f>
        <v>41</v>
      </c>
      <c r="I30" s="3" t="str">
        <f>VLOOKUP(H30,'ESO zone constants'!$A$2:$E$9999,5,FALSE)</f>
        <v>Stonefalls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103</v>
      </c>
      <c r="B31" s="2" t="s">
        <v>63</v>
      </c>
      <c r="D31" t="s">
        <v>100</v>
      </c>
      <c r="E31" t="s">
        <v>100</v>
      </c>
      <c r="F31" s="3">
        <f>IF(ISERROR(VLOOKUP(B31,'ESO zone constants'!$E$2:$M$9964,8,FALSE)),"",VLOOKUP(B31,'ESO zone constants'!$E$2:$M$9964,8,FALSE))</f>
        <v>934</v>
      </c>
      <c r="G31" s="3" t="str">
        <f>VLOOKUP(F31,'ESO zone constants'!$A$2:$E$9999,5,FALSE)</f>
        <v>Fungal Grotto II</v>
      </c>
      <c r="H31" s="3">
        <f>VLOOKUP(F31,'ESO zone constants'!$A$2:$C$9964,3,FALSE)</f>
        <v>41</v>
      </c>
      <c r="I31" s="3" t="str">
        <f>VLOOKUP(H31,'ESO zone constants'!$A$2:$E$9999,5,FALSE)</f>
        <v>Stonefalls</v>
      </c>
      <c r="J31" s="4">
        <v>0</v>
      </c>
      <c r="K31" s="19" t="str">
        <f>VLOOKUP(J31,'LibSets constants'!$A$3:$B$1000,2,FALSE)</f>
        <v>DLC_BASE_GAME</v>
      </c>
      <c r="L31" s="19" t="str">
        <f>VLOOKUP(J31,'LibSets constants'!$A$3:$C$1000,3,FALSE)</f>
        <v>Included in base game</v>
      </c>
    </row>
    <row r="32" spans="1:12" x14ac:dyDescent="0.25">
      <c r="A32" s="11" t="s">
        <v>103</v>
      </c>
      <c r="B32" s="2" t="s">
        <v>63</v>
      </c>
      <c r="D32" s="9" t="s">
        <v>101</v>
      </c>
      <c r="E32" t="s">
        <v>100</v>
      </c>
      <c r="F32" s="3">
        <f>IF(ISERROR(VLOOKUP(B32,'ESO zone constants'!$E$2:$M$9964,8,FALSE)),"",VLOOKUP(B32,'ESO zone constants'!$E$2:$M$9964,8,FALSE))</f>
        <v>934</v>
      </c>
      <c r="G32" s="3" t="str">
        <f>VLOOKUP(F32,'ESO zone constants'!$A$2:$E$9999,5,FALSE)</f>
        <v>Fungal Grotto II</v>
      </c>
      <c r="H32" s="3">
        <f>VLOOKUP(F32,'ESO zone constants'!$A$2:$C$9964,3,FALSE)</f>
        <v>41</v>
      </c>
      <c r="I32" s="3" t="str">
        <f>VLOOKUP(H32,'ESO zone constants'!$A$2:$E$9999,5,FALSE)</f>
        <v>Stonefalls</v>
      </c>
      <c r="J32" s="4">
        <v>0</v>
      </c>
      <c r="K32" s="19" t="str">
        <f>VLOOKUP(J32,'LibSets constants'!$A$3:$B$1000,2,FALSE)</f>
        <v>DLC_BASE_GAME</v>
      </c>
      <c r="L32" s="19" t="str">
        <f>VLOOKUP(J32,'LibSets constants'!$A$3:$C$1000,3,FALSE)</f>
        <v>Included in base game</v>
      </c>
    </row>
    <row r="33" spans="1:12" x14ac:dyDescent="0.25">
      <c r="A33" s="2" t="s">
        <v>2488</v>
      </c>
      <c r="B33" s="2" t="s">
        <v>487</v>
      </c>
      <c r="D33" s="9" t="s">
        <v>100</v>
      </c>
      <c r="E33" t="s">
        <v>101</v>
      </c>
      <c r="F33" s="3">
        <f>IF(ISERROR(VLOOKUP(B33,'ESO zone constants'!$E$2:$M$9964,8,FALSE)),"",VLOOKUP(B33,'ESO zone constants'!$E$2:$M$9964,8,FALSE))</f>
        <v>636</v>
      </c>
      <c r="G33" s="3" t="str">
        <f>VLOOKUP(F33,'ESO zone constants'!$A$2:$E$9999,5,FALSE)</f>
        <v>Hel Ra Citadel</v>
      </c>
      <c r="H33" s="3">
        <f>VLOOKUP(F33,'ESO zone constants'!$A$2:$C$9964,3,FALSE)</f>
        <v>888</v>
      </c>
      <c r="I33" s="3" t="str">
        <f>VLOOKUP(H33,'ESO zone constants'!$A$2:$E$9999,5,FALSE)</f>
        <v>Craglorn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2" t="s">
        <v>2488</v>
      </c>
      <c r="B34" s="2" t="s">
        <v>487</v>
      </c>
      <c r="D34" s="9" t="s">
        <v>101</v>
      </c>
      <c r="E34" t="s">
        <v>101</v>
      </c>
      <c r="F34" s="3">
        <f>IF(ISERROR(VLOOKUP(B34,'ESO zone constants'!$E$2:$M$9964,8,FALSE)),"",VLOOKUP(B34,'ESO zone constants'!$E$2:$M$9964,8,FALSE))</f>
        <v>636</v>
      </c>
      <c r="G34" s="3" t="str">
        <f>VLOOKUP(F34,'ESO zone constants'!$A$2:$E$9999,5,FALSE)</f>
        <v>Hel Ra Citadel</v>
      </c>
      <c r="H34" s="3">
        <f>VLOOKUP(F34,'ESO zone constants'!$A$2:$C$9964,3,FALSE)</f>
        <v>888</v>
      </c>
      <c r="I34" s="3" t="str">
        <f>VLOOKUP(H34,'ESO zone constants'!$A$2:$E$9999,5,FALSE)</f>
        <v>Craglorn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490</v>
      </c>
      <c r="B35" s="2" t="s">
        <v>490</v>
      </c>
      <c r="D35" s="9" t="s">
        <v>100</v>
      </c>
      <c r="E35" t="s">
        <v>101</v>
      </c>
      <c r="F35" s="3">
        <f>IF(ISERROR(VLOOKUP(B35,'ESO zone constants'!$E$2:$M$9964,8,FALSE)),"",VLOOKUP(B35,'ESO zone constants'!$E$2:$M$9964,8,FALSE))</f>
        <v>639</v>
      </c>
      <c r="G35" s="3" t="str">
        <f>VLOOKUP(F35,'ESO zone constants'!$A$2:$E$9999,5,FALSE)</f>
        <v>Sanctum Ophidia</v>
      </c>
      <c r="H35" s="3">
        <f>VLOOKUP(F35,'ESO zone constants'!$A$2:$C$9964,3,FALSE)</f>
        <v>888</v>
      </c>
      <c r="I35" s="3" t="str">
        <f>VLOOKUP(H35,'ESO zone constants'!$A$2:$E$9999,5,FALSE)</f>
        <v>Craglorn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2" t="s">
        <v>490</v>
      </c>
      <c r="B36" s="2" t="s">
        <v>490</v>
      </c>
      <c r="D36" s="9" t="s">
        <v>101</v>
      </c>
      <c r="E36" t="s">
        <v>101</v>
      </c>
      <c r="F36" s="3">
        <f>IF(ISERROR(VLOOKUP(B36,'ESO zone constants'!$E$2:$M$9964,8,FALSE)),"",VLOOKUP(B36,'ESO zone constants'!$E$2:$M$9964,8,FALSE))</f>
        <v>639</v>
      </c>
      <c r="G36" s="3" t="str">
        <f>VLOOKUP(F36,'ESO zone constants'!$A$2:$E$9999,5,FALSE)</f>
        <v>Sanctum Ophidia</v>
      </c>
      <c r="H36" s="3">
        <f>VLOOKUP(F36,'ESO zone constants'!$A$2:$C$9964,3,FALSE)</f>
        <v>888</v>
      </c>
      <c r="I36" s="3" t="str">
        <f>VLOOKUP(H36,'ESO zone constants'!$A$2:$E$9999,5,FALSE)</f>
        <v>Craglorn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122</v>
      </c>
      <c r="B37" s="2" t="s">
        <v>59</v>
      </c>
      <c r="D37" t="s">
        <v>100</v>
      </c>
      <c r="E37" t="s">
        <v>100</v>
      </c>
      <c r="F37" s="3">
        <f>IF(ISERROR(VLOOKUP(B37,'ESO zone constants'!$E$2:$M$9964,8,FALSE)),"",VLOOKUP(B37,'ESO zone constants'!$E$2:$M$9964,8,FALSE))</f>
        <v>31</v>
      </c>
      <c r="G37" s="3" t="str">
        <f>VLOOKUP(F37,'ESO zone constants'!$A$2:$E$9999,5,FALSE)</f>
        <v>Selene's Web</v>
      </c>
      <c r="H37" s="3">
        <f>VLOOKUP(F37,'ESO zone constants'!$A$2:$C$9964,3,FALSE)</f>
        <v>382</v>
      </c>
      <c r="I37" s="3" t="str">
        <f>VLOOKUP(H37,'ESO zone constants'!$A$2:$E$9999,5,FALSE)</f>
        <v>Reaper's March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122</v>
      </c>
      <c r="B38" s="2" t="s">
        <v>59</v>
      </c>
      <c r="D38" s="9" t="s">
        <v>101</v>
      </c>
      <c r="E38" t="s">
        <v>100</v>
      </c>
      <c r="F38" s="3">
        <f>IF(ISERROR(VLOOKUP(B38,'ESO zone constants'!$E$2:$M$9964,8,FALSE)),"",VLOOKUP(B38,'ESO zone constants'!$E$2:$M$9964,8,FALSE))</f>
        <v>31</v>
      </c>
      <c r="G38" s="3" t="str">
        <f>VLOOKUP(F38,'ESO zone constants'!$A$2:$E$9999,5,FALSE)</f>
        <v>Selene's Web</v>
      </c>
      <c r="H38" s="3">
        <f>VLOOKUP(F38,'ESO zone constants'!$A$2:$C$9964,3,FALSE)</f>
        <v>382</v>
      </c>
      <c r="I38" s="3" t="str">
        <f>VLOOKUP(H38,'ESO zone constants'!$A$2:$E$9999,5,FALSE)</f>
        <v>Reaper's March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104</v>
      </c>
      <c r="B39" s="2" t="s">
        <v>66</v>
      </c>
      <c r="D39" t="s">
        <v>100</v>
      </c>
      <c r="E39" t="s">
        <v>100</v>
      </c>
      <c r="F39" s="3">
        <f>IF(ISERROR(VLOOKUP(B39,'ESO zone constants'!$E$2:$M$9964,8,FALSE)),"",VLOOKUP(B39,'ESO zone constants'!$E$2:$M$9964,8,FALSE))</f>
        <v>144</v>
      </c>
      <c r="G39" s="3" t="str">
        <f>VLOOKUP(F39,'ESO zone constants'!$A$2:$E$9999,5,FALSE)</f>
        <v>Spindleclutch I</v>
      </c>
      <c r="H39" s="3">
        <f>VLOOKUP(F39,'ESO zone constants'!$A$2:$C$9964,3,FALSE)</f>
        <v>3</v>
      </c>
      <c r="I39" s="3" t="str">
        <f>VLOOKUP(H39,'ESO zone constants'!$A$2:$E$9999,5,FALSE)</f>
        <v>Glenumbra</v>
      </c>
      <c r="J39" s="4">
        <v>0</v>
      </c>
      <c r="K39" s="19" t="str">
        <f>VLOOKUP(J39,'LibSets constants'!$A$3:$B$1000,2,FALSE)</f>
        <v>DLC_BASE_GAME</v>
      </c>
      <c r="L39" s="19" t="str">
        <f>VLOOKUP(J39,'LibSets constants'!$A$3:$C$1000,3,FALSE)</f>
        <v>Included in base game</v>
      </c>
    </row>
    <row r="40" spans="1:12" x14ac:dyDescent="0.25">
      <c r="A40" s="11" t="s">
        <v>104</v>
      </c>
      <c r="B40" s="2" t="s">
        <v>66</v>
      </c>
      <c r="D40" s="9" t="s">
        <v>101</v>
      </c>
      <c r="E40" t="s">
        <v>100</v>
      </c>
      <c r="F40" s="3">
        <f>IF(ISERROR(VLOOKUP(B40,'ESO zone constants'!$E$2:$M$9964,8,FALSE)),"",VLOOKUP(B40,'ESO zone constants'!$E$2:$M$9964,8,FALSE))</f>
        <v>144</v>
      </c>
      <c r="G40" s="3" t="str">
        <f>VLOOKUP(F40,'ESO zone constants'!$A$2:$E$9999,5,FALSE)</f>
        <v>Spindleclutch I</v>
      </c>
      <c r="H40" s="3">
        <f>VLOOKUP(F40,'ESO zone constants'!$A$2:$C$9964,3,FALSE)</f>
        <v>3</v>
      </c>
      <c r="I40" s="3" t="str">
        <f>VLOOKUP(H40,'ESO zone constants'!$A$2:$E$9999,5,FALSE)</f>
        <v>Glenumbra</v>
      </c>
      <c r="J40" s="4">
        <v>0</v>
      </c>
      <c r="K40" s="19" t="str">
        <f>VLOOKUP(J40,'LibSets constants'!$A$3:$B$1000,2,FALSE)</f>
        <v>DLC_BASE_GAME</v>
      </c>
      <c r="L40" s="19" t="str">
        <f>VLOOKUP(J40,'LibSets constants'!$A$3:$C$1000,3,FALSE)</f>
        <v>Included in base game</v>
      </c>
    </row>
    <row r="41" spans="1:12" x14ac:dyDescent="0.25">
      <c r="A41" s="2" t="s">
        <v>105</v>
      </c>
      <c r="B41" s="2" t="s">
        <v>42</v>
      </c>
      <c r="D41" t="s">
        <v>100</v>
      </c>
      <c r="E41" t="s">
        <v>100</v>
      </c>
      <c r="F41" s="3">
        <f>IF(ISERROR(VLOOKUP(B41,'ESO zone constants'!$E$2:$M$9964,8,FALSE)),"",VLOOKUP(B41,'ESO zone constants'!$E$2:$M$9964,8,FALSE))</f>
        <v>936</v>
      </c>
      <c r="G41" s="3" t="str">
        <f>VLOOKUP(F41,'ESO zone constants'!$A$2:$E$9999,5,FALSE)</f>
        <v>Spindleclutch II</v>
      </c>
      <c r="H41" s="3">
        <f>VLOOKUP(F41,'ESO zone constants'!$A$2:$C$9964,3,FALSE)</f>
        <v>3</v>
      </c>
      <c r="I41" s="3" t="str">
        <f>VLOOKUP(H41,'ESO zone constants'!$A$2:$E$9999,5,FALSE)</f>
        <v>Glenumbra</v>
      </c>
      <c r="J41" s="4">
        <v>0</v>
      </c>
      <c r="K41" s="19" t="str">
        <f>VLOOKUP(J41,'LibSets constants'!$A$3:$B$1000,2,FALSE)</f>
        <v>DLC_BASE_GAME</v>
      </c>
      <c r="L41" s="19" t="str">
        <f>VLOOKUP(J41,'LibSets constants'!$A$3:$C$1000,3,FALSE)</f>
        <v>Included in base game</v>
      </c>
    </row>
    <row r="42" spans="1:12" x14ac:dyDescent="0.25">
      <c r="A42" s="11" t="s">
        <v>105</v>
      </c>
      <c r="B42" s="2" t="s">
        <v>42</v>
      </c>
      <c r="D42" s="9" t="s">
        <v>101</v>
      </c>
      <c r="E42" t="s">
        <v>100</v>
      </c>
      <c r="F42" s="3">
        <f>IF(ISERROR(VLOOKUP(B42,'ESO zone constants'!$E$2:$M$9964,8,FALSE)),"",VLOOKUP(B42,'ESO zone constants'!$E$2:$M$9964,8,FALSE))</f>
        <v>936</v>
      </c>
      <c r="G42" s="3" t="str">
        <f>VLOOKUP(F42,'ESO zone constants'!$A$2:$E$9999,5,FALSE)</f>
        <v>Spindleclutch II</v>
      </c>
      <c r="H42" s="3">
        <f>VLOOKUP(F42,'ESO zone constants'!$A$2:$C$9964,3,FALSE)</f>
        <v>3</v>
      </c>
      <c r="I42" s="3" t="str">
        <f>VLOOKUP(H42,'ESO zone constants'!$A$2:$E$9999,5,FALSE)</f>
        <v>Glenumbra</v>
      </c>
      <c r="J42" s="4">
        <v>0</v>
      </c>
      <c r="K42" s="19" t="str">
        <f>VLOOKUP(J42,'LibSets constants'!$A$3:$B$1000,2,FALSE)</f>
        <v>DLC_BASE_GAME</v>
      </c>
      <c r="L42" s="19" t="str">
        <f>VLOOKUP(J42,'LibSets constants'!$A$3:$C$1000,3,FALSE)</f>
        <v>Included in base game</v>
      </c>
    </row>
    <row r="43" spans="1:12" x14ac:dyDescent="0.25">
      <c r="A43" s="2" t="s">
        <v>119</v>
      </c>
      <c r="B43" s="2" t="s">
        <v>65</v>
      </c>
      <c r="D43" t="s">
        <v>100</v>
      </c>
      <c r="E43" t="s">
        <v>100</v>
      </c>
      <c r="F43" s="3">
        <f>IF(ISERROR(VLOOKUP(B43,'ESO zone constants'!$E$2:$M$9964,8,FALSE)),"",VLOOKUP(B43,'ESO zone constants'!$E$2:$M$9964,8,FALSE))</f>
        <v>131</v>
      </c>
      <c r="G43" s="3" t="str">
        <f>VLOOKUP(F43,'ESO zone constants'!$A$2:$E$9999,5,FALSE)</f>
        <v>Tempest Island</v>
      </c>
      <c r="H43" s="3">
        <f>VLOOKUP(F43,'ESO zone constants'!$A$2:$C$9964,3,FALSE)</f>
        <v>58</v>
      </c>
      <c r="I43" s="3" t="str">
        <f>VLOOKUP(H43,'ESO zone constants'!$A$2:$E$9999,5,FALSE)</f>
        <v>Malabal Tor</v>
      </c>
      <c r="J43" s="4">
        <v>0</v>
      </c>
      <c r="K43" s="19" t="str">
        <f>VLOOKUP(J43,'LibSets constants'!$A$3:$B$1000,2,FALSE)</f>
        <v>DLC_BASE_GAME</v>
      </c>
      <c r="L43" s="19" t="str">
        <f>VLOOKUP(J43,'LibSets constants'!$A$3:$C$1000,3,FALSE)</f>
        <v>Included in base game</v>
      </c>
    </row>
    <row r="44" spans="1:12" x14ac:dyDescent="0.25">
      <c r="A44" s="11" t="s">
        <v>119</v>
      </c>
      <c r="B44" s="2" t="s">
        <v>65</v>
      </c>
      <c r="D44" s="9" t="s">
        <v>101</v>
      </c>
      <c r="E44" t="s">
        <v>100</v>
      </c>
      <c r="F44" s="3">
        <f>IF(ISERROR(VLOOKUP(B44,'ESO zone constants'!$E$2:$M$9964,8,FALSE)),"",VLOOKUP(B44,'ESO zone constants'!$E$2:$M$9964,8,FALSE))</f>
        <v>131</v>
      </c>
      <c r="G44" s="3" t="str">
        <f>VLOOKUP(F44,'ESO zone constants'!$A$2:$E$9999,5,FALSE)</f>
        <v>Tempest Island</v>
      </c>
      <c r="H44" s="3">
        <f>VLOOKUP(F44,'ESO zone constants'!$A$2:$C$9964,3,FALSE)</f>
        <v>58</v>
      </c>
      <c r="I44" s="3" t="str">
        <f>VLOOKUP(H44,'ESO zone constants'!$A$2:$E$9999,5,FALSE)</f>
        <v>Malabal Tor</v>
      </c>
      <c r="J44" s="4">
        <v>0</v>
      </c>
      <c r="K44" s="19" t="str">
        <f>VLOOKUP(J44,'LibSets constants'!$A$3:$B$1000,2,FALSE)</f>
        <v>DLC_BASE_GAME</v>
      </c>
      <c r="L44" s="19" t="str">
        <f>VLOOKUP(J44,'LibSets constants'!$A$3:$C$1000,3,FALSE)</f>
        <v>Included in base game</v>
      </c>
    </row>
    <row r="45" spans="1:12" x14ac:dyDescent="0.25">
      <c r="A45" s="2" t="s">
        <v>106</v>
      </c>
      <c r="B45" s="2" t="s">
        <v>140</v>
      </c>
      <c r="D45" t="s">
        <v>100</v>
      </c>
      <c r="E45" t="s">
        <v>100</v>
      </c>
      <c r="F45" s="3">
        <f>IF(ISERROR(VLOOKUP(B45,'ESO zone constants'!$E$2:$M$9964,8,FALSE)),"",VLOOKUP(B45,'ESO zone constants'!$E$2:$M$9964,8,FALSE))</f>
        <v>380</v>
      </c>
      <c r="G45" s="3" t="str">
        <f>VLOOKUP(F45,'ESO zone constants'!$A$2:$E$9999,5,FALSE)</f>
        <v>The Banished Cells I</v>
      </c>
      <c r="H45" s="3">
        <f>VLOOKUP(F45,'ESO zone constants'!$A$2:$C$9964,3,FALSE)</f>
        <v>381</v>
      </c>
      <c r="I45" s="3" t="str">
        <f>VLOOKUP(H45,'ESO zone constants'!$A$2:$E$9999,5,FALSE)</f>
        <v>Auridon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106</v>
      </c>
      <c r="B46" s="2" t="s">
        <v>140</v>
      </c>
      <c r="D46" s="9" t="s">
        <v>101</v>
      </c>
      <c r="E46" t="s">
        <v>100</v>
      </c>
      <c r="F46" s="3">
        <f>IF(ISERROR(VLOOKUP(B46,'ESO zone constants'!$E$2:$M$9964,8,FALSE)),"",VLOOKUP(B46,'ESO zone constants'!$E$2:$M$9964,8,FALSE))</f>
        <v>380</v>
      </c>
      <c r="G46" s="3" t="str">
        <f>VLOOKUP(F46,'ESO zone constants'!$A$2:$E$9999,5,FALSE)</f>
        <v>The Banished Cells I</v>
      </c>
      <c r="H46" s="3">
        <f>VLOOKUP(F46,'ESO zone constants'!$A$2:$C$9964,3,FALSE)</f>
        <v>381</v>
      </c>
      <c r="I46" s="3" t="str">
        <f>VLOOKUP(H46,'ESO zone constants'!$A$2:$E$9999,5,FALSE)</f>
        <v>Auridon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107</v>
      </c>
      <c r="B47" s="2" t="s">
        <v>141</v>
      </c>
      <c r="D47" t="s">
        <v>100</v>
      </c>
      <c r="E47" t="s">
        <v>100</v>
      </c>
      <c r="F47" s="3">
        <f>IF(ISERROR(VLOOKUP(B47,'ESO zone constants'!$E$2:$M$9964,8,FALSE)),"",VLOOKUP(B47,'ESO zone constants'!$E$2:$M$9964,8,FALSE))</f>
        <v>935</v>
      </c>
      <c r="G47" s="3" t="str">
        <f>VLOOKUP(F47,'ESO zone constants'!$A$2:$E$9999,5,FALSE)</f>
        <v>The Banished Cells II</v>
      </c>
      <c r="H47" s="3">
        <f>VLOOKUP(F47,'ESO zone constants'!$A$2:$C$9964,3,FALSE)</f>
        <v>381</v>
      </c>
      <c r="I47" s="3" t="str">
        <f>VLOOKUP(H47,'ESO zone constants'!$A$2:$E$9999,5,FALSE)</f>
        <v>Auridon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107</v>
      </c>
      <c r="B48" s="2" t="s">
        <v>141</v>
      </c>
      <c r="D48" s="9" t="s">
        <v>101</v>
      </c>
      <c r="E48" t="s">
        <v>100</v>
      </c>
      <c r="F48" s="3">
        <f>IF(ISERROR(VLOOKUP(B48,'ESO zone constants'!$E$2:$M$9964,8,FALSE)),"",VLOOKUP(B48,'ESO zone constants'!$E$2:$M$9964,8,FALSE))</f>
        <v>935</v>
      </c>
      <c r="G48" s="3" t="str">
        <f>VLOOKUP(F48,'ESO zone constants'!$A$2:$E$9999,5,FALSE)</f>
        <v>The Banished Cells II</v>
      </c>
      <c r="H48" s="3">
        <f>VLOOKUP(F48,'ESO zone constants'!$A$2:$C$9964,3,FALSE)</f>
        <v>381</v>
      </c>
      <c r="I48" s="3" t="str">
        <f>VLOOKUP(H48,'ESO zone constants'!$A$2:$E$9999,5,FALSE)</f>
        <v>Auridon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123</v>
      </c>
      <c r="B49" s="2" t="s">
        <v>47</v>
      </c>
      <c r="D49" t="s">
        <v>100</v>
      </c>
      <c r="E49" t="s">
        <v>100</v>
      </c>
      <c r="F49" s="3">
        <f>IF(ISERROR(VLOOKUP(B49,'ESO zone constants'!$E$2:$M$9964,8,FALSE)),"",VLOOKUP(B49,'ESO zone constants'!$E$2:$M$9964,8,FALSE))</f>
        <v>11</v>
      </c>
      <c r="G49" s="3" t="str">
        <f>VLOOKUP(F49,'ESO zone constants'!$A$2:$E$9999,5,FALSE)</f>
        <v>Vaults of Madness</v>
      </c>
      <c r="H49" s="3">
        <f>VLOOKUP(F49,'ESO zone constants'!$A$2:$C$9964,3,FALSE)</f>
        <v>347</v>
      </c>
      <c r="I49" s="3" t="str">
        <f>VLOOKUP(H49,'ESO zone constants'!$A$2:$E$9999,5,FALSE)</f>
        <v>Coldharbour</v>
      </c>
      <c r="J49" s="4">
        <v>0</v>
      </c>
      <c r="K49" s="19" t="str">
        <f>VLOOKUP(J49,'LibSets constants'!$A$3:$B$1000,2,FALSE)</f>
        <v>DLC_BASE_GAME</v>
      </c>
      <c r="L49" s="19" t="str">
        <f>VLOOKUP(J49,'LibSets constants'!$A$3:$C$1000,3,FALSE)</f>
        <v>Included in base game</v>
      </c>
    </row>
    <row r="50" spans="1:12" x14ac:dyDescent="0.25">
      <c r="A50" s="11" t="s">
        <v>123</v>
      </c>
      <c r="B50" s="2" t="s">
        <v>47</v>
      </c>
      <c r="D50" s="9" t="s">
        <v>101</v>
      </c>
      <c r="E50" t="s">
        <v>100</v>
      </c>
      <c r="F50" s="3">
        <f>IF(ISERROR(VLOOKUP(B50,'ESO zone constants'!$E$2:$M$9964,8,FALSE)),"",VLOOKUP(B50,'ESO zone constants'!$E$2:$M$9964,8,FALSE))</f>
        <v>11</v>
      </c>
      <c r="G50" s="3" t="str">
        <f>VLOOKUP(F50,'ESO zone constants'!$A$2:$E$9999,5,FALSE)</f>
        <v>Vaults of Madness</v>
      </c>
      <c r="H50" s="3">
        <f>VLOOKUP(F50,'ESO zone constants'!$A$2:$C$9964,3,FALSE)</f>
        <v>347</v>
      </c>
      <c r="I50" s="3" t="str">
        <f>VLOOKUP(H50,'ESO zone constants'!$A$2:$E$9999,5,FALSE)</f>
        <v>Coldharbour</v>
      </c>
      <c r="J50" s="4">
        <v>0</v>
      </c>
      <c r="K50" s="19" t="str">
        <f>VLOOKUP(J50,'LibSets constants'!$A$3:$B$1000,2,FALSE)</f>
        <v>DLC_BASE_GAME</v>
      </c>
      <c r="L50" s="19" t="str">
        <f>VLOOKUP(J50,'LibSets constants'!$A$3:$C$1000,3,FALSE)</f>
        <v>Included in base game</v>
      </c>
    </row>
    <row r="51" spans="1:12" x14ac:dyDescent="0.25">
      <c r="A51" s="2" t="s">
        <v>68</v>
      </c>
      <c r="B51" s="2" t="s">
        <v>68</v>
      </c>
      <c r="D51" t="s">
        <v>100</v>
      </c>
      <c r="E51" t="s">
        <v>100</v>
      </c>
      <c r="F51" s="3">
        <f>IF(ISERROR(VLOOKUP(B51,'ESO zone constants'!$E$2:$M$9964,8,FALSE)),"",VLOOKUP(B51,'ESO zone constants'!$E$2:$M$9964,8,FALSE))</f>
        <v>22</v>
      </c>
      <c r="G51" s="3" t="str">
        <f>VLOOKUP(F51,'ESO zone constants'!$A$2:$E$9999,5,FALSE)</f>
        <v>Volenfell</v>
      </c>
      <c r="H51" s="3">
        <f>VLOOKUP(F51,'ESO zone constants'!$A$2:$C$9964,3,FALSE)</f>
        <v>104</v>
      </c>
      <c r="I51" s="3" t="str">
        <f>VLOOKUP(H51,'ESO zone constants'!$A$2:$E$9999,5,FALSE)</f>
        <v>Alik'r Desert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11" t="s">
        <v>68</v>
      </c>
      <c r="B52" s="2" t="s">
        <v>68</v>
      </c>
      <c r="D52" s="9" t="s">
        <v>101</v>
      </c>
      <c r="E52" t="s">
        <v>100</v>
      </c>
      <c r="F52" s="3">
        <f>IF(ISERROR(VLOOKUP(B52,'ESO zone constants'!$E$2:$M$9964,8,FALSE)),"",VLOOKUP(B52,'ESO zone constants'!$E$2:$M$9964,8,FALSE))</f>
        <v>22</v>
      </c>
      <c r="G52" s="3" t="str">
        <f>VLOOKUP(F52,'ESO zone constants'!$A$2:$E$9999,5,FALSE)</f>
        <v>Volenfell</v>
      </c>
      <c r="H52" s="3">
        <f>VLOOKUP(F52,'ESO zone constants'!$A$2:$C$9964,3,FALSE)</f>
        <v>104</v>
      </c>
      <c r="I52" s="3" t="str">
        <f>VLOOKUP(H52,'ESO zone constants'!$A$2:$E$9999,5,FALSE)</f>
        <v>Alik'r Desert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112</v>
      </c>
      <c r="B53" s="2" t="s">
        <v>62</v>
      </c>
      <c r="D53" t="s">
        <v>100</v>
      </c>
      <c r="E53" t="s">
        <v>100</v>
      </c>
      <c r="F53" s="3">
        <f>IF(ISERROR(VLOOKUP(B53,'ESO zone constants'!$E$2:$M$9964,8,FALSE)),"",VLOOKUP(B53,'ESO zone constants'!$E$2:$M$9964,8,FALSE))</f>
        <v>146</v>
      </c>
      <c r="G53" s="3" t="str">
        <f>VLOOKUP(F53,'ESO zone constants'!$A$2:$E$9999,5,FALSE)</f>
        <v>Wayrest Sewers I</v>
      </c>
      <c r="H53" s="3">
        <f>VLOOKUP(F53,'ESO zone constants'!$A$2:$C$9964,3,FALSE)</f>
        <v>19</v>
      </c>
      <c r="I53" s="3" t="str">
        <f>VLOOKUP(H53,'ESO zone constants'!$A$2:$E$9999,5,FALSE)</f>
        <v>Stormhaven</v>
      </c>
      <c r="J53" s="4">
        <v>0</v>
      </c>
      <c r="K53" s="19" t="str">
        <f>VLOOKUP(J53,'LibSets constants'!$A$3:$B$1000,2,FALSE)</f>
        <v>DLC_BASE_GAME</v>
      </c>
      <c r="L53" s="19" t="str">
        <f>VLOOKUP(J53,'LibSets constants'!$A$3:$C$1000,3,FALSE)</f>
        <v>Included in base game</v>
      </c>
    </row>
    <row r="54" spans="1:12" x14ac:dyDescent="0.25">
      <c r="A54" s="11" t="s">
        <v>112</v>
      </c>
      <c r="B54" s="2" t="s">
        <v>62</v>
      </c>
      <c r="D54" s="9" t="s">
        <v>101</v>
      </c>
      <c r="E54" t="s">
        <v>100</v>
      </c>
      <c r="F54" s="3">
        <f>IF(ISERROR(VLOOKUP(B54,'ESO zone constants'!$E$2:$M$9964,8,FALSE)),"",VLOOKUP(B54,'ESO zone constants'!$E$2:$M$9964,8,FALSE))</f>
        <v>146</v>
      </c>
      <c r="G54" s="3" t="str">
        <f>VLOOKUP(F54,'ESO zone constants'!$A$2:$E$9999,5,FALSE)</f>
        <v>Wayrest Sewers I</v>
      </c>
      <c r="H54" s="3">
        <f>VLOOKUP(F54,'ESO zone constants'!$A$2:$C$9964,3,FALSE)</f>
        <v>19</v>
      </c>
      <c r="I54" s="3" t="str">
        <f>VLOOKUP(H54,'ESO zone constants'!$A$2:$E$9999,5,FALSE)</f>
        <v>Stormhaven</v>
      </c>
      <c r="J54" s="4">
        <v>0</v>
      </c>
      <c r="K54" s="19" t="str">
        <f>VLOOKUP(J54,'LibSets constants'!$A$3:$B$1000,2,FALSE)</f>
        <v>DLC_BASE_GAME</v>
      </c>
      <c r="L54" s="19" t="str">
        <f>VLOOKUP(J54,'LibSets constants'!$A$3:$C$1000,3,FALSE)</f>
        <v>Included in base game</v>
      </c>
    </row>
    <row r="55" spans="1:12" x14ac:dyDescent="0.25">
      <c r="A55" s="2" t="s">
        <v>113</v>
      </c>
      <c r="B55" s="2" t="s">
        <v>58</v>
      </c>
      <c r="D55" t="s">
        <v>100</v>
      </c>
      <c r="E55" t="s">
        <v>100</v>
      </c>
      <c r="F55" s="3">
        <f>IF(ISERROR(VLOOKUP(B55,'ESO zone constants'!$E$2:$M$9964,8,FALSE)),"",VLOOKUP(B55,'ESO zone constants'!$E$2:$M$9964,8,FALSE))</f>
        <v>933</v>
      </c>
      <c r="G55" s="3" t="str">
        <f>VLOOKUP(F55,'ESO zone constants'!$A$2:$E$9999,5,FALSE)</f>
        <v>Wayrest Sewers II</v>
      </c>
      <c r="H55" s="3">
        <f>VLOOKUP(F55,'ESO zone constants'!$A$2:$C$9964,3,FALSE)</f>
        <v>19</v>
      </c>
      <c r="I55" s="3" t="str">
        <f>VLOOKUP(H55,'ESO zone constants'!$A$2:$E$9999,5,FALSE)</f>
        <v>Stormhaven</v>
      </c>
      <c r="J55" s="4">
        <v>0</v>
      </c>
      <c r="K55" s="19" t="str">
        <f>VLOOKUP(J55,'LibSets constants'!$A$3:$B$1000,2,FALSE)</f>
        <v>DLC_BASE_GAME</v>
      </c>
      <c r="L55" s="19" t="str">
        <f>VLOOKUP(J55,'LibSets constants'!$A$3:$C$1000,3,FALSE)</f>
        <v>Included in base game</v>
      </c>
    </row>
    <row r="56" spans="1:12" x14ac:dyDescent="0.25">
      <c r="A56" s="11" t="s">
        <v>113</v>
      </c>
      <c r="B56" s="2" t="s">
        <v>58</v>
      </c>
      <c r="D56" s="9" t="s">
        <v>101</v>
      </c>
      <c r="E56" t="s">
        <v>100</v>
      </c>
      <c r="F56" s="3">
        <f>IF(ISERROR(VLOOKUP(B56,'ESO zone constants'!$E$2:$M$9964,8,FALSE)),"",VLOOKUP(B56,'ESO zone constants'!$E$2:$M$9964,8,FALSE))</f>
        <v>933</v>
      </c>
      <c r="G56" s="3" t="str">
        <f>VLOOKUP(F56,'ESO zone constants'!$A$2:$E$9999,5,FALSE)</f>
        <v>Wayrest Sewers II</v>
      </c>
      <c r="H56" s="3">
        <f>VLOOKUP(F56,'ESO zone constants'!$A$2:$C$9964,3,FALSE)</f>
        <v>19</v>
      </c>
      <c r="I56" s="3" t="str">
        <f>VLOOKUP(H56,'ESO zone constants'!$A$2:$E$9999,5,FALSE)</f>
        <v>Stormhaven</v>
      </c>
      <c r="J56" s="4">
        <v>0</v>
      </c>
      <c r="K56" s="19" t="str">
        <f>VLOOKUP(J56,'LibSets constants'!$A$3:$B$1000,2,FALSE)</f>
        <v>DLC_BASE_GAME</v>
      </c>
      <c r="L56" s="19" t="str">
        <f>VLOOKUP(J56,'LibSets constants'!$A$3:$C$1000,3,FALSE)</f>
        <v>Included in base game</v>
      </c>
    </row>
    <row r="57" spans="1:12" x14ac:dyDescent="0.25">
      <c r="A57" s="2" t="s">
        <v>127</v>
      </c>
      <c r="B57" s="2" t="s">
        <v>52</v>
      </c>
      <c r="D57" t="s">
        <v>100</v>
      </c>
      <c r="E57" t="s">
        <v>100</v>
      </c>
      <c r="F57" s="3">
        <f>IF(ISERROR(VLOOKUP(B57,'ESO zone constants'!$E$2:$M$9964,8,FALSE)),"",VLOOKUP(B57,'ESO zone constants'!$E$2:$M$9964,8,FALSE))</f>
        <v>678</v>
      </c>
      <c r="G57" s="3" t="str">
        <f>VLOOKUP(F57,'ESO zone constants'!$A$2:$E$9999,5,FALSE)</f>
        <v>Imperial City Prison</v>
      </c>
      <c r="H57" s="3">
        <f>VLOOKUP(F57,'ESO zone constants'!$A$2:$C$9964,3,FALSE)</f>
        <v>584</v>
      </c>
      <c r="I57" s="3" t="str">
        <f>VLOOKUP(H57,'ESO zone constants'!$A$2:$E$9999,5,FALSE)</f>
        <v>Imperial City</v>
      </c>
      <c r="J57" s="4">
        <v>1</v>
      </c>
      <c r="K57" s="19" t="str">
        <f>VLOOKUP(J57,'LibSets constants'!$A$3:$B$1000,2,FALSE)</f>
        <v>DLC_IMPERIAL_CITY</v>
      </c>
      <c r="L57" s="19" t="str">
        <f>VLOOKUP(J57,'LibSets constants'!$A$3:$C$1000,3,FALSE)</f>
        <v>Imperial City</v>
      </c>
    </row>
    <row r="58" spans="1:12" x14ac:dyDescent="0.25">
      <c r="A58" s="11" t="s">
        <v>127</v>
      </c>
      <c r="B58" s="2" t="s">
        <v>52</v>
      </c>
      <c r="D58" s="9" t="s">
        <v>101</v>
      </c>
      <c r="E58" t="s">
        <v>100</v>
      </c>
      <c r="F58" s="3">
        <f>IF(ISERROR(VLOOKUP(B58,'ESO zone constants'!$E$2:$M$9964,8,FALSE)),"",VLOOKUP(B58,'ESO zone constants'!$E$2:$M$9964,8,FALSE))</f>
        <v>678</v>
      </c>
      <c r="G58" s="3" t="str">
        <f>VLOOKUP(F58,'ESO zone constants'!$A$2:$E$9999,5,FALSE)</f>
        <v>Imperial City Prison</v>
      </c>
      <c r="H58" s="3">
        <f>VLOOKUP(F58,'ESO zone constants'!$A$2:$C$9964,3,FALSE)</f>
        <v>584</v>
      </c>
      <c r="I58" s="3" t="str">
        <f>VLOOKUP(H58,'ESO zone constants'!$A$2:$E$9999,5,FALSE)</f>
        <v>Imperial City</v>
      </c>
      <c r="J58" s="4">
        <v>1</v>
      </c>
      <c r="K58" s="19" t="str">
        <f>VLOOKUP(J58,'LibSets constants'!$A$3:$B$1000,2,FALSE)</f>
        <v>DLC_IMPERIAL_CITY</v>
      </c>
      <c r="L58" s="19" t="str">
        <f>VLOOKUP(J58,'LibSets constants'!$A$3:$C$1000,3,FALSE)</f>
        <v>Imperial City</v>
      </c>
    </row>
    <row r="59" spans="1:12" x14ac:dyDescent="0.25">
      <c r="A59" s="2" t="s">
        <v>134</v>
      </c>
      <c r="B59" s="2" t="s">
        <v>54</v>
      </c>
      <c r="D59" t="s">
        <v>100</v>
      </c>
      <c r="E59" t="s">
        <v>100</v>
      </c>
      <c r="F59" s="3">
        <f>IF(ISERROR(VLOOKUP(B59,'ESO zone constants'!$E$2:$M$9964,8,FALSE)),"",VLOOKUP(B59,'ESO zone constants'!$E$2:$M$9964,8,FALSE))</f>
        <v>688</v>
      </c>
      <c r="G59" s="3" t="str">
        <f>VLOOKUP(F59,'ESO zone constants'!$A$2:$E$9999,5,FALSE)</f>
        <v>White-Gold Tower</v>
      </c>
      <c r="H59" s="3">
        <f>VLOOKUP(F59,'ESO zone constants'!$A$2:$C$9964,3,FALSE)</f>
        <v>584</v>
      </c>
      <c r="I59" s="3" t="str">
        <f>VLOOKUP(H59,'ESO zone constants'!$A$2:$E$9999,5,FALSE)</f>
        <v>Imperial City</v>
      </c>
      <c r="J59" s="4">
        <v>1</v>
      </c>
      <c r="K59" s="19" t="str">
        <f>VLOOKUP(J59,'LibSets constants'!$A$3:$B$1000,2,FALSE)</f>
        <v>DLC_IMPERIAL_CITY</v>
      </c>
      <c r="L59" s="19" t="str">
        <f>VLOOKUP(J59,'LibSets constants'!$A$3:$C$1000,3,FALSE)</f>
        <v>Imperial City</v>
      </c>
    </row>
    <row r="60" spans="1:12" x14ac:dyDescent="0.25">
      <c r="A60" s="11" t="s">
        <v>134</v>
      </c>
      <c r="B60" s="2" t="s">
        <v>54</v>
      </c>
      <c r="D60" s="9" t="s">
        <v>101</v>
      </c>
      <c r="E60" t="s">
        <v>100</v>
      </c>
      <c r="F60" s="3">
        <f>IF(ISERROR(VLOOKUP(B60,'ESO zone constants'!$E$2:$M$9964,8,FALSE)),"",VLOOKUP(B60,'ESO zone constants'!$E$2:$M$9964,8,FALSE))</f>
        <v>688</v>
      </c>
      <c r="G60" s="3" t="str">
        <f>VLOOKUP(F60,'ESO zone constants'!$A$2:$E$9999,5,FALSE)</f>
        <v>White-Gold Tower</v>
      </c>
      <c r="H60" s="3">
        <f>VLOOKUP(F60,'ESO zone constants'!$A$2:$C$9964,3,FALSE)</f>
        <v>584</v>
      </c>
      <c r="I60" s="3" t="str">
        <f>VLOOKUP(H60,'ESO zone constants'!$A$2:$E$9999,5,FALSE)</f>
        <v>Imperial City</v>
      </c>
      <c r="J60" s="4">
        <v>1</v>
      </c>
      <c r="K60" s="19" t="str">
        <f>VLOOKUP(J60,'LibSets constants'!$A$3:$B$1000,2,FALSE)</f>
        <v>DLC_IMPERIAL_CITY</v>
      </c>
      <c r="L60" s="19" t="str">
        <f>VLOOKUP(J60,'LibSets constants'!$A$3:$C$1000,3,FALSE)</f>
        <v>Imperial City</v>
      </c>
    </row>
    <row r="61" spans="1:12" x14ac:dyDescent="0.25">
      <c r="A61" s="2" t="s">
        <v>1153</v>
      </c>
      <c r="B61" s="2" t="s">
        <v>522</v>
      </c>
      <c r="D61" s="9" t="s">
        <v>100</v>
      </c>
      <c r="E61" t="s">
        <v>101</v>
      </c>
      <c r="F61" s="3">
        <f>IF(ISERROR(VLOOKUP(B61,'ESO zone constants'!$E$2:$M$9964,8,FALSE)),"",VLOOKUP(B61,'ESO zone constants'!$E$2:$M$9964,8,FALSE))</f>
        <v>725</v>
      </c>
      <c r="G61" s="3" t="str">
        <f>VLOOKUP(F61,'ESO zone constants'!$A$2:$E$9999,5,FALSE)</f>
        <v>Maw of Lorkhaj</v>
      </c>
      <c r="H61" s="3">
        <f>VLOOKUP(F61,'ESO zone constants'!$A$2:$C$9964,3,FALSE)</f>
        <v>816</v>
      </c>
      <c r="I61" s="3" t="str">
        <f>VLOOKUP(H61,'ESO zone constants'!$A$2:$E$9999,5,FALSE)</f>
        <v>Hew's Bane</v>
      </c>
      <c r="J61" s="4">
        <v>3</v>
      </c>
      <c r="K61" s="19" t="str">
        <f>VLOOKUP(J61,'LibSets constants'!$A$3:$B$1000,2,FALSE)</f>
        <v>DLC_THIEVES_GUILD</v>
      </c>
      <c r="L61" s="19" t="str">
        <f>VLOOKUP(J61,'LibSets constants'!$A$3:$C$1000,3,FALSE)</f>
        <v>Thieves Guild</v>
      </c>
    </row>
    <row r="62" spans="1:12" x14ac:dyDescent="0.25">
      <c r="A62" s="2" t="s">
        <v>1153</v>
      </c>
      <c r="B62" s="2" t="s">
        <v>522</v>
      </c>
      <c r="D62" s="9" t="s">
        <v>101</v>
      </c>
      <c r="E62" t="s">
        <v>101</v>
      </c>
      <c r="F62" s="3">
        <f>IF(ISERROR(VLOOKUP(B62,'ESO zone constants'!$E$2:$M$9964,8,FALSE)),"",VLOOKUP(B62,'ESO zone constants'!$E$2:$M$9964,8,FALSE))</f>
        <v>725</v>
      </c>
      <c r="G62" s="3" t="str">
        <f>VLOOKUP(F62,'ESO zone constants'!$A$2:$E$9999,5,FALSE)</f>
        <v>Maw of Lorkhaj</v>
      </c>
      <c r="H62" s="3">
        <f>VLOOKUP(F62,'ESO zone constants'!$A$2:$C$9964,3,FALSE)</f>
        <v>816</v>
      </c>
      <c r="I62" s="3" t="str">
        <f>VLOOKUP(H62,'ESO zone constants'!$A$2:$E$9999,5,FALSE)</f>
        <v>Hew's Bane</v>
      </c>
      <c r="J62" s="4">
        <v>3</v>
      </c>
      <c r="K62" s="19" t="str">
        <f>VLOOKUP(J62,'LibSets constants'!$A$3:$B$1000,2,FALSE)</f>
        <v>DLC_THIEVES_GUILD</v>
      </c>
      <c r="L62" s="19" t="str">
        <f>VLOOKUP(J62,'LibSets constants'!$A$3:$C$1000,3,FALSE)</f>
        <v>Thieves Guild</v>
      </c>
    </row>
    <row r="63" spans="1:12" x14ac:dyDescent="0.25">
      <c r="A63" s="2" t="s">
        <v>135</v>
      </c>
      <c r="B63" s="2" t="s">
        <v>72</v>
      </c>
      <c r="D63" t="s">
        <v>100</v>
      </c>
      <c r="E63" t="s">
        <v>100</v>
      </c>
      <c r="F63" s="3">
        <f>IF(ISERROR(VLOOKUP(B63,'ESO zone constants'!$E$2:$M$9964,8,FALSE)),"",VLOOKUP(B63,'ESO zone constants'!$E$2:$M$9964,8,FALSE))</f>
        <v>848</v>
      </c>
      <c r="G63" s="3" t="str">
        <f>VLOOKUP(F63,'ESO zone constants'!$A$2:$E$9999,5,FALSE)</f>
        <v>Cradle of Shadows</v>
      </c>
      <c r="H63" s="3">
        <f>VLOOKUP(F63,'ESO zone constants'!$A$2:$C$9964,3,FALSE)</f>
        <v>117</v>
      </c>
      <c r="I63" s="3" t="str">
        <f>VLOOKUP(H63,'ESO zone constants'!$A$2:$E$9999,5,FALSE)</f>
        <v>Shadowfen</v>
      </c>
      <c r="J63" s="4">
        <v>5</v>
      </c>
      <c r="K63" s="19" t="str">
        <f>VLOOKUP(J63,'LibSets constants'!$A$3:$B$1000,2,FALSE)</f>
        <v>DLC_SHADOWS_OF_THE_HIST</v>
      </c>
      <c r="L63" s="19" t="str">
        <f>VLOOKUP(J63,'LibSets constants'!$A$3:$C$1000,3,FALSE)</f>
        <v>Shadows of the Hist</v>
      </c>
    </row>
    <row r="64" spans="1:12" x14ac:dyDescent="0.25">
      <c r="A64" s="11" t="s">
        <v>135</v>
      </c>
      <c r="B64" s="2" t="s">
        <v>72</v>
      </c>
      <c r="D64" s="9" t="s">
        <v>101</v>
      </c>
      <c r="E64" t="s">
        <v>100</v>
      </c>
      <c r="F64" s="3">
        <f>IF(ISERROR(VLOOKUP(B64,'ESO zone constants'!$E$2:$M$9964,8,FALSE)),"",VLOOKUP(B64,'ESO zone constants'!$E$2:$M$9964,8,FALSE))</f>
        <v>848</v>
      </c>
      <c r="G64" s="3" t="str">
        <f>VLOOKUP(F64,'ESO zone constants'!$A$2:$E$9999,5,FALSE)</f>
        <v>Cradle of Shadows</v>
      </c>
      <c r="H64" s="3">
        <f>VLOOKUP(F64,'ESO zone constants'!$A$2:$C$9964,3,FALSE)</f>
        <v>117</v>
      </c>
      <c r="I64" s="3" t="str">
        <f>VLOOKUP(H64,'ESO zone constants'!$A$2:$E$9999,5,FALSE)</f>
        <v>Shadowfen</v>
      </c>
      <c r="J64" s="4">
        <v>5</v>
      </c>
      <c r="K64" s="19" t="str">
        <f>VLOOKUP(J64,'LibSets constants'!$A$3:$B$1000,2,FALSE)</f>
        <v>DLC_SHADOWS_OF_THE_HIST</v>
      </c>
      <c r="L64" s="19" t="str">
        <f>VLOOKUP(J64,'LibSets constants'!$A$3:$C$1000,3,FALSE)</f>
        <v>Shadows of the Hist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constants'!$E$2:$M$9964,8,FALSE)),"",VLOOKUP(B65,'ESO zone constants'!$E$2:$M$9964,8,FALSE))</f>
        <v>843</v>
      </c>
      <c r="G65" s="3" t="str">
        <f>VLOOKUP(F65,'ESO zone constants'!$A$2:$E$9999,5,FALSE)</f>
        <v>Ruins of Mazzatun</v>
      </c>
      <c r="H65" s="3">
        <f>VLOOKUP(F65,'ESO zone constants'!$A$2:$C$9964,3,FALSE)</f>
        <v>117</v>
      </c>
      <c r="I65" s="3" t="str">
        <f>VLOOKUP(H65,'ESO zone constants'!$A$2:$E$9999,5,FALSE)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constants'!$E$2:$M$9964,8,FALSE)),"",VLOOKUP(B66,'ESO zone constants'!$E$2:$M$9964,8,FALSE))</f>
        <v>843</v>
      </c>
      <c r="G66" s="3" t="str">
        <f>VLOOKUP(F66,'ESO zone constants'!$A$2:$E$9999,5,FALSE)</f>
        <v>Ruins of Mazzatun</v>
      </c>
      <c r="H66" s="3">
        <f>VLOOKUP(F66,'ESO zone constants'!$A$2:$C$9964,3,FALSE)</f>
        <v>117</v>
      </c>
      <c r="I66" s="3" t="str">
        <f>VLOOKUP(H66,'ESO zone constants'!$A$2:$E$9999,5,FALSE)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124</v>
      </c>
      <c r="B67" s="2" t="s">
        <v>45</v>
      </c>
      <c r="D67" t="s">
        <v>100</v>
      </c>
      <c r="E67" t="s">
        <v>100</v>
      </c>
      <c r="F67" s="3">
        <f>IF(ISERROR(VLOOKUP(B67,'ESO zone constants'!$E$2:$M$9964,8,FALSE)),"",VLOOKUP(B67,'ESO zone constants'!$E$2:$M$9964,8,FALSE))</f>
        <v>973</v>
      </c>
      <c r="G67" s="3" t="str">
        <f>VLOOKUP(F67,'ESO zone constants'!$A$2:$E$9999,5,FALSE)</f>
        <v>Bloodroot Forge</v>
      </c>
      <c r="H67" s="3">
        <f>VLOOKUP(F67,'ESO zone constants'!$A$2:$C$9964,3,FALSE)</f>
        <v>888</v>
      </c>
      <c r="I67" s="3" t="str">
        <f>VLOOKUP(H67,'ESO zone constants'!$A$2:$E$9999,5,FALSE)</f>
        <v>Craglorn</v>
      </c>
      <c r="J67" s="4">
        <v>7</v>
      </c>
      <c r="K67" s="19" t="str">
        <f>VLOOKUP(J67,'LibSets constants'!$A$3:$B$1000,2,FALSE)</f>
        <v>DLC_HORNS_OF_THE_REACH</v>
      </c>
      <c r="L67" s="19" t="str">
        <f>VLOOKUP(J67,'LibSets constants'!$A$3:$C$1000,3,FALSE)</f>
        <v>Horns of the Reach</v>
      </c>
    </row>
    <row r="68" spans="1:12" x14ac:dyDescent="0.25">
      <c r="A68" s="11" t="s">
        <v>124</v>
      </c>
      <c r="B68" s="2" t="s">
        <v>45</v>
      </c>
      <c r="D68" s="9" t="s">
        <v>101</v>
      </c>
      <c r="E68" t="s">
        <v>100</v>
      </c>
      <c r="F68" s="3">
        <f>IF(ISERROR(VLOOKUP(B68,'ESO zone constants'!$E$2:$M$9964,8,FALSE)),"",VLOOKUP(B68,'ESO zone constants'!$E$2:$M$9964,8,FALSE))</f>
        <v>973</v>
      </c>
      <c r="G68" s="3" t="str">
        <f>VLOOKUP(F68,'ESO zone constants'!$A$2:$E$9999,5,FALSE)</f>
        <v>Bloodroot Forge</v>
      </c>
      <c r="H68" s="3">
        <f>VLOOKUP(F68,'ESO zone constants'!$A$2:$C$9964,3,FALSE)</f>
        <v>888</v>
      </c>
      <c r="I68" s="3" t="str">
        <f>VLOOKUP(H68,'ESO zone constants'!$A$2:$E$9999,5,FALSE)</f>
        <v>Craglorn</v>
      </c>
      <c r="J68" s="4">
        <v>7</v>
      </c>
      <c r="K68" s="19" t="str">
        <f>VLOOKUP(J68,'LibSets constants'!$A$3:$B$1000,2,FALSE)</f>
        <v>DLC_HORNS_OF_THE_REACH</v>
      </c>
      <c r="L68" s="19" t="str">
        <f>VLOOKUP(J68,'LibSets constants'!$A$3:$C$1000,3,FALSE)</f>
        <v>Horns of the Reach</v>
      </c>
    </row>
    <row r="69" spans="1:12" x14ac:dyDescent="0.25">
      <c r="A69" s="2" t="s">
        <v>125</v>
      </c>
      <c r="B69" s="2" t="s">
        <v>44</v>
      </c>
      <c r="D69" t="s">
        <v>100</v>
      </c>
      <c r="E69" t="s">
        <v>100</v>
      </c>
      <c r="F69" s="3">
        <f>IF(ISERROR(VLOOKUP(B69,'ESO zone constants'!$E$2:$M$9964,8,FALSE)),"",VLOOKUP(B69,'ESO zone constants'!$E$2:$M$9964,8,FALSE))</f>
        <v>974</v>
      </c>
      <c r="G69" s="3" t="str">
        <f>VLOOKUP(F69,'ESO zone constants'!$A$2:$E$9999,5,FALSE)</f>
        <v>Falkreath Hold</v>
      </c>
      <c r="H69" s="3">
        <f>VLOOKUP(F69,'ESO zone constants'!$A$2:$C$9964,3,FALSE)</f>
        <v>888</v>
      </c>
      <c r="I69" s="3" t="str">
        <f>VLOOKUP(H69,'ESO zone constants'!$A$2:$E$9999,5,FALSE)</f>
        <v>Craglorn</v>
      </c>
      <c r="J69" s="4">
        <v>7</v>
      </c>
      <c r="K69" s="19" t="str">
        <f>VLOOKUP(J69,'LibSets constants'!$A$3:$B$1000,2,FALSE)</f>
        <v>DLC_HORNS_OF_THE_REACH</v>
      </c>
      <c r="L69" s="19" t="str">
        <f>VLOOKUP(J69,'LibSets constants'!$A$3:$C$1000,3,FALSE)</f>
        <v>Horns of the Reach</v>
      </c>
    </row>
    <row r="70" spans="1:12" x14ac:dyDescent="0.25">
      <c r="A70" s="11" t="s">
        <v>125</v>
      </c>
      <c r="B70" s="2" t="s">
        <v>44</v>
      </c>
      <c r="D70" s="9" t="s">
        <v>101</v>
      </c>
      <c r="E70" t="s">
        <v>100</v>
      </c>
      <c r="F70" s="3">
        <f>IF(ISERROR(VLOOKUP(B70,'ESO zone constants'!$E$2:$M$9964,8,FALSE)),"",VLOOKUP(B70,'ESO zone constants'!$E$2:$M$9964,8,FALSE))</f>
        <v>974</v>
      </c>
      <c r="G70" s="3" t="str">
        <f>VLOOKUP(F70,'ESO zone constants'!$A$2:$E$9999,5,FALSE)</f>
        <v>Falkreath Hold</v>
      </c>
      <c r="H70" s="3">
        <f>VLOOKUP(F70,'ESO zone constants'!$A$2:$C$9964,3,FALSE)</f>
        <v>888</v>
      </c>
      <c r="I70" s="3" t="str">
        <f>VLOOKUP(H70,'ESO zone constants'!$A$2:$E$9999,5,FALSE)</f>
        <v>Craglorn</v>
      </c>
      <c r="J70" s="4">
        <v>7</v>
      </c>
      <c r="K70" s="19" t="str">
        <f>VLOOKUP(J70,'LibSets constants'!$A$3:$B$1000,2,FALSE)</f>
        <v>DLC_HORNS_OF_THE_REACH</v>
      </c>
      <c r="L70" s="19" t="str">
        <f>VLOOKUP(J70,'LibSets constants'!$A$3:$C$1000,3,FALSE)</f>
        <v>Horns of the Reach</v>
      </c>
    </row>
    <row r="71" spans="1:12" x14ac:dyDescent="0.25">
      <c r="A71" s="2" t="s">
        <v>706</v>
      </c>
      <c r="B71" s="2" t="s">
        <v>706</v>
      </c>
      <c r="D71" s="9" t="s">
        <v>100</v>
      </c>
      <c r="E71" t="s">
        <v>101</v>
      </c>
      <c r="F71" s="3">
        <f>IF(ISERROR(VLOOKUP(B71,'ESO zone constants'!$E$2:$M$9964,8,FALSE)),"",VLOOKUP(B71,'ESO zone constants'!$E$2:$M$9964,8,FALSE))</f>
        <v>1000</v>
      </c>
      <c r="G71" s="3" t="str">
        <f>VLOOKUP(F71,'ESO zone constants'!$A$2:$E$9999,5,FALSE)</f>
        <v>Asylum Sanctorium</v>
      </c>
      <c r="H71" s="3">
        <f>VLOOKUP(F71,'ESO zone constants'!$A$2:$C$9964,3,FALSE)</f>
        <v>980</v>
      </c>
      <c r="I71" s="3" t="str">
        <f>VLOOKUP(H71,'ESO zone constants'!$A$2:$E$9999,5,FALSE)</f>
        <v>Clockwork City</v>
      </c>
      <c r="J71" s="4">
        <v>8</v>
      </c>
      <c r="K71" s="19" t="str">
        <f>VLOOKUP(J71,'LibSets constants'!$A$3:$B$1000,2,FALSE)</f>
        <v>DLC_CLOCKWORK_CITY</v>
      </c>
      <c r="L71" s="19" t="str">
        <f>VLOOKUP(J71,'LibSets constants'!$A$3:$C$1000,3,FALSE)</f>
        <v>Clockwork City</v>
      </c>
    </row>
    <row r="72" spans="1:12" x14ac:dyDescent="0.25">
      <c r="A72" s="2" t="s">
        <v>706</v>
      </c>
      <c r="B72" s="2" t="s">
        <v>706</v>
      </c>
      <c r="D72" s="9" t="s">
        <v>101</v>
      </c>
      <c r="E72" t="s">
        <v>101</v>
      </c>
      <c r="F72" s="3">
        <f>IF(ISERROR(VLOOKUP(B72,'ESO zone constants'!$E$2:$M$9964,8,FALSE)),"",VLOOKUP(B72,'ESO zone constants'!$E$2:$M$9964,8,FALSE))</f>
        <v>1000</v>
      </c>
      <c r="G72" s="3" t="str">
        <f>VLOOKUP(F72,'ESO zone constants'!$A$2:$E$9999,5,FALSE)</f>
        <v>Asylum Sanctorium</v>
      </c>
      <c r="H72" s="3">
        <f>VLOOKUP(F72,'ESO zone constants'!$A$2:$C$9964,3,FALSE)</f>
        <v>980</v>
      </c>
      <c r="I72" s="3" t="str">
        <f>VLOOKUP(H72,'ESO zone constants'!$A$2:$E$9999,5,FALSE)</f>
        <v>Clockwork City</v>
      </c>
      <c r="J72" s="4">
        <v>8</v>
      </c>
      <c r="K72" s="19" t="str">
        <f>VLOOKUP(J72,'LibSets constants'!$A$3:$B$1000,2,FALSE)</f>
        <v>DLC_CLOCKWORK_CITY</v>
      </c>
      <c r="L72" s="19" t="str">
        <f>VLOOKUP(J72,'LibSets constants'!$A$3:$C$1000,3,FALSE)</f>
        <v>Clockwork City</v>
      </c>
    </row>
    <row r="73" spans="1:12" x14ac:dyDescent="0.25">
      <c r="A73" s="2" t="s">
        <v>2489</v>
      </c>
      <c r="B73" s="2" t="s">
        <v>686</v>
      </c>
      <c r="D73" s="9" t="s">
        <v>100</v>
      </c>
      <c r="E73" t="s">
        <v>101</v>
      </c>
      <c r="F73" s="3">
        <f>IF(ISERROR(VLOOKUP(B73,'ESO zone constants'!$E$2:$M$9964,8,FALSE)),"",VLOOKUP(B73,'ESO zone constants'!$E$2:$M$9964,8,FALSE))</f>
        <v>975</v>
      </c>
      <c r="G73" s="3" t="str">
        <f>VLOOKUP(F73,'ESO zone constants'!$A$2:$E$9999,5,FALSE)</f>
        <v>Halls of Fabrication</v>
      </c>
      <c r="H73" s="3">
        <f>VLOOKUP(F73,'ESO zone constants'!$A$2:$C$9964,3,FALSE)</f>
        <v>849</v>
      </c>
      <c r="I73" s="3" t="str">
        <f>VLOOKUP(H73,'ESO zone constants'!$A$2:$E$9999,5,FALSE)</f>
        <v>Vvardenfell</v>
      </c>
      <c r="J73" s="4">
        <v>8</v>
      </c>
      <c r="K73" s="19" t="str">
        <f>VLOOKUP(J73,'LibSets constants'!$A$3:$B$1000,2,FALSE)</f>
        <v>DLC_CLOCKWORK_CITY</v>
      </c>
      <c r="L73" s="19" t="str">
        <f>VLOOKUP(J73,'LibSets constants'!$A$3:$C$1000,3,FALSE)</f>
        <v>Clockwork City</v>
      </c>
    </row>
    <row r="74" spans="1:12" x14ac:dyDescent="0.25">
      <c r="A74" s="2" t="s">
        <v>2489</v>
      </c>
      <c r="B74" s="2" t="s">
        <v>686</v>
      </c>
      <c r="D74" s="9" t="s">
        <v>101</v>
      </c>
      <c r="E74" t="s">
        <v>101</v>
      </c>
      <c r="F74" s="3">
        <f>IF(ISERROR(VLOOKUP(B74,'ESO zone constants'!$E$2:$M$9964,8,FALSE)),"",VLOOKUP(B74,'ESO zone constants'!$E$2:$M$9964,8,FALSE))</f>
        <v>975</v>
      </c>
      <c r="G74" s="3" t="str">
        <f>VLOOKUP(F74,'ESO zone constants'!$A$2:$E$9999,5,FALSE)</f>
        <v>Halls of Fabrication</v>
      </c>
      <c r="H74" s="3">
        <f>VLOOKUP(F74,'ESO zone constants'!$A$2:$C$9964,3,FALSE)</f>
        <v>849</v>
      </c>
      <c r="I74" s="3" t="str">
        <f>VLOOKUP(H74,'ESO zone constants'!$A$2:$E$9999,5,FALSE)</f>
        <v>Vvardenfell</v>
      </c>
      <c r="J74" s="4">
        <v>8</v>
      </c>
      <c r="K74" s="19" t="str">
        <f>VLOOKUP(J74,'LibSets constants'!$A$3:$B$1000,2,FALSE)</f>
        <v>DLC_CLOCKWORK_CITY</v>
      </c>
      <c r="L74" s="19" t="str">
        <f>VLOOKUP(J74,'LibSets constants'!$A$3:$C$1000,3,FALSE)</f>
        <v>Clockwork City</v>
      </c>
    </row>
    <row r="75" spans="1:12" x14ac:dyDescent="0.25">
      <c r="A75" s="2" t="s">
        <v>129</v>
      </c>
      <c r="B75" s="2" t="s">
        <v>69</v>
      </c>
      <c r="D75" t="s">
        <v>100</v>
      </c>
      <c r="E75" t="s">
        <v>100</v>
      </c>
      <c r="F75" s="3">
        <f>IF(ISERROR(VLOOKUP(B75,'ESO zone constants'!$E$2:$M$9964,8,FALSE)),"",VLOOKUP(B75,'ESO zone constants'!$E$2:$M$9964,8,FALSE))</f>
        <v>1009</v>
      </c>
      <c r="G75" s="3" t="str">
        <f>VLOOKUP(F75,'ESO zone constants'!$A$2:$E$9999,5,FALSE)</f>
        <v>Fang Lair</v>
      </c>
      <c r="H75" s="3">
        <f>VLOOKUP(F75,'ESO zone constants'!$A$2:$C$9964,3,FALSE)</f>
        <v>92</v>
      </c>
      <c r="I75" s="3" t="str">
        <f>VLOOKUP(H75,'ESO zone constants'!$A$2:$E$9999,5,FALSE)</f>
        <v>Bangkorai</v>
      </c>
      <c r="J75" s="4">
        <v>9</v>
      </c>
      <c r="K75" s="19" t="str">
        <f>VLOOKUP(J75,'LibSets constants'!$A$3:$B$1000,2,FALSE)</f>
        <v>DLC_DRAGON_BONES</v>
      </c>
      <c r="L75" s="19" t="str">
        <f>VLOOKUP(J75,'LibSets constants'!$A$3:$C$1000,3,FALSE)</f>
        <v>Dragon Bones</v>
      </c>
    </row>
    <row r="76" spans="1:12" x14ac:dyDescent="0.25">
      <c r="A76" s="11" t="s">
        <v>129</v>
      </c>
      <c r="B76" s="2" t="s">
        <v>69</v>
      </c>
      <c r="D76" s="9" t="s">
        <v>101</v>
      </c>
      <c r="E76" t="s">
        <v>100</v>
      </c>
      <c r="F76" s="3">
        <f>IF(ISERROR(VLOOKUP(B76,'ESO zone constants'!$E$2:$M$9964,8,FALSE)),"",VLOOKUP(B76,'ESO zone constants'!$E$2:$M$9964,8,FALSE))</f>
        <v>1009</v>
      </c>
      <c r="G76" s="3" t="str">
        <f>VLOOKUP(F76,'ESO zone constants'!$A$2:$E$9999,5,FALSE)</f>
        <v>Fang Lair</v>
      </c>
      <c r="H76" s="3">
        <f>VLOOKUP(F76,'ESO zone constants'!$A$2:$C$9964,3,FALSE)</f>
        <v>92</v>
      </c>
      <c r="I76" s="3" t="str">
        <f>VLOOKUP(H76,'ESO zone constants'!$A$2:$E$9999,5,FALSE)</f>
        <v>Bangkorai</v>
      </c>
      <c r="J76" s="4">
        <v>9</v>
      </c>
      <c r="K76" s="19" t="str">
        <f>VLOOKUP(J76,'LibSets constants'!$A$3:$B$1000,2,FALSE)</f>
        <v>DLC_DRAGON_BONES</v>
      </c>
      <c r="L76" s="19" t="str">
        <f>VLOOKUP(J76,'LibSets constants'!$A$3:$C$1000,3,FALSE)</f>
        <v>Dragon Bones</v>
      </c>
    </row>
    <row r="77" spans="1:12" x14ac:dyDescent="0.25">
      <c r="A77" s="2" t="s">
        <v>128</v>
      </c>
      <c r="B77" s="2" t="s">
        <v>74</v>
      </c>
      <c r="D77" t="s">
        <v>100</v>
      </c>
      <c r="E77" t="s">
        <v>100</v>
      </c>
      <c r="F77" s="3">
        <f>IF(ISERROR(VLOOKUP(B77,'ESO zone constants'!$E$2:$M$9964,8,FALSE)),"",VLOOKUP(B77,'ESO zone constants'!$E$2:$M$9964,8,FALSE))</f>
        <v>1010</v>
      </c>
      <c r="G77" s="3" t="str">
        <f>VLOOKUP(F77,'ESO zone constants'!$A$2:$E$9999,5,FALSE)</f>
        <v>Scalecaller Peak</v>
      </c>
      <c r="H77" s="3">
        <f>VLOOKUP(F77,'ESO zone constants'!$A$2:$C$9964,3,FALSE)</f>
        <v>19</v>
      </c>
      <c r="I77" s="3" t="str">
        <f>VLOOKUP(H77,'ESO zone constants'!$A$2:$E$9999,5,FALSE)</f>
        <v>Stormhaven</v>
      </c>
      <c r="J77" s="4">
        <v>9</v>
      </c>
      <c r="K77" s="19" t="str">
        <f>VLOOKUP(J77,'LibSets constants'!$A$3:$B$1000,2,FALSE)</f>
        <v>DLC_DRAGON_BONES</v>
      </c>
      <c r="L77" s="19" t="str">
        <f>VLOOKUP(J77,'LibSets constants'!$A$3:$C$1000,3,FALSE)</f>
        <v>Dragon Bones</v>
      </c>
    </row>
    <row r="78" spans="1:12" x14ac:dyDescent="0.25">
      <c r="A78" s="11" t="s">
        <v>128</v>
      </c>
      <c r="B78" s="2" t="s">
        <v>74</v>
      </c>
      <c r="D78" s="9" t="s">
        <v>101</v>
      </c>
      <c r="E78" t="s">
        <v>100</v>
      </c>
      <c r="F78" s="3">
        <f>IF(ISERROR(VLOOKUP(B78,'ESO zone constants'!$E$2:$M$9964,8,FALSE)),"",VLOOKUP(B78,'ESO zone constants'!$E$2:$M$9964,8,FALSE))</f>
        <v>1010</v>
      </c>
      <c r="G78" s="3" t="str">
        <f>VLOOKUP(F78,'ESO zone constants'!$A$2:$E$9999,5,FALSE)</f>
        <v>Scalecaller Peak</v>
      </c>
      <c r="H78" s="3">
        <f>VLOOKUP(F78,'ESO zone constants'!$A$2:$C$9964,3,FALSE)</f>
        <v>19</v>
      </c>
      <c r="I78" s="3" t="str">
        <f>VLOOKUP(H78,'ESO zone constants'!$A$2:$E$9999,5,FALSE)</f>
        <v>Stormhaven</v>
      </c>
      <c r="J78" s="4">
        <v>9</v>
      </c>
      <c r="K78" s="19" t="str">
        <f>VLOOKUP(J78,'LibSets constants'!$A$3:$B$1000,2,FALSE)</f>
        <v>DLC_DRAGON_BONES</v>
      </c>
      <c r="L78" s="19" t="str">
        <f>VLOOKUP(J78,'LibSets constants'!$A$3:$C$1000,3,FALSE)</f>
        <v>Dragon Bones</v>
      </c>
    </row>
    <row r="79" spans="1:12" x14ac:dyDescent="0.25">
      <c r="A79" s="2" t="s">
        <v>794</v>
      </c>
      <c r="B79" s="2" t="s">
        <v>746</v>
      </c>
      <c r="D79" s="9" t="s">
        <v>100</v>
      </c>
      <c r="E79" t="s">
        <v>101</v>
      </c>
      <c r="F79" s="3">
        <f>IF(ISERROR(VLOOKUP(B79,'ESO zone constants'!$E$2:$M$9964,8,FALSE)),"",VLOOKUP(B79,'ESO zone constants'!$E$2:$M$9964,8,FALSE))</f>
        <v>1051</v>
      </c>
      <c r="G79" s="3" t="str">
        <f>VLOOKUP(F79,'ESO zone constants'!$A$2:$E$9999,5,FALSE)</f>
        <v>Cloudrest</v>
      </c>
      <c r="H79" s="3">
        <f>VLOOKUP(F79,'ESO zone constants'!$A$2:$C$9964,3,FALSE)</f>
        <v>1011</v>
      </c>
      <c r="I79" s="3" t="str">
        <f>VLOOKUP(H79,'ESO zone constants'!$A$2:$E$9999,5,FALSE)</f>
        <v>Summerset</v>
      </c>
      <c r="J79" s="4">
        <v>10</v>
      </c>
      <c r="K79" s="19" t="str">
        <f>VLOOKUP(J79,'LibSets constants'!$A$3:$B$1000,2,FALSE)</f>
        <v>DLC_SUMMERSET</v>
      </c>
      <c r="L79" s="19" t="str">
        <f>VLOOKUP(J79,'LibSets constants'!$A$3:$C$1000,3,FALSE)</f>
        <v>Summerset</v>
      </c>
    </row>
    <row r="80" spans="1:12" x14ac:dyDescent="0.25">
      <c r="A80" s="2" t="s">
        <v>794</v>
      </c>
      <c r="B80" s="2" t="s">
        <v>746</v>
      </c>
      <c r="D80" s="9" t="s">
        <v>101</v>
      </c>
      <c r="E80" t="s">
        <v>101</v>
      </c>
      <c r="F80" s="3">
        <f>IF(ISERROR(VLOOKUP(B80,'ESO zone constants'!$E$2:$M$9964,8,FALSE)),"",VLOOKUP(B80,'ESO zone constants'!$E$2:$M$9964,8,FALSE))</f>
        <v>1051</v>
      </c>
      <c r="G80" s="3" t="str">
        <f>VLOOKUP(F80,'ESO zone constants'!$A$2:$E$9999,5,FALSE)</f>
        <v>Cloudrest</v>
      </c>
      <c r="H80" s="3">
        <f>VLOOKUP(F80,'ESO zone constants'!$A$2:$C$9964,3,FALSE)</f>
        <v>1011</v>
      </c>
      <c r="I80" s="3" t="str">
        <f>VLOOKUP(H80,'ESO zone constants'!$A$2:$E$9999,5,FALSE)</f>
        <v>Summerset</v>
      </c>
      <c r="J80" s="4">
        <v>10</v>
      </c>
      <c r="K80" s="19" t="str">
        <f>VLOOKUP(J80,'LibSets constants'!$A$3:$B$1000,2,FALSE)</f>
        <v>DLC_SUMMERSET</v>
      </c>
      <c r="L80" s="19" t="str">
        <f>VLOOKUP(J80,'LibSets constants'!$A$3:$C$1000,3,FALSE)</f>
        <v>Summerset</v>
      </c>
    </row>
    <row r="81" spans="1:12" x14ac:dyDescent="0.25">
      <c r="A81" s="2" t="s">
        <v>130</v>
      </c>
      <c r="B81" s="2" t="s">
        <v>41</v>
      </c>
      <c r="D81" t="s">
        <v>100</v>
      </c>
      <c r="E81" t="s">
        <v>100</v>
      </c>
      <c r="F81" s="3">
        <f>IF(ISERROR(VLOOKUP(B81,'ESO zone constants'!$E$2:$M$9964,8,FALSE)),"",VLOOKUP(B81,'ESO zone constants'!$E$2:$M$9964,8,FALSE))</f>
        <v>1055</v>
      </c>
      <c r="G81" s="3" t="str">
        <f>VLOOKUP(F81,'ESO zone constants'!$A$2:$E$9999,5,FALSE)</f>
        <v>March of Sacrifices</v>
      </c>
      <c r="H81" s="3">
        <f>VLOOKUP(F81,'ESO zone constants'!$A$2:$C$9964,3,FALSE)</f>
        <v>108</v>
      </c>
      <c r="I81" s="3" t="str">
        <f>VLOOKUP(H81,'ESO zone constants'!$A$2:$E$9999,5,FALSE)</f>
        <v>Greenshade</v>
      </c>
      <c r="J81" s="4">
        <v>11</v>
      </c>
      <c r="K81" s="19" t="str">
        <f>VLOOKUP(J81,'LibSets constants'!$A$3:$B$1000,2,FALSE)</f>
        <v>DLC_WOLFHUNTER</v>
      </c>
      <c r="L81" s="19" t="str">
        <f>VLOOKUP(J81,'LibSets constants'!$A$3:$C$1000,3,FALSE)</f>
        <v>Wolfhunter</v>
      </c>
    </row>
    <row r="82" spans="1:12" x14ac:dyDescent="0.25">
      <c r="A82" s="11" t="s">
        <v>130</v>
      </c>
      <c r="B82" s="2" t="s">
        <v>41</v>
      </c>
      <c r="D82" s="9" t="s">
        <v>101</v>
      </c>
      <c r="E82" t="s">
        <v>100</v>
      </c>
      <c r="F82" s="3">
        <f>IF(ISERROR(VLOOKUP(B82,'ESO zone constants'!$E$2:$M$9964,8,FALSE)),"",VLOOKUP(B82,'ESO zone constants'!$E$2:$M$9964,8,FALSE))</f>
        <v>1055</v>
      </c>
      <c r="G82" s="3" t="str">
        <f>VLOOKUP(F82,'ESO zone constants'!$A$2:$E$9999,5,FALSE)</f>
        <v>March of Sacrifices</v>
      </c>
      <c r="H82" s="3">
        <f>VLOOKUP(F82,'ESO zone constants'!$A$2:$C$9964,3,FALSE)</f>
        <v>108</v>
      </c>
      <c r="I82" s="3" t="str">
        <f>VLOOKUP(H82,'ESO zone constants'!$A$2:$E$9999,5,FALSE)</f>
        <v>Greenshade</v>
      </c>
      <c r="J82" s="4">
        <v>11</v>
      </c>
      <c r="K82" s="19" t="str">
        <f>VLOOKUP(J82,'LibSets constants'!$A$3:$B$1000,2,FALSE)</f>
        <v>DLC_WOLFHUNTER</v>
      </c>
      <c r="L82" s="19" t="str">
        <f>VLOOKUP(J82,'LibSets constants'!$A$3:$C$1000,3,FALSE)</f>
        <v>Wolfhunter</v>
      </c>
    </row>
    <row r="83" spans="1:12" x14ac:dyDescent="0.25">
      <c r="A83" s="2" t="s">
        <v>131</v>
      </c>
      <c r="B83" s="2" t="s">
        <v>73</v>
      </c>
      <c r="D83" t="s">
        <v>100</v>
      </c>
      <c r="E83" t="s">
        <v>100</v>
      </c>
      <c r="F83" s="3">
        <f>IF(ISERROR(VLOOKUP(B83,'ESO zone constants'!$E$2:$M$9964,8,FALSE)),"",VLOOKUP(B83,'ESO zone constants'!$E$2:$M$9964,8,FALSE))</f>
        <v>1052</v>
      </c>
      <c r="G83" s="3" t="str">
        <f>VLOOKUP(F83,'ESO zone constants'!$A$2:$E$9999,5,FALSE)</f>
        <v>Moon Hunter Keep</v>
      </c>
      <c r="H83" s="3">
        <f>VLOOKUP(F83,'ESO zone constants'!$A$2:$C$9964,3,FALSE)</f>
        <v>382</v>
      </c>
      <c r="I83" s="3" t="str">
        <f>VLOOKUP(H83,'ESO zone constants'!$A$2:$E$9999,5,FALSE)</f>
        <v>Reaper's March</v>
      </c>
      <c r="J83" s="4">
        <v>11</v>
      </c>
      <c r="K83" s="19" t="str">
        <f>VLOOKUP(J83,'LibSets constants'!$A$3:$B$1000,2,FALSE)</f>
        <v>DLC_WOLFHUNTER</v>
      </c>
      <c r="L83" s="19" t="str">
        <f>VLOOKUP(J83,'LibSets constants'!$A$3:$C$1000,3,FALSE)</f>
        <v>Wolfhunter</v>
      </c>
    </row>
    <row r="84" spans="1:12" x14ac:dyDescent="0.25">
      <c r="A84" s="11" t="s">
        <v>131</v>
      </c>
      <c r="B84" s="2" t="s">
        <v>73</v>
      </c>
      <c r="D84" s="9" t="s">
        <v>101</v>
      </c>
      <c r="E84" t="s">
        <v>100</v>
      </c>
      <c r="F84" s="3">
        <f>IF(ISERROR(VLOOKUP(B84,'ESO zone constants'!$E$2:$M$9964,8,FALSE)),"",VLOOKUP(B84,'ESO zone constants'!$E$2:$M$9964,8,FALSE))</f>
        <v>1052</v>
      </c>
      <c r="G84" s="3" t="str">
        <f>VLOOKUP(F84,'ESO zone constants'!$A$2:$E$9999,5,FALSE)</f>
        <v>Moon Hunter Keep</v>
      </c>
      <c r="H84" s="3">
        <f>VLOOKUP(F84,'ESO zone constants'!$A$2:$C$9964,3,FALSE)</f>
        <v>382</v>
      </c>
      <c r="I84" s="3" t="str">
        <f>VLOOKUP(H84,'ESO zone constants'!$A$2:$E$9999,5,FALSE)</f>
        <v>Reaper's March</v>
      </c>
      <c r="J84" s="4">
        <v>11</v>
      </c>
      <c r="K84" s="19" t="str">
        <f>VLOOKUP(J84,'LibSets constants'!$A$3:$B$1000,2,FALSE)</f>
        <v>DLC_WOLFHUNTER</v>
      </c>
      <c r="L84" s="19" t="str">
        <f>VLOOKUP(J84,'LibSets constants'!$A$3:$C$1000,3,FALSE)</f>
        <v>Wolfhunter</v>
      </c>
    </row>
    <row r="85" spans="1:12" x14ac:dyDescent="0.25">
      <c r="A85" s="2" t="s">
        <v>133</v>
      </c>
      <c r="B85" s="2" t="s">
        <v>67</v>
      </c>
      <c r="D85" t="s">
        <v>100</v>
      </c>
      <c r="E85" t="s">
        <v>100</v>
      </c>
      <c r="F85" s="3">
        <f>IF(ISERROR(VLOOKUP(B85,'ESO zone constants'!$E$2:$M$9964,8,FALSE)),"",VLOOKUP(B85,'ESO zone constants'!$E$2:$M$9964,8,FALSE))</f>
        <v>1081</v>
      </c>
      <c r="G85" s="3" t="str">
        <f>VLOOKUP(F85,'ESO zone constants'!$A$2:$E$9999,5,FALSE)</f>
        <v>Depths of Malatar</v>
      </c>
      <c r="H85" s="3">
        <f>VLOOKUP(F85,'ESO zone constants'!$A$2:$C$9964,3,FALSE)</f>
        <v>823</v>
      </c>
      <c r="I85" s="3" t="str">
        <f>VLOOKUP(H85,'ESO zone constants'!$A$2:$E$9999,5,FALSE)</f>
        <v>Gold Coast</v>
      </c>
      <c r="J85" s="4">
        <v>13</v>
      </c>
      <c r="K85" s="19" t="str">
        <f>VLOOKUP(J85,'LibSets constants'!$A$3:$B$1000,2,FALSE)</f>
        <v>DLC_WRATHSTONE</v>
      </c>
      <c r="L85" s="19" t="str">
        <f>VLOOKUP(J85,'LibSets constants'!$A$3:$C$1000,3,FALSE)</f>
        <v>Wrathstone</v>
      </c>
    </row>
    <row r="86" spans="1:12" x14ac:dyDescent="0.25">
      <c r="A86" s="11" t="s">
        <v>133</v>
      </c>
      <c r="B86" s="2" t="s">
        <v>67</v>
      </c>
      <c r="D86" s="9" t="s">
        <v>101</v>
      </c>
      <c r="E86" t="s">
        <v>100</v>
      </c>
      <c r="F86" s="3">
        <f>IF(ISERROR(VLOOKUP(B86,'ESO zone constants'!$E$2:$M$9964,8,FALSE)),"",VLOOKUP(B86,'ESO zone constants'!$E$2:$M$9964,8,FALSE))</f>
        <v>1081</v>
      </c>
      <c r="G86" s="3" t="str">
        <f>VLOOKUP(F86,'ESO zone constants'!$A$2:$E$9999,5,FALSE)</f>
        <v>Depths of Malatar</v>
      </c>
      <c r="H86" s="3">
        <f>VLOOKUP(F86,'ESO zone constants'!$A$2:$C$9964,3,FALSE)</f>
        <v>823</v>
      </c>
      <c r="I86" s="3" t="str">
        <f>VLOOKUP(H86,'ESO zone constants'!$A$2:$E$9999,5,FALSE)</f>
        <v>Gold Coast</v>
      </c>
      <c r="J86" s="4">
        <v>13</v>
      </c>
      <c r="K86" s="19" t="str">
        <f>VLOOKUP(J86,'LibSets constants'!$A$3:$B$1000,2,FALSE)</f>
        <v>DLC_WRATHSTONE</v>
      </c>
      <c r="L86" s="19" t="str">
        <f>VLOOKUP(J86,'LibSets constants'!$A$3:$C$1000,3,FALSE)</f>
        <v>Wrathstone</v>
      </c>
    </row>
    <row r="87" spans="1:12" x14ac:dyDescent="0.25">
      <c r="A87" s="2" t="s">
        <v>126</v>
      </c>
      <c r="B87" s="2" t="s">
        <v>64</v>
      </c>
      <c r="D87" t="s">
        <v>100</v>
      </c>
      <c r="E87" t="s">
        <v>100</v>
      </c>
      <c r="F87" s="3">
        <f>IF(ISERROR(VLOOKUP(B87,'ESO zone constants'!$E$2:$M$9964,8,FALSE)),"",VLOOKUP(B87,'ESO zone constants'!$E$2:$M$9964,8,FALSE))</f>
        <v>1080</v>
      </c>
      <c r="G87" s="3" t="str">
        <f>VLOOKUP(F87,'ESO zone constants'!$A$2:$E$9999,5,FALSE)</f>
        <v>Frostvault</v>
      </c>
      <c r="H87" s="3">
        <f>VLOOKUP(F87,'ESO zone constants'!$A$2:$C$9964,3,FALSE)</f>
        <v>101</v>
      </c>
      <c r="I87" s="3" t="str">
        <f>VLOOKUP(H87,'ESO zone constants'!$A$2:$E$9999,5,FALSE)</f>
        <v>Eastmarch</v>
      </c>
      <c r="J87" s="4">
        <v>13</v>
      </c>
      <c r="K87" s="19" t="str">
        <f>VLOOKUP(J87,'LibSets constants'!$A$3:$B$1000,2,FALSE)</f>
        <v>DLC_WRATHSTONE</v>
      </c>
      <c r="L87" s="19" t="str">
        <f>VLOOKUP(J87,'LibSets constants'!$A$3:$C$1000,3,FALSE)</f>
        <v>Wrathstone</v>
      </c>
    </row>
    <row r="88" spans="1:12" x14ac:dyDescent="0.25">
      <c r="A88" s="11" t="s">
        <v>126</v>
      </c>
      <c r="B88" s="2" t="s">
        <v>64</v>
      </c>
      <c r="D88" s="9" t="s">
        <v>101</v>
      </c>
      <c r="E88" t="s">
        <v>100</v>
      </c>
      <c r="F88" s="3">
        <f>IF(ISERROR(VLOOKUP(B88,'ESO zone constants'!$E$2:$M$9964,8,FALSE)),"",VLOOKUP(B88,'ESO zone constants'!$E$2:$M$9964,8,FALSE))</f>
        <v>1080</v>
      </c>
      <c r="G88" s="3" t="str">
        <f>VLOOKUP(F88,'ESO zone constants'!$A$2:$E$9999,5,FALSE)</f>
        <v>Frostvault</v>
      </c>
      <c r="H88" s="3">
        <f>VLOOKUP(F88,'ESO zone constants'!$A$2:$C$9964,3,FALSE)</f>
        <v>101</v>
      </c>
      <c r="I88" s="3" t="str">
        <f>VLOOKUP(H88,'ESO zone constants'!$A$2:$E$9999,5,FALSE)</f>
        <v>Eastmarch</v>
      </c>
      <c r="J88" s="4">
        <v>13</v>
      </c>
      <c r="K88" s="19" t="str">
        <f>VLOOKUP(J88,'LibSets constants'!$A$3:$B$1000,2,FALSE)</f>
        <v>DLC_WRATHSTONE</v>
      </c>
      <c r="L88" s="19" t="str">
        <f>VLOOKUP(J88,'LibSets constants'!$A$3:$C$1000,3,FALSE)</f>
        <v>Wrathstone</v>
      </c>
    </row>
    <row r="89" spans="1:12" x14ac:dyDescent="0.25">
      <c r="A89" s="2" t="s">
        <v>2499</v>
      </c>
      <c r="B89" s="2" t="s">
        <v>2490</v>
      </c>
      <c r="D89" s="9" t="s">
        <v>100</v>
      </c>
      <c r="E89" t="s">
        <v>101</v>
      </c>
      <c r="F89" s="3">
        <f>IF(ISERROR(VLOOKUP(B89,'ESO zone constants'!$E$2:$M$9964,8,FALSE)),"",VLOOKUP(B89,'ESO zone constants'!$E$2:$M$9964,8,FALSE))</f>
        <v>1121</v>
      </c>
      <c r="G89" s="3" t="str">
        <f>VLOOKUP(F89,'ESO zone constants'!$A$2:$E$9999,5,FALSE)</f>
        <v>Sunspire</v>
      </c>
      <c r="H89" s="3">
        <f>VLOOKUP(F89,'ESO zone constants'!$A$2:$C$9964,3,FALSE)</f>
        <v>1086</v>
      </c>
      <c r="I89" s="3" t="str">
        <f>VLOOKUP(H89,'ESO zone constants'!$A$2:$E$9999,5,FALSE)</f>
        <v>Northern Elsweyr</v>
      </c>
      <c r="J89" s="4">
        <v>14</v>
      </c>
      <c r="K89" s="19" t="str">
        <f>VLOOKUP(J89,'LibSets constants'!$A$3:$B$1000,2,FALSE)</f>
        <v>DLC_ELSWEYR</v>
      </c>
      <c r="L89" s="19" t="str">
        <f>VLOOKUP(J89,'LibSets constants'!$A$3:$C$1000,3,FALSE)</f>
        <v>Elsweyr</v>
      </c>
    </row>
    <row r="90" spans="1:12" x14ac:dyDescent="0.25">
      <c r="A90" s="2" t="s">
        <v>2499</v>
      </c>
      <c r="B90" s="2" t="s">
        <v>2490</v>
      </c>
      <c r="D90" s="9" t="s">
        <v>101</v>
      </c>
      <c r="E90" t="s">
        <v>101</v>
      </c>
      <c r="F90" s="3">
        <f>IF(ISERROR(VLOOKUP(B90,'ESO zone constants'!$E$2:$M$9964,8,FALSE)),"",VLOOKUP(B90,'ESO zone constants'!$E$2:$M$9964,8,FALSE))</f>
        <v>1121</v>
      </c>
      <c r="G90" s="3" t="str">
        <f>VLOOKUP(F90,'ESO zone constants'!$A$2:$E$9999,5,FALSE)</f>
        <v>Sunspire</v>
      </c>
      <c r="H90" s="3">
        <f>VLOOKUP(F90,'ESO zone constants'!$A$2:$C$9964,3,FALSE)</f>
        <v>1086</v>
      </c>
      <c r="I90" s="3" t="str">
        <f>VLOOKUP(H90,'ESO zone constants'!$A$2:$E$9999,5,FALSE)</f>
        <v>Northern Elsweyr</v>
      </c>
      <c r="J90" s="4">
        <v>14</v>
      </c>
      <c r="K90" s="19" t="str">
        <f>VLOOKUP(J90,'LibSets constants'!$A$3:$B$1000,2,FALSE)</f>
        <v>DLC_ELSWEYR</v>
      </c>
      <c r="L90" s="19" t="str">
        <f>VLOOKUP(J90,'LibSets constants'!$A$3:$C$1000,3,FALSE)</f>
        <v>Elsweyr</v>
      </c>
    </row>
    <row r="91" spans="1:12" x14ac:dyDescent="0.25">
      <c r="A91" s="2" t="s">
        <v>4259</v>
      </c>
      <c r="B91" s="2" t="s">
        <v>4254</v>
      </c>
      <c r="D91" s="9" t="s">
        <v>100</v>
      </c>
      <c r="E91" s="32" t="s">
        <v>100</v>
      </c>
      <c r="F91" s="3">
        <f>IF(ISERROR(VLOOKUP(B91,'ESO zone constants'!$E$2:$M$9964,8,FALSE)),"",VLOOKUP(B91,'ESO zone constants'!$E$2:$M$9964,8,FALSE))</f>
        <v>1123</v>
      </c>
      <c r="G91" s="3" t="str">
        <f>VLOOKUP(F91,'ESO zone constants'!$A$2:$E$9999,5,FALSE)</f>
        <v>Lair of Maarselok</v>
      </c>
      <c r="H91" s="3">
        <f>VLOOKUP(F91,'ESO zone constants'!$A$2:$C$9964,3,FALSE)</f>
        <v>383</v>
      </c>
      <c r="I91" s="3" t="str">
        <f>VLOOKUP(H91,'ESO zone constants'!$A$2:$E$9999,5,FALSE)</f>
        <v>Grahtwood</v>
      </c>
      <c r="J91" s="4">
        <v>15</v>
      </c>
      <c r="K91" s="19" t="str">
        <f>VLOOKUP(J91,'LibSets constants'!$A$3:$B$1000,2,FALSE)</f>
        <v>DLC_SCALEBREAKER</v>
      </c>
      <c r="L91" s="19" t="str">
        <f>VLOOKUP(J91,'LibSets constants'!$A$3:$C$1000,3,FALSE)</f>
        <v>Scalebraker</v>
      </c>
    </row>
    <row r="92" spans="1:12" x14ac:dyDescent="0.25">
      <c r="A92" s="2" t="s">
        <v>4259</v>
      </c>
      <c r="B92" s="2" t="s">
        <v>4254</v>
      </c>
      <c r="D92" s="9" t="s">
        <v>101</v>
      </c>
      <c r="E92" s="32" t="s">
        <v>100</v>
      </c>
      <c r="F92" s="3">
        <f>IF(ISERROR(VLOOKUP(B92,'ESO zone constants'!$E$2:$M$9964,8,FALSE)),"",VLOOKUP(B92,'ESO zone constants'!$E$2:$M$9964,8,FALSE))</f>
        <v>1123</v>
      </c>
      <c r="G92" s="3" t="str">
        <f>VLOOKUP(F92,'ESO zone constants'!$A$2:$E$9999,5,FALSE)</f>
        <v>Lair of Maarselok</v>
      </c>
      <c r="H92" s="3">
        <f>VLOOKUP(F92,'ESO zone constants'!$A$2:$C$9964,3,FALSE)</f>
        <v>383</v>
      </c>
      <c r="I92" s="3" t="str">
        <f>VLOOKUP(H92,'ESO zone constants'!$A$2:$E$9999,5,FALSE)</f>
        <v>Grahtwood</v>
      </c>
      <c r="J92" s="4">
        <v>15</v>
      </c>
      <c r="K92" s="19" t="str">
        <f>VLOOKUP(J92,'LibSets constants'!$A$3:$B$1000,2,FALSE)</f>
        <v>DLC_SCALEBREAKER</v>
      </c>
      <c r="L92" s="19" t="str">
        <f>VLOOKUP(J92,'LibSets constants'!$A$3:$C$1000,3,FALSE)</f>
        <v>Scalebraker</v>
      </c>
    </row>
    <row r="93" spans="1:12" x14ac:dyDescent="0.25">
      <c r="A93" s="2" t="s">
        <v>4258</v>
      </c>
      <c r="B93" s="2" t="s">
        <v>4253</v>
      </c>
      <c r="D93" s="9" t="s">
        <v>100</v>
      </c>
      <c r="E93" s="32" t="s">
        <v>100</v>
      </c>
      <c r="F93" s="3">
        <f>IF(ISERROR(VLOOKUP(B93,'ESO zone constants'!$E$2:$M$9964,8,FALSE)),"",VLOOKUP(B93,'ESO zone constants'!$E$2:$M$9964,8,FALSE))</f>
        <v>1122</v>
      </c>
      <c r="G93" s="3" t="str">
        <f>VLOOKUP(F93,'ESO zone constants'!$A$2:$E$9999,5,FALSE)</f>
        <v>Moongrave Fane</v>
      </c>
      <c r="H93" s="3">
        <f>VLOOKUP(F93,'ESO zone constants'!$A$2:$C$9964,3,FALSE)</f>
        <v>1086</v>
      </c>
      <c r="I93" s="3" t="str">
        <f>VLOOKUP(H93,'ESO zone constants'!$A$2:$E$9999,5,FALSE)</f>
        <v>Northern Elsweyr</v>
      </c>
      <c r="J93" s="4">
        <v>15</v>
      </c>
      <c r="K93" s="19" t="str">
        <f>VLOOKUP(J93,'LibSets constants'!$A$3:$B$1000,2,FALSE)</f>
        <v>DLC_SCALEBREAKER</v>
      </c>
      <c r="L93" s="19" t="str">
        <f>VLOOKUP(J93,'LibSets constants'!$A$3:$C$1000,3,FALSE)</f>
        <v>Scalebraker</v>
      </c>
    </row>
    <row r="94" spans="1:12" x14ac:dyDescent="0.25">
      <c r="A94" s="2" t="s">
        <v>4258</v>
      </c>
      <c r="B94" s="2" t="s">
        <v>4253</v>
      </c>
      <c r="D94" s="9" t="s">
        <v>101</v>
      </c>
      <c r="E94" s="32" t="s">
        <v>100</v>
      </c>
      <c r="F94" s="3">
        <f>IF(ISERROR(VLOOKUP(B94,'ESO zone constants'!$E$2:$M$9964,8,FALSE)),"",VLOOKUP(B94,'ESO zone constants'!$E$2:$M$9964,8,FALSE))</f>
        <v>1122</v>
      </c>
      <c r="G94" s="3" t="str">
        <f>VLOOKUP(F94,'ESO zone constants'!$A$2:$E$9999,5,FALSE)</f>
        <v>Moongrave Fane</v>
      </c>
      <c r="H94" s="3">
        <f>VLOOKUP(F94,'ESO zone constants'!$A$2:$C$9964,3,FALSE)</f>
        <v>1086</v>
      </c>
      <c r="I94" s="3" t="str">
        <f>VLOOKUP(H94,'ESO zone constants'!$A$2:$E$9999,5,FALSE)</f>
        <v>Northern Elsweyr</v>
      </c>
      <c r="J94" s="4">
        <v>15</v>
      </c>
      <c r="K94" s="19" t="str">
        <f>VLOOKUP(J94,'LibSets constants'!$A$3:$B$1000,2,FALSE)</f>
        <v>DLC_SCALEBREAKER</v>
      </c>
      <c r="L94" s="19" t="str">
        <f>VLOOKUP(J94,'LibSets constants'!$A$3:$C$1000,3,FALSE)</f>
        <v>Scalebraker</v>
      </c>
    </row>
    <row r="95" spans="1:12" x14ac:dyDescent="0.25">
      <c r="A95" s="2" t="s">
        <v>4545</v>
      </c>
      <c r="B95" s="2" t="s">
        <v>4547</v>
      </c>
      <c r="D95" s="9" t="s">
        <v>100</v>
      </c>
      <c r="E95" s="32" t="s">
        <v>100</v>
      </c>
      <c r="F95" s="3" t="str">
        <f>IF(ISERROR(VLOOKUP(B95,'ESO zone constants'!$E$2:$M$9964,8,FALSE)),"",VLOOKUP(B95,'ESO zone constants'!$E$2:$M$9964,8,FALSE))</f>
        <v/>
      </c>
      <c r="G95" s="3" t="e">
        <f>VLOOKUP(F95,'ESO zone constants'!$A$2:$E$9999,5,FALSE)</f>
        <v>#N/A</v>
      </c>
      <c r="H95" s="3" t="e">
        <f>VLOOKUP(F95,'ESO zone constants'!$A$2:$C$9964,3,FALSE)</f>
        <v>#N/A</v>
      </c>
      <c r="I95" s="3" t="e">
        <f>VLOOKUP(H95,'ESO zone constants'!$A$2:$E$9999,5,FALSE)</f>
        <v>#N/A</v>
      </c>
      <c r="J95" s="4">
        <v>17</v>
      </c>
      <c r="K95" s="19" t="str">
        <f>VLOOKUP(J95,'LibSets constants'!$A$3:$B$1000,2,FALSE)</f>
        <v>DLC_HARROWSTORM</v>
      </c>
      <c r="L95" s="19" t="str">
        <f>VLOOKUP(J95,'LibSets constants'!$A$3:$C$1000,3,FALSE)</f>
        <v>Harrowstorm</v>
      </c>
    </row>
    <row r="96" spans="1:12" x14ac:dyDescent="0.25">
      <c r="A96" s="2" t="s">
        <v>4545</v>
      </c>
      <c r="B96" s="2" t="s">
        <v>4547</v>
      </c>
      <c r="D96" s="9" t="s">
        <v>101</v>
      </c>
      <c r="E96" s="32" t="s">
        <v>100</v>
      </c>
      <c r="F96" s="3" t="str">
        <f>IF(ISERROR(VLOOKUP(B96,'ESO zone constants'!$E$2:$M$9964,8,FALSE)),"",VLOOKUP(B96,'ESO zone constants'!$E$2:$M$9964,8,FALSE))</f>
        <v/>
      </c>
      <c r="G96" s="3" t="e">
        <f>VLOOKUP(F96,'ESO zone constants'!$A$2:$E$9999,5,FALSE)</f>
        <v>#N/A</v>
      </c>
      <c r="H96" s="3" t="e">
        <f>VLOOKUP(F96,'ESO zone constants'!$A$2:$C$9964,3,FALSE)</f>
        <v>#N/A</v>
      </c>
      <c r="I96" s="3" t="e">
        <f>VLOOKUP(H96,'ESO zone constants'!$A$2:$E$9999,5,FALSE)</f>
        <v>#N/A</v>
      </c>
      <c r="J96" s="4">
        <v>17</v>
      </c>
      <c r="K96" s="19" t="str">
        <f>VLOOKUP(J96,'LibSets constants'!$A$3:$B$1000,2,FALSE)</f>
        <v>DLC_HARROWSTORM</v>
      </c>
      <c r="L96" s="19" t="str">
        <f>VLOOKUP(J96,'LibSets constants'!$A$3:$C$1000,3,FALSE)</f>
        <v>Harrowstorm</v>
      </c>
    </row>
    <row r="97" spans="1:12" x14ac:dyDescent="0.25">
      <c r="A97" s="2" t="s">
        <v>4546</v>
      </c>
      <c r="B97" s="2" t="s">
        <v>4548</v>
      </c>
      <c r="D97" s="9" t="s">
        <v>100</v>
      </c>
      <c r="E97" s="32" t="s">
        <v>100</v>
      </c>
      <c r="F97" s="3" t="str">
        <f>IF(ISERROR(VLOOKUP(B97,'ESO zone constants'!$E$2:$M$9964,8,FALSE)),"",VLOOKUP(B97,'ESO zone constants'!$E$2:$M$9964,8,FALSE))</f>
        <v/>
      </c>
      <c r="G97" s="3" t="e">
        <f>VLOOKUP(F97,'ESO zone constants'!$A$2:$E$9999,5,FALSE)</f>
        <v>#N/A</v>
      </c>
      <c r="H97" s="3" t="e">
        <f>VLOOKUP(F97,'ESO zone constants'!$A$2:$C$9964,3,FALSE)</f>
        <v>#N/A</v>
      </c>
      <c r="I97" s="3" t="e">
        <f>VLOOKUP(H97,'ESO zone constants'!$A$2:$E$9999,5,FALSE)</f>
        <v>#N/A</v>
      </c>
      <c r="J97" s="4">
        <v>17</v>
      </c>
      <c r="K97" s="19" t="str">
        <f>VLOOKUP(J97,'LibSets constants'!$A$3:$B$1000,2,FALSE)</f>
        <v>DLC_HARROWSTORM</v>
      </c>
      <c r="L97" s="19" t="str">
        <f>VLOOKUP(J97,'LibSets constants'!$A$3:$C$1000,3,FALSE)</f>
        <v>Harrowstorm</v>
      </c>
    </row>
    <row r="98" spans="1:12" x14ac:dyDescent="0.25">
      <c r="A98" s="2" t="s">
        <v>4546</v>
      </c>
      <c r="B98" s="2" t="s">
        <v>4548</v>
      </c>
      <c r="D98" s="9" t="s">
        <v>101</v>
      </c>
      <c r="E98" s="32" t="s">
        <v>100</v>
      </c>
      <c r="F98" s="3" t="str">
        <f>IF(ISERROR(VLOOKUP(B98,'ESO zone constants'!$E$2:$M$9964,8,FALSE)),"",VLOOKUP(B98,'ESO zone constants'!$E$2:$M$9964,8,FALSE))</f>
        <v/>
      </c>
      <c r="G98" s="3" t="e">
        <f>VLOOKUP(F98,'ESO zone constants'!$A$2:$E$9999,5,FALSE)</f>
        <v>#N/A</v>
      </c>
      <c r="H98" s="3" t="e">
        <f>VLOOKUP(F98,'ESO zone constants'!$A$2:$C$9964,3,FALSE)</f>
        <v>#N/A</v>
      </c>
      <c r="I98" s="3" t="e">
        <f>VLOOKUP(H98,'ESO zone constants'!$A$2:$E$9999,5,FALSE)</f>
        <v>#N/A</v>
      </c>
      <c r="J98" s="4">
        <v>17</v>
      </c>
      <c r="K98" s="19" t="str">
        <f>VLOOKUP(J98,'LibSets constants'!$A$3:$B$1000,2,FALSE)</f>
        <v>DLC_HARROWSTORM</v>
      </c>
      <c r="L98" s="19" t="str">
        <f>VLOOKUP(J98,'LibSets constants'!$A$3:$C$1000,3,FALSE)</f>
        <v>Harrowstorm</v>
      </c>
    </row>
    <row r="99" spans="1:12" x14ac:dyDescent="0.25">
      <c r="A99" s="2" t="s">
        <v>4550</v>
      </c>
      <c r="B99" s="2" t="s">
        <v>4549</v>
      </c>
      <c r="D99" s="9" t="s">
        <v>100</v>
      </c>
      <c r="E99" s="32" t="s">
        <v>100</v>
      </c>
      <c r="F99" s="3" t="str">
        <f>IF(ISERROR(VLOOKUP(#REF!,'ESO zone constants'!$E$2:$M$9964,8,FALSE)),"",VLOOKUP(#REF!,'ESO zone constants'!$E$2:$M$9964,8,FALSE))</f>
        <v/>
      </c>
      <c r="G99" s="3" t="e">
        <f>VLOOKUP(F99,'ESO zone constants'!$A$2:$E$9999,5,FALSE)</f>
        <v>#N/A</v>
      </c>
      <c r="H99" s="3" t="e">
        <f>VLOOKUP(F99,'ESO zone constants'!$A$2:$C$9964,3,FALSE)</f>
        <v>#N/A</v>
      </c>
      <c r="I99" s="3" t="e">
        <f>VLOOKUP(H99,'ESO zone constants'!$A$2:$E$9999,5,FALSE)</f>
        <v>#N/A</v>
      </c>
      <c r="J99" s="4">
        <v>18</v>
      </c>
      <c r="K99" s="19" t="str">
        <f>VLOOKUP(J99,'LibSets constants'!$A$3:$B$1000,2,FALSE)</f>
        <v>DLC_GREYMOOR</v>
      </c>
      <c r="L99" s="19" t="str">
        <f>VLOOKUP(J99,'LibSets constants'!$A$3:$C$1000,3,FALSE)</f>
        <v>Greymoor</v>
      </c>
    </row>
    <row r="100" spans="1:12" x14ac:dyDescent="0.25">
      <c r="A100" s="2" t="s">
        <v>4550</v>
      </c>
      <c r="B100" s="2" t="s">
        <v>4549</v>
      </c>
      <c r="D100" s="9" t="s">
        <v>101</v>
      </c>
      <c r="E100" s="32" t="s">
        <v>100</v>
      </c>
      <c r="F100" s="3" t="str">
        <f>IF(ISERROR(VLOOKUP(B100,'ESO zone constants'!$E$2:$M$9964,8,FALSE)),"",VLOOKUP(B100,'ESO zone constants'!$E$2:$M$9964,8,FALSE))</f>
        <v/>
      </c>
      <c r="G100" s="3" t="e">
        <f>VLOOKUP(F100,'ESO zone constants'!$A$2:$E$9999,5,FALSE)</f>
        <v>#N/A</v>
      </c>
      <c r="H100" s="3" t="e">
        <f>VLOOKUP(F100,'ESO zone constants'!$A$2:$C$9964,3,FALSE)</f>
        <v>#N/A</v>
      </c>
      <c r="I100" s="3" t="e">
        <f>VLOOKUP(H100,'ESO zone constants'!$A$2:$E$9999,5,FALSE)</f>
        <v>#N/A</v>
      </c>
      <c r="J100" s="4">
        <v>18</v>
      </c>
      <c r="K100" s="19" t="str">
        <f>VLOOKUP(J100,'LibSets constants'!$A$3:$B$1000,2,FALSE)</f>
        <v>DLC_GREYMOOR</v>
      </c>
      <c r="L100" s="19" t="str">
        <f>VLOOKUP(J100,'LibSets constants'!$A$3:$C$1000,3,FALSE)</f>
        <v>Greymoor</v>
      </c>
    </row>
  </sheetData>
  <autoFilter ref="A2:L94">
    <sortState ref="A3:L94">
      <sortCondition ref="J2:J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3"/>
  <sheetViews>
    <sheetView workbookViewId="0">
      <pane ySplit="2" topLeftCell="A720" activePane="bottomLeft" state="frozen"/>
      <selection pane="bottomLeft" activeCell="P743" sqref="P743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8" t="s">
        <v>4389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25">
      <c r="A2" s="1" t="s">
        <v>3991</v>
      </c>
      <c r="B2" s="1" t="s">
        <v>4036</v>
      </c>
      <c r="C2" s="1" t="s">
        <v>4270</v>
      </c>
      <c r="D2" s="1" t="s">
        <v>4271</v>
      </c>
      <c r="E2" s="1" t="s">
        <v>4272</v>
      </c>
      <c r="F2" s="1" t="s">
        <v>4273</v>
      </c>
      <c r="G2" s="1" t="s">
        <v>4472</v>
      </c>
    </row>
    <row r="3" spans="1:16" x14ac:dyDescent="0.25">
      <c r="A3" s="3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constants'!$A$2:$A$9964,0)),"","X")</f>
        <v>X</v>
      </c>
    </row>
    <row r="4" spans="1:16" x14ac:dyDescent="0.25">
      <c r="A4" s="33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constants'!$A$2:$A$9964,0)),"","X")</f>
        <v>X</v>
      </c>
    </row>
    <row r="5" spans="1:16" x14ac:dyDescent="0.25">
      <c r="A5" s="33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constants'!$A$2:$A$9964,0)),"","X")</f>
        <v>X</v>
      </c>
    </row>
    <row r="6" spans="1:16" x14ac:dyDescent="0.25">
      <c r="A6" s="33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constants'!$A$2:$A$9964,0)),"","X")</f>
        <v>X</v>
      </c>
    </row>
    <row r="7" spans="1:16" x14ac:dyDescent="0.25">
      <c r="A7" s="33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constants'!$A$2:$A$9964,0)),"","X")</f>
        <v>X</v>
      </c>
    </row>
    <row r="8" spans="1:16" x14ac:dyDescent="0.25">
      <c r="A8" s="33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constants'!$A$2:$A$9964,0)),"","X")</f>
        <v>X</v>
      </c>
    </row>
    <row r="9" spans="1:16" x14ac:dyDescent="0.25">
      <c r="A9" s="33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constants'!$A$2:$A$9964,0)),"","X")</f>
        <v>X</v>
      </c>
    </row>
    <row r="10" spans="1:16" x14ac:dyDescent="0.25">
      <c r="A10" s="33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constants'!$A$2:$A$9964,0)),"","X")</f>
        <v>X</v>
      </c>
    </row>
    <row r="11" spans="1:16" x14ac:dyDescent="0.25">
      <c r="A11" s="33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constants'!$A$2:$A$9964,0)),"","X")</f>
        <v>X</v>
      </c>
    </row>
    <row r="12" spans="1:16" x14ac:dyDescent="0.25">
      <c r="A12" s="33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constants'!$A$2:$A$9964,0)),"","X")</f>
        <v>X</v>
      </c>
    </row>
    <row r="13" spans="1:16" x14ac:dyDescent="0.25">
      <c r="A13" s="3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constants'!$A$2:$A$9964,0)),"","X")</f>
        <v>X</v>
      </c>
    </row>
    <row r="14" spans="1:16" x14ac:dyDescent="0.25">
      <c r="A14" s="33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constants'!$A$2:$A$9964,0)),"","X")</f>
        <v>X</v>
      </c>
    </row>
    <row r="15" spans="1:16" x14ac:dyDescent="0.25">
      <c r="A15" s="33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constants'!$A$2:$A$9964,0)),"","X")</f>
        <v>X</v>
      </c>
    </row>
    <row r="16" spans="1:16" x14ac:dyDescent="0.25">
      <c r="A16" s="33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constants'!$A$2:$A$9964,0)),"","X")</f>
        <v>X</v>
      </c>
    </row>
    <row r="17" spans="1:7" x14ac:dyDescent="0.25">
      <c r="A17" s="33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constants'!$A$2:$A$9964,0)),"","X")</f>
        <v>X</v>
      </c>
    </row>
    <row r="18" spans="1:7" x14ac:dyDescent="0.25">
      <c r="A18" s="33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constants'!$A$2:$A$9964,0)),"","X")</f>
        <v>X</v>
      </c>
    </row>
    <row r="19" spans="1:7" x14ac:dyDescent="0.25">
      <c r="A19" s="33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constants'!$A$2:$A$9964,0)),"","X")</f>
        <v>X</v>
      </c>
    </row>
    <row r="20" spans="1:7" x14ac:dyDescent="0.25">
      <c r="A20" s="33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constants'!$A$2:$A$9964,0)),"","X")</f>
        <v>X</v>
      </c>
    </row>
    <row r="21" spans="1:7" x14ac:dyDescent="0.25">
      <c r="A21" s="33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constants'!$A$2:$A$9964,0)),"","X")</f>
        <v>X</v>
      </c>
    </row>
    <row r="22" spans="1:7" x14ac:dyDescent="0.25">
      <c r="A22" s="33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constants'!$A$2:$A$9964,0)),"","X")</f>
        <v>X</v>
      </c>
    </row>
    <row r="23" spans="1:7" x14ac:dyDescent="0.25">
      <c r="A23" s="3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constants'!$A$2:$A$9964,0)),"","X")</f>
        <v>X</v>
      </c>
    </row>
    <row r="24" spans="1:7" x14ac:dyDescent="0.25">
      <c r="A24" s="33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constants'!$A$2:$A$9964,0)),"","X")</f>
        <v>X</v>
      </c>
    </row>
    <row r="25" spans="1:7" x14ac:dyDescent="0.25">
      <c r="A25" s="33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constants'!$A$2:$A$9964,0)),"","X")</f>
        <v>X</v>
      </c>
    </row>
    <row r="26" spans="1:7" x14ac:dyDescent="0.25">
      <c r="A26" s="33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constants'!$A$2:$A$9964,0)),"","X")</f>
        <v>X</v>
      </c>
    </row>
    <row r="27" spans="1:7" x14ac:dyDescent="0.25">
      <c r="A27" s="33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constants'!$A$2:$A$9964,0)),"","X")</f>
        <v>X</v>
      </c>
    </row>
    <row r="28" spans="1:7" x14ac:dyDescent="0.25">
      <c r="A28" s="33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constants'!$A$2:$A$9964,0)),"","X")</f>
        <v>X</v>
      </c>
    </row>
    <row r="29" spans="1:7" x14ac:dyDescent="0.25">
      <c r="A29" s="33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constants'!$A$2:$A$9964,0)),"","X")</f>
        <v>X</v>
      </c>
    </row>
    <row r="30" spans="1:7" x14ac:dyDescent="0.25">
      <c r="A30" s="33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constants'!$A$2:$A$9964,0)),"","X")</f>
        <v>X</v>
      </c>
    </row>
    <row r="31" spans="1:7" x14ac:dyDescent="0.25">
      <c r="A31" s="33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constants'!$A$2:$A$9964,0)),"","X")</f>
        <v>X</v>
      </c>
    </row>
    <row r="32" spans="1:7" x14ac:dyDescent="0.25">
      <c r="A32" s="33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constants'!$A$2:$A$9964,0)),"","X")</f>
        <v>X</v>
      </c>
    </row>
    <row r="33" spans="1:7" x14ac:dyDescent="0.25">
      <c r="A33" s="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constants'!$A$2:$A$9964,0)),"","X")</f>
        <v>X</v>
      </c>
    </row>
    <row r="34" spans="1:7" x14ac:dyDescent="0.25">
      <c r="A34" s="33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constants'!$A$2:$A$9964,0)),"","X")</f>
        <v>X</v>
      </c>
    </row>
    <row r="35" spans="1:7" x14ac:dyDescent="0.25">
      <c r="A35" s="33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constants'!$A$2:$A$9964,0)),"","X")</f>
        <v>X</v>
      </c>
    </row>
    <row r="36" spans="1:7" x14ac:dyDescent="0.25">
      <c r="A36" s="33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constants'!$A$2:$A$9964,0)),"","X")</f>
        <v>X</v>
      </c>
    </row>
    <row r="37" spans="1:7" x14ac:dyDescent="0.25">
      <c r="A37" s="33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constants'!$A$2:$A$9964,0)),"","X")</f>
        <v>X</v>
      </c>
    </row>
    <row r="38" spans="1:7" x14ac:dyDescent="0.25">
      <c r="A38" s="33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constants'!$A$2:$A$9964,0)),"","X")</f>
        <v>X</v>
      </c>
    </row>
    <row r="39" spans="1:7" x14ac:dyDescent="0.25">
      <c r="A39" s="33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constants'!$A$2:$A$9964,0)),"","X")</f>
        <v>X</v>
      </c>
    </row>
    <row r="40" spans="1:7" x14ac:dyDescent="0.25">
      <c r="A40" s="33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constants'!$A$2:$A$9964,0)),"","X")</f>
        <v>X</v>
      </c>
    </row>
    <row r="41" spans="1:7" x14ac:dyDescent="0.25">
      <c r="A41" s="33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constants'!$A$2:$A$9964,0)),"","X")</f>
        <v>X</v>
      </c>
    </row>
    <row r="42" spans="1:7" x14ac:dyDescent="0.25">
      <c r="A42" s="33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constants'!$A$2:$A$9964,0)),"","X")</f>
        <v>X</v>
      </c>
    </row>
    <row r="43" spans="1:7" x14ac:dyDescent="0.25">
      <c r="A43" s="3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constants'!$A$2:$A$9964,0)),"","X")</f>
        <v>X</v>
      </c>
    </row>
    <row r="44" spans="1:7" x14ac:dyDescent="0.25">
      <c r="A44" s="33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constants'!$A$2:$A$9964,0)),"","X")</f>
        <v>X</v>
      </c>
    </row>
    <row r="45" spans="1:7" x14ac:dyDescent="0.25">
      <c r="A45" s="33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constants'!$A$2:$A$9964,0)),"","X")</f>
        <v>X</v>
      </c>
    </row>
    <row r="46" spans="1:7" x14ac:dyDescent="0.25">
      <c r="A46" s="33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constants'!$A$2:$A$9964,0)),"","X")</f>
        <v>X</v>
      </c>
    </row>
    <row r="47" spans="1:7" x14ac:dyDescent="0.25">
      <c r="A47" s="33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constants'!$A$2:$A$9964,0)),"","X")</f>
        <v>X</v>
      </c>
    </row>
    <row r="48" spans="1:7" x14ac:dyDescent="0.25">
      <c r="A48" s="33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constants'!$A$2:$A$9964,0)),"","X")</f>
        <v>X</v>
      </c>
    </row>
    <row r="49" spans="1:7" x14ac:dyDescent="0.25">
      <c r="A49" s="33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constants'!$A$2:$A$9964,0)),"","X")</f>
        <v>X</v>
      </c>
    </row>
    <row r="50" spans="1:7" x14ac:dyDescent="0.25">
      <c r="A50" s="33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constants'!$A$2:$A$9964,0)),"","X")</f>
        <v>X</v>
      </c>
    </row>
    <row r="51" spans="1:7" x14ac:dyDescent="0.25">
      <c r="A51" s="33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constants'!$A$2:$A$9964,0)),"","X")</f>
        <v>X</v>
      </c>
    </row>
    <row r="52" spans="1:7" x14ac:dyDescent="0.25">
      <c r="A52" s="33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constants'!$A$2:$A$9964,0)),"","X")</f>
        <v>X</v>
      </c>
    </row>
    <row r="53" spans="1:7" x14ac:dyDescent="0.25">
      <c r="A53" s="3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constants'!$A$2:$A$9964,0)),"","X")</f>
        <v>X</v>
      </c>
    </row>
    <row r="54" spans="1:7" x14ac:dyDescent="0.25">
      <c r="A54" s="33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constants'!$A$2:$A$9964,0)),"","X")</f>
        <v>X</v>
      </c>
    </row>
    <row r="55" spans="1:7" x14ac:dyDescent="0.25">
      <c r="A55" s="33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constants'!$A$2:$A$9964,0)),"","X")</f>
        <v>X</v>
      </c>
    </row>
    <row r="56" spans="1:7" x14ac:dyDescent="0.25">
      <c r="A56" s="33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constants'!$A$2:$A$9964,0)),"","X")</f>
        <v>X</v>
      </c>
    </row>
    <row r="57" spans="1:7" x14ac:dyDescent="0.25">
      <c r="A57" s="33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constants'!$A$2:$A$9964,0)),"","X")</f>
        <v>X</v>
      </c>
    </row>
    <row r="58" spans="1:7" x14ac:dyDescent="0.25">
      <c r="A58" s="33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constants'!$A$2:$A$9964,0)),"","X")</f>
        <v>X</v>
      </c>
    </row>
    <row r="59" spans="1:7" x14ac:dyDescent="0.25">
      <c r="A59" s="33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constants'!$A$2:$A$9964,0)),"","X")</f>
        <v>X</v>
      </c>
    </row>
    <row r="60" spans="1:7" x14ac:dyDescent="0.25">
      <c r="A60" s="33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constants'!$A$2:$A$9964,0)),"","X")</f>
        <v>X</v>
      </c>
    </row>
    <row r="61" spans="1:7" x14ac:dyDescent="0.25">
      <c r="A61" s="33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constants'!$A$2:$A$9964,0)),"","X")</f>
        <v>X</v>
      </c>
    </row>
    <row r="62" spans="1:7" x14ac:dyDescent="0.25">
      <c r="A62" s="33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constants'!$A$2:$A$9964,0)),"","X")</f>
        <v>X</v>
      </c>
    </row>
    <row r="63" spans="1:7" x14ac:dyDescent="0.25">
      <c r="A63" s="3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constants'!$A$2:$A$9964,0)),"","X")</f>
        <v>X</v>
      </c>
    </row>
    <row r="64" spans="1:7" x14ac:dyDescent="0.25">
      <c r="A64" s="33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constants'!$A$2:$A$9964,0)),"","X")</f>
        <v>X</v>
      </c>
    </row>
    <row r="65" spans="1:7" x14ac:dyDescent="0.25">
      <c r="A65" s="33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constants'!$A$2:$A$9964,0)),"","X")</f>
        <v>X</v>
      </c>
    </row>
    <row r="66" spans="1:7" x14ac:dyDescent="0.25">
      <c r="A66" s="33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constants'!$A$2:$A$9964,0)),"","X")</f>
        <v>X</v>
      </c>
    </row>
    <row r="67" spans="1:7" x14ac:dyDescent="0.25">
      <c r="A67" s="33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constants'!$A$2:$A$9964,0)),"","X")</f>
        <v>X</v>
      </c>
    </row>
    <row r="68" spans="1:7" x14ac:dyDescent="0.25">
      <c r="A68" s="33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constants'!$A$2:$A$9964,0)),"","X")</f>
        <v>X</v>
      </c>
    </row>
    <row r="69" spans="1:7" x14ac:dyDescent="0.25">
      <c r="A69" s="33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constants'!$A$2:$A$9964,0)),"","X")</f>
        <v>X</v>
      </c>
    </row>
    <row r="70" spans="1:7" x14ac:dyDescent="0.25">
      <c r="A70" s="33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constants'!$A$2:$A$9964,0)),"","X")</f>
        <v>X</v>
      </c>
    </row>
    <row r="71" spans="1:7" x14ac:dyDescent="0.25">
      <c r="A71" s="33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constants'!$A$2:$A$9964,0)),"","X")</f>
        <v>X</v>
      </c>
    </row>
    <row r="72" spans="1:7" x14ac:dyDescent="0.25">
      <c r="A72" s="33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constants'!$A$2:$A$9964,0)),"","X")</f>
        <v>X</v>
      </c>
    </row>
    <row r="73" spans="1:7" x14ac:dyDescent="0.25">
      <c r="A73" s="3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constants'!$A$2:$A$9964,0)),"","X")</f>
        <v>X</v>
      </c>
    </row>
    <row r="74" spans="1:7" x14ac:dyDescent="0.25">
      <c r="A74" s="33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constants'!$A$2:$A$9964,0)),"","X")</f>
        <v>X</v>
      </c>
    </row>
    <row r="75" spans="1:7" x14ac:dyDescent="0.25">
      <c r="A75" s="33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constants'!$A$2:$A$9964,0)),"","X")</f>
        <v>X</v>
      </c>
    </row>
    <row r="76" spans="1:7" x14ac:dyDescent="0.25">
      <c r="A76" s="33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constants'!$A$2:$A$9964,0)),"","X")</f>
        <v>X</v>
      </c>
    </row>
    <row r="77" spans="1:7" x14ac:dyDescent="0.25">
      <c r="A77" s="33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constants'!$A$2:$A$9964,0)),"","X")</f>
        <v>X</v>
      </c>
    </row>
    <row r="78" spans="1:7" x14ac:dyDescent="0.25">
      <c r="A78" s="33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constants'!$A$2:$A$9964,0)),"","X")</f>
        <v>X</v>
      </c>
    </row>
    <row r="79" spans="1:7" x14ac:dyDescent="0.25">
      <c r="A79" s="33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constants'!$A$2:$A$9964,0)),"","X")</f>
        <v>X</v>
      </c>
    </row>
    <row r="80" spans="1:7" x14ac:dyDescent="0.25">
      <c r="A80" s="33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constants'!$A$2:$A$9964,0)),"","X")</f>
        <v>X</v>
      </c>
    </row>
    <row r="81" spans="1:7" x14ac:dyDescent="0.25">
      <c r="A81" s="33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constants'!$A$2:$A$9964,0)),"","X")</f>
        <v>X</v>
      </c>
    </row>
    <row r="82" spans="1:7" x14ac:dyDescent="0.25">
      <c r="A82" s="33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constants'!$A$2:$A$9964,0)),"","X")</f>
        <v>X</v>
      </c>
    </row>
    <row r="83" spans="1:7" x14ac:dyDescent="0.25">
      <c r="A83" s="3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constants'!$A$2:$A$9964,0)),"","X")</f>
        <v>X</v>
      </c>
    </row>
    <row r="84" spans="1:7" x14ac:dyDescent="0.25">
      <c r="A84" s="33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constants'!$A$2:$A$9964,0)),"","X")</f>
        <v>X</v>
      </c>
    </row>
    <row r="85" spans="1:7" x14ac:dyDescent="0.25">
      <c r="A85" s="33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constants'!$A$2:$A$9964,0)),"","X")</f>
        <v>X</v>
      </c>
    </row>
    <row r="86" spans="1:7" x14ac:dyDescent="0.25">
      <c r="A86" s="33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constants'!$A$2:$A$9964,0)),"","X")</f>
        <v>X</v>
      </c>
    </row>
    <row r="87" spans="1:7" x14ac:dyDescent="0.25">
      <c r="A87" s="33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constants'!$A$2:$A$9964,0)),"","X")</f>
        <v>X</v>
      </c>
    </row>
    <row r="88" spans="1:7" x14ac:dyDescent="0.25">
      <c r="A88" s="33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constants'!$A$2:$A$9964,0)),"","X")</f>
        <v>X</v>
      </c>
    </row>
    <row r="89" spans="1:7" x14ac:dyDescent="0.25">
      <c r="A89" s="33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constants'!$A$2:$A$9964,0)),"","X")</f>
        <v>X</v>
      </c>
    </row>
    <row r="90" spans="1:7" x14ac:dyDescent="0.25">
      <c r="A90" s="33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constants'!$A$2:$A$9964,0)),"","X")</f>
        <v>X</v>
      </c>
    </row>
    <row r="91" spans="1:7" x14ac:dyDescent="0.25">
      <c r="A91" s="33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constants'!$A$2:$A$9964,0)),"","X")</f>
        <v>X</v>
      </c>
    </row>
    <row r="92" spans="1:7" x14ac:dyDescent="0.25">
      <c r="A92" s="33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constants'!$A$2:$A$9964,0)),"","X")</f>
        <v>X</v>
      </c>
    </row>
    <row r="93" spans="1:7" x14ac:dyDescent="0.25">
      <c r="A93" s="3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constants'!$A$2:$A$9964,0)),"","X")</f>
        <v>X</v>
      </c>
    </row>
    <row r="94" spans="1:7" x14ac:dyDescent="0.25">
      <c r="A94" s="33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constants'!$A$2:$A$9964,0)),"","X")</f>
        <v>X</v>
      </c>
    </row>
    <row r="95" spans="1:7" x14ac:dyDescent="0.25">
      <c r="A95" s="33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constants'!$A$2:$A$9964,0)),"","X")</f>
        <v>X</v>
      </c>
    </row>
    <row r="96" spans="1:7" x14ac:dyDescent="0.25">
      <c r="A96" s="33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constants'!$A$2:$A$9964,0)),"","X")</f>
        <v>X</v>
      </c>
    </row>
    <row r="97" spans="1:7" x14ac:dyDescent="0.25">
      <c r="A97" s="33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constants'!$A$2:$A$9964,0)),"","X")</f>
        <v>X</v>
      </c>
    </row>
    <row r="98" spans="1:7" x14ac:dyDescent="0.25">
      <c r="A98" s="33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constants'!$A$2:$A$9964,0)),"","X")</f>
        <v>X</v>
      </c>
    </row>
    <row r="99" spans="1:7" x14ac:dyDescent="0.25">
      <c r="A99" s="33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constants'!$A$2:$A$9964,0)),"","X")</f>
        <v>X</v>
      </c>
    </row>
    <row r="100" spans="1:7" x14ac:dyDescent="0.25">
      <c r="A100" s="33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constants'!$A$2:$A$9964,0)),"","X")</f>
        <v>X</v>
      </c>
    </row>
    <row r="101" spans="1:7" x14ac:dyDescent="0.25">
      <c r="A101" s="33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constants'!$A$2:$A$9964,0)),"","X")</f>
        <v>X</v>
      </c>
    </row>
    <row r="102" spans="1:7" x14ac:dyDescent="0.25">
      <c r="A102" s="33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constants'!$A$2:$A$9964,0)),"","X")</f>
        <v>X</v>
      </c>
    </row>
    <row r="103" spans="1:7" x14ac:dyDescent="0.25">
      <c r="A103" s="3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constants'!$A$2:$A$9964,0)),"","X")</f>
        <v>X</v>
      </c>
    </row>
    <row r="104" spans="1:7" x14ac:dyDescent="0.25">
      <c r="A104" s="33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constants'!$A$2:$A$9964,0)),"","X")</f>
        <v>X</v>
      </c>
    </row>
    <row r="105" spans="1:7" x14ac:dyDescent="0.25">
      <c r="A105" s="33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constants'!$A$2:$A$9964,0)),"","X")</f>
        <v>X</v>
      </c>
    </row>
    <row r="106" spans="1:7" x14ac:dyDescent="0.25">
      <c r="A106" s="33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constants'!$A$2:$A$9964,0)),"","X")</f>
        <v>X</v>
      </c>
    </row>
    <row r="107" spans="1:7" x14ac:dyDescent="0.25">
      <c r="A107" s="33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constants'!$A$2:$A$9964,0)),"","X")</f>
        <v>X</v>
      </c>
    </row>
    <row r="108" spans="1:7" x14ac:dyDescent="0.25">
      <c r="A108" s="33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constants'!$A$2:$A$9964,0)),"","X")</f>
        <v>X</v>
      </c>
    </row>
    <row r="109" spans="1:7" x14ac:dyDescent="0.25">
      <c r="A109" s="33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constants'!$A$2:$A$9964,0)),"","X")</f>
        <v>X</v>
      </c>
    </row>
    <row r="110" spans="1:7" x14ac:dyDescent="0.25">
      <c r="A110" s="33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constants'!$A$2:$A$9964,0)),"","X")</f>
        <v>X</v>
      </c>
    </row>
    <row r="111" spans="1:7" x14ac:dyDescent="0.25">
      <c r="A111" s="33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constants'!$A$2:$A$9964,0)),"","X")</f>
        <v>X</v>
      </c>
    </row>
    <row r="112" spans="1:7" x14ac:dyDescent="0.25">
      <c r="A112" s="33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constants'!$A$2:$A$9964,0)),"","X")</f>
        <v>X</v>
      </c>
    </row>
    <row r="113" spans="1:7" x14ac:dyDescent="0.25">
      <c r="A113" s="3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constants'!$A$2:$A$9964,0)),"","X")</f>
        <v>X</v>
      </c>
    </row>
    <row r="114" spans="1:7" x14ac:dyDescent="0.25">
      <c r="A114" s="33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constants'!$A$2:$A$9964,0)),"","X")</f>
        <v>X</v>
      </c>
    </row>
    <row r="115" spans="1:7" x14ac:dyDescent="0.25">
      <c r="A115" s="33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constants'!$A$2:$A$9964,0)),"","X")</f>
        <v>X</v>
      </c>
    </row>
    <row r="116" spans="1:7" x14ac:dyDescent="0.25">
      <c r="A116" s="33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constants'!$A$2:$A$9964,0)),"","X")</f>
        <v>X</v>
      </c>
    </row>
    <row r="117" spans="1:7" x14ac:dyDescent="0.25">
      <c r="A117" s="33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constants'!$A$2:$A$9964,0)),"","X")</f>
        <v>X</v>
      </c>
    </row>
    <row r="118" spans="1:7" x14ac:dyDescent="0.25">
      <c r="A118" s="33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constants'!$A$2:$A$9964,0)),"","X")</f>
        <v>X</v>
      </c>
    </row>
    <row r="119" spans="1:7" x14ac:dyDescent="0.25">
      <c r="A119" s="33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constants'!$A$2:$A$9964,0)),"","X")</f>
        <v>X</v>
      </c>
    </row>
    <row r="120" spans="1:7" x14ac:dyDescent="0.25">
      <c r="A120" s="33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constants'!$A$2:$A$9964,0)),"","X")</f>
        <v>X</v>
      </c>
    </row>
    <row r="121" spans="1:7" x14ac:dyDescent="0.25">
      <c r="A121" s="33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constants'!$A$2:$A$9964,0)),"","X")</f>
        <v>X</v>
      </c>
    </row>
    <row r="122" spans="1:7" x14ac:dyDescent="0.25">
      <c r="A122" s="33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constants'!$A$2:$A$9964,0)),"","X")</f>
        <v>X</v>
      </c>
    </row>
    <row r="123" spans="1:7" x14ac:dyDescent="0.25">
      <c r="A123" s="3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constants'!$A$2:$A$9964,0)),"","X")</f>
        <v>X</v>
      </c>
    </row>
    <row r="124" spans="1:7" x14ac:dyDescent="0.25">
      <c r="A124" s="33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constants'!$A$2:$A$9964,0)),"","X")</f>
        <v>X</v>
      </c>
    </row>
    <row r="125" spans="1:7" x14ac:dyDescent="0.25">
      <c r="A125" s="33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constants'!$A$2:$A$9964,0)),"","X")</f>
        <v>X</v>
      </c>
    </row>
    <row r="126" spans="1:7" x14ac:dyDescent="0.25">
      <c r="A126" s="33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constants'!$A$2:$A$9964,0)),"","X")</f>
        <v>X</v>
      </c>
    </row>
    <row r="127" spans="1:7" x14ac:dyDescent="0.25">
      <c r="A127" s="33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constants'!$A$2:$A$9964,0)),"","X")</f>
        <v>X</v>
      </c>
    </row>
    <row r="128" spans="1:7" x14ac:dyDescent="0.25">
      <c r="A128" s="33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constants'!$A$2:$A$9964,0)),"","X")</f>
        <v>X</v>
      </c>
    </row>
    <row r="129" spans="1:7" x14ac:dyDescent="0.25">
      <c r="A129" s="33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constants'!$A$2:$A$9964,0)),"","X")</f>
        <v>X</v>
      </c>
    </row>
    <row r="130" spans="1:7" x14ac:dyDescent="0.25">
      <c r="A130" s="33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constants'!$A$2:$A$9964,0)),"","X")</f>
        <v>X</v>
      </c>
    </row>
    <row r="131" spans="1:7" x14ac:dyDescent="0.25">
      <c r="A131" s="33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constants'!$A$2:$A$9964,0)),"","X")</f>
        <v>X</v>
      </c>
    </row>
    <row r="132" spans="1:7" x14ac:dyDescent="0.25">
      <c r="A132" s="33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constants'!$A$2:$A$9964,0)),"","X")</f>
        <v>X</v>
      </c>
    </row>
    <row r="133" spans="1:7" x14ac:dyDescent="0.25">
      <c r="A133" s="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constants'!$A$2:$A$9964,0)),"","X")</f>
        <v>X</v>
      </c>
    </row>
    <row r="134" spans="1:7" x14ac:dyDescent="0.25">
      <c r="A134" s="33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constants'!$A$2:$A$9964,0)),"","X")</f>
        <v>X</v>
      </c>
    </row>
    <row r="135" spans="1:7" x14ac:dyDescent="0.25">
      <c r="A135" s="33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constants'!$A$2:$A$9964,0)),"","X")</f>
        <v>X</v>
      </c>
    </row>
    <row r="136" spans="1:7" x14ac:dyDescent="0.25">
      <c r="A136" s="33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constants'!$A$2:$A$9964,0)),"","X")</f>
        <v>X</v>
      </c>
    </row>
    <row r="137" spans="1:7" x14ac:dyDescent="0.25">
      <c r="A137" s="33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constants'!$A$2:$A$9964,0)),"","X")</f>
        <v>X</v>
      </c>
    </row>
    <row r="138" spans="1:7" x14ac:dyDescent="0.25">
      <c r="A138" s="33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constants'!$A$2:$A$9964,0)),"","X")</f>
        <v>X</v>
      </c>
    </row>
    <row r="139" spans="1:7" x14ac:dyDescent="0.25">
      <c r="A139" s="33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constants'!$A$2:$A$9964,0)),"","X")</f>
        <v>X</v>
      </c>
    </row>
    <row r="140" spans="1:7" x14ac:dyDescent="0.25">
      <c r="A140" s="33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constants'!$A$2:$A$9964,0)),"","X")</f>
        <v>X</v>
      </c>
    </row>
    <row r="141" spans="1:7" x14ac:dyDescent="0.25">
      <c r="A141" s="33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constants'!$A$2:$A$9964,0)),"","X")</f>
        <v>X</v>
      </c>
    </row>
    <row r="142" spans="1:7" x14ac:dyDescent="0.25">
      <c r="A142" s="33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constants'!$A$2:$A$9964,0)),"","X")</f>
        <v>X</v>
      </c>
    </row>
    <row r="143" spans="1:7" x14ac:dyDescent="0.25">
      <c r="A143" s="3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constants'!$A$2:$A$9964,0)),"","X")</f>
        <v>X</v>
      </c>
    </row>
    <row r="144" spans="1:7" x14ac:dyDescent="0.25">
      <c r="A144" s="33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constants'!$A$2:$A$9964,0)),"","X")</f>
        <v>X</v>
      </c>
    </row>
    <row r="145" spans="1:7" x14ac:dyDescent="0.25">
      <c r="A145" s="33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constants'!$A$2:$A$9964,0)),"","X")</f>
        <v>X</v>
      </c>
    </row>
    <row r="146" spans="1:7" x14ac:dyDescent="0.25">
      <c r="A146" s="33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constants'!$A$2:$A$9964,0)),"","X")</f>
        <v>X</v>
      </c>
    </row>
    <row r="147" spans="1:7" x14ac:dyDescent="0.25">
      <c r="A147" s="33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constants'!$A$2:$A$9964,0)),"","X")</f>
        <v>X</v>
      </c>
    </row>
    <row r="148" spans="1:7" x14ac:dyDescent="0.25">
      <c r="A148" s="33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constants'!$A$2:$A$9964,0)),"","X")</f>
        <v>X</v>
      </c>
    </row>
    <row r="149" spans="1:7" x14ac:dyDescent="0.25">
      <c r="A149" s="33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constants'!$A$2:$A$9964,0)),"","X")</f>
        <v>X</v>
      </c>
    </row>
    <row r="150" spans="1:7" x14ac:dyDescent="0.25">
      <c r="A150" s="33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constants'!$A$2:$A$9964,0)),"","X")</f>
        <v>X</v>
      </c>
    </row>
    <row r="151" spans="1:7" x14ac:dyDescent="0.25">
      <c r="A151" s="33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constants'!$A$2:$A$9964,0)),"","X")</f>
        <v>X</v>
      </c>
    </row>
    <row r="152" spans="1:7" x14ac:dyDescent="0.25">
      <c r="A152" s="33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constants'!$A$2:$A$9964,0)),"","X")</f>
        <v>X</v>
      </c>
    </row>
    <row r="153" spans="1:7" x14ac:dyDescent="0.25">
      <c r="A153" s="3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constants'!$A$2:$A$9964,0)),"","X")</f>
        <v>X</v>
      </c>
    </row>
    <row r="154" spans="1:7" x14ac:dyDescent="0.25">
      <c r="A154" s="33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constants'!$A$2:$A$9964,0)),"","X")</f>
        <v>X</v>
      </c>
    </row>
    <row r="155" spans="1:7" x14ac:dyDescent="0.25">
      <c r="A155" s="33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constants'!$A$2:$A$9964,0)),"","X")</f>
        <v>X</v>
      </c>
    </row>
    <row r="156" spans="1:7" x14ac:dyDescent="0.25">
      <c r="A156" s="33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constants'!$A$2:$A$9964,0)),"","X")</f>
        <v>X</v>
      </c>
    </row>
    <row r="157" spans="1:7" x14ac:dyDescent="0.25">
      <c r="A157" s="33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constants'!$A$2:$A$9964,0)),"","X")</f>
        <v>X</v>
      </c>
    </row>
    <row r="158" spans="1:7" x14ac:dyDescent="0.25">
      <c r="A158" s="33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constants'!$A$2:$A$9964,0)),"","X")</f>
        <v>X</v>
      </c>
    </row>
    <row r="159" spans="1:7" x14ac:dyDescent="0.25">
      <c r="A159" s="33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constants'!$A$2:$A$9964,0)),"","X")</f>
        <v>X</v>
      </c>
    </row>
    <row r="160" spans="1:7" x14ac:dyDescent="0.25">
      <c r="A160" s="33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constants'!$A$2:$A$9964,0)),"","X")</f>
        <v>X</v>
      </c>
    </row>
    <row r="161" spans="1:7" x14ac:dyDescent="0.25">
      <c r="A161" s="33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constants'!$A$2:$A$9964,0)),"","X")</f>
        <v>X</v>
      </c>
    </row>
    <row r="162" spans="1:7" x14ac:dyDescent="0.25">
      <c r="A162" s="33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constants'!$A$2:$A$9964,0)),"","X")</f>
        <v>X</v>
      </c>
    </row>
    <row r="163" spans="1:7" x14ac:dyDescent="0.25">
      <c r="A163" s="3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constants'!$A$2:$A$9964,0)),"","X")</f>
        <v>X</v>
      </c>
    </row>
    <row r="164" spans="1:7" x14ac:dyDescent="0.25">
      <c r="A164" s="33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constants'!$A$2:$A$9964,0)),"","X")</f>
        <v>X</v>
      </c>
    </row>
    <row r="165" spans="1:7" x14ac:dyDescent="0.25">
      <c r="A165" s="33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constants'!$A$2:$A$9964,0)),"","X")</f>
        <v>X</v>
      </c>
    </row>
    <row r="166" spans="1:7" x14ac:dyDescent="0.25">
      <c r="A166" s="33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constants'!$A$2:$A$9964,0)),"","X")</f>
        <v>X</v>
      </c>
    </row>
    <row r="167" spans="1:7" x14ac:dyDescent="0.25">
      <c r="A167" s="33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constants'!$A$2:$A$9964,0)),"","X")</f>
        <v>X</v>
      </c>
    </row>
    <row r="168" spans="1:7" x14ac:dyDescent="0.25">
      <c r="A168" s="33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constants'!$A$2:$A$9964,0)),"","X")</f>
        <v>X</v>
      </c>
    </row>
    <row r="169" spans="1:7" x14ac:dyDescent="0.25">
      <c r="A169" s="33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constants'!$A$2:$A$9964,0)),"","X")</f>
        <v>X</v>
      </c>
    </row>
    <row r="170" spans="1:7" x14ac:dyDescent="0.25">
      <c r="A170" s="33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constants'!$A$2:$A$9964,0)),"","X")</f>
        <v>X</v>
      </c>
    </row>
    <row r="171" spans="1:7" x14ac:dyDescent="0.25">
      <c r="A171" s="33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constants'!$A$2:$A$9964,0)),"","X")</f>
        <v>X</v>
      </c>
    </row>
    <row r="172" spans="1:7" x14ac:dyDescent="0.25">
      <c r="A172" s="33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constants'!$A$2:$A$9964,0)),"","X")</f>
        <v>X</v>
      </c>
    </row>
    <row r="173" spans="1:7" x14ac:dyDescent="0.25">
      <c r="A173" s="3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constants'!$A$2:$A$9964,0)),"","X")</f>
        <v>X</v>
      </c>
    </row>
    <row r="174" spans="1:7" x14ac:dyDescent="0.25">
      <c r="A174" s="33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constants'!$A$2:$A$9964,0)),"","X")</f>
        <v>X</v>
      </c>
    </row>
    <row r="175" spans="1:7" x14ac:dyDescent="0.25">
      <c r="A175" s="33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constants'!$A$2:$A$9964,0)),"","X")</f>
        <v>X</v>
      </c>
    </row>
    <row r="176" spans="1:7" x14ac:dyDescent="0.25">
      <c r="A176" s="33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constants'!$A$2:$A$9964,0)),"","X")</f>
        <v>X</v>
      </c>
    </row>
    <row r="177" spans="1:7" x14ac:dyDescent="0.25">
      <c r="A177" s="33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constants'!$A$2:$A$9964,0)),"","X")</f>
        <v>X</v>
      </c>
    </row>
    <row r="178" spans="1:7" x14ac:dyDescent="0.25">
      <c r="A178" s="33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constants'!$A$2:$A$9964,0)),"","X")</f>
        <v>X</v>
      </c>
    </row>
    <row r="179" spans="1:7" x14ac:dyDescent="0.25">
      <c r="A179" s="33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constants'!$A$2:$A$9964,0)),"","X")</f>
        <v>X</v>
      </c>
    </row>
    <row r="180" spans="1:7" x14ac:dyDescent="0.25">
      <c r="A180" s="33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constants'!$A$2:$A$9964,0)),"","X")</f>
        <v>X</v>
      </c>
    </row>
    <row r="181" spans="1:7" x14ac:dyDescent="0.25">
      <c r="A181" s="33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constants'!$A$2:$A$9964,0)),"","X")</f>
        <v>X</v>
      </c>
    </row>
    <row r="182" spans="1:7" x14ac:dyDescent="0.25">
      <c r="A182" s="33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constants'!$A$2:$A$9964,0)),"","X")</f>
        <v>X</v>
      </c>
    </row>
    <row r="183" spans="1:7" x14ac:dyDescent="0.25">
      <c r="A183" s="3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constants'!$A$2:$A$9964,0)),"","X")</f>
        <v>X</v>
      </c>
    </row>
    <row r="184" spans="1:7" x14ac:dyDescent="0.25">
      <c r="A184" s="33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constants'!$A$2:$A$9964,0)),"","X")</f>
        <v>X</v>
      </c>
    </row>
    <row r="185" spans="1:7" x14ac:dyDescent="0.25">
      <c r="A185" s="33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constants'!$A$2:$A$9964,0)),"","X")</f>
        <v>X</v>
      </c>
    </row>
    <row r="186" spans="1:7" x14ac:dyDescent="0.25">
      <c r="A186" s="33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constants'!$A$2:$A$9964,0)),"","X")</f>
        <v>X</v>
      </c>
    </row>
    <row r="187" spans="1:7" x14ac:dyDescent="0.25">
      <c r="A187" s="33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constants'!$A$2:$A$9964,0)),"","X")</f>
        <v>X</v>
      </c>
    </row>
    <row r="188" spans="1:7" x14ac:dyDescent="0.25">
      <c r="A188" s="33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constants'!$A$2:$A$9964,0)),"","X")</f>
        <v>X</v>
      </c>
    </row>
    <row r="189" spans="1:7" x14ac:dyDescent="0.25">
      <c r="A189" s="33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constants'!$A$2:$A$9964,0)),"","X")</f>
        <v>X</v>
      </c>
    </row>
    <row r="190" spans="1:7" x14ac:dyDescent="0.25">
      <c r="A190" s="33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constants'!$A$2:$A$9964,0)),"","X")</f>
        <v>X</v>
      </c>
    </row>
    <row r="191" spans="1:7" x14ac:dyDescent="0.25">
      <c r="A191" s="33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constants'!$A$2:$A$9964,0)),"","X")</f>
        <v>X</v>
      </c>
    </row>
    <row r="192" spans="1:7" x14ac:dyDescent="0.25">
      <c r="A192" s="33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constants'!$A$2:$A$9964,0)),"","X")</f>
        <v>X</v>
      </c>
    </row>
    <row r="193" spans="1:7" x14ac:dyDescent="0.25">
      <c r="A193" s="3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constants'!$A$2:$A$9964,0)),"","X")</f>
        <v>X</v>
      </c>
    </row>
    <row r="194" spans="1:7" x14ac:dyDescent="0.25">
      <c r="A194" s="33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constants'!$A$2:$A$9964,0)),"","X")</f>
        <v>X</v>
      </c>
    </row>
    <row r="195" spans="1:7" x14ac:dyDescent="0.25">
      <c r="A195" s="33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constants'!$A$2:$A$9964,0)),"","X")</f>
        <v>X</v>
      </c>
    </row>
    <row r="196" spans="1:7" x14ac:dyDescent="0.25">
      <c r="A196" s="33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constants'!$A$2:$A$9964,0)),"","X")</f>
        <v>X</v>
      </c>
    </row>
    <row r="197" spans="1:7" x14ac:dyDescent="0.25">
      <c r="A197" s="33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constants'!$A$2:$A$9964,0)),"","X")</f>
        <v>X</v>
      </c>
    </row>
    <row r="198" spans="1:7" x14ac:dyDescent="0.25">
      <c r="A198" s="33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constants'!$A$2:$A$9964,0)),"","X")</f>
        <v>X</v>
      </c>
    </row>
    <row r="199" spans="1:7" x14ac:dyDescent="0.25">
      <c r="A199" s="33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constants'!$A$2:$A$9964,0)),"","X")</f>
        <v>X</v>
      </c>
    </row>
    <row r="200" spans="1:7" x14ac:dyDescent="0.25">
      <c r="A200" s="33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constants'!$A$2:$A$9964,0)),"","X")</f>
        <v>X</v>
      </c>
    </row>
    <row r="201" spans="1:7" x14ac:dyDescent="0.25">
      <c r="A201" s="33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constants'!$A$2:$A$9964,0)),"","X")</f>
        <v>X</v>
      </c>
    </row>
    <row r="202" spans="1:7" x14ac:dyDescent="0.25">
      <c r="A202" s="33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constants'!$A$2:$A$9964,0)),"","X")</f>
        <v>X</v>
      </c>
    </row>
    <row r="203" spans="1:7" x14ac:dyDescent="0.25">
      <c r="A203" s="3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constants'!$A$2:$A$9964,0)),"","X")</f>
        <v>X</v>
      </c>
    </row>
    <row r="204" spans="1:7" x14ac:dyDescent="0.25">
      <c r="A204" s="33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constants'!$A$2:$A$9964,0)),"","X")</f>
        <v>X</v>
      </c>
    </row>
    <row r="205" spans="1:7" x14ac:dyDescent="0.25">
      <c r="A205" s="33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constants'!$A$2:$A$9964,0)),"","X")</f>
        <v>X</v>
      </c>
    </row>
    <row r="206" spans="1:7" x14ac:dyDescent="0.25">
      <c r="A206" s="33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constants'!$A$2:$A$9964,0)),"","X")</f>
        <v>X</v>
      </c>
    </row>
    <row r="207" spans="1:7" x14ac:dyDescent="0.25">
      <c r="A207" s="33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constants'!$A$2:$A$9964,0)),"","X")</f>
        <v>X</v>
      </c>
    </row>
    <row r="208" spans="1:7" x14ac:dyDescent="0.25">
      <c r="A208" s="33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constants'!$A$2:$A$9964,0)),"","X")</f>
        <v>X</v>
      </c>
    </row>
    <row r="209" spans="1:7" x14ac:dyDescent="0.25">
      <c r="A209" s="33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constants'!$A$2:$A$9964,0)),"","X")</f>
        <v>X</v>
      </c>
    </row>
    <row r="210" spans="1:7" x14ac:dyDescent="0.25">
      <c r="A210" s="33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3684</v>
      </c>
      <c r="G210" t="str">
        <f>IF(ISNA(MATCH(A210,'ESO zone constants'!$A$2:$A$9964,0)),"","X")</f>
        <v>X</v>
      </c>
    </row>
    <row r="211" spans="1:7" x14ac:dyDescent="0.25">
      <c r="A211" s="33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3685</v>
      </c>
      <c r="G211" t="str">
        <f>IF(ISNA(MATCH(A211,'ESO zone constants'!$A$2:$A$9964,0)),"","X")</f>
        <v>X</v>
      </c>
    </row>
    <row r="212" spans="1:7" x14ac:dyDescent="0.25">
      <c r="A212" s="33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3686</v>
      </c>
      <c r="G212" t="str">
        <f>IF(ISNA(MATCH(A212,'ESO zone constants'!$A$2:$A$9964,0)),"","X")</f>
        <v>X</v>
      </c>
    </row>
    <row r="213" spans="1:7" x14ac:dyDescent="0.25">
      <c r="A213" s="3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3687</v>
      </c>
      <c r="G213" t="str">
        <f>IF(ISNA(MATCH(A213,'ESO zone constants'!$A$2:$A$9964,0)),"","X")</f>
        <v>X</v>
      </c>
    </row>
    <row r="214" spans="1:7" x14ac:dyDescent="0.25">
      <c r="A214" s="33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constants'!$A$2:$A$9964,0)),"","X")</f>
        <v>X</v>
      </c>
    </row>
    <row r="215" spans="1:7" x14ac:dyDescent="0.25">
      <c r="A215" s="33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3688</v>
      </c>
      <c r="G215" t="str">
        <f>IF(ISNA(MATCH(A215,'ESO zone constants'!$A$2:$A$9964,0)),"","X")</f>
        <v>X</v>
      </c>
    </row>
    <row r="216" spans="1:7" x14ac:dyDescent="0.25">
      <c r="A216" s="33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3689</v>
      </c>
      <c r="G216" t="str">
        <f>IF(ISNA(MATCH(A216,'ESO zone constants'!$A$2:$A$9964,0)),"","X")</f>
        <v>X</v>
      </c>
    </row>
    <row r="217" spans="1:7" x14ac:dyDescent="0.25">
      <c r="A217" s="33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3690</v>
      </c>
      <c r="G217" t="str">
        <f>IF(ISNA(MATCH(A217,'ESO zone constants'!$A$2:$A$9964,0)),"","X")</f>
        <v>X</v>
      </c>
    </row>
    <row r="218" spans="1:7" x14ac:dyDescent="0.25">
      <c r="A218" s="33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3691</v>
      </c>
      <c r="G218" t="str">
        <f>IF(ISNA(MATCH(A218,'ESO zone constants'!$A$2:$A$9964,0)),"","X")</f>
        <v>X</v>
      </c>
    </row>
    <row r="219" spans="1:7" x14ac:dyDescent="0.25">
      <c r="A219" s="33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3692</v>
      </c>
      <c r="G219" t="str">
        <f>IF(ISNA(MATCH(A219,'ESO zone constants'!$A$2:$A$9964,0)),"","X")</f>
        <v>X</v>
      </c>
    </row>
    <row r="220" spans="1:7" x14ac:dyDescent="0.25">
      <c r="A220" s="33">
        <v>424</v>
      </c>
      <c r="B220">
        <v>218</v>
      </c>
      <c r="C220">
        <v>3</v>
      </c>
      <c r="D220" t="s">
        <v>996</v>
      </c>
      <c r="E220" t="s">
        <v>349</v>
      </c>
      <c r="F220" t="s">
        <v>3693</v>
      </c>
      <c r="G220" t="str">
        <f>IF(ISNA(MATCH(A220,'ESO zone constants'!$A$2:$A$9964,0)),"","X")</f>
        <v>X</v>
      </c>
    </row>
    <row r="221" spans="1:7" x14ac:dyDescent="0.25">
      <c r="A221" s="33">
        <v>425</v>
      </c>
      <c r="B221">
        <v>219</v>
      </c>
      <c r="C221">
        <v>3</v>
      </c>
      <c r="D221" t="s">
        <v>997</v>
      </c>
      <c r="E221" t="s">
        <v>350</v>
      </c>
      <c r="F221" t="s">
        <v>3694</v>
      </c>
      <c r="G221" t="str">
        <f>IF(ISNA(MATCH(A221,'ESO zone constants'!$A$2:$A$9964,0)),"","X")</f>
        <v>X</v>
      </c>
    </row>
    <row r="222" spans="1:7" x14ac:dyDescent="0.25">
      <c r="A222" s="33">
        <v>426</v>
      </c>
      <c r="B222">
        <v>220</v>
      </c>
      <c r="C222">
        <v>3</v>
      </c>
      <c r="D222" t="s">
        <v>998</v>
      </c>
      <c r="E222" t="s">
        <v>351</v>
      </c>
      <c r="F222" t="s">
        <v>3695</v>
      </c>
      <c r="G222" t="str">
        <f>IF(ISNA(MATCH(A222,'ESO zone constants'!$A$2:$A$9964,0)),"","X")</f>
        <v>X</v>
      </c>
    </row>
    <row r="223" spans="1:7" x14ac:dyDescent="0.25">
      <c r="A223" s="33">
        <v>429</v>
      </c>
      <c r="B223">
        <v>221</v>
      </c>
      <c r="C223">
        <v>3</v>
      </c>
      <c r="D223" t="s">
        <v>999</v>
      </c>
      <c r="E223" t="s">
        <v>352</v>
      </c>
      <c r="F223" t="s">
        <v>3696</v>
      </c>
      <c r="G223" t="str">
        <f>IF(ISNA(MATCH(A223,'ESO zone constants'!$A$2:$A$9964,0)),"","X")</f>
        <v>X</v>
      </c>
    </row>
    <row r="224" spans="1:7" x14ac:dyDescent="0.25">
      <c r="A224" s="33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3697</v>
      </c>
      <c r="G224" t="str">
        <f>IF(ISNA(MATCH(A224,'ESO zone constants'!$A$2:$A$9964,0)),"","X")</f>
        <v>X</v>
      </c>
    </row>
    <row r="225" spans="1:7" x14ac:dyDescent="0.25">
      <c r="A225" s="33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3698</v>
      </c>
      <c r="G225" t="str">
        <f>IF(ISNA(MATCH(A225,'ESO zone constants'!$A$2:$A$9964,0)),"","X")</f>
        <v>X</v>
      </c>
    </row>
    <row r="226" spans="1:7" x14ac:dyDescent="0.25">
      <c r="A226" s="33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3699</v>
      </c>
      <c r="G226" t="str">
        <f>IF(ISNA(MATCH(A226,'ESO zone constants'!$A$2:$A$9964,0)),"","X")</f>
        <v>X</v>
      </c>
    </row>
    <row r="227" spans="1:7" x14ac:dyDescent="0.25">
      <c r="A227" s="33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3700</v>
      </c>
      <c r="G227" t="str">
        <f>IF(ISNA(MATCH(A227,'ESO zone constants'!$A$2:$A$9964,0)),"","X")</f>
        <v>X</v>
      </c>
    </row>
    <row r="228" spans="1:7" x14ac:dyDescent="0.25">
      <c r="A228" s="33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3701</v>
      </c>
      <c r="G228" t="str">
        <f>IF(ISNA(MATCH(A228,'ESO zone constants'!$A$2:$A$9964,0)),"","X")</f>
        <v>X</v>
      </c>
    </row>
    <row r="229" spans="1:7" x14ac:dyDescent="0.25">
      <c r="A229" s="33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3702</v>
      </c>
      <c r="G229" t="str">
        <f>IF(ISNA(MATCH(A229,'ESO zone constants'!$A$2:$A$9964,0)),"","X")</f>
        <v>X</v>
      </c>
    </row>
    <row r="230" spans="1:7" x14ac:dyDescent="0.25">
      <c r="A230" s="33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3703</v>
      </c>
      <c r="G230" t="str">
        <f>IF(ISNA(MATCH(A230,'ESO zone constants'!$A$2:$A$9964,0)),"","X")</f>
        <v>X</v>
      </c>
    </row>
    <row r="231" spans="1:7" x14ac:dyDescent="0.25">
      <c r="A231" s="33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3704</v>
      </c>
      <c r="G231" t="str">
        <f>IF(ISNA(MATCH(A231,'ESO zone constants'!$A$2:$A$9964,0)),"","X")</f>
        <v>X</v>
      </c>
    </row>
    <row r="232" spans="1:7" x14ac:dyDescent="0.25">
      <c r="A232" s="33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3705</v>
      </c>
      <c r="G232" t="str">
        <f>IF(ISNA(MATCH(A232,'ESO zone constants'!$A$2:$A$9964,0)),"","X")</f>
        <v>X</v>
      </c>
    </row>
    <row r="233" spans="1:7" x14ac:dyDescent="0.25">
      <c r="A233" s="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3706</v>
      </c>
      <c r="G233" t="str">
        <f>IF(ISNA(MATCH(A233,'ESO zone constants'!$A$2:$A$9964,0)),"","X")</f>
        <v>X</v>
      </c>
    </row>
    <row r="234" spans="1:7" x14ac:dyDescent="0.25">
      <c r="A234" s="33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constants'!$A$2:$A$9964,0)),"","X")</f>
        <v>X</v>
      </c>
    </row>
    <row r="235" spans="1:7" x14ac:dyDescent="0.25">
      <c r="A235" s="33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3707</v>
      </c>
      <c r="G235" t="str">
        <f>IF(ISNA(MATCH(A235,'ESO zone constants'!$A$2:$A$9964,0)),"","X")</f>
        <v>X</v>
      </c>
    </row>
    <row r="236" spans="1:7" x14ac:dyDescent="0.25">
      <c r="A236" s="33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3708</v>
      </c>
      <c r="G236" t="str">
        <f>IF(ISNA(MATCH(A236,'ESO zone constants'!$A$2:$A$9964,0)),"","X")</f>
        <v>X</v>
      </c>
    </row>
    <row r="237" spans="1:7" x14ac:dyDescent="0.25">
      <c r="A237" s="33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3709</v>
      </c>
      <c r="G237" t="str">
        <f>IF(ISNA(MATCH(A237,'ESO zone constants'!$A$2:$A$9964,0)),"","X")</f>
        <v>X</v>
      </c>
    </row>
    <row r="238" spans="1:7" x14ac:dyDescent="0.25">
      <c r="A238" s="33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3710</v>
      </c>
      <c r="G238" t="str">
        <f>IF(ISNA(MATCH(A238,'ESO zone constants'!$A$2:$A$9964,0)),"","X")</f>
        <v>X</v>
      </c>
    </row>
    <row r="239" spans="1:7" x14ac:dyDescent="0.25">
      <c r="A239" s="33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3711</v>
      </c>
      <c r="G239" t="str">
        <f>IF(ISNA(MATCH(A239,'ESO zone constants'!$A$2:$A$9964,0)),"","X")</f>
        <v>X</v>
      </c>
    </row>
    <row r="240" spans="1:7" x14ac:dyDescent="0.25">
      <c r="A240" s="33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3712</v>
      </c>
      <c r="G240" t="str">
        <f>IF(ISNA(MATCH(A240,'ESO zone constants'!$A$2:$A$9964,0)),"","X")</f>
        <v>X</v>
      </c>
    </row>
    <row r="241" spans="1:7" x14ac:dyDescent="0.25">
      <c r="A241" s="33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3713</v>
      </c>
      <c r="G241" t="str">
        <f>IF(ISNA(MATCH(A241,'ESO zone constants'!$A$2:$A$9964,0)),"","X")</f>
        <v>X</v>
      </c>
    </row>
    <row r="242" spans="1:7" x14ac:dyDescent="0.25">
      <c r="A242" s="33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3714</v>
      </c>
      <c r="G242" t="str">
        <f>IF(ISNA(MATCH(A242,'ESO zone constants'!$A$2:$A$9964,0)),"","X")</f>
        <v>X</v>
      </c>
    </row>
    <row r="243" spans="1:7" x14ac:dyDescent="0.25">
      <c r="A243" s="3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3715</v>
      </c>
      <c r="G243" t="str">
        <f>IF(ISNA(MATCH(A243,'ESO zone constants'!$A$2:$A$9964,0)),"","X")</f>
        <v>X</v>
      </c>
    </row>
    <row r="244" spans="1:7" x14ac:dyDescent="0.25">
      <c r="A244" s="33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3716</v>
      </c>
      <c r="G244" t="str">
        <f>IF(ISNA(MATCH(A244,'ESO zone constants'!$A$2:$A$9964,0)),"","X")</f>
        <v>X</v>
      </c>
    </row>
    <row r="245" spans="1:7" x14ac:dyDescent="0.25">
      <c r="A245" s="33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3717</v>
      </c>
      <c r="G245" t="str">
        <f>IF(ISNA(MATCH(A245,'ESO zone constants'!$A$2:$A$9964,0)),"","X")</f>
        <v>X</v>
      </c>
    </row>
    <row r="246" spans="1:7" x14ac:dyDescent="0.25">
      <c r="A246" s="33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3718</v>
      </c>
      <c r="G246" t="str">
        <f>IF(ISNA(MATCH(A246,'ESO zone constants'!$A$2:$A$9964,0)),"","X")</f>
        <v>X</v>
      </c>
    </row>
    <row r="247" spans="1:7" x14ac:dyDescent="0.25">
      <c r="A247" s="33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3719</v>
      </c>
      <c r="G247" t="str">
        <f>IF(ISNA(MATCH(A247,'ESO zone constants'!$A$2:$A$9964,0)),"","X")</f>
        <v>X</v>
      </c>
    </row>
    <row r="248" spans="1:7" x14ac:dyDescent="0.25">
      <c r="A248" s="33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3720</v>
      </c>
      <c r="G248" t="str">
        <f>IF(ISNA(MATCH(A248,'ESO zone constants'!$A$2:$A$9964,0)),"","X")</f>
        <v>X</v>
      </c>
    </row>
    <row r="249" spans="1:7" x14ac:dyDescent="0.25">
      <c r="A249" s="33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3721</v>
      </c>
      <c r="G249" t="str">
        <f>IF(ISNA(MATCH(A249,'ESO zone constants'!$A$2:$A$9964,0)),"","X")</f>
        <v>X</v>
      </c>
    </row>
    <row r="250" spans="1:7" x14ac:dyDescent="0.25">
      <c r="A250" s="33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3722</v>
      </c>
      <c r="G250" t="str">
        <f>IF(ISNA(MATCH(A250,'ESO zone constants'!$A$2:$A$9964,0)),"","X")</f>
        <v>X</v>
      </c>
    </row>
    <row r="251" spans="1:7" x14ac:dyDescent="0.25">
      <c r="A251" s="33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3723</v>
      </c>
      <c r="G251" t="str">
        <f>IF(ISNA(MATCH(A251,'ESO zone constants'!$A$2:$A$9964,0)),"","X")</f>
        <v>X</v>
      </c>
    </row>
    <row r="252" spans="1:7" x14ac:dyDescent="0.25">
      <c r="A252" s="33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3724</v>
      </c>
      <c r="G252" t="str">
        <f>IF(ISNA(MATCH(A252,'ESO zone constants'!$A$2:$A$9964,0)),"","X")</f>
        <v>X</v>
      </c>
    </row>
    <row r="253" spans="1:7" x14ac:dyDescent="0.25">
      <c r="A253" s="3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3725</v>
      </c>
      <c r="G253" t="str">
        <f>IF(ISNA(MATCH(A253,'ESO zone constants'!$A$2:$A$9964,0)),"","X")</f>
        <v>X</v>
      </c>
    </row>
    <row r="254" spans="1:7" x14ac:dyDescent="0.25">
      <c r="A254" s="33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3726</v>
      </c>
      <c r="G254" t="str">
        <f>IF(ISNA(MATCH(A254,'ESO zone constants'!$A$2:$A$9964,0)),"","X")</f>
        <v>X</v>
      </c>
    </row>
    <row r="255" spans="1:7" x14ac:dyDescent="0.25">
      <c r="A255" s="33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3727</v>
      </c>
      <c r="G255" t="str">
        <f>IF(ISNA(MATCH(A255,'ESO zone constants'!$A$2:$A$9964,0)),"","X")</f>
        <v>X</v>
      </c>
    </row>
    <row r="256" spans="1:7" x14ac:dyDescent="0.25">
      <c r="A256" s="33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3728</v>
      </c>
      <c r="G256" t="str">
        <f>IF(ISNA(MATCH(A256,'ESO zone constants'!$A$2:$A$9964,0)),"","X")</f>
        <v>X</v>
      </c>
    </row>
    <row r="257" spans="1:7" x14ac:dyDescent="0.25">
      <c r="A257" s="33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3729</v>
      </c>
      <c r="G257" t="str">
        <f>IF(ISNA(MATCH(A257,'ESO zone constants'!$A$2:$A$9964,0)),"","X")</f>
        <v>X</v>
      </c>
    </row>
    <row r="258" spans="1:7" x14ac:dyDescent="0.25">
      <c r="A258" s="33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3730</v>
      </c>
      <c r="G258" t="str">
        <f>IF(ISNA(MATCH(A258,'ESO zone constants'!$A$2:$A$9964,0)),"","X")</f>
        <v>X</v>
      </c>
    </row>
    <row r="259" spans="1:7" x14ac:dyDescent="0.25">
      <c r="A259" s="33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3731</v>
      </c>
      <c r="G259" t="str">
        <f>IF(ISNA(MATCH(A259,'ESO zone constants'!$A$2:$A$9964,0)),"","X")</f>
        <v>X</v>
      </c>
    </row>
    <row r="260" spans="1:7" x14ac:dyDescent="0.25">
      <c r="A260" s="33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3732</v>
      </c>
      <c r="G260" t="str">
        <f>IF(ISNA(MATCH(A260,'ESO zone constants'!$A$2:$A$9964,0)),"","X")</f>
        <v>X</v>
      </c>
    </row>
    <row r="261" spans="1:7" x14ac:dyDescent="0.25">
      <c r="A261" s="33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3733</v>
      </c>
      <c r="G261" t="str">
        <f>IF(ISNA(MATCH(A261,'ESO zone constants'!$A$2:$A$9964,0)),"","X")</f>
        <v>X</v>
      </c>
    </row>
    <row r="262" spans="1:7" x14ac:dyDescent="0.25">
      <c r="A262" s="33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3734</v>
      </c>
      <c r="G262" t="str">
        <f>IF(ISNA(MATCH(A262,'ESO zone constants'!$A$2:$A$9964,0)),"","X")</f>
        <v>X</v>
      </c>
    </row>
    <row r="263" spans="1:7" x14ac:dyDescent="0.25">
      <c r="A263" s="3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3735</v>
      </c>
      <c r="G263" t="str">
        <f>IF(ISNA(MATCH(A263,'ESO zone constants'!$A$2:$A$9964,0)),"","X")</f>
        <v>X</v>
      </c>
    </row>
    <row r="264" spans="1:7" x14ac:dyDescent="0.25">
      <c r="A264" s="33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3736</v>
      </c>
      <c r="G264" t="str">
        <f>IF(ISNA(MATCH(A264,'ESO zone constants'!$A$2:$A$9964,0)),"","X")</f>
        <v>X</v>
      </c>
    </row>
    <row r="265" spans="1:7" x14ac:dyDescent="0.25">
      <c r="A265" s="33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3737</v>
      </c>
      <c r="G265" t="str">
        <f>IF(ISNA(MATCH(A265,'ESO zone constants'!$A$2:$A$9964,0)),"","X")</f>
        <v>X</v>
      </c>
    </row>
    <row r="266" spans="1:7" x14ac:dyDescent="0.25">
      <c r="A266" s="33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3738</v>
      </c>
      <c r="G266" t="str">
        <f>IF(ISNA(MATCH(A266,'ESO zone constants'!$A$2:$A$9964,0)),"","X")</f>
        <v>X</v>
      </c>
    </row>
    <row r="267" spans="1:7" x14ac:dyDescent="0.25">
      <c r="A267" s="33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3739</v>
      </c>
      <c r="G267" t="str">
        <f>IF(ISNA(MATCH(A267,'ESO zone constants'!$A$2:$A$9964,0)),"","X")</f>
        <v>X</v>
      </c>
    </row>
    <row r="268" spans="1:7" x14ac:dyDescent="0.25">
      <c r="A268" s="33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3740</v>
      </c>
      <c r="G268" t="str">
        <f>IF(ISNA(MATCH(A268,'ESO zone constants'!$A$2:$A$9964,0)),"","X")</f>
        <v>X</v>
      </c>
    </row>
    <row r="269" spans="1:7" x14ac:dyDescent="0.25">
      <c r="A269" s="33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3741</v>
      </c>
      <c r="G269" t="str">
        <f>IF(ISNA(MATCH(A269,'ESO zone constants'!$A$2:$A$9964,0)),"","X")</f>
        <v>X</v>
      </c>
    </row>
    <row r="270" spans="1:7" x14ac:dyDescent="0.25">
      <c r="A270" s="33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3742</v>
      </c>
      <c r="G270" t="str">
        <f>IF(ISNA(MATCH(A270,'ESO zone constants'!$A$2:$A$9964,0)),"","X")</f>
        <v>X</v>
      </c>
    </row>
    <row r="271" spans="1:7" x14ac:dyDescent="0.25">
      <c r="A271" s="33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3743</v>
      </c>
      <c r="G271" t="str">
        <f>IF(ISNA(MATCH(A271,'ESO zone constants'!$A$2:$A$9964,0)),"","X")</f>
        <v>X</v>
      </c>
    </row>
    <row r="272" spans="1:7" x14ac:dyDescent="0.25">
      <c r="A272" s="33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3744</v>
      </c>
      <c r="G272" t="str">
        <f>IF(ISNA(MATCH(A272,'ESO zone constants'!$A$2:$A$9964,0)),"","X")</f>
        <v>X</v>
      </c>
    </row>
    <row r="273" spans="1:7" x14ac:dyDescent="0.25">
      <c r="A273" s="3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3745</v>
      </c>
      <c r="G273" t="str">
        <f>IF(ISNA(MATCH(A273,'ESO zone constants'!$A$2:$A$9964,0)),"","X")</f>
        <v>X</v>
      </c>
    </row>
    <row r="274" spans="1:7" x14ac:dyDescent="0.25">
      <c r="A274" s="33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3746</v>
      </c>
      <c r="G274" t="str">
        <f>IF(ISNA(MATCH(A274,'ESO zone constants'!$A$2:$A$9964,0)),"","X")</f>
        <v>X</v>
      </c>
    </row>
    <row r="275" spans="1:7" x14ac:dyDescent="0.25">
      <c r="A275" s="33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3747</v>
      </c>
      <c r="G275" t="str">
        <f>IF(ISNA(MATCH(A275,'ESO zone constants'!$A$2:$A$9964,0)),"","X")</f>
        <v>X</v>
      </c>
    </row>
    <row r="276" spans="1:7" x14ac:dyDescent="0.25">
      <c r="A276" s="33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3748</v>
      </c>
      <c r="G276" t="str">
        <f>IF(ISNA(MATCH(A276,'ESO zone constants'!$A$2:$A$9964,0)),"","X")</f>
        <v>X</v>
      </c>
    </row>
    <row r="277" spans="1:7" x14ac:dyDescent="0.25">
      <c r="A277" s="33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3749</v>
      </c>
      <c r="G277" t="str">
        <f>IF(ISNA(MATCH(A277,'ESO zone constants'!$A$2:$A$9964,0)),"","X")</f>
        <v>X</v>
      </c>
    </row>
    <row r="278" spans="1:7" x14ac:dyDescent="0.25">
      <c r="A278" s="33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3750</v>
      </c>
      <c r="G278" t="str">
        <f>IF(ISNA(MATCH(A278,'ESO zone constants'!$A$2:$A$9964,0)),"","X")</f>
        <v>X</v>
      </c>
    </row>
    <row r="279" spans="1:7" x14ac:dyDescent="0.25">
      <c r="A279" s="33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3751</v>
      </c>
      <c r="G279" t="str">
        <f>IF(ISNA(MATCH(A279,'ESO zone constants'!$A$2:$A$9964,0)),"","X")</f>
        <v>X</v>
      </c>
    </row>
    <row r="280" spans="1:7" x14ac:dyDescent="0.25">
      <c r="A280" s="33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3752</v>
      </c>
      <c r="G280" t="str">
        <f>IF(ISNA(MATCH(A280,'ESO zone constants'!$A$2:$A$9964,0)),"","X")</f>
        <v>X</v>
      </c>
    </row>
    <row r="281" spans="1:7" x14ac:dyDescent="0.25">
      <c r="A281" s="33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3753</v>
      </c>
      <c r="G281" t="str">
        <f>IF(ISNA(MATCH(A281,'ESO zone constants'!$A$2:$A$9964,0)),"","X")</f>
        <v>X</v>
      </c>
    </row>
    <row r="282" spans="1:7" x14ac:dyDescent="0.25">
      <c r="A282" s="33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3754</v>
      </c>
      <c r="G282" t="str">
        <f>IF(ISNA(MATCH(A282,'ESO zone constants'!$A$2:$A$9964,0)),"","X")</f>
        <v>X</v>
      </c>
    </row>
    <row r="283" spans="1:7" x14ac:dyDescent="0.25">
      <c r="A283" s="3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3755</v>
      </c>
      <c r="G283" t="str">
        <f>IF(ISNA(MATCH(A283,'ESO zone constants'!$A$2:$A$9964,0)),"","X")</f>
        <v>X</v>
      </c>
    </row>
    <row r="284" spans="1:7" x14ac:dyDescent="0.25">
      <c r="A284" s="33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3756</v>
      </c>
      <c r="G284" t="str">
        <f>IF(ISNA(MATCH(A284,'ESO zone constants'!$A$2:$A$9964,0)),"","X")</f>
        <v>X</v>
      </c>
    </row>
    <row r="285" spans="1:7" x14ac:dyDescent="0.25">
      <c r="A285" s="33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3757</v>
      </c>
      <c r="G285" t="str">
        <f>IF(ISNA(MATCH(A285,'ESO zone constants'!$A$2:$A$9964,0)),"","X")</f>
        <v>X</v>
      </c>
    </row>
    <row r="286" spans="1:7" x14ac:dyDescent="0.25">
      <c r="A286" s="33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3758</v>
      </c>
      <c r="G286" t="str">
        <f>IF(ISNA(MATCH(A286,'ESO zone constants'!$A$2:$A$9964,0)),"","X")</f>
        <v>X</v>
      </c>
    </row>
    <row r="287" spans="1:7" x14ac:dyDescent="0.25">
      <c r="A287" s="33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3759</v>
      </c>
      <c r="G287" t="str">
        <f>IF(ISNA(MATCH(A287,'ESO zone constants'!$A$2:$A$9964,0)),"","X")</f>
        <v>X</v>
      </c>
    </row>
    <row r="288" spans="1:7" x14ac:dyDescent="0.25">
      <c r="A288" s="33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constants'!$A$2:$A$9964,0)),"","X")</f>
        <v>X</v>
      </c>
    </row>
    <row r="289" spans="1:7" x14ac:dyDescent="0.25">
      <c r="A289" s="33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constants'!$A$2:$A$9964,0)),"","X")</f>
        <v>X</v>
      </c>
    </row>
    <row r="290" spans="1:7" x14ac:dyDescent="0.25">
      <c r="A290" s="33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3760</v>
      </c>
      <c r="G290" t="str">
        <f>IF(ISNA(MATCH(A290,'ESO zone constants'!$A$2:$A$9964,0)),"","X")</f>
        <v>X</v>
      </c>
    </row>
    <row r="291" spans="1:7" x14ac:dyDescent="0.25">
      <c r="A291" s="33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3761</v>
      </c>
      <c r="G291" t="str">
        <f>IF(ISNA(MATCH(A291,'ESO zone constants'!$A$2:$A$9964,0)),"","X")</f>
        <v>X</v>
      </c>
    </row>
    <row r="292" spans="1:7" x14ac:dyDescent="0.25">
      <c r="A292" s="33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constants'!$A$2:$A$9964,0)),"","X")</f>
        <v>X</v>
      </c>
    </row>
    <row r="293" spans="1:7" x14ac:dyDescent="0.25">
      <c r="A293" s="3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3762</v>
      </c>
      <c r="G293" t="str">
        <f>IF(ISNA(MATCH(A293,'ESO zone constants'!$A$2:$A$9964,0)),"","X")</f>
        <v>X</v>
      </c>
    </row>
    <row r="294" spans="1:7" x14ac:dyDescent="0.25">
      <c r="A294" s="33">
        <v>515</v>
      </c>
      <c r="B294">
        <v>292</v>
      </c>
      <c r="C294">
        <v>515</v>
      </c>
      <c r="D294" t="s">
        <v>4261</v>
      </c>
      <c r="E294" t="s">
        <v>4277</v>
      </c>
      <c r="F294" t="s">
        <v>4281</v>
      </c>
      <c r="G294" t="str">
        <f>IF(ISNA(MATCH(A294,'ESO zone constants'!$A$2:$A$9964,0)),"","X")</f>
        <v>X</v>
      </c>
    </row>
    <row r="295" spans="1:7" x14ac:dyDescent="0.25">
      <c r="A295" s="33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constants'!$A$2:$A$9964,0)),"","X")</f>
        <v>X</v>
      </c>
    </row>
    <row r="296" spans="1:7" x14ac:dyDescent="0.25">
      <c r="A296" s="33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constants'!$A$2:$A$9964,0)),"","X")</f>
        <v>X</v>
      </c>
    </row>
    <row r="297" spans="1:7" x14ac:dyDescent="0.25">
      <c r="A297" s="33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constants'!$A$2:$A$9964,0)),"","X")</f>
        <v>X</v>
      </c>
    </row>
    <row r="298" spans="1:7" x14ac:dyDescent="0.25">
      <c r="A298" s="33">
        <v>525</v>
      </c>
      <c r="B298">
        <v>296</v>
      </c>
      <c r="C298">
        <v>181</v>
      </c>
      <c r="D298" t="s">
        <v>849</v>
      </c>
      <c r="E298" t="s">
        <v>4175</v>
      </c>
      <c r="F298" t="s">
        <v>3549</v>
      </c>
      <c r="G298" t="str">
        <f>IF(ISNA(MATCH(A298,'ESO zone constants'!$A$2:$A$9964,0)),"","X")</f>
        <v>X</v>
      </c>
    </row>
    <row r="299" spans="1:7" x14ac:dyDescent="0.25">
      <c r="A299" s="33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3763</v>
      </c>
      <c r="G299" t="str">
        <f>IF(ISNA(MATCH(A299,'ESO zone constants'!$A$2:$A$9964,0)),"","X")</f>
        <v>X</v>
      </c>
    </row>
    <row r="300" spans="1:7" x14ac:dyDescent="0.25">
      <c r="A300" s="33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constants'!$A$2:$A$9964,0)),"","X")</f>
        <v>X</v>
      </c>
    </row>
    <row r="301" spans="1:7" x14ac:dyDescent="0.25">
      <c r="A301" s="33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3764</v>
      </c>
      <c r="G301" t="str">
        <f>IF(ISNA(MATCH(A301,'ESO zone constants'!$A$2:$A$9964,0)),"","X")</f>
        <v>X</v>
      </c>
    </row>
    <row r="302" spans="1:7" x14ac:dyDescent="0.25">
      <c r="A302" s="33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3765</v>
      </c>
      <c r="G302" t="str">
        <f>IF(ISNA(MATCH(A302,'ESO zone constants'!$A$2:$A$9964,0)),"","X")</f>
        <v>X</v>
      </c>
    </row>
    <row r="303" spans="1:7" x14ac:dyDescent="0.25">
      <c r="A303" s="3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3766</v>
      </c>
      <c r="G303" t="str">
        <f>IF(ISNA(MATCH(A303,'ESO zone constants'!$A$2:$A$9964,0)),"","X")</f>
        <v>X</v>
      </c>
    </row>
    <row r="304" spans="1:7" x14ac:dyDescent="0.25">
      <c r="A304" s="33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constants'!$A$2:$A$9964,0)),"","X")</f>
        <v>X</v>
      </c>
    </row>
    <row r="305" spans="1:7" x14ac:dyDescent="0.25">
      <c r="A305" s="33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3767</v>
      </c>
      <c r="G305" t="str">
        <f>IF(ISNA(MATCH(A305,'ESO zone constants'!$A$2:$A$9964,0)),"","X")</f>
        <v>X</v>
      </c>
    </row>
    <row r="306" spans="1:7" x14ac:dyDescent="0.25">
      <c r="A306" s="33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constants'!$A$2:$A$9964,0)),"","X")</f>
        <v>X</v>
      </c>
    </row>
    <row r="307" spans="1:7" x14ac:dyDescent="0.25">
      <c r="A307" s="33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constants'!$A$2:$A$9964,0)),"","X")</f>
        <v>X</v>
      </c>
    </row>
    <row r="308" spans="1:7" x14ac:dyDescent="0.25">
      <c r="A308" s="33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constants'!$A$2:$A$9964,0)),"","X")</f>
        <v>X</v>
      </c>
    </row>
    <row r="309" spans="1:7" x14ac:dyDescent="0.25">
      <c r="A309" s="33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3768</v>
      </c>
      <c r="G309" t="str">
        <f>IF(ISNA(MATCH(A309,'ESO zone constants'!$A$2:$A$9964,0)),"","X")</f>
        <v>X</v>
      </c>
    </row>
    <row r="310" spans="1:7" x14ac:dyDescent="0.25">
      <c r="A310" s="33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3769</v>
      </c>
      <c r="G310" t="str">
        <f>IF(ISNA(MATCH(A310,'ESO zone constants'!$A$2:$A$9964,0)),"","X")</f>
        <v>X</v>
      </c>
    </row>
    <row r="311" spans="1:7" x14ac:dyDescent="0.25">
      <c r="A311" s="33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constants'!$A$2:$A$9964,0)),"","X")</f>
        <v>X</v>
      </c>
    </row>
    <row r="312" spans="1:7" x14ac:dyDescent="0.25">
      <c r="A312" s="33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3770</v>
      </c>
      <c r="G312" t="str">
        <f>IF(ISNA(MATCH(A312,'ESO zone constants'!$A$2:$A$9964,0)),"","X")</f>
        <v>X</v>
      </c>
    </row>
    <row r="313" spans="1:7" x14ac:dyDescent="0.25">
      <c r="A313" s="3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3771</v>
      </c>
      <c r="G313" t="str">
        <f>IF(ISNA(MATCH(A313,'ESO zone constants'!$A$2:$A$9964,0)),"","X")</f>
        <v>X</v>
      </c>
    </row>
    <row r="314" spans="1:7" x14ac:dyDescent="0.25">
      <c r="A314" s="33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3772</v>
      </c>
      <c r="G314" t="str">
        <f>IF(ISNA(MATCH(A314,'ESO zone constants'!$A$2:$A$9964,0)),"","X")</f>
        <v>X</v>
      </c>
    </row>
    <row r="315" spans="1:7" x14ac:dyDescent="0.25">
      <c r="A315" s="33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3773</v>
      </c>
      <c r="G315" t="str">
        <f>IF(ISNA(MATCH(A315,'ESO zone constants'!$A$2:$A$9964,0)),"","X")</f>
        <v>X</v>
      </c>
    </row>
    <row r="316" spans="1:7" x14ac:dyDescent="0.25">
      <c r="A316" s="33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3774</v>
      </c>
      <c r="G316" t="str">
        <f>IF(ISNA(MATCH(A316,'ESO zone constants'!$A$2:$A$9964,0)),"","X")</f>
        <v>X</v>
      </c>
    </row>
    <row r="317" spans="1:7" x14ac:dyDescent="0.25">
      <c r="A317" s="33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constants'!$A$2:$A$9964,0)),"","X")</f>
        <v>X</v>
      </c>
    </row>
    <row r="318" spans="1:7" x14ac:dyDescent="0.25">
      <c r="A318" s="33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3775</v>
      </c>
      <c r="G318" t="str">
        <f>IF(ISNA(MATCH(A318,'ESO zone constants'!$A$2:$A$9964,0)),"","X")</f>
        <v>X</v>
      </c>
    </row>
    <row r="319" spans="1:7" x14ac:dyDescent="0.25">
      <c r="A319" s="33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3776</v>
      </c>
      <c r="G319" t="str">
        <f>IF(ISNA(MATCH(A319,'ESO zone constants'!$A$2:$A$9964,0)),"","X")</f>
        <v>X</v>
      </c>
    </row>
    <row r="320" spans="1:7" x14ac:dyDescent="0.25">
      <c r="A320" s="33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3777</v>
      </c>
      <c r="G320" t="str">
        <f>IF(ISNA(MATCH(A320,'ESO zone constants'!$A$2:$A$9964,0)),"","X")</f>
        <v>X</v>
      </c>
    </row>
    <row r="321" spans="1:7" x14ac:dyDescent="0.25">
      <c r="A321" s="33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constants'!$A$2:$A$9964,0)),"","X")</f>
        <v>X</v>
      </c>
    </row>
    <row r="322" spans="1:7" x14ac:dyDescent="0.25">
      <c r="A322" s="33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3778</v>
      </c>
      <c r="G322" t="str">
        <f>IF(ISNA(MATCH(A322,'ESO zone constants'!$A$2:$A$9964,0)),"","X")</f>
        <v>X</v>
      </c>
    </row>
    <row r="323" spans="1:7" x14ac:dyDescent="0.25">
      <c r="A323" s="3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3779</v>
      </c>
      <c r="G323" t="str">
        <f>IF(ISNA(MATCH(A323,'ESO zone constants'!$A$2:$A$9964,0)),"","X")</f>
        <v>X</v>
      </c>
    </row>
    <row r="324" spans="1:7" x14ac:dyDescent="0.25">
      <c r="A324" s="33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3780</v>
      </c>
      <c r="G324" t="str">
        <f>IF(ISNA(MATCH(A324,'ESO zone constants'!$A$2:$A$9964,0)),"","X")</f>
        <v>X</v>
      </c>
    </row>
    <row r="325" spans="1:7" x14ac:dyDescent="0.25">
      <c r="A325" s="33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3781</v>
      </c>
      <c r="G325" t="str">
        <f>IF(ISNA(MATCH(A325,'ESO zone constants'!$A$2:$A$9964,0)),"","X")</f>
        <v>X</v>
      </c>
    </row>
    <row r="326" spans="1:7" x14ac:dyDescent="0.25">
      <c r="A326" s="33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3782</v>
      </c>
      <c r="G326" t="str">
        <f>IF(ISNA(MATCH(A326,'ESO zone constants'!$A$2:$A$9964,0)),"","X")</f>
        <v>X</v>
      </c>
    </row>
    <row r="327" spans="1:7" x14ac:dyDescent="0.25">
      <c r="A327" s="33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3783</v>
      </c>
      <c r="G327" t="str">
        <f>IF(ISNA(MATCH(A327,'ESO zone constants'!$A$2:$A$9964,0)),"","X")</f>
        <v>X</v>
      </c>
    </row>
    <row r="328" spans="1:7" x14ac:dyDescent="0.25">
      <c r="A328" s="33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constants'!$A$2:$A$9964,0)),"","X")</f>
        <v>X</v>
      </c>
    </row>
    <row r="329" spans="1:7" x14ac:dyDescent="0.25">
      <c r="A329" s="33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3784</v>
      </c>
      <c r="G329" t="str">
        <f>IF(ISNA(MATCH(A329,'ESO zone constants'!$A$2:$A$9964,0)),"","X")</f>
        <v>X</v>
      </c>
    </row>
    <row r="330" spans="1:7" x14ac:dyDescent="0.25">
      <c r="A330" s="33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constants'!$A$2:$A$9964,0)),"","X")</f>
        <v>X</v>
      </c>
    </row>
    <row r="331" spans="1:7" x14ac:dyDescent="0.25">
      <c r="A331" s="33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3785</v>
      </c>
      <c r="G331" t="str">
        <f>IF(ISNA(MATCH(A331,'ESO zone constants'!$A$2:$A$9964,0)),"","X")</f>
        <v>X</v>
      </c>
    </row>
    <row r="332" spans="1:7" x14ac:dyDescent="0.25">
      <c r="A332" s="33">
        <v>566</v>
      </c>
      <c r="B332">
        <v>330</v>
      </c>
      <c r="C332">
        <v>3</v>
      </c>
      <c r="D332" t="s">
        <v>1089</v>
      </c>
      <c r="E332" t="s">
        <v>455</v>
      </c>
      <c r="F332" t="s">
        <v>3786</v>
      </c>
      <c r="G332" t="str">
        <f>IF(ISNA(MATCH(A332,'ESO zone constants'!$A$2:$A$9964,0)),"","X")</f>
        <v>X</v>
      </c>
    </row>
    <row r="333" spans="1:7" x14ac:dyDescent="0.25">
      <c r="A333" s="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constants'!$A$2:$A$9964,0)),"","X")</f>
        <v>X</v>
      </c>
    </row>
    <row r="334" spans="1:7" x14ac:dyDescent="0.25">
      <c r="A334" s="33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3787</v>
      </c>
      <c r="G334" t="str">
        <f>IF(ISNA(MATCH(A334,'ESO zone constants'!$A$2:$A$9964,0)),"","X")</f>
        <v>X</v>
      </c>
    </row>
    <row r="335" spans="1:7" x14ac:dyDescent="0.25">
      <c r="A335" s="33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3788</v>
      </c>
      <c r="G335" t="str">
        <f>IF(ISNA(MATCH(A335,'ESO zone constants'!$A$2:$A$9964,0)),"","X")</f>
        <v>X</v>
      </c>
    </row>
    <row r="336" spans="1:7" x14ac:dyDescent="0.25">
      <c r="A336" s="33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3789</v>
      </c>
      <c r="G336" t="str">
        <f>IF(ISNA(MATCH(A336,'ESO zone constants'!$A$2:$A$9964,0)),"","X")</f>
        <v>X</v>
      </c>
    </row>
    <row r="337" spans="1:7" x14ac:dyDescent="0.25">
      <c r="A337" s="33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constants'!$A$2:$A$9964,0)),"","X")</f>
        <v>X</v>
      </c>
    </row>
    <row r="338" spans="1:7" x14ac:dyDescent="0.25">
      <c r="A338" s="33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3790</v>
      </c>
      <c r="G338" t="str">
        <f>IF(ISNA(MATCH(A338,'ESO zone constants'!$A$2:$A$9964,0)),"","X")</f>
        <v>X</v>
      </c>
    </row>
    <row r="339" spans="1:7" x14ac:dyDescent="0.25">
      <c r="A339" s="33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3791</v>
      </c>
      <c r="G339" t="str">
        <f>IF(ISNA(MATCH(A339,'ESO zone constants'!$A$2:$A$9964,0)),"","X")</f>
        <v>X</v>
      </c>
    </row>
    <row r="340" spans="1:7" x14ac:dyDescent="0.25">
      <c r="A340" s="33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constants'!$A$2:$A$9964,0)),"","X")</f>
        <v>X</v>
      </c>
    </row>
    <row r="341" spans="1:7" x14ac:dyDescent="0.25">
      <c r="A341" s="33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3792</v>
      </c>
      <c r="G341" t="str">
        <f>IF(ISNA(MATCH(A341,'ESO zone constants'!$A$2:$A$9964,0)),"","X")</f>
        <v>X</v>
      </c>
    </row>
    <row r="342" spans="1:7" x14ac:dyDescent="0.25">
      <c r="A342" s="33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3793</v>
      </c>
      <c r="G342" t="str">
        <f>IF(ISNA(MATCH(A342,'ESO zone constants'!$A$2:$A$9964,0)),"","X")</f>
        <v>X</v>
      </c>
    </row>
    <row r="343" spans="1:7" x14ac:dyDescent="0.25">
      <c r="A343" s="3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3794</v>
      </c>
      <c r="G343" t="str">
        <f>IF(ISNA(MATCH(A343,'ESO zone constants'!$A$2:$A$9964,0)),"","X")</f>
        <v>X</v>
      </c>
    </row>
    <row r="344" spans="1:7" x14ac:dyDescent="0.25">
      <c r="A344" s="33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3795</v>
      </c>
      <c r="G344" t="str">
        <f>IF(ISNA(MATCH(A344,'ESO zone constants'!$A$2:$A$9964,0)),"","X")</f>
        <v>X</v>
      </c>
    </row>
    <row r="345" spans="1:7" x14ac:dyDescent="0.25">
      <c r="A345" s="33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3796</v>
      </c>
      <c r="G345" t="str">
        <f>IF(ISNA(MATCH(A345,'ESO zone constants'!$A$2:$A$9964,0)),"","X")</f>
        <v>X</v>
      </c>
    </row>
    <row r="346" spans="1:7" x14ac:dyDescent="0.25">
      <c r="A346" s="33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3797</v>
      </c>
      <c r="G346" t="str">
        <f>IF(ISNA(MATCH(A346,'ESO zone constants'!$A$2:$A$9964,0)),"","X")</f>
        <v>X</v>
      </c>
    </row>
    <row r="347" spans="1:7" x14ac:dyDescent="0.25">
      <c r="A347" s="33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3798</v>
      </c>
      <c r="G347" t="str">
        <f>IF(ISNA(MATCH(A347,'ESO zone constants'!$A$2:$A$9964,0)),"","X")</f>
        <v>X</v>
      </c>
    </row>
    <row r="348" spans="1:7" x14ac:dyDescent="0.25">
      <c r="A348" s="33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constants'!$A$2:$A$9964,0)),"","X")</f>
        <v>X</v>
      </c>
    </row>
    <row r="349" spans="1:7" x14ac:dyDescent="0.25">
      <c r="A349" s="33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3799</v>
      </c>
      <c r="G349" t="str">
        <f>IF(ISNA(MATCH(A349,'ESO zone constants'!$A$2:$A$9964,0)),"","X")</f>
        <v>X</v>
      </c>
    </row>
    <row r="350" spans="1:7" x14ac:dyDescent="0.25">
      <c r="A350" s="33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3800</v>
      </c>
      <c r="G350" t="str">
        <f>IF(ISNA(MATCH(A350,'ESO zone constants'!$A$2:$A$9964,0)),"","X")</f>
        <v>X</v>
      </c>
    </row>
    <row r="351" spans="1:7" x14ac:dyDescent="0.25">
      <c r="A351" s="33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3801</v>
      </c>
      <c r="G351" t="str">
        <f>IF(ISNA(MATCH(A351,'ESO zone constants'!$A$2:$A$9964,0)),"","X")</f>
        <v>X</v>
      </c>
    </row>
    <row r="352" spans="1:7" x14ac:dyDescent="0.25">
      <c r="A352" s="33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3802</v>
      </c>
      <c r="G352" t="str">
        <f>IF(ISNA(MATCH(A352,'ESO zone constants'!$A$2:$A$9964,0)),"","X")</f>
        <v>X</v>
      </c>
    </row>
    <row r="353" spans="1:7" x14ac:dyDescent="0.25">
      <c r="A353" s="3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3803</v>
      </c>
      <c r="G353" t="str">
        <f>IF(ISNA(MATCH(A353,'ESO zone constants'!$A$2:$A$9964,0)),"","X")</f>
        <v>X</v>
      </c>
    </row>
    <row r="354" spans="1:7" x14ac:dyDescent="0.25">
      <c r="A354" s="33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3804</v>
      </c>
      <c r="G354" t="str">
        <f>IF(ISNA(MATCH(A354,'ESO zone constants'!$A$2:$A$9964,0)),"","X")</f>
        <v>X</v>
      </c>
    </row>
    <row r="355" spans="1:7" x14ac:dyDescent="0.25">
      <c r="A355" s="33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3805</v>
      </c>
      <c r="G355" t="str">
        <f>IF(ISNA(MATCH(A355,'ESO zone constants'!$A$2:$A$9964,0)),"","X")</f>
        <v>X</v>
      </c>
    </row>
    <row r="356" spans="1:7" x14ac:dyDescent="0.25">
      <c r="A356" s="33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3806</v>
      </c>
      <c r="G356" t="str">
        <f>IF(ISNA(MATCH(A356,'ESO zone constants'!$A$2:$A$9964,0)),"","X")</f>
        <v>X</v>
      </c>
    </row>
    <row r="357" spans="1:7" x14ac:dyDescent="0.25">
      <c r="A357" s="33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constants'!$A$2:$A$9964,0)),"","X")</f>
        <v>X</v>
      </c>
    </row>
    <row r="358" spans="1:7" x14ac:dyDescent="0.25">
      <c r="A358" s="33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3807</v>
      </c>
      <c r="G358" t="str">
        <f>IF(ISNA(MATCH(A358,'ESO zone constants'!$A$2:$A$9964,0)),"","X")</f>
        <v>X</v>
      </c>
    </row>
    <row r="359" spans="1:7" x14ac:dyDescent="0.25">
      <c r="A359" s="33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constants'!$A$2:$A$9964,0)),"","X")</f>
        <v>X</v>
      </c>
    </row>
    <row r="360" spans="1:7" x14ac:dyDescent="0.25">
      <c r="A360" s="33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3808</v>
      </c>
      <c r="G360" t="str">
        <f>IF(ISNA(MATCH(A360,'ESO zone constants'!$A$2:$A$9964,0)),"","X")</f>
        <v>X</v>
      </c>
    </row>
    <row r="361" spans="1:7" x14ac:dyDescent="0.25">
      <c r="A361" s="33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3809</v>
      </c>
      <c r="G361" t="str">
        <f>IF(ISNA(MATCH(A361,'ESO zone constants'!$A$2:$A$9964,0)),"","X")</f>
        <v>X</v>
      </c>
    </row>
    <row r="362" spans="1:7" x14ac:dyDescent="0.25">
      <c r="A362" s="33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3810</v>
      </c>
      <c r="G362" t="str">
        <f>IF(ISNA(MATCH(A362,'ESO zone constants'!$A$2:$A$9964,0)),"","X")</f>
        <v>X</v>
      </c>
    </row>
    <row r="363" spans="1:7" x14ac:dyDescent="0.25">
      <c r="A363" s="3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3811</v>
      </c>
      <c r="G363" t="str">
        <f>IF(ISNA(MATCH(A363,'ESO zone constants'!$A$2:$A$9964,0)),"","X")</f>
        <v>X</v>
      </c>
    </row>
    <row r="364" spans="1:7" x14ac:dyDescent="0.25">
      <c r="A364" s="33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3812</v>
      </c>
      <c r="G364" t="str">
        <f>IF(ISNA(MATCH(A364,'ESO zone constants'!$A$2:$A$9964,0)),"","X")</f>
        <v>X</v>
      </c>
    </row>
    <row r="365" spans="1:7" x14ac:dyDescent="0.25">
      <c r="A365" s="33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3802</v>
      </c>
      <c r="G365" t="str">
        <f>IF(ISNA(MATCH(A365,'ESO zone constants'!$A$2:$A$9964,0)),"","X")</f>
        <v>X</v>
      </c>
    </row>
    <row r="366" spans="1:7" x14ac:dyDescent="0.25">
      <c r="A366" s="33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3813</v>
      </c>
      <c r="G366" t="str">
        <f>IF(ISNA(MATCH(A366,'ESO zone constants'!$A$2:$A$9964,0)),"","X")</f>
        <v>X</v>
      </c>
    </row>
    <row r="367" spans="1:7" x14ac:dyDescent="0.25">
      <c r="A367" s="33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3814</v>
      </c>
      <c r="G367" t="str">
        <f>IF(ISNA(MATCH(A367,'ESO zone constants'!$A$2:$A$9964,0)),"","X")</f>
        <v>X</v>
      </c>
    </row>
    <row r="368" spans="1:7" x14ac:dyDescent="0.25">
      <c r="A368" s="33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3815</v>
      </c>
      <c r="G368" t="str">
        <f>IF(ISNA(MATCH(A368,'ESO zone constants'!$A$2:$A$9964,0)),"","X")</f>
        <v>X</v>
      </c>
    </row>
    <row r="369" spans="1:7" x14ac:dyDescent="0.25">
      <c r="A369" s="33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3816</v>
      </c>
      <c r="G369" t="str">
        <f>IF(ISNA(MATCH(A369,'ESO zone constants'!$A$2:$A$9964,0)),"","X")</f>
        <v>X</v>
      </c>
    </row>
    <row r="370" spans="1:7" x14ac:dyDescent="0.25">
      <c r="A370" s="33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3817</v>
      </c>
      <c r="G370" t="str">
        <f>IF(ISNA(MATCH(A370,'ESO zone constants'!$A$2:$A$9964,0)),"","X")</f>
        <v>X</v>
      </c>
    </row>
    <row r="371" spans="1:7" x14ac:dyDescent="0.25">
      <c r="A371" s="33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3818</v>
      </c>
      <c r="G371" t="str">
        <f>IF(ISNA(MATCH(A371,'ESO zone constants'!$A$2:$A$9964,0)),"","X")</f>
        <v>X</v>
      </c>
    </row>
    <row r="372" spans="1:7" x14ac:dyDescent="0.25">
      <c r="A372" s="33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3819</v>
      </c>
      <c r="G372" t="str">
        <f>IF(ISNA(MATCH(A372,'ESO zone constants'!$A$2:$A$9964,0)),"","X")</f>
        <v>X</v>
      </c>
    </row>
    <row r="373" spans="1:7" x14ac:dyDescent="0.25">
      <c r="A373" s="33">
        <v>641</v>
      </c>
      <c r="B373">
        <v>371</v>
      </c>
      <c r="C373">
        <v>3</v>
      </c>
      <c r="D373" t="s">
        <v>1123</v>
      </c>
      <c r="E373" t="s">
        <v>492</v>
      </c>
      <c r="F373" t="s">
        <v>3820</v>
      </c>
      <c r="G373" t="str">
        <f>IF(ISNA(MATCH(A373,'ESO zone constants'!$A$2:$A$9964,0)),"","X")</f>
        <v>X</v>
      </c>
    </row>
    <row r="374" spans="1:7" x14ac:dyDescent="0.25">
      <c r="A374" s="33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constants'!$A$2:$A$9964,0)),"","X")</f>
        <v>X</v>
      </c>
    </row>
    <row r="375" spans="1:7" x14ac:dyDescent="0.25">
      <c r="A375" s="33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3821</v>
      </c>
      <c r="G375" t="str">
        <f>IF(ISNA(MATCH(A375,'ESO zone constants'!$A$2:$A$9964,0)),"","X")</f>
        <v>X</v>
      </c>
    </row>
    <row r="376" spans="1:7" x14ac:dyDescent="0.25">
      <c r="A376" s="33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3822</v>
      </c>
      <c r="G376" t="str">
        <f>IF(ISNA(MATCH(A376,'ESO zone constants'!$A$2:$A$9964,0)),"","X")</f>
        <v>X</v>
      </c>
    </row>
    <row r="377" spans="1:7" x14ac:dyDescent="0.25">
      <c r="A377" s="33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3823</v>
      </c>
      <c r="G377" t="str">
        <f>IF(ISNA(MATCH(A377,'ESO zone constants'!$A$2:$A$9964,0)),"","X")</f>
        <v>X</v>
      </c>
    </row>
    <row r="378" spans="1:7" x14ac:dyDescent="0.25">
      <c r="A378" s="33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constants'!$A$2:$A$9964,0)),"","X")</f>
        <v>X</v>
      </c>
    </row>
    <row r="379" spans="1:7" x14ac:dyDescent="0.25">
      <c r="A379" s="33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3824</v>
      </c>
      <c r="G379" t="str">
        <f>IF(ISNA(MATCH(A379,'ESO zone constants'!$A$2:$A$9964,0)),"","X")</f>
        <v>X</v>
      </c>
    </row>
    <row r="380" spans="1:7" x14ac:dyDescent="0.25">
      <c r="A380" s="33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3825</v>
      </c>
      <c r="G380" t="str">
        <f>IF(ISNA(MATCH(A380,'ESO zone constants'!$A$2:$A$9964,0)),"","X")</f>
        <v>X</v>
      </c>
    </row>
    <row r="381" spans="1:7" x14ac:dyDescent="0.25">
      <c r="A381" s="33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constants'!$A$2:$A$9964,0)),"","X")</f>
        <v>X</v>
      </c>
    </row>
    <row r="382" spans="1:7" x14ac:dyDescent="0.25">
      <c r="A382" s="33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3826</v>
      </c>
      <c r="G382" t="str">
        <f>IF(ISNA(MATCH(A382,'ESO zone constants'!$A$2:$A$9964,0)),"","X")</f>
        <v>X</v>
      </c>
    </row>
    <row r="383" spans="1:7" x14ac:dyDescent="0.25">
      <c r="A383" s="3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3827</v>
      </c>
      <c r="G383" t="str">
        <f>IF(ISNA(MATCH(A383,'ESO zone constants'!$A$2:$A$9964,0)),"","X")</f>
        <v>X</v>
      </c>
    </row>
    <row r="384" spans="1:7" x14ac:dyDescent="0.25">
      <c r="A384" s="33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3828</v>
      </c>
      <c r="G384" t="str">
        <f>IF(ISNA(MATCH(A384,'ESO zone constants'!$A$2:$A$9964,0)),"","X")</f>
        <v>X</v>
      </c>
    </row>
    <row r="385" spans="1:7" x14ac:dyDescent="0.25">
      <c r="A385" s="33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3829</v>
      </c>
      <c r="G385" t="str">
        <f>IF(ISNA(MATCH(A385,'ESO zone constants'!$A$2:$A$9964,0)),"","X")</f>
        <v>X</v>
      </c>
    </row>
    <row r="386" spans="1:7" x14ac:dyDescent="0.25">
      <c r="A386" s="33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3830</v>
      </c>
      <c r="G386" t="str">
        <f>IF(ISNA(MATCH(A386,'ESO zone constants'!$A$2:$A$9964,0)),"","X")</f>
        <v>X</v>
      </c>
    </row>
    <row r="387" spans="1:7" x14ac:dyDescent="0.25">
      <c r="A387" s="33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3831</v>
      </c>
      <c r="G387" t="str">
        <f>IF(ISNA(MATCH(A387,'ESO zone constants'!$A$2:$A$9964,0)),"","X")</f>
        <v>X</v>
      </c>
    </row>
    <row r="388" spans="1:7" x14ac:dyDescent="0.25">
      <c r="A388" s="33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3832</v>
      </c>
      <c r="G388" t="str">
        <f>IF(ISNA(MATCH(A388,'ESO zone constants'!$A$2:$A$9964,0)),"","X")</f>
        <v>X</v>
      </c>
    </row>
    <row r="389" spans="1:7" x14ac:dyDescent="0.25">
      <c r="A389" s="33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constants'!$A$2:$A$9964,0)),"","X")</f>
        <v>X</v>
      </c>
    </row>
    <row r="390" spans="1:7" x14ac:dyDescent="0.25">
      <c r="A390" s="33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3833</v>
      </c>
      <c r="G390" t="str">
        <f>IF(ISNA(MATCH(A390,'ESO zone constants'!$A$2:$A$9964,0)),"","X")</f>
        <v>X</v>
      </c>
    </row>
    <row r="391" spans="1:7" x14ac:dyDescent="0.25">
      <c r="A391" s="33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3834</v>
      </c>
      <c r="G391" t="str">
        <f>IF(ISNA(MATCH(A391,'ESO zone constants'!$A$2:$A$9964,0)),"","X")</f>
        <v>X</v>
      </c>
    </row>
    <row r="392" spans="1:7" x14ac:dyDescent="0.25">
      <c r="A392" s="33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3835</v>
      </c>
      <c r="G392" t="str">
        <f>IF(ISNA(MATCH(A392,'ESO zone constants'!$A$2:$A$9964,0)),"","X")</f>
        <v>X</v>
      </c>
    </row>
    <row r="393" spans="1:7" x14ac:dyDescent="0.25">
      <c r="A393" s="3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3836</v>
      </c>
      <c r="G393" t="str">
        <f>IF(ISNA(MATCH(A393,'ESO zone constants'!$A$2:$A$9964,0)),"","X")</f>
        <v>X</v>
      </c>
    </row>
    <row r="394" spans="1:7" x14ac:dyDescent="0.25">
      <c r="A394" s="33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3837</v>
      </c>
      <c r="G394" t="str">
        <f>IF(ISNA(MATCH(A394,'ESO zone constants'!$A$2:$A$9964,0)),"","X")</f>
        <v>X</v>
      </c>
    </row>
    <row r="395" spans="1:7" x14ac:dyDescent="0.25">
      <c r="A395" s="33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3838</v>
      </c>
      <c r="G395" t="str">
        <f>IF(ISNA(MATCH(A395,'ESO zone constants'!$A$2:$A$9964,0)),"","X")</f>
        <v>X</v>
      </c>
    </row>
    <row r="396" spans="1:7" x14ac:dyDescent="0.25">
      <c r="A396" s="33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3839</v>
      </c>
      <c r="G396" t="str">
        <f>IF(ISNA(MATCH(A396,'ESO zone constants'!$A$2:$A$9964,0)),"","X")</f>
        <v>X</v>
      </c>
    </row>
    <row r="397" spans="1:7" x14ac:dyDescent="0.25">
      <c r="A397" s="33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constants'!$A$2:$A$9964,0)),"","X")</f>
        <v>X</v>
      </c>
    </row>
    <row r="398" spans="1:7" x14ac:dyDescent="0.25">
      <c r="A398" s="33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3840</v>
      </c>
      <c r="G398" t="str">
        <f>IF(ISNA(MATCH(A398,'ESO zone constants'!$A$2:$A$9964,0)),"","X")</f>
        <v>X</v>
      </c>
    </row>
    <row r="399" spans="1:7" x14ac:dyDescent="0.25">
      <c r="A399" s="33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3841</v>
      </c>
      <c r="G399" t="str">
        <f>IF(ISNA(MATCH(A399,'ESO zone constants'!$A$2:$A$9964,0)),"","X")</f>
        <v>X</v>
      </c>
    </row>
    <row r="400" spans="1:7" x14ac:dyDescent="0.25">
      <c r="A400" s="33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3842</v>
      </c>
      <c r="G400" t="str">
        <f>IF(ISNA(MATCH(A400,'ESO zone constants'!$A$2:$A$9964,0)),"","X")</f>
        <v>X</v>
      </c>
    </row>
    <row r="401" spans="1:7" x14ac:dyDescent="0.25">
      <c r="A401" s="33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3843</v>
      </c>
      <c r="G401" t="str">
        <f>IF(ISNA(MATCH(A401,'ESO zone constants'!$A$2:$A$9964,0)),"","X")</f>
        <v>X</v>
      </c>
    </row>
    <row r="402" spans="1:7" x14ac:dyDescent="0.25">
      <c r="A402" s="33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3844</v>
      </c>
      <c r="G402" t="str">
        <f>IF(ISNA(MATCH(A402,'ESO zone constants'!$A$2:$A$9964,0)),"","X")</f>
        <v>X</v>
      </c>
    </row>
    <row r="403" spans="1:7" x14ac:dyDescent="0.25">
      <c r="A403" s="3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3845</v>
      </c>
      <c r="G403" t="str">
        <f>IF(ISNA(MATCH(A403,'ESO zone constants'!$A$2:$A$9964,0)),"","X")</f>
        <v>X</v>
      </c>
    </row>
    <row r="404" spans="1:7" x14ac:dyDescent="0.25">
      <c r="A404" s="33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3846</v>
      </c>
      <c r="G404" t="str">
        <f>IF(ISNA(MATCH(A404,'ESO zone constants'!$A$2:$A$9964,0)),"","X")</f>
        <v>X</v>
      </c>
    </row>
    <row r="405" spans="1:7" x14ac:dyDescent="0.25">
      <c r="A405" s="33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3847</v>
      </c>
      <c r="G405" t="str">
        <f>IF(ISNA(MATCH(A405,'ESO zone constants'!$A$2:$A$9964,0)),"","X")</f>
        <v>X</v>
      </c>
    </row>
    <row r="406" spans="1:7" x14ac:dyDescent="0.25">
      <c r="A406" s="33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3797</v>
      </c>
      <c r="G406" t="str">
        <f>IF(ISNA(MATCH(A406,'ESO zone constants'!$A$2:$A$9964,0)),"","X")</f>
        <v>X</v>
      </c>
    </row>
    <row r="407" spans="1:7" x14ac:dyDescent="0.25">
      <c r="A407" s="33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3848</v>
      </c>
      <c r="G407" t="str">
        <f>IF(ISNA(MATCH(A407,'ESO zone constants'!$A$2:$A$9964,0)),"","X")</f>
        <v>X</v>
      </c>
    </row>
    <row r="408" spans="1:7" x14ac:dyDescent="0.25">
      <c r="A408" s="33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3849</v>
      </c>
      <c r="G408" t="str">
        <f>IF(ISNA(MATCH(A408,'ESO zone constants'!$A$2:$A$9964,0)),"","X")</f>
        <v>X</v>
      </c>
    </row>
    <row r="409" spans="1:7" x14ac:dyDescent="0.25">
      <c r="A409" s="33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constants'!$A$2:$A$9964,0)),"","X")</f>
        <v>X</v>
      </c>
    </row>
    <row r="410" spans="1:7" x14ac:dyDescent="0.25">
      <c r="A410" s="33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3850</v>
      </c>
      <c r="G410" t="str">
        <f>IF(ISNA(MATCH(A410,'ESO zone constants'!$A$2:$A$9964,0)),"","X")</f>
        <v>X</v>
      </c>
    </row>
    <row r="411" spans="1:7" x14ac:dyDescent="0.25">
      <c r="A411" s="33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3851</v>
      </c>
      <c r="G411" t="str">
        <f>IF(ISNA(MATCH(A411,'ESO zone constants'!$A$2:$A$9964,0)),"","X")</f>
        <v>X</v>
      </c>
    </row>
    <row r="412" spans="1:7" x14ac:dyDescent="0.25">
      <c r="A412" s="33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3852</v>
      </c>
      <c r="G412" t="str">
        <f>IF(ISNA(MATCH(A412,'ESO zone constants'!$A$2:$A$9964,0)),"","X")</f>
        <v>X</v>
      </c>
    </row>
    <row r="413" spans="1:7" x14ac:dyDescent="0.25">
      <c r="A413" s="3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3853</v>
      </c>
      <c r="G413" t="str">
        <f>IF(ISNA(MATCH(A413,'ESO zone constants'!$A$2:$A$9964,0)),"","X")</f>
        <v>X</v>
      </c>
    </row>
    <row r="414" spans="1:7" x14ac:dyDescent="0.25">
      <c r="A414" s="33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3854</v>
      </c>
      <c r="G414" t="str">
        <f>IF(ISNA(MATCH(A414,'ESO zone constants'!$A$2:$A$9964,0)),"","X")</f>
        <v>X</v>
      </c>
    </row>
    <row r="415" spans="1:7" x14ac:dyDescent="0.25">
      <c r="A415" s="33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3855</v>
      </c>
      <c r="G415" t="str">
        <f>IF(ISNA(MATCH(A415,'ESO zone constants'!$A$2:$A$9964,0)),"","X")</f>
        <v>X</v>
      </c>
    </row>
    <row r="416" spans="1:7" x14ac:dyDescent="0.25">
      <c r="A416" s="33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3856</v>
      </c>
      <c r="G416" t="str">
        <f>IF(ISNA(MATCH(A416,'ESO zone constants'!$A$2:$A$9964,0)),"","X")</f>
        <v>X</v>
      </c>
    </row>
    <row r="417" spans="1:7" x14ac:dyDescent="0.25">
      <c r="A417" s="33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3857</v>
      </c>
      <c r="G417" t="str">
        <f>IF(ISNA(MATCH(A417,'ESO zone constants'!$A$2:$A$9964,0)),"","X")</f>
        <v>X</v>
      </c>
    </row>
    <row r="418" spans="1:7" x14ac:dyDescent="0.25">
      <c r="A418" s="33">
        <v>753</v>
      </c>
      <c r="B418">
        <v>416</v>
      </c>
      <c r="C418">
        <v>3</v>
      </c>
      <c r="D418" t="s">
        <v>1163</v>
      </c>
      <c r="E418" t="s">
        <v>531</v>
      </c>
      <c r="F418" t="s">
        <v>3858</v>
      </c>
      <c r="G418" t="str">
        <f>IF(ISNA(MATCH(A418,'ESO zone constants'!$A$2:$A$9964,0)),"","X")</f>
        <v>X</v>
      </c>
    </row>
    <row r="419" spans="1:7" x14ac:dyDescent="0.25">
      <c r="A419" s="33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3859</v>
      </c>
      <c r="G419" t="str">
        <f>IF(ISNA(MATCH(A419,'ESO zone constants'!$A$2:$A$9964,0)),"","X")</f>
        <v>X</v>
      </c>
    </row>
    <row r="420" spans="1:7" x14ac:dyDescent="0.25">
      <c r="A420" s="33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3860</v>
      </c>
      <c r="G420" t="str">
        <f>IF(ISNA(MATCH(A420,'ESO zone constants'!$A$2:$A$9964,0)),"","X")</f>
        <v>X</v>
      </c>
    </row>
    <row r="421" spans="1:7" x14ac:dyDescent="0.25">
      <c r="A421" s="33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3861</v>
      </c>
      <c r="G421" t="str">
        <f>IF(ISNA(MATCH(A421,'ESO zone constants'!$A$2:$A$9964,0)),"","X")</f>
        <v>X</v>
      </c>
    </row>
    <row r="422" spans="1:7" x14ac:dyDescent="0.25">
      <c r="A422" s="33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3862</v>
      </c>
      <c r="G422" t="str">
        <f>IF(ISNA(MATCH(A422,'ESO zone constants'!$A$2:$A$9964,0)),"","X")</f>
        <v>X</v>
      </c>
    </row>
    <row r="423" spans="1:7" x14ac:dyDescent="0.25">
      <c r="A423" s="3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3863</v>
      </c>
      <c r="G423" t="str">
        <f>IF(ISNA(MATCH(A423,'ESO zone constants'!$A$2:$A$9964,0)),"","X")</f>
        <v>X</v>
      </c>
    </row>
    <row r="424" spans="1:7" x14ac:dyDescent="0.25">
      <c r="A424" s="33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3864</v>
      </c>
      <c r="G424" t="str">
        <f>IF(ISNA(MATCH(A424,'ESO zone constants'!$A$2:$A$9964,0)),"","X")</f>
        <v>X</v>
      </c>
    </row>
    <row r="425" spans="1:7" x14ac:dyDescent="0.25">
      <c r="A425" s="33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3865</v>
      </c>
      <c r="G425" t="str">
        <f>IF(ISNA(MATCH(A425,'ESO zone constants'!$A$2:$A$9964,0)),"","X")</f>
        <v>X</v>
      </c>
    </row>
    <row r="426" spans="1:7" x14ac:dyDescent="0.25">
      <c r="A426" s="33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3866</v>
      </c>
      <c r="G426" t="str">
        <f>IF(ISNA(MATCH(A426,'ESO zone constants'!$A$2:$A$9964,0)),"","X")</f>
        <v>X</v>
      </c>
    </row>
    <row r="427" spans="1:7" x14ac:dyDescent="0.25">
      <c r="A427" s="33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3867</v>
      </c>
      <c r="G427" t="str">
        <f>IF(ISNA(MATCH(A427,'ESO zone constants'!$A$2:$A$9964,0)),"","X")</f>
        <v>X</v>
      </c>
    </row>
    <row r="428" spans="1:7" x14ac:dyDescent="0.25">
      <c r="A428" s="33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3868</v>
      </c>
      <c r="G428" t="str">
        <f>IF(ISNA(MATCH(A428,'ESO zone constants'!$A$2:$A$9964,0)),"","X")</f>
        <v>X</v>
      </c>
    </row>
    <row r="429" spans="1:7" x14ac:dyDescent="0.25">
      <c r="A429" s="33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3869</v>
      </c>
      <c r="G429" t="str">
        <f>IF(ISNA(MATCH(A429,'ESO zone constants'!$A$2:$A$9964,0)),"","X")</f>
        <v>X</v>
      </c>
    </row>
    <row r="430" spans="1:7" x14ac:dyDescent="0.25">
      <c r="A430" s="33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3870</v>
      </c>
      <c r="G430" t="str">
        <f>IF(ISNA(MATCH(A430,'ESO zone constants'!$A$2:$A$9964,0)),"","X")</f>
        <v>X</v>
      </c>
    </row>
    <row r="431" spans="1:7" x14ac:dyDescent="0.25">
      <c r="A431" s="33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3871</v>
      </c>
      <c r="G431" t="str">
        <f>IF(ISNA(MATCH(A431,'ESO zone constants'!$A$2:$A$9964,0)),"","X")</f>
        <v>X</v>
      </c>
    </row>
    <row r="432" spans="1:7" x14ac:dyDescent="0.25">
      <c r="A432" s="33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3872</v>
      </c>
      <c r="G432" t="str">
        <f>IF(ISNA(MATCH(A432,'ESO zone constants'!$A$2:$A$9964,0)),"","X")</f>
        <v>X</v>
      </c>
    </row>
    <row r="433" spans="1:7" x14ac:dyDescent="0.25">
      <c r="A433" s="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3873</v>
      </c>
      <c r="G433" t="str">
        <f>IF(ISNA(MATCH(A433,'ESO zone constants'!$A$2:$A$9964,0)),"","X")</f>
        <v>X</v>
      </c>
    </row>
    <row r="434" spans="1:7" x14ac:dyDescent="0.25">
      <c r="A434" s="33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3874</v>
      </c>
      <c r="G434" t="str">
        <f>IF(ISNA(MATCH(A434,'ESO zone constants'!$A$2:$A$9964,0)),"","X")</f>
        <v>X</v>
      </c>
    </row>
    <row r="435" spans="1:7" x14ac:dyDescent="0.25">
      <c r="A435" s="33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3875</v>
      </c>
      <c r="G435" t="str">
        <f>IF(ISNA(MATCH(A435,'ESO zone constants'!$A$2:$A$9964,0)),"","X")</f>
        <v>X</v>
      </c>
    </row>
    <row r="436" spans="1:7" x14ac:dyDescent="0.25">
      <c r="A436" s="33">
        <v>774</v>
      </c>
      <c r="B436">
        <v>434</v>
      </c>
      <c r="C436">
        <v>1086</v>
      </c>
      <c r="D436" t="s">
        <v>4004</v>
      </c>
      <c r="E436" t="s">
        <v>4176</v>
      </c>
      <c r="F436" t="s">
        <v>4147</v>
      </c>
      <c r="G436" t="str">
        <f>IF(ISNA(MATCH(A436,'ESO zone constants'!$A$2:$A$9964,0)),"","X")</f>
        <v>X</v>
      </c>
    </row>
    <row r="437" spans="1:7" x14ac:dyDescent="0.25">
      <c r="A437" s="33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3876</v>
      </c>
      <c r="G437" t="str">
        <f>IF(ISNA(MATCH(A437,'ESO zone constants'!$A$2:$A$9964,0)),"","X")</f>
        <v>X</v>
      </c>
    </row>
    <row r="438" spans="1:7" x14ac:dyDescent="0.25">
      <c r="A438" s="33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3800</v>
      </c>
      <c r="G438" t="str">
        <f>IF(ISNA(MATCH(A438,'ESO zone constants'!$A$2:$A$9964,0)),"","X")</f>
        <v>X</v>
      </c>
    </row>
    <row r="439" spans="1:7" x14ac:dyDescent="0.25">
      <c r="A439" s="33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3877</v>
      </c>
      <c r="G439" t="str">
        <f>IF(ISNA(MATCH(A439,'ESO zone constants'!$A$2:$A$9964,0)),"","X")</f>
        <v>X</v>
      </c>
    </row>
    <row r="440" spans="1:7" x14ac:dyDescent="0.25">
      <c r="A440" s="33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3878</v>
      </c>
      <c r="G440" t="str">
        <f>IF(ISNA(MATCH(A440,'ESO zone constants'!$A$2:$A$9964,0)),"","X")</f>
        <v>X</v>
      </c>
    </row>
    <row r="441" spans="1:7" x14ac:dyDescent="0.25">
      <c r="A441" s="33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3879</v>
      </c>
      <c r="G441" t="str">
        <f>IF(ISNA(MATCH(A441,'ESO zone constants'!$A$2:$A$9964,0)),"","X")</f>
        <v>X</v>
      </c>
    </row>
    <row r="442" spans="1:7" x14ac:dyDescent="0.25">
      <c r="A442" s="33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3880</v>
      </c>
      <c r="G442" t="str">
        <f>IF(ISNA(MATCH(A442,'ESO zone constants'!$A$2:$A$9964,0)),"","X")</f>
        <v>X</v>
      </c>
    </row>
    <row r="443" spans="1:7" x14ac:dyDescent="0.25">
      <c r="A443" s="3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constants'!$A$2:$A$9964,0)),"","X")</f>
        <v>X</v>
      </c>
    </row>
    <row r="444" spans="1:7" x14ac:dyDescent="0.25">
      <c r="A444" s="33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3881</v>
      </c>
      <c r="G444" t="str">
        <f>IF(ISNA(MATCH(A444,'ESO zone constants'!$A$2:$A$9964,0)),"","X")</f>
        <v>X</v>
      </c>
    </row>
    <row r="445" spans="1:7" x14ac:dyDescent="0.25">
      <c r="A445" s="33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3882</v>
      </c>
      <c r="G445" t="str">
        <f>IF(ISNA(MATCH(A445,'ESO zone constants'!$A$2:$A$9964,0)),"","X")</f>
        <v>X</v>
      </c>
    </row>
    <row r="446" spans="1:7" x14ac:dyDescent="0.25">
      <c r="A446" s="33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3883</v>
      </c>
      <c r="G446" t="str">
        <f>IF(ISNA(MATCH(A446,'ESO zone constants'!$A$2:$A$9964,0)),"","X")</f>
        <v>X</v>
      </c>
    </row>
    <row r="447" spans="1:7" x14ac:dyDescent="0.25">
      <c r="A447" s="33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3884</v>
      </c>
      <c r="G447" t="str">
        <f>IF(ISNA(MATCH(A447,'ESO zone constants'!$A$2:$A$9964,0)),"","X")</f>
        <v>X</v>
      </c>
    </row>
    <row r="448" spans="1:7" x14ac:dyDescent="0.25">
      <c r="A448" s="33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3885</v>
      </c>
      <c r="G448" t="str">
        <f>IF(ISNA(MATCH(A448,'ESO zone constants'!$A$2:$A$9964,0)),"","X")</f>
        <v>X</v>
      </c>
    </row>
    <row r="449" spans="1:7" x14ac:dyDescent="0.25">
      <c r="A449" s="33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constants'!$A$2:$A$9964,0)),"","X")</f>
        <v>X</v>
      </c>
    </row>
    <row r="450" spans="1:7" x14ac:dyDescent="0.25">
      <c r="A450" s="33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3886</v>
      </c>
      <c r="G450" t="str">
        <f>IF(ISNA(MATCH(A450,'ESO zone constants'!$A$2:$A$9964,0)),"","X")</f>
        <v>X</v>
      </c>
    </row>
    <row r="451" spans="1:7" x14ac:dyDescent="0.25">
      <c r="A451" s="33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3887</v>
      </c>
      <c r="G451" t="str">
        <f>IF(ISNA(MATCH(A451,'ESO zone constants'!$A$2:$A$9964,0)),"","X")</f>
        <v>X</v>
      </c>
    </row>
    <row r="452" spans="1:7" x14ac:dyDescent="0.25">
      <c r="A452" s="33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3888</v>
      </c>
      <c r="G452" t="str">
        <f>IF(ISNA(MATCH(A452,'ESO zone constants'!$A$2:$A$9964,0)),"","X")</f>
        <v>X</v>
      </c>
    </row>
    <row r="453" spans="1:7" x14ac:dyDescent="0.25">
      <c r="A453" s="3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3889</v>
      </c>
      <c r="G453" t="str">
        <f>IF(ISNA(MATCH(A453,'ESO zone constants'!$A$2:$A$9964,0)),"","X")</f>
        <v>X</v>
      </c>
    </row>
    <row r="454" spans="1:7" x14ac:dyDescent="0.25">
      <c r="A454" s="33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3890</v>
      </c>
      <c r="G454" t="str">
        <f>IF(ISNA(MATCH(A454,'ESO zone constants'!$A$2:$A$9964,0)),"","X")</f>
        <v>X</v>
      </c>
    </row>
    <row r="455" spans="1:7" x14ac:dyDescent="0.25">
      <c r="A455" s="33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3891</v>
      </c>
      <c r="G455" t="str">
        <f>IF(ISNA(MATCH(A455,'ESO zone constants'!$A$2:$A$9964,0)),"","X")</f>
        <v>X</v>
      </c>
    </row>
    <row r="456" spans="1:7" x14ac:dyDescent="0.25">
      <c r="A456" s="33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3892</v>
      </c>
      <c r="G456" t="str">
        <f>IF(ISNA(MATCH(A456,'ESO zone constants'!$A$2:$A$9964,0)),"","X")</f>
        <v>X</v>
      </c>
    </row>
    <row r="457" spans="1:7" x14ac:dyDescent="0.25">
      <c r="A457" s="33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3893</v>
      </c>
      <c r="G457" t="str">
        <f>IF(ISNA(MATCH(A457,'ESO zone constants'!$A$2:$A$9964,0)),"","X")</f>
        <v>X</v>
      </c>
    </row>
    <row r="458" spans="1:7" x14ac:dyDescent="0.25">
      <c r="A458" s="33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3894</v>
      </c>
      <c r="G458" t="str">
        <f>IF(ISNA(MATCH(A458,'ESO zone constants'!$A$2:$A$9964,0)),"","X")</f>
        <v>X</v>
      </c>
    </row>
    <row r="459" spans="1:7" x14ac:dyDescent="0.25">
      <c r="A459" s="33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3895</v>
      </c>
      <c r="G459" t="str">
        <f>IF(ISNA(MATCH(A459,'ESO zone constants'!$A$2:$A$9964,0)),"","X")</f>
        <v>X</v>
      </c>
    </row>
    <row r="460" spans="1:7" x14ac:dyDescent="0.25">
      <c r="A460" s="33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3896</v>
      </c>
      <c r="G460" t="str">
        <f>IF(ISNA(MATCH(A460,'ESO zone constants'!$A$2:$A$9964,0)),"","X")</f>
        <v>X</v>
      </c>
    </row>
    <row r="461" spans="1:7" x14ac:dyDescent="0.25">
      <c r="A461" s="33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3897</v>
      </c>
      <c r="G461" t="str">
        <f>IF(ISNA(MATCH(A461,'ESO zone constants'!$A$2:$A$9964,0)),"","X")</f>
        <v>X</v>
      </c>
    </row>
    <row r="462" spans="1:7" x14ac:dyDescent="0.25">
      <c r="A462" s="33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3898</v>
      </c>
      <c r="G462" t="str">
        <f>IF(ISNA(MATCH(A462,'ESO zone constants'!$A$2:$A$9964,0)),"","X")</f>
        <v>X</v>
      </c>
    </row>
    <row r="463" spans="1:7" x14ac:dyDescent="0.25">
      <c r="A463" s="3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3899</v>
      </c>
      <c r="G463" t="str">
        <f>IF(ISNA(MATCH(A463,'ESO zone constants'!$A$2:$A$9964,0)),"","X")</f>
        <v>X</v>
      </c>
    </row>
    <row r="464" spans="1:7" x14ac:dyDescent="0.25">
      <c r="A464" s="33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3900</v>
      </c>
      <c r="G464" t="str">
        <f>IF(ISNA(MATCH(A464,'ESO zone constants'!$A$2:$A$9964,0)),"","X")</f>
        <v>X</v>
      </c>
    </row>
    <row r="465" spans="1:7" x14ac:dyDescent="0.25">
      <c r="A465" s="33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3901</v>
      </c>
      <c r="G465" t="str">
        <f>IF(ISNA(MATCH(A465,'ESO zone constants'!$A$2:$A$9964,0)),"","X")</f>
        <v>X</v>
      </c>
    </row>
    <row r="466" spans="1:7" x14ac:dyDescent="0.25">
      <c r="A466" s="33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3902</v>
      </c>
      <c r="G466" t="str">
        <f>IF(ISNA(MATCH(A466,'ESO zone constants'!$A$2:$A$9964,0)),"","X")</f>
        <v>X</v>
      </c>
    </row>
    <row r="467" spans="1:7" x14ac:dyDescent="0.25">
      <c r="A467" s="33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3903</v>
      </c>
      <c r="G467" t="str">
        <f>IF(ISNA(MATCH(A467,'ESO zone constants'!$A$2:$A$9964,0)),"","X")</f>
        <v>X</v>
      </c>
    </row>
    <row r="468" spans="1:7" x14ac:dyDescent="0.25">
      <c r="A468" s="33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constants'!$A$2:$A$9964,0)),"","X")</f>
        <v>X</v>
      </c>
    </row>
    <row r="469" spans="1:7" x14ac:dyDescent="0.25">
      <c r="A469" s="33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constants'!$A$2:$A$9964,0)),"","X")</f>
        <v>X</v>
      </c>
    </row>
    <row r="470" spans="1:7" x14ac:dyDescent="0.25">
      <c r="A470" s="33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constants'!$A$2:$A$9964,0)),"","X")</f>
        <v>X</v>
      </c>
    </row>
    <row r="471" spans="1:7" x14ac:dyDescent="0.25">
      <c r="A471" s="33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constants'!$A$2:$A$9964,0)),"","X")</f>
        <v>X</v>
      </c>
    </row>
    <row r="472" spans="1:7" x14ac:dyDescent="0.25">
      <c r="A472" s="33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constants'!$A$2:$A$9964,0)),"","X")</f>
        <v>X</v>
      </c>
    </row>
    <row r="473" spans="1:7" x14ac:dyDescent="0.25">
      <c r="A473" s="3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constants'!$A$2:$A$9964,0)),"","X")</f>
        <v>X</v>
      </c>
    </row>
    <row r="474" spans="1:7" x14ac:dyDescent="0.25">
      <c r="A474" s="33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constants'!$A$2:$A$9964,0)),"","X")</f>
        <v>X</v>
      </c>
    </row>
    <row r="475" spans="1:7" x14ac:dyDescent="0.25">
      <c r="A475" s="33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constants'!$A$2:$A$9964,0)),"","X")</f>
        <v>X</v>
      </c>
    </row>
    <row r="476" spans="1:7" x14ac:dyDescent="0.25">
      <c r="A476" s="33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constants'!$A$2:$A$9964,0)),"","X")</f>
        <v>X</v>
      </c>
    </row>
    <row r="477" spans="1:7" x14ac:dyDescent="0.25">
      <c r="A477" s="33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constants'!$A$2:$A$9964,0)),"","X")</f>
        <v>X</v>
      </c>
    </row>
    <row r="478" spans="1:7" x14ac:dyDescent="0.25">
      <c r="A478" s="33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constants'!$A$2:$A$9964,0)),"","X")</f>
        <v>X</v>
      </c>
    </row>
    <row r="479" spans="1:7" x14ac:dyDescent="0.25">
      <c r="A479" s="33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constants'!$A$2:$A$9964,0)),"","X")</f>
        <v>X</v>
      </c>
    </row>
    <row r="480" spans="1:7" x14ac:dyDescent="0.25">
      <c r="A480" s="33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constants'!$A$2:$A$9964,0)),"","X")</f>
        <v>X</v>
      </c>
    </row>
    <row r="481" spans="1:7" x14ac:dyDescent="0.25">
      <c r="A481" s="33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constants'!$A$2:$A$9964,0)),"","X")</f>
        <v>X</v>
      </c>
    </row>
    <row r="482" spans="1:7" x14ac:dyDescent="0.25">
      <c r="A482" s="33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constants'!$A$2:$A$9964,0)),"","X")</f>
        <v>X</v>
      </c>
    </row>
    <row r="483" spans="1:7" x14ac:dyDescent="0.25">
      <c r="A483" s="3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constants'!$A$2:$A$9964,0)),"","X")</f>
        <v>X</v>
      </c>
    </row>
    <row r="484" spans="1:7" x14ac:dyDescent="0.25">
      <c r="A484" s="33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constants'!$A$2:$A$9964,0)),"","X")</f>
        <v>X</v>
      </c>
    </row>
    <row r="485" spans="1:7" x14ac:dyDescent="0.25">
      <c r="A485" s="33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constants'!$A$2:$A$9964,0)),"","X")</f>
        <v>X</v>
      </c>
    </row>
    <row r="486" spans="1:7" x14ac:dyDescent="0.25">
      <c r="A486" s="33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constants'!$A$2:$A$9964,0)),"","X")</f>
        <v>X</v>
      </c>
    </row>
    <row r="487" spans="1:7" x14ac:dyDescent="0.25">
      <c r="A487" s="33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constants'!$A$2:$A$9964,0)),"","X")</f>
        <v>X</v>
      </c>
    </row>
    <row r="488" spans="1:7" x14ac:dyDescent="0.25">
      <c r="A488" s="33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constants'!$A$2:$A$9964,0)),"","X")</f>
        <v>X</v>
      </c>
    </row>
    <row r="489" spans="1:7" x14ac:dyDescent="0.25">
      <c r="A489" s="33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constants'!$A$2:$A$9964,0)),"","X")</f>
        <v>X</v>
      </c>
    </row>
    <row r="490" spans="1:7" x14ac:dyDescent="0.25">
      <c r="A490" s="33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constants'!$A$2:$A$9964,0)),"","X")</f>
        <v>X</v>
      </c>
    </row>
    <row r="491" spans="1:7" x14ac:dyDescent="0.25">
      <c r="A491" s="33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constants'!$A$2:$A$9964,0)),"","X")</f>
        <v>X</v>
      </c>
    </row>
    <row r="492" spans="1:7" x14ac:dyDescent="0.25">
      <c r="A492" s="33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constants'!$A$2:$A$9964,0)),"","X")</f>
        <v>X</v>
      </c>
    </row>
    <row r="493" spans="1:7" x14ac:dyDescent="0.25">
      <c r="A493" s="3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constants'!$A$2:$A$9964,0)),"","X")</f>
        <v>X</v>
      </c>
    </row>
    <row r="494" spans="1:7" x14ac:dyDescent="0.25">
      <c r="A494" s="33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constants'!$A$2:$A$9964,0)),"","X")</f>
        <v>X</v>
      </c>
    </row>
    <row r="495" spans="1:7" x14ac:dyDescent="0.25">
      <c r="A495" s="33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constants'!$A$2:$A$9964,0)),"","X")</f>
        <v>X</v>
      </c>
    </row>
    <row r="496" spans="1:7" x14ac:dyDescent="0.25">
      <c r="A496" s="33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constants'!$A$2:$A$9964,0)),"","X")</f>
        <v>X</v>
      </c>
    </row>
    <row r="497" spans="1:7" x14ac:dyDescent="0.25">
      <c r="A497" s="33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constants'!$A$2:$A$9964,0)),"","X")</f>
        <v>X</v>
      </c>
    </row>
    <row r="498" spans="1:7" x14ac:dyDescent="0.25">
      <c r="A498" s="33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constants'!$A$2:$A$9964,0)),"","X")</f>
        <v>X</v>
      </c>
    </row>
    <row r="499" spans="1:7" x14ac:dyDescent="0.25">
      <c r="A499" s="33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constants'!$A$2:$A$9964,0)),"","X")</f>
        <v>X</v>
      </c>
    </row>
    <row r="500" spans="1:7" x14ac:dyDescent="0.25">
      <c r="A500" s="33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constants'!$A$2:$A$9964,0)),"","X")</f>
        <v>X</v>
      </c>
    </row>
    <row r="501" spans="1:7" x14ac:dyDescent="0.25">
      <c r="A501" s="33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constants'!$A$2:$A$9964,0)),"","X")</f>
        <v>X</v>
      </c>
    </row>
    <row r="502" spans="1:7" x14ac:dyDescent="0.25">
      <c r="A502" s="33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constants'!$A$2:$A$9964,0)),"","X")</f>
        <v>X</v>
      </c>
    </row>
    <row r="503" spans="1:7" x14ac:dyDescent="0.25">
      <c r="A503" s="3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constants'!$A$2:$A$9964,0)),"","X")</f>
        <v>X</v>
      </c>
    </row>
    <row r="504" spans="1:7" x14ac:dyDescent="0.25">
      <c r="A504" s="33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3906</v>
      </c>
      <c r="G504" t="str">
        <f>IF(ISNA(MATCH(A504,'ESO zone constants'!$A$2:$A$9964,0)),"","X")</f>
        <v>X</v>
      </c>
    </row>
    <row r="505" spans="1:7" x14ac:dyDescent="0.25">
      <c r="A505" s="33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3907</v>
      </c>
      <c r="G505" t="str">
        <f>IF(ISNA(MATCH(A505,'ESO zone constants'!$A$2:$A$9964,0)),"","X")</f>
        <v>X</v>
      </c>
    </row>
    <row r="506" spans="1:7" x14ac:dyDescent="0.25">
      <c r="A506" s="33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3908</v>
      </c>
      <c r="G506" t="str">
        <f>IF(ISNA(MATCH(A506,'ESO zone constants'!$A$2:$A$9964,0)),"","X")</f>
        <v>X</v>
      </c>
    </row>
    <row r="507" spans="1:7" x14ac:dyDescent="0.25">
      <c r="A507" s="33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3909</v>
      </c>
      <c r="G507" t="str">
        <f>IF(ISNA(MATCH(A507,'ESO zone constants'!$A$2:$A$9964,0)),"","X")</f>
        <v>X</v>
      </c>
    </row>
    <row r="508" spans="1:7" x14ac:dyDescent="0.25">
      <c r="A508" s="33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constants'!$A$2:$A$9964,0)),"","X")</f>
        <v>X</v>
      </c>
    </row>
    <row r="509" spans="1:7" x14ac:dyDescent="0.25">
      <c r="A509" s="33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3910</v>
      </c>
      <c r="G509" t="str">
        <f>IF(ISNA(MATCH(A509,'ESO zone constants'!$A$2:$A$9964,0)),"","X")</f>
        <v>X</v>
      </c>
    </row>
    <row r="510" spans="1:7" x14ac:dyDescent="0.25">
      <c r="A510" s="33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3911</v>
      </c>
      <c r="G510" t="str">
        <f>IF(ISNA(MATCH(A510,'ESO zone constants'!$A$2:$A$9964,0)),"","X")</f>
        <v>X</v>
      </c>
    </row>
    <row r="511" spans="1:7" x14ac:dyDescent="0.25">
      <c r="A511" s="33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3912</v>
      </c>
      <c r="G511" t="str">
        <f>IF(ISNA(MATCH(A511,'ESO zone constants'!$A$2:$A$9964,0)),"","X")</f>
        <v>X</v>
      </c>
    </row>
    <row r="512" spans="1:7" x14ac:dyDescent="0.25">
      <c r="A512" s="33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constants'!$A$2:$A$9964,0)),"","X")</f>
        <v>X</v>
      </c>
    </row>
    <row r="513" spans="1:7" x14ac:dyDescent="0.25">
      <c r="A513" s="3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3913</v>
      </c>
      <c r="G513" t="str">
        <f>IF(ISNA(MATCH(A513,'ESO zone constants'!$A$2:$A$9964,0)),"","X")</f>
        <v>X</v>
      </c>
    </row>
    <row r="514" spans="1:7" x14ac:dyDescent="0.25">
      <c r="A514" s="33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constants'!$A$2:$A$9964,0)),"","X")</f>
        <v>X</v>
      </c>
    </row>
    <row r="515" spans="1:7" x14ac:dyDescent="0.25">
      <c r="A515" s="33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3914</v>
      </c>
      <c r="G515" t="str">
        <f>IF(ISNA(MATCH(A515,'ESO zone constants'!$A$2:$A$9964,0)),"","X")</f>
        <v>X</v>
      </c>
    </row>
    <row r="516" spans="1:7" x14ac:dyDescent="0.25">
      <c r="A516" s="33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3915</v>
      </c>
      <c r="G516" t="str">
        <f>IF(ISNA(MATCH(A516,'ESO zone constants'!$A$2:$A$9964,0)),"","X")</f>
        <v>X</v>
      </c>
    </row>
    <row r="517" spans="1:7" x14ac:dyDescent="0.25">
      <c r="A517" s="33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3916</v>
      </c>
      <c r="G517" t="str">
        <f>IF(ISNA(MATCH(A517,'ESO zone constants'!$A$2:$A$9964,0)),"","X")</f>
        <v>X</v>
      </c>
    </row>
    <row r="518" spans="1:7" x14ac:dyDescent="0.25">
      <c r="A518" s="33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3917</v>
      </c>
      <c r="G518" t="str">
        <f>IF(ISNA(MATCH(A518,'ESO zone constants'!$A$2:$A$9964,0)),"","X")</f>
        <v>X</v>
      </c>
    </row>
    <row r="519" spans="1:7" x14ac:dyDescent="0.25">
      <c r="A519" s="33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3918</v>
      </c>
      <c r="G519" t="str">
        <f>IF(ISNA(MATCH(A519,'ESO zone constants'!$A$2:$A$9964,0)),"","X")</f>
        <v>X</v>
      </c>
    </row>
    <row r="520" spans="1:7" x14ac:dyDescent="0.25">
      <c r="A520" s="33">
        <v>907</v>
      </c>
      <c r="B520">
        <v>518</v>
      </c>
      <c r="C520">
        <v>888</v>
      </c>
      <c r="D520" t="s">
        <v>4428</v>
      </c>
      <c r="E520" t="s">
        <v>4411</v>
      </c>
      <c r="F520" t="s">
        <v>4445</v>
      </c>
      <c r="G520" t="str">
        <f>IF(ISNA(MATCH(A520,'ESO zone constants'!$A$2:$A$9964,0)),"","X")</f>
        <v>X</v>
      </c>
    </row>
    <row r="521" spans="1:7" x14ac:dyDescent="0.25">
      <c r="A521" s="33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3919</v>
      </c>
      <c r="G521" t="str">
        <f>IF(ISNA(MATCH(A521,'ESO zone constants'!$A$2:$A$9964,0)),"","X")</f>
        <v>X</v>
      </c>
    </row>
    <row r="522" spans="1:7" x14ac:dyDescent="0.25">
      <c r="A522" s="33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3920</v>
      </c>
      <c r="G522" t="str">
        <f>IF(ISNA(MATCH(A522,'ESO zone constants'!$A$2:$A$9964,0)),"","X")</f>
        <v>X</v>
      </c>
    </row>
    <row r="523" spans="1:7" x14ac:dyDescent="0.25">
      <c r="A523" s="3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3921</v>
      </c>
      <c r="G523" t="str">
        <f>IF(ISNA(MATCH(A523,'ESO zone constants'!$A$2:$A$9964,0)),"","X")</f>
        <v>X</v>
      </c>
    </row>
    <row r="524" spans="1:7" x14ac:dyDescent="0.25">
      <c r="A524" s="33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3922</v>
      </c>
      <c r="G524" t="str">
        <f>IF(ISNA(MATCH(A524,'ESO zone constants'!$A$2:$A$9964,0)),"","X")</f>
        <v>X</v>
      </c>
    </row>
    <row r="525" spans="1:7" x14ac:dyDescent="0.25">
      <c r="A525" s="33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3924</v>
      </c>
      <c r="G525" t="str">
        <f>IF(ISNA(MATCH(A525,'ESO zone constants'!$A$2:$A$9964,0)),"","X")</f>
        <v>X</v>
      </c>
    </row>
    <row r="526" spans="1:7" x14ac:dyDescent="0.25">
      <c r="A526" s="33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3925</v>
      </c>
      <c r="G526" t="str">
        <f>IF(ISNA(MATCH(A526,'ESO zone constants'!$A$2:$A$9964,0)),"","X")</f>
        <v>X</v>
      </c>
    </row>
    <row r="527" spans="1:7" x14ac:dyDescent="0.25">
      <c r="A527" s="33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3926</v>
      </c>
      <c r="G527" t="str">
        <f>IF(ISNA(MATCH(A527,'ESO zone constants'!$A$2:$A$9964,0)),"","X")</f>
        <v>X</v>
      </c>
    </row>
    <row r="528" spans="1:7" x14ac:dyDescent="0.25">
      <c r="A528" s="33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3927</v>
      </c>
      <c r="G528" t="str">
        <f>IF(ISNA(MATCH(A528,'ESO zone constants'!$A$2:$A$9964,0)),"","X")</f>
        <v>X</v>
      </c>
    </row>
    <row r="529" spans="1:7" x14ac:dyDescent="0.25">
      <c r="A529" s="33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constants'!$A$2:$A$9964,0)),"","X")</f>
        <v>X</v>
      </c>
    </row>
    <row r="530" spans="1:7" x14ac:dyDescent="0.25">
      <c r="A530" s="33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constants'!$A$2:$A$9964,0)),"","X")</f>
        <v>X</v>
      </c>
    </row>
    <row r="531" spans="1:7" x14ac:dyDescent="0.25">
      <c r="A531" s="33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3928</v>
      </c>
      <c r="G531" t="str">
        <f>IF(ISNA(MATCH(A531,'ESO zone constants'!$A$2:$A$9964,0)),"","X")</f>
        <v>X</v>
      </c>
    </row>
    <row r="532" spans="1:7" x14ac:dyDescent="0.25">
      <c r="A532" s="33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3929</v>
      </c>
      <c r="G532" t="str">
        <f>IF(ISNA(MATCH(A532,'ESO zone constants'!$A$2:$A$9964,0)),"","X")</f>
        <v>X</v>
      </c>
    </row>
    <row r="533" spans="1:7" x14ac:dyDescent="0.25">
      <c r="A533" s="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3930</v>
      </c>
      <c r="G533" t="str">
        <f>IF(ISNA(MATCH(A533,'ESO zone constants'!$A$2:$A$9964,0)),"","X")</f>
        <v>X</v>
      </c>
    </row>
    <row r="534" spans="1:7" x14ac:dyDescent="0.25">
      <c r="A534" s="33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constants'!$A$2:$A$9964,0)),"","X")</f>
        <v>X</v>
      </c>
    </row>
    <row r="535" spans="1:7" x14ac:dyDescent="0.25">
      <c r="A535" s="33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3931</v>
      </c>
      <c r="G535" t="str">
        <f>IF(ISNA(MATCH(A535,'ESO zone constants'!$A$2:$A$9964,0)),"","X")</f>
        <v>X</v>
      </c>
    </row>
    <row r="536" spans="1:7" x14ac:dyDescent="0.25">
      <c r="A536" s="33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constants'!$A$2:$A$9964,0)),"","X")</f>
        <v>X</v>
      </c>
    </row>
    <row r="537" spans="1:7" x14ac:dyDescent="0.25">
      <c r="A537" s="33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constants'!$A$2:$A$9964,0)),"","X")</f>
        <v>X</v>
      </c>
    </row>
    <row r="538" spans="1:7" x14ac:dyDescent="0.25">
      <c r="A538" s="33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constants'!$A$2:$A$9964,0)),"","X")</f>
        <v>X</v>
      </c>
    </row>
    <row r="539" spans="1:7" x14ac:dyDescent="0.25">
      <c r="A539" s="33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3932</v>
      </c>
      <c r="G539" t="str">
        <f>IF(ISNA(MATCH(A539,'ESO zone constants'!$A$2:$A$9964,0)),"","X")</f>
        <v>X</v>
      </c>
    </row>
    <row r="540" spans="1:7" x14ac:dyDescent="0.25">
      <c r="A540" s="33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3933</v>
      </c>
      <c r="G540" t="str">
        <f>IF(ISNA(MATCH(A540,'ESO zone constants'!$A$2:$A$9964,0)),"","X")</f>
        <v>X</v>
      </c>
    </row>
    <row r="541" spans="1:7" x14ac:dyDescent="0.25">
      <c r="A541" s="33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3934</v>
      </c>
      <c r="G541" t="str">
        <f>IF(ISNA(MATCH(A541,'ESO zone constants'!$A$2:$A$9964,0)),"","X")</f>
        <v>X</v>
      </c>
    </row>
    <row r="542" spans="1:7" x14ac:dyDescent="0.25">
      <c r="A542" s="33">
        <v>930</v>
      </c>
      <c r="B542">
        <v>540</v>
      </c>
      <c r="C542">
        <v>57</v>
      </c>
      <c r="D542" t="s">
        <v>1274</v>
      </c>
      <c r="E542" t="s">
        <v>46</v>
      </c>
      <c r="F542" t="s">
        <v>3935</v>
      </c>
      <c r="G542" t="str">
        <f>IF(ISNA(MATCH(A542,'ESO zone constants'!$A$2:$A$9964,0)),"","X")</f>
        <v>X</v>
      </c>
    </row>
    <row r="543" spans="1:7" x14ac:dyDescent="0.25">
      <c r="A543" s="3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3936</v>
      </c>
      <c r="G543" t="str">
        <f>IF(ISNA(MATCH(A543,'ESO zone constants'!$A$2:$A$9964,0)),"","X")</f>
        <v>X</v>
      </c>
    </row>
    <row r="544" spans="1:7" x14ac:dyDescent="0.25">
      <c r="A544" s="33">
        <v>932</v>
      </c>
      <c r="B544">
        <v>542</v>
      </c>
      <c r="C544">
        <v>20</v>
      </c>
      <c r="D544" t="s">
        <v>1276</v>
      </c>
      <c r="E544" t="s">
        <v>55</v>
      </c>
      <c r="F544" t="s">
        <v>3937</v>
      </c>
      <c r="G544" t="str">
        <f>IF(ISNA(MATCH(A544,'ESO zone constants'!$A$2:$A$9964,0)),"","X")</f>
        <v>X</v>
      </c>
    </row>
    <row r="545" spans="1:7" x14ac:dyDescent="0.25">
      <c r="A545" s="33">
        <v>933</v>
      </c>
      <c r="B545">
        <v>543</v>
      </c>
      <c r="C545">
        <v>19</v>
      </c>
      <c r="D545" t="s">
        <v>1277</v>
      </c>
      <c r="E545" t="s">
        <v>58</v>
      </c>
      <c r="F545" t="s">
        <v>3938</v>
      </c>
      <c r="G545" t="str">
        <f>IF(ISNA(MATCH(A545,'ESO zone constants'!$A$2:$A$9964,0)),"","X")</f>
        <v>X</v>
      </c>
    </row>
    <row r="546" spans="1:7" x14ac:dyDescent="0.25">
      <c r="A546" s="33">
        <v>934</v>
      </c>
      <c r="B546">
        <v>544</v>
      </c>
      <c r="C546">
        <v>41</v>
      </c>
      <c r="D546" t="s">
        <v>1278</v>
      </c>
      <c r="E546" t="s">
        <v>63</v>
      </c>
      <c r="F546" t="s">
        <v>3939</v>
      </c>
      <c r="G546" t="str">
        <f>IF(ISNA(MATCH(A546,'ESO zone constants'!$A$2:$A$9964,0)),"","X")</f>
        <v>X</v>
      </c>
    </row>
    <row r="547" spans="1:7" x14ac:dyDescent="0.25">
      <c r="A547" s="33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3940</v>
      </c>
      <c r="G547" t="str">
        <f>IF(ISNA(MATCH(A547,'ESO zone constants'!$A$2:$A$9964,0)),"","X")</f>
        <v>X</v>
      </c>
    </row>
    <row r="548" spans="1:7" x14ac:dyDescent="0.25">
      <c r="A548" s="33">
        <v>936</v>
      </c>
      <c r="B548">
        <v>546</v>
      </c>
      <c r="C548">
        <v>3</v>
      </c>
      <c r="D548" t="s">
        <v>1280</v>
      </c>
      <c r="E548" t="s">
        <v>42</v>
      </c>
      <c r="F548" t="s">
        <v>3941</v>
      </c>
      <c r="G548" t="str">
        <f>IF(ISNA(MATCH(A548,'ESO zone constants'!$A$2:$A$9964,0)),"","X")</f>
        <v>X</v>
      </c>
    </row>
    <row r="549" spans="1:7" x14ac:dyDescent="0.25">
      <c r="A549" s="33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constants'!$A$2:$A$9964,0)),"","X")</f>
        <v>X</v>
      </c>
    </row>
    <row r="550" spans="1:7" x14ac:dyDescent="0.25">
      <c r="A550" s="33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constants'!$A$2:$A$9964,0)),"","X")</f>
        <v>X</v>
      </c>
    </row>
    <row r="551" spans="1:7" x14ac:dyDescent="0.25">
      <c r="A551" s="33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3942</v>
      </c>
      <c r="G551" t="str">
        <f>IF(ISNA(MATCH(A551,'ESO zone constants'!$A$2:$A$9964,0)),"","X")</f>
        <v>X</v>
      </c>
    </row>
    <row r="552" spans="1:7" x14ac:dyDescent="0.25">
      <c r="A552" s="33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constants'!$A$2:$A$9964,0)),"","X")</f>
        <v>X</v>
      </c>
    </row>
    <row r="553" spans="1:7" x14ac:dyDescent="0.25">
      <c r="A553" s="3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constants'!$A$2:$A$9964,0)),"","X")</f>
        <v>X</v>
      </c>
    </row>
    <row r="554" spans="1:7" x14ac:dyDescent="0.25">
      <c r="A554" s="33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constants'!$A$2:$A$9964,0)),"","X")</f>
        <v>X</v>
      </c>
    </row>
    <row r="555" spans="1:7" x14ac:dyDescent="0.25">
      <c r="A555" s="33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constants'!$A$2:$A$9964,0)),"","X")</f>
        <v>X</v>
      </c>
    </row>
    <row r="556" spans="1:7" x14ac:dyDescent="0.25">
      <c r="A556" s="33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constants'!$A$2:$A$9964,0)),"","X")</f>
        <v>X</v>
      </c>
    </row>
    <row r="557" spans="1:7" x14ac:dyDescent="0.25">
      <c r="A557" s="33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constants'!$A$2:$A$9964,0)),"","X")</f>
        <v>X</v>
      </c>
    </row>
    <row r="558" spans="1:7" x14ac:dyDescent="0.25">
      <c r="A558" s="33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constants'!$A$2:$A$9964,0)),"","X")</f>
        <v>X</v>
      </c>
    </row>
    <row r="559" spans="1:7" x14ac:dyDescent="0.25">
      <c r="A559" s="33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constants'!$A$2:$A$9964,0)),"","X")</f>
        <v>X</v>
      </c>
    </row>
    <row r="560" spans="1:7" x14ac:dyDescent="0.25">
      <c r="A560" s="33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constants'!$A$2:$A$9964,0)),"","X")</f>
        <v>X</v>
      </c>
    </row>
    <row r="561" spans="1:7" x14ac:dyDescent="0.25">
      <c r="A561" s="33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3943</v>
      </c>
      <c r="G561" t="str">
        <f>IF(ISNA(MATCH(A561,'ESO zone constants'!$A$2:$A$9964,0)),"","X")</f>
        <v>X</v>
      </c>
    </row>
    <row r="562" spans="1:7" x14ac:dyDescent="0.25">
      <c r="A562" s="33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constants'!$A$2:$A$9964,0)),"","X")</f>
        <v>X</v>
      </c>
    </row>
    <row r="563" spans="1:7" x14ac:dyDescent="0.25">
      <c r="A563" s="3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3944</v>
      </c>
      <c r="G563" t="str">
        <f>IF(ISNA(MATCH(A563,'ESO zone constants'!$A$2:$A$9964,0)),"","X")</f>
        <v>X</v>
      </c>
    </row>
    <row r="564" spans="1:7" x14ac:dyDescent="0.25">
      <c r="A564" s="33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3945</v>
      </c>
      <c r="G564" t="str">
        <f>IF(ISNA(MATCH(A564,'ESO zone constants'!$A$2:$A$9964,0)),"","X")</f>
        <v>X</v>
      </c>
    </row>
    <row r="565" spans="1:7" x14ac:dyDescent="0.25">
      <c r="A565" s="33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3946</v>
      </c>
      <c r="G565" t="str">
        <f>IF(ISNA(MATCH(A565,'ESO zone constants'!$A$2:$A$9964,0)),"","X")</f>
        <v>X</v>
      </c>
    </row>
    <row r="566" spans="1:7" x14ac:dyDescent="0.25">
      <c r="A566" s="33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3947</v>
      </c>
      <c r="G566" t="str">
        <f>IF(ISNA(MATCH(A566,'ESO zone constants'!$A$2:$A$9964,0)),"","X")</f>
        <v>X</v>
      </c>
    </row>
    <row r="567" spans="1:7" x14ac:dyDescent="0.25">
      <c r="A567" s="33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3948</v>
      </c>
      <c r="G567" t="str">
        <f>IF(ISNA(MATCH(A567,'ESO zone constants'!$A$2:$A$9964,0)),"","X")</f>
        <v>X</v>
      </c>
    </row>
    <row r="568" spans="1:7" x14ac:dyDescent="0.25">
      <c r="A568" s="33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constants'!$A$2:$A$9964,0)),"","X")</f>
        <v>X</v>
      </c>
    </row>
    <row r="569" spans="1:7" x14ac:dyDescent="0.25">
      <c r="A569" s="33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3949</v>
      </c>
      <c r="G569" t="str">
        <f>IF(ISNA(MATCH(A569,'ESO zone constants'!$A$2:$A$9964,0)),"","X")</f>
        <v>X</v>
      </c>
    </row>
    <row r="570" spans="1:7" x14ac:dyDescent="0.25">
      <c r="A570" s="33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3950</v>
      </c>
      <c r="G570" t="str">
        <f>IF(ISNA(MATCH(A570,'ESO zone constants'!$A$2:$A$9964,0)),"","X")</f>
        <v>X</v>
      </c>
    </row>
    <row r="571" spans="1:7" x14ac:dyDescent="0.25">
      <c r="A571" s="33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3951</v>
      </c>
      <c r="G571" t="str">
        <f>IF(ISNA(MATCH(A571,'ESO zone constants'!$A$2:$A$9964,0)),"","X")</f>
        <v>X</v>
      </c>
    </row>
    <row r="572" spans="1:7" x14ac:dyDescent="0.25">
      <c r="A572" s="33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3952</v>
      </c>
      <c r="G572" t="str">
        <f>IF(ISNA(MATCH(A572,'ESO zone constants'!$A$2:$A$9964,0)),"","X")</f>
        <v>X</v>
      </c>
    </row>
    <row r="573" spans="1:7" x14ac:dyDescent="0.25">
      <c r="A573" s="3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constants'!$A$2:$A$9964,0)),"","X")</f>
        <v>X</v>
      </c>
    </row>
    <row r="574" spans="1:7" x14ac:dyDescent="0.25">
      <c r="A574" s="33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3953</v>
      </c>
      <c r="G574" t="str">
        <f>IF(ISNA(MATCH(A574,'ESO zone constants'!$A$2:$A$9964,0)),"","X")</f>
        <v>X</v>
      </c>
    </row>
    <row r="575" spans="1:7" x14ac:dyDescent="0.25">
      <c r="A575" s="33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3954</v>
      </c>
      <c r="G575" t="str">
        <f>IF(ISNA(MATCH(A575,'ESO zone constants'!$A$2:$A$9964,0)),"","X")</f>
        <v>X</v>
      </c>
    </row>
    <row r="576" spans="1:7" x14ac:dyDescent="0.25">
      <c r="A576" s="33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3955</v>
      </c>
      <c r="G576" t="str">
        <f>IF(ISNA(MATCH(A576,'ESO zone constants'!$A$2:$A$9964,0)),"","X")</f>
        <v>X</v>
      </c>
    </row>
    <row r="577" spans="1:7" x14ac:dyDescent="0.25">
      <c r="A577" s="33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constants'!$A$2:$A$9964,0)),"","X")</f>
        <v>X</v>
      </c>
    </row>
    <row r="578" spans="1:7" x14ac:dyDescent="0.25">
      <c r="A578" s="33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3956</v>
      </c>
      <c r="G578" t="str">
        <f>IF(ISNA(MATCH(A578,'ESO zone constants'!$A$2:$A$9964,0)),"","X")</f>
        <v>X</v>
      </c>
    </row>
    <row r="579" spans="1:7" x14ac:dyDescent="0.25">
      <c r="A579" s="33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3957</v>
      </c>
      <c r="G579" t="str">
        <f>IF(ISNA(MATCH(A579,'ESO zone constants'!$A$2:$A$9964,0)),"","X")</f>
        <v>X</v>
      </c>
    </row>
    <row r="580" spans="1:7" x14ac:dyDescent="0.25">
      <c r="A580" s="33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3958</v>
      </c>
      <c r="G580" t="str">
        <f>IF(ISNA(MATCH(A580,'ESO zone constants'!$A$2:$A$9964,0)),"","X")</f>
        <v>X</v>
      </c>
    </row>
    <row r="581" spans="1:7" x14ac:dyDescent="0.25">
      <c r="A581" s="33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constants'!$A$2:$A$9964,0)),"","X")</f>
        <v>X</v>
      </c>
    </row>
    <row r="582" spans="1:7" x14ac:dyDescent="0.25">
      <c r="A582" s="33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3959</v>
      </c>
      <c r="G582" t="str">
        <f>IF(ISNA(MATCH(A582,'ESO zone constants'!$A$2:$A$9964,0)),"","X")</f>
        <v>X</v>
      </c>
    </row>
    <row r="583" spans="1:7" x14ac:dyDescent="0.25">
      <c r="A583" s="3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3960</v>
      </c>
      <c r="G583" t="str">
        <f>IF(ISNA(MATCH(A583,'ESO zone constants'!$A$2:$A$9964,0)),"","X")</f>
        <v>X</v>
      </c>
    </row>
    <row r="584" spans="1:7" x14ac:dyDescent="0.25">
      <c r="A584" s="33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3961</v>
      </c>
      <c r="G584" t="str">
        <f>IF(ISNA(MATCH(A584,'ESO zone constants'!$A$2:$A$9964,0)),"","X")</f>
        <v>X</v>
      </c>
    </row>
    <row r="585" spans="1:7" x14ac:dyDescent="0.25">
      <c r="A585" s="33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3962</v>
      </c>
      <c r="G585" t="str">
        <f>IF(ISNA(MATCH(A585,'ESO zone constants'!$A$2:$A$9964,0)),"","X")</f>
        <v>X</v>
      </c>
    </row>
    <row r="586" spans="1:7" x14ac:dyDescent="0.25">
      <c r="A586" s="33">
        <v>974</v>
      </c>
      <c r="B586">
        <v>584</v>
      </c>
      <c r="C586">
        <v>888</v>
      </c>
      <c r="D586" t="s">
        <v>125</v>
      </c>
      <c r="E586" t="s">
        <v>44</v>
      </c>
      <c r="F586" t="s">
        <v>3963</v>
      </c>
      <c r="G586" t="str">
        <f>IF(ISNA(MATCH(A586,'ESO zone constants'!$A$2:$A$9964,0)),"","X")</f>
        <v>X</v>
      </c>
    </row>
    <row r="587" spans="1:7" x14ac:dyDescent="0.25">
      <c r="A587" s="33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constants'!$A$2:$A$9964,0)),"","X")</f>
        <v>X</v>
      </c>
    </row>
    <row r="588" spans="1:7" x14ac:dyDescent="0.25">
      <c r="A588" s="33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3965</v>
      </c>
      <c r="G588" t="str">
        <f>IF(ISNA(MATCH(A588,'ESO zone constants'!$A$2:$A$9964,0)),"","X")</f>
        <v>X</v>
      </c>
    </row>
    <row r="589" spans="1:7" x14ac:dyDescent="0.25">
      <c r="A589" s="33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3957</v>
      </c>
      <c r="G589" t="str">
        <f>IF(ISNA(MATCH(A589,'ESO zone constants'!$A$2:$A$9964,0)),"","X")</f>
        <v>X</v>
      </c>
    </row>
    <row r="590" spans="1:7" x14ac:dyDescent="0.25">
      <c r="A590" s="33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constants'!$A$2:$A$9964,0)),"","X")</f>
        <v>X</v>
      </c>
    </row>
    <row r="591" spans="1:7" x14ac:dyDescent="0.25">
      <c r="A591" s="33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3966</v>
      </c>
      <c r="G591" t="str">
        <f>IF(ISNA(MATCH(A591,'ESO zone constants'!$A$2:$A$9964,0)),"","X")</f>
        <v>X</v>
      </c>
    </row>
    <row r="592" spans="1:7" x14ac:dyDescent="0.25">
      <c r="A592" s="33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3967</v>
      </c>
      <c r="G592" t="str">
        <f>IF(ISNA(MATCH(A592,'ESO zone constants'!$A$2:$A$9964,0)),"","X")</f>
        <v>X</v>
      </c>
    </row>
    <row r="593" spans="1:7" x14ac:dyDescent="0.25">
      <c r="A593" s="3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3968</v>
      </c>
      <c r="G593" t="str">
        <f>IF(ISNA(MATCH(A593,'ESO zone constants'!$A$2:$A$9964,0)),"","X")</f>
        <v>X</v>
      </c>
    </row>
    <row r="594" spans="1:7" x14ac:dyDescent="0.25">
      <c r="A594" s="33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3969</v>
      </c>
      <c r="G594" t="str">
        <f>IF(ISNA(MATCH(A594,'ESO zone constants'!$A$2:$A$9964,0)),"","X")</f>
        <v>X</v>
      </c>
    </row>
    <row r="595" spans="1:7" x14ac:dyDescent="0.25">
      <c r="A595" s="33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3970</v>
      </c>
      <c r="G595" t="str">
        <f>IF(ISNA(MATCH(A595,'ESO zone constants'!$A$2:$A$9964,0)),"","X")</f>
        <v>X</v>
      </c>
    </row>
    <row r="596" spans="1:7" x14ac:dyDescent="0.25">
      <c r="A596" s="33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3971</v>
      </c>
      <c r="G596" t="str">
        <f>IF(ISNA(MATCH(A596,'ESO zone constants'!$A$2:$A$9964,0)),"","X")</f>
        <v>X</v>
      </c>
    </row>
    <row r="597" spans="1:7" x14ac:dyDescent="0.25">
      <c r="A597" s="33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3972</v>
      </c>
      <c r="G597" t="str">
        <f>IF(ISNA(MATCH(A597,'ESO zone constants'!$A$2:$A$9964,0)),"","X")</f>
        <v>X</v>
      </c>
    </row>
    <row r="598" spans="1:7" x14ac:dyDescent="0.25">
      <c r="A598" s="33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3973</v>
      </c>
      <c r="G598" t="str">
        <f>IF(ISNA(MATCH(A598,'ESO zone constants'!$A$2:$A$9964,0)),"","X")</f>
        <v>X</v>
      </c>
    </row>
    <row r="599" spans="1:7" x14ac:dyDescent="0.25">
      <c r="A599" s="33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constants'!$A$2:$A$9964,0)),"","X")</f>
        <v>X</v>
      </c>
    </row>
    <row r="600" spans="1:7" x14ac:dyDescent="0.25">
      <c r="A600" s="33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constants'!$A$2:$A$9964,0)),"","X")</f>
        <v>X</v>
      </c>
    </row>
    <row r="601" spans="1:7" x14ac:dyDescent="0.25">
      <c r="A601" s="33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3974</v>
      </c>
      <c r="G601" t="str">
        <f>IF(ISNA(MATCH(A601,'ESO zone constants'!$A$2:$A$9964,0)),"","X")</f>
        <v>X</v>
      </c>
    </row>
    <row r="602" spans="1:7" x14ac:dyDescent="0.25">
      <c r="A602" s="33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3975</v>
      </c>
      <c r="G602" t="str">
        <f>IF(ISNA(MATCH(A602,'ESO zone constants'!$A$2:$A$9964,0)),"","X")</f>
        <v>X</v>
      </c>
    </row>
    <row r="603" spans="1:7" x14ac:dyDescent="0.25">
      <c r="A603" s="3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constants'!$A$2:$A$9964,0)),"","X")</f>
        <v>X</v>
      </c>
    </row>
    <row r="604" spans="1:7" x14ac:dyDescent="0.25">
      <c r="A604" s="33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constants'!$A$2:$A$9964,0)),"","X")</f>
        <v>X</v>
      </c>
    </row>
    <row r="605" spans="1:7" x14ac:dyDescent="0.25">
      <c r="A605" s="33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constants'!$A$2:$A$9964,0)),"","X")</f>
        <v>X</v>
      </c>
    </row>
    <row r="606" spans="1:7" x14ac:dyDescent="0.25">
      <c r="A606" s="33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constants'!$A$2:$A$9964,0)),"","X")</f>
        <v>X</v>
      </c>
    </row>
    <row r="607" spans="1:7" x14ac:dyDescent="0.25">
      <c r="A607" s="33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constants'!$A$2:$A$9964,0)),"","X")</f>
        <v>X</v>
      </c>
    </row>
    <row r="608" spans="1:7" x14ac:dyDescent="0.25">
      <c r="A608" s="33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constants'!$A$2:$A$9964,0)),"","X")</f>
        <v>X</v>
      </c>
    </row>
    <row r="609" spans="1:7" x14ac:dyDescent="0.25">
      <c r="A609" s="33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constants'!$A$2:$A$9964,0)),"","X")</f>
        <v>X</v>
      </c>
    </row>
    <row r="610" spans="1:7" x14ac:dyDescent="0.25">
      <c r="A610" s="33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3978</v>
      </c>
      <c r="G610" t="str">
        <f>IF(ISNA(MATCH(A610,'ESO zone constants'!$A$2:$A$9964,0)),"","X")</f>
        <v>X</v>
      </c>
    </row>
    <row r="611" spans="1:7" x14ac:dyDescent="0.25">
      <c r="A611" s="33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constants'!$A$2:$A$9964,0)),"","X")</f>
        <v>X</v>
      </c>
    </row>
    <row r="612" spans="1:7" x14ac:dyDescent="0.25">
      <c r="A612" s="33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constants'!$A$2:$A$9964,0)),"","X")</f>
        <v>X</v>
      </c>
    </row>
    <row r="613" spans="1:7" x14ac:dyDescent="0.25">
      <c r="A613" s="3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constants'!$A$2:$A$9964,0)),"","X")</f>
        <v>X</v>
      </c>
    </row>
    <row r="614" spans="1:7" x14ac:dyDescent="0.25">
      <c r="A614" s="33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constants'!$A$2:$A$9964,0)),"","X")</f>
        <v>X</v>
      </c>
    </row>
    <row r="615" spans="1:7" x14ac:dyDescent="0.25">
      <c r="A615" s="33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3979</v>
      </c>
      <c r="G615" t="str">
        <f>IF(ISNA(MATCH(A615,'ESO zone constants'!$A$2:$A$9964,0)),"","X")</f>
        <v>X</v>
      </c>
    </row>
    <row r="616" spans="1:7" x14ac:dyDescent="0.25">
      <c r="A616" s="33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3980</v>
      </c>
      <c r="G616" t="str">
        <f>IF(ISNA(MATCH(A616,'ESO zone constants'!$A$2:$A$9964,0)),"","X")</f>
        <v>X</v>
      </c>
    </row>
    <row r="617" spans="1:7" x14ac:dyDescent="0.25">
      <c r="A617" s="33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constants'!$A$2:$A$9964,0)),"","X")</f>
        <v>X</v>
      </c>
    </row>
    <row r="618" spans="1:7" x14ac:dyDescent="0.25">
      <c r="A618" s="33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3976</v>
      </c>
      <c r="G618" t="str">
        <f>IF(ISNA(MATCH(A618,'ESO zone constants'!$A$2:$A$9964,0)),"","X")</f>
        <v>X</v>
      </c>
    </row>
    <row r="619" spans="1:7" x14ac:dyDescent="0.25">
      <c r="A619" s="33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3981</v>
      </c>
      <c r="G619" t="str">
        <f>IF(ISNA(MATCH(A619,'ESO zone constants'!$A$2:$A$9964,0)),"","X")</f>
        <v>X</v>
      </c>
    </row>
    <row r="620" spans="1:7" x14ac:dyDescent="0.25">
      <c r="A620" s="33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constants'!$A$2:$A$9964,0)),"","X")</f>
        <v>X</v>
      </c>
    </row>
    <row r="621" spans="1:7" x14ac:dyDescent="0.25">
      <c r="A621" s="33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3982</v>
      </c>
      <c r="G621" t="str">
        <f>IF(ISNA(MATCH(A621,'ESO zone constants'!$A$2:$A$9964,0)),"","X")</f>
        <v>X</v>
      </c>
    </row>
    <row r="622" spans="1:7" x14ac:dyDescent="0.25">
      <c r="A622" s="33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3983</v>
      </c>
      <c r="G622" t="str">
        <f>IF(ISNA(MATCH(A622,'ESO zone constants'!$A$2:$A$9964,0)),"","X")</f>
        <v>X</v>
      </c>
    </row>
    <row r="623" spans="1:7" x14ac:dyDescent="0.25">
      <c r="A623" s="3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3984</v>
      </c>
      <c r="G623" t="str">
        <f>IF(ISNA(MATCH(A623,'ESO zone constants'!$A$2:$A$9964,0)),"","X")</f>
        <v>X</v>
      </c>
    </row>
    <row r="624" spans="1:7" x14ac:dyDescent="0.25">
      <c r="A624" s="33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3985</v>
      </c>
      <c r="G624" t="str">
        <f>IF(ISNA(MATCH(A624,'ESO zone constants'!$A$2:$A$9964,0)),"","X")</f>
        <v>X</v>
      </c>
    </row>
    <row r="625" spans="1:7" x14ac:dyDescent="0.25">
      <c r="A625" s="33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3986</v>
      </c>
      <c r="G625" t="str">
        <f>IF(ISNA(MATCH(A625,'ESO zone constants'!$A$2:$A$9964,0)),"","X")</f>
        <v>X</v>
      </c>
    </row>
    <row r="626" spans="1:7" x14ac:dyDescent="0.25">
      <c r="A626" s="33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3987</v>
      </c>
      <c r="G626" t="str">
        <f>IF(ISNA(MATCH(A626,'ESO zone constants'!$A$2:$A$9964,0)),"","X")</f>
        <v>X</v>
      </c>
    </row>
    <row r="627" spans="1:7" x14ac:dyDescent="0.25">
      <c r="A627" s="33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3988</v>
      </c>
      <c r="G627" t="str">
        <f>IF(ISNA(MATCH(A627,'ESO zone constants'!$A$2:$A$9964,0)),"","X")</f>
        <v>X</v>
      </c>
    </row>
    <row r="628" spans="1:7" x14ac:dyDescent="0.25">
      <c r="A628" s="33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3989</v>
      </c>
      <c r="G628" t="str">
        <f>IF(ISNA(MATCH(A628,'ESO zone constants'!$A$2:$A$9964,0)),"","X")</f>
        <v>X</v>
      </c>
    </row>
    <row r="629" spans="1:7" x14ac:dyDescent="0.25">
      <c r="A629" s="33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3990</v>
      </c>
      <c r="G629" t="str">
        <f>IF(ISNA(MATCH(A629,'ESO zone constants'!$A$2:$A$9964,0)),"","X")</f>
        <v>X</v>
      </c>
    </row>
    <row r="630" spans="1:7" x14ac:dyDescent="0.25">
      <c r="A630" s="33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constants'!$A$2:$A$9964,0)),"","X")</f>
        <v>X</v>
      </c>
    </row>
    <row r="631" spans="1:7" x14ac:dyDescent="0.25">
      <c r="A631" s="33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constants'!$A$2:$A$9964,0)),"","X")</f>
        <v>X</v>
      </c>
    </row>
    <row r="632" spans="1:7" x14ac:dyDescent="0.25">
      <c r="A632" s="33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3977</v>
      </c>
      <c r="G632" t="str">
        <f>IF(ISNA(MATCH(A632,'ESO zone constants'!$A$2:$A$9964,0)),"","X")</f>
        <v>X</v>
      </c>
    </row>
    <row r="633" spans="1:7" x14ac:dyDescent="0.25">
      <c r="A633" s="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constants'!$A$2:$A$9964,0)),"","X")</f>
        <v>X</v>
      </c>
    </row>
    <row r="634" spans="1:7" x14ac:dyDescent="0.25">
      <c r="A634" s="33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constants'!$A$2:$A$9964,0)),"","X")</f>
        <v>X</v>
      </c>
    </row>
    <row r="635" spans="1:7" x14ac:dyDescent="0.25">
      <c r="A635" s="33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constants'!$A$2:$A$9964,0)),"","X")</f>
        <v>X</v>
      </c>
    </row>
    <row r="636" spans="1:7" x14ac:dyDescent="0.25">
      <c r="A636" s="33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constants'!$A$2:$A$9964,0)),"","X")</f>
        <v>X</v>
      </c>
    </row>
    <row r="637" spans="1:7" x14ac:dyDescent="0.25">
      <c r="A637" s="33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constants'!$A$2:$A$9964,0)),"","X")</f>
        <v>X</v>
      </c>
    </row>
    <row r="638" spans="1:7" x14ac:dyDescent="0.25">
      <c r="A638" s="33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constants'!$A$2:$A$9964,0)),"","X")</f>
        <v>X</v>
      </c>
    </row>
    <row r="639" spans="1:7" x14ac:dyDescent="0.25">
      <c r="A639" s="33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constants'!$A$2:$A$9964,0)),"","X")</f>
        <v>X</v>
      </c>
    </row>
    <row r="640" spans="1:7" x14ac:dyDescent="0.25">
      <c r="A640" s="33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constants'!$A$2:$A$9964,0)),"","X")</f>
        <v>X</v>
      </c>
    </row>
    <row r="641" spans="1:7" x14ac:dyDescent="0.25">
      <c r="A641" s="33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3976</v>
      </c>
      <c r="G641" t="str">
        <f>IF(ISNA(MATCH(A641,'ESO zone constants'!$A$2:$A$9964,0)),"","X")</f>
        <v>X</v>
      </c>
    </row>
    <row r="642" spans="1:7" x14ac:dyDescent="0.25">
      <c r="A642" s="33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constants'!$A$2:$A$9964,0)),"","X")</f>
        <v>X</v>
      </c>
    </row>
    <row r="643" spans="1:7" x14ac:dyDescent="0.25">
      <c r="A643" s="3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constants'!$A$2:$A$9964,0)),"","X")</f>
        <v>X</v>
      </c>
    </row>
    <row r="644" spans="1:7" x14ac:dyDescent="0.25">
      <c r="A644" s="33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constants'!$A$2:$A$9964,0)),"","X")</f>
        <v>X</v>
      </c>
    </row>
    <row r="645" spans="1:7" x14ac:dyDescent="0.25">
      <c r="A645" s="33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constants'!$A$2:$A$9964,0)),"","X")</f>
        <v>X</v>
      </c>
    </row>
    <row r="646" spans="1:7" x14ac:dyDescent="0.25">
      <c r="A646" s="33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constants'!$A$2:$A$9964,0)),"","X")</f>
        <v>X</v>
      </c>
    </row>
    <row r="647" spans="1:7" x14ac:dyDescent="0.25">
      <c r="A647" s="33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constants'!$A$2:$A$9964,0)),"","X")</f>
        <v>X</v>
      </c>
    </row>
    <row r="648" spans="1:7" x14ac:dyDescent="0.25">
      <c r="A648" s="33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constants'!$A$2:$A$9964,0)),"","X")</f>
        <v>X</v>
      </c>
    </row>
    <row r="649" spans="1:7" x14ac:dyDescent="0.25">
      <c r="A649" s="33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constants'!$A$2:$A$9964,0)),"","X")</f>
        <v>X</v>
      </c>
    </row>
    <row r="650" spans="1:7" x14ac:dyDescent="0.25">
      <c r="A650" s="33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constants'!$A$2:$A$9964,0)),"","X")</f>
        <v>X</v>
      </c>
    </row>
    <row r="651" spans="1:7" x14ac:dyDescent="0.25">
      <c r="A651" s="33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3964</v>
      </c>
      <c r="G651" t="str">
        <f>IF(ISNA(MATCH(A651,'ESO zone constants'!$A$2:$A$9964,0)),"","X")</f>
        <v>X</v>
      </c>
    </row>
    <row r="652" spans="1:7" x14ac:dyDescent="0.25">
      <c r="A652" s="33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constants'!$A$2:$A$9964,0)),"","X")</f>
        <v>X</v>
      </c>
    </row>
    <row r="653" spans="1:7" x14ac:dyDescent="0.25">
      <c r="A653" s="3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constants'!$A$2:$A$9964,0)),"","X")</f>
        <v>X</v>
      </c>
    </row>
    <row r="654" spans="1:7" x14ac:dyDescent="0.25">
      <c r="A654" s="33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constants'!$A$2:$A$9964,0)),"","X")</f>
        <v>X</v>
      </c>
    </row>
    <row r="655" spans="1:7" x14ac:dyDescent="0.25">
      <c r="A655" s="33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constants'!$A$2:$A$9964,0)),"","X")</f>
        <v>X</v>
      </c>
    </row>
    <row r="656" spans="1:7" x14ac:dyDescent="0.25">
      <c r="A656" s="33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3923</v>
      </c>
      <c r="G656" t="str">
        <f>IF(ISNA(MATCH(A656,'ESO zone constants'!$A$2:$A$9964,0)),"","X")</f>
        <v>X</v>
      </c>
    </row>
    <row r="657" spans="1:7" x14ac:dyDescent="0.25">
      <c r="A657" s="33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constants'!$A$2:$A$9964,0)),"","X")</f>
        <v>X</v>
      </c>
    </row>
    <row r="658" spans="1:7" x14ac:dyDescent="0.25">
      <c r="A658" s="33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constants'!$A$2:$A$9964,0)),"","X")</f>
        <v>X</v>
      </c>
    </row>
    <row r="659" spans="1:7" x14ac:dyDescent="0.25">
      <c r="A659" s="33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constants'!$A$2:$A$9964,0)),"","X")</f>
        <v>X</v>
      </c>
    </row>
    <row r="660" spans="1:7" x14ac:dyDescent="0.25">
      <c r="A660" s="33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constants'!$A$2:$A$9964,0)),"","X")</f>
        <v>X</v>
      </c>
    </row>
    <row r="661" spans="1:7" x14ac:dyDescent="0.25">
      <c r="A661" s="33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constants'!$A$2:$A$9964,0)),"","X")</f>
        <v>X</v>
      </c>
    </row>
    <row r="662" spans="1:7" x14ac:dyDescent="0.25">
      <c r="A662" s="33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3905</v>
      </c>
      <c r="G662" t="str">
        <f>IF(ISNA(MATCH(A662,'ESO zone constants'!$A$2:$A$9964,0)),"","X")</f>
        <v>X</v>
      </c>
    </row>
    <row r="663" spans="1:7" x14ac:dyDescent="0.25">
      <c r="A663" s="3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constants'!$A$2:$A$9964,0)),"","X")</f>
        <v>X</v>
      </c>
    </row>
    <row r="664" spans="1:7" x14ac:dyDescent="0.25">
      <c r="A664" s="33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constants'!$A$2:$A$9964,0)),"","X")</f>
        <v>X</v>
      </c>
    </row>
    <row r="665" spans="1:7" x14ac:dyDescent="0.25">
      <c r="A665" s="33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constants'!$A$2:$A$9964,0)),"","X")</f>
        <v>X</v>
      </c>
    </row>
    <row r="666" spans="1:7" x14ac:dyDescent="0.25">
      <c r="A666" s="33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constants'!$A$2:$A$9964,0)),"","X")</f>
        <v>X</v>
      </c>
    </row>
    <row r="667" spans="1:7" x14ac:dyDescent="0.25">
      <c r="A667" s="33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constants'!$A$2:$A$9964,0)),"","X")</f>
        <v>X</v>
      </c>
    </row>
    <row r="668" spans="1:7" x14ac:dyDescent="0.25">
      <c r="A668" s="33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constants'!$A$2:$A$9964,0)),"","X")</f>
        <v>X</v>
      </c>
    </row>
    <row r="669" spans="1:7" x14ac:dyDescent="0.25">
      <c r="A669" s="33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constants'!$A$2:$A$9964,0)),"","X")</f>
        <v>X</v>
      </c>
    </row>
    <row r="670" spans="1:7" x14ac:dyDescent="0.25">
      <c r="A670" s="33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constants'!$A$2:$A$9964,0)),"","X")</f>
        <v>X</v>
      </c>
    </row>
    <row r="671" spans="1:7" x14ac:dyDescent="0.25">
      <c r="A671" s="33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constants'!$A$2:$A$9964,0)),"","X")</f>
        <v>X</v>
      </c>
    </row>
    <row r="672" spans="1:7" x14ac:dyDescent="0.25">
      <c r="A672" s="33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constants'!$A$2:$A$9964,0)),"","X")</f>
        <v>X</v>
      </c>
    </row>
    <row r="673" spans="1:7" x14ac:dyDescent="0.25">
      <c r="A673" s="3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constants'!$A$2:$A$9964,0)),"","X")</f>
        <v>X</v>
      </c>
    </row>
    <row r="674" spans="1:7" x14ac:dyDescent="0.25">
      <c r="A674" s="33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constants'!$A$2:$A$9964,0)),"","X")</f>
        <v>X</v>
      </c>
    </row>
    <row r="675" spans="1:7" x14ac:dyDescent="0.25">
      <c r="A675" s="33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constants'!$A$2:$A$9964,0)),"","X")</f>
        <v>X</v>
      </c>
    </row>
    <row r="676" spans="1:7" x14ac:dyDescent="0.25">
      <c r="A676" s="33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constants'!$A$2:$A$9964,0)),"","X")</f>
        <v>X</v>
      </c>
    </row>
    <row r="677" spans="1:7" x14ac:dyDescent="0.25">
      <c r="A677" s="33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constants'!$A$2:$A$9964,0)),"","X")</f>
        <v>X</v>
      </c>
    </row>
    <row r="678" spans="1:7" x14ac:dyDescent="0.25">
      <c r="A678" s="33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3904</v>
      </c>
      <c r="G678" t="str">
        <f>IF(ISNA(MATCH(A678,'ESO zone constants'!$A$2:$A$9964,0)),"","X")</f>
        <v>X</v>
      </c>
    </row>
    <row r="679" spans="1:7" x14ac:dyDescent="0.25">
      <c r="A679" s="33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constants'!$A$2:$A$9964,0)),"","X")</f>
        <v>X</v>
      </c>
    </row>
    <row r="680" spans="1:7" x14ac:dyDescent="0.25">
      <c r="A680" s="33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constants'!$A$2:$A$9964,0)),"","X")</f>
        <v>X</v>
      </c>
    </row>
    <row r="681" spans="1:7" x14ac:dyDescent="0.25">
      <c r="A681" s="33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constants'!$A$2:$A$9964,0)),"","X")</f>
        <v>X</v>
      </c>
    </row>
    <row r="682" spans="1:7" x14ac:dyDescent="0.25">
      <c r="A682" s="33">
        <v>1086</v>
      </c>
      <c r="B682">
        <v>680</v>
      </c>
      <c r="C682">
        <v>1086</v>
      </c>
      <c r="D682" t="s">
        <v>4005</v>
      </c>
      <c r="E682" t="s">
        <v>4149</v>
      </c>
      <c r="F682" t="s">
        <v>4120</v>
      </c>
      <c r="G682" t="str">
        <f>IF(ISNA(MATCH(A682,'ESO zone constants'!$A$2:$A$9964,0)),"","X")</f>
        <v>X</v>
      </c>
    </row>
    <row r="683" spans="1:7" x14ac:dyDescent="0.25">
      <c r="A683" s="33">
        <v>1088</v>
      </c>
      <c r="B683">
        <v>681</v>
      </c>
      <c r="C683">
        <v>1086</v>
      </c>
      <c r="D683" t="s">
        <v>4006</v>
      </c>
      <c r="E683" t="s">
        <v>4177</v>
      </c>
      <c r="F683" t="s">
        <v>4148</v>
      </c>
      <c r="G683" t="str">
        <f>IF(ISNA(MATCH(A683,'ESO zone constants'!$A$2:$A$9964,0)),"","X")</f>
        <v>X</v>
      </c>
    </row>
    <row r="684" spans="1:7" x14ac:dyDescent="0.25">
      <c r="A684" s="33">
        <v>1089</v>
      </c>
      <c r="B684">
        <v>682</v>
      </c>
      <c r="C684">
        <v>1086</v>
      </c>
      <c r="D684" t="s">
        <v>4007</v>
      </c>
      <c r="E684" t="s">
        <v>4150</v>
      </c>
      <c r="F684" t="s">
        <v>4121</v>
      </c>
      <c r="G684" t="str">
        <f>IF(ISNA(MATCH(A684,'ESO zone constants'!$A$2:$A$9964,0)),"","X")</f>
        <v>X</v>
      </c>
    </row>
    <row r="685" spans="1:7" x14ac:dyDescent="0.25">
      <c r="A685" s="33">
        <v>1090</v>
      </c>
      <c r="B685">
        <v>683</v>
      </c>
      <c r="C685">
        <v>1086</v>
      </c>
      <c r="D685" t="s">
        <v>4008</v>
      </c>
      <c r="E685" t="s">
        <v>4151</v>
      </c>
      <c r="F685" t="s">
        <v>4122</v>
      </c>
      <c r="G685" t="str">
        <f>IF(ISNA(MATCH(A685,'ESO zone constants'!$A$2:$A$9964,0)),"","X")</f>
        <v>X</v>
      </c>
    </row>
    <row r="686" spans="1:7" x14ac:dyDescent="0.25">
      <c r="A686" s="33">
        <v>1091</v>
      </c>
      <c r="B686">
        <v>684</v>
      </c>
      <c r="C686">
        <v>1086</v>
      </c>
      <c r="D686" t="s">
        <v>4009</v>
      </c>
      <c r="E686" t="s">
        <v>4152</v>
      </c>
      <c r="F686" t="s">
        <v>4123</v>
      </c>
      <c r="G686" t="str">
        <f>IF(ISNA(MATCH(A686,'ESO zone constants'!$A$2:$A$9964,0)),"","X")</f>
        <v>X</v>
      </c>
    </row>
    <row r="687" spans="1:7" x14ac:dyDescent="0.25">
      <c r="A687" s="33">
        <v>1092</v>
      </c>
      <c r="B687">
        <v>685</v>
      </c>
      <c r="C687">
        <v>1086</v>
      </c>
      <c r="D687" t="s">
        <v>4010</v>
      </c>
      <c r="E687" t="s">
        <v>4153</v>
      </c>
      <c r="F687" t="s">
        <v>4124</v>
      </c>
      <c r="G687" t="str">
        <f>IF(ISNA(MATCH(A687,'ESO zone constants'!$A$2:$A$9964,0)),"","X")</f>
        <v>X</v>
      </c>
    </row>
    <row r="688" spans="1:7" x14ac:dyDescent="0.25">
      <c r="A688" s="33">
        <v>1094</v>
      </c>
      <c r="B688">
        <v>686</v>
      </c>
      <c r="C688">
        <v>1086</v>
      </c>
      <c r="D688" t="s">
        <v>4011</v>
      </c>
      <c r="E688" t="s">
        <v>4154</v>
      </c>
      <c r="F688" t="s">
        <v>4125</v>
      </c>
      <c r="G688" t="str">
        <f>IF(ISNA(MATCH(A688,'ESO zone constants'!$A$2:$A$9964,0)),"","X")</f>
        <v>X</v>
      </c>
    </row>
    <row r="689" spans="1:7" x14ac:dyDescent="0.25">
      <c r="A689" s="33">
        <v>1095</v>
      </c>
      <c r="B689">
        <v>687</v>
      </c>
      <c r="C689">
        <v>1086</v>
      </c>
      <c r="D689" t="s">
        <v>4012</v>
      </c>
      <c r="E689" t="s">
        <v>4155</v>
      </c>
      <c r="F689" t="s">
        <v>4126</v>
      </c>
      <c r="G689" t="str">
        <f>IF(ISNA(MATCH(A689,'ESO zone constants'!$A$2:$A$9964,0)),"","X")</f>
        <v>X</v>
      </c>
    </row>
    <row r="690" spans="1:7" x14ac:dyDescent="0.25">
      <c r="A690" s="33">
        <v>1096</v>
      </c>
      <c r="B690">
        <v>688</v>
      </c>
      <c r="C690">
        <v>1086</v>
      </c>
      <c r="D690" t="s">
        <v>4013</v>
      </c>
      <c r="E690" t="s">
        <v>4156</v>
      </c>
      <c r="F690" t="s">
        <v>4127</v>
      </c>
      <c r="G690" t="str">
        <f>IF(ISNA(MATCH(A690,'ESO zone constants'!$A$2:$A$9964,0)),"","X")</f>
        <v>X</v>
      </c>
    </row>
    <row r="691" spans="1:7" x14ac:dyDescent="0.25">
      <c r="A691" s="33">
        <v>1097</v>
      </c>
      <c r="B691">
        <v>689</v>
      </c>
      <c r="C691">
        <v>1086</v>
      </c>
      <c r="D691" t="s">
        <v>4014</v>
      </c>
      <c r="E691" t="s">
        <v>4157</v>
      </c>
      <c r="F691" t="s">
        <v>4128</v>
      </c>
      <c r="G691" t="str">
        <f>IF(ISNA(MATCH(A691,'ESO zone constants'!$A$2:$A$9964,0)),"","X")</f>
        <v>X</v>
      </c>
    </row>
    <row r="692" spans="1:7" x14ac:dyDescent="0.25">
      <c r="A692" s="33">
        <v>1098</v>
      </c>
      <c r="B692">
        <v>690</v>
      </c>
      <c r="C692">
        <v>1086</v>
      </c>
      <c r="D692" t="s">
        <v>4015</v>
      </c>
      <c r="E692" t="s">
        <v>4158</v>
      </c>
      <c r="F692" t="s">
        <v>4129</v>
      </c>
      <c r="G692" t="str">
        <f>IF(ISNA(MATCH(A692,'ESO zone constants'!$A$2:$A$9964,0)),"","X")</f>
        <v>X</v>
      </c>
    </row>
    <row r="693" spans="1:7" x14ac:dyDescent="0.25">
      <c r="A693" s="33">
        <v>1099</v>
      </c>
      <c r="B693">
        <v>691</v>
      </c>
      <c r="C693">
        <v>1086</v>
      </c>
      <c r="D693" t="s">
        <v>4016</v>
      </c>
      <c r="E693" t="s">
        <v>4159</v>
      </c>
      <c r="F693" t="s">
        <v>4130</v>
      </c>
      <c r="G693" t="str">
        <f>IF(ISNA(MATCH(A693,'ESO zone constants'!$A$2:$A$9964,0)),"","X")</f>
        <v>X</v>
      </c>
    </row>
    <row r="694" spans="1:7" x14ac:dyDescent="0.25">
      <c r="A694" s="33">
        <v>1101</v>
      </c>
      <c r="B694">
        <v>692</v>
      </c>
      <c r="C694">
        <v>1086</v>
      </c>
      <c r="D694" t="s">
        <v>4017</v>
      </c>
      <c r="E694" t="s">
        <v>4160</v>
      </c>
      <c r="F694" t="s">
        <v>4131</v>
      </c>
      <c r="G694" t="str">
        <f>IF(ISNA(MATCH(A694,'ESO zone constants'!$A$2:$A$9964,0)),"","X")</f>
        <v>X</v>
      </c>
    </row>
    <row r="695" spans="1:7" x14ac:dyDescent="0.25">
      <c r="A695" s="33">
        <v>1102</v>
      </c>
      <c r="B695">
        <v>693</v>
      </c>
      <c r="C695">
        <v>1086</v>
      </c>
      <c r="D695" t="s">
        <v>4018</v>
      </c>
      <c r="E695" t="s">
        <v>4161</v>
      </c>
      <c r="F695" t="s">
        <v>4132</v>
      </c>
      <c r="G695" t="str">
        <f>IF(ISNA(MATCH(A695,'ESO zone constants'!$A$2:$A$9964,0)),"","X")</f>
        <v>X</v>
      </c>
    </row>
    <row r="696" spans="1:7" x14ac:dyDescent="0.25">
      <c r="A696" s="33">
        <v>1103</v>
      </c>
      <c r="B696">
        <v>694</v>
      </c>
      <c r="C696">
        <v>1086</v>
      </c>
      <c r="D696" t="s">
        <v>4019</v>
      </c>
      <c r="E696" t="s">
        <v>4162</v>
      </c>
      <c r="F696" t="s">
        <v>4133</v>
      </c>
      <c r="G696" t="str">
        <f>IF(ISNA(MATCH(A696,'ESO zone constants'!$A$2:$A$9964,0)),"","X")</f>
        <v>X</v>
      </c>
    </row>
    <row r="697" spans="1:7" x14ac:dyDescent="0.25">
      <c r="A697" s="33">
        <v>1105</v>
      </c>
      <c r="B697">
        <v>695</v>
      </c>
      <c r="C697">
        <v>1086</v>
      </c>
      <c r="D697" t="s">
        <v>4020</v>
      </c>
      <c r="E697" t="s">
        <v>4163</v>
      </c>
      <c r="F697" t="s">
        <v>4134</v>
      </c>
      <c r="G697" t="str">
        <f>IF(ISNA(MATCH(A697,'ESO zone constants'!$A$2:$A$9964,0)),"","X")</f>
        <v>X</v>
      </c>
    </row>
    <row r="698" spans="1:7" x14ac:dyDescent="0.25">
      <c r="A698" s="33">
        <v>1106</v>
      </c>
      <c r="B698">
        <v>696</v>
      </c>
      <c r="C698">
        <v>1086</v>
      </c>
      <c r="D698" t="s">
        <v>4021</v>
      </c>
      <c r="E698" t="s">
        <v>4164</v>
      </c>
      <c r="F698" t="s">
        <v>4135</v>
      </c>
      <c r="G698" t="str">
        <f>IF(ISNA(MATCH(A698,'ESO zone constants'!$A$2:$A$9964,0)),"","X")</f>
        <v>X</v>
      </c>
    </row>
    <row r="699" spans="1:7" x14ac:dyDescent="0.25">
      <c r="A699" s="33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constants'!$A$2:$A$9964,0)),"","X")</f>
        <v>X</v>
      </c>
    </row>
    <row r="700" spans="1:7" x14ac:dyDescent="0.25">
      <c r="A700" s="33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constants'!$A$2:$A$9964,0)),"","X")</f>
        <v>X</v>
      </c>
    </row>
    <row r="701" spans="1:7" x14ac:dyDescent="0.25">
      <c r="A701" s="33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3166</v>
      </c>
      <c r="G701" t="str">
        <f>IF(ISNA(MATCH(A701,'ESO zone constants'!$A$2:$A$9964,0)),"","X")</f>
        <v>X</v>
      </c>
    </row>
    <row r="702" spans="1:7" x14ac:dyDescent="0.25">
      <c r="A702" s="33">
        <v>1110</v>
      </c>
      <c r="B702">
        <v>700</v>
      </c>
      <c r="C702">
        <v>1086</v>
      </c>
      <c r="D702" t="s">
        <v>4022</v>
      </c>
      <c r="E702" t="s">
        <v>4165</v>
      </c>
      <c r="F702" t="s">
        <v>4136</v>
      </c>
      <c r="G702" t="str">
        <f>IF(ISNA(MATCH(A702,'ESO zone constants'!$A$2:$A$9964,0)),"","X")</f>
        <v>X</v>
      </c>
    </row>
    <row r="703" spans="1:7" x14ac:dyDescent="0.25">
      <c r="A703" s="33">
        <v>1111</v>
      </c>
      <c r="B703">
        <v>701</v>
      </c>
      <c r="C703">
        <v>1086</v>
      </c>
      <c r="D703" t="s">
        <v>4023</v>
      </c>
      <c r="E703" t="s">
        <v>4166</v>
      </c>
      <c r="F703" t="s">
        <v>4137</v>
      </c>
      <c r="G703" t="str">
        <f>IF(ISNA(MATCH(A703,'ESO zone constants'!$A$2:$A$9964,0)),"","X")</f>
        <v>X</v>
      </c>
    </row>
    <row r="704" spans="1:7" x14ac:dyDescent="0.25">
      <c r="A704" s="33">
        <v>1112</v>
      </c>
      <c r="B704">
        <v>702</v>
      </c>
      <c r="C704">
        <v>1086</v>
      </c>
      <c r="D704" t="s">
        <v>4024</v>
      </c>
      <c r="E704" t="s">
        <v>4167</v>
      </c>
      <c r="F704" t="s">
        <v>4138</v>
      </c>
      <c r="G704" t="str">
        <f>IF(ISNA(MATCH(A704,'ESO zone constants'!$A$2:$A$9964,0)),"","X")</f>
        <v>X</v>
      </c>
    </row>
    <row r="705" spans="1:7" x14ac:dyDescent="0.25">
      <c r="A705" s="33">
        <v>1113</v>
      </c>
      <c r="B705">
        <v>703</v>
      </c>
      <c r="C705">
        <v>1086</v>
      </c>
      <c r="D705" t="s">
        <v>4025</v>
      </c>
      <c r="E705" t="s">
        <v>4168</v>
      </c>
      <c r="F705" t="s">
        <v>4139</v>
      </c>
      <c r="G705" t="str">
        <f>IF(ISNA(MATCH(A705,'ESO zone constants'!$A$2:$A$9964,0)),"","X")</f>
        <v>X</v>
      </c>
    </row>
    <row r="706" spans="1:7" x14ac:dyDescent="0.25">
      <c r="A706" s="33">
        <v>1114</v>
      </c>
      <c r="B706">
        <v>704</v>
      </c>
      <c r="C706">
        <v>1086</v>
      </c>
      <c r="D706" t="s">
        <v>4026</v>
      </c>
      <c r="E706" t="s">
        <v>4169</v>
      </c>
      <c r="F706" t="s">
        <v>4140</v>
      </c>
      <c r="G706" t="str">
        <f>IF(ISNA(MATCH(A706,'ESO zone constants'!$A$2:$A$9964,0)),"","X")</f>
        <v>X</v>
      </c>
    </row>
    <row r="707" spans="1:7" x14ac:dyDescent="0.25">
      <c r="A707" s="33">
        <v>1115</v>
      </c>
      <c r="B707">
        <v>705</v>
      </c>
      <c r="C707">
        <v>1086</v>
      </c>
      <c r="D707" t="s">
        <v>4027</v>
      </c>
      <c r="E707" t="s">
        <v>4170</v>
      </c>
      <c r="F707" t="s">
        <v>4141</v>
      </c>
      <c r="G707" t="str">
        <f>IF(ISNA(MATCH(A707,'ESO zone constants'!$A$2:$A$9964,0)),"","X")</f>
        <v>X</v>
      </c>
    </row>
    <row r="708" spans="1:7" x14ac:dyDescent="0.25">
      <c r="A708" s="33">
        <v>1116</v>
      </c>
      <c r="B708">
        <v>706</v>
      </c>
      <c r="C708">
        <v>1116</v>
      </c>
      <c r="D708" t="s">
        <v>4028</v>
      </c>
      <c r="E708" t="s">
        <v>4028</v>
      </c>
      <c r="F708" t="s">
        <v>4028</v>
      </c>
      <c r="G708" t="str">
        <f>IF(ISNA(MATCH(A708,'ESO zone constants'!$A$2:$A$9964,0)),"","X")</f>
        <v>X</v>
      </c>
    </row>
    <row r="709" spans="1:7" x14ac:dyDescent="0.25">
      <c r="A709" s="33">
        <v>1117</v>
      </c>
      <c r="B709">
        <v>707</v>
      </c>
      <c r="C709">
        <v>1086</v>
      </c>
      <c r="D709" t="s">
        <v>4029</v>
      </c>
      <c r="E709" t="s">
        <v>4171</v>
      </c>
      <c r="F709" t="s">
        <v>4142</v>
      </c>
      <c r="G709" t="str">
        <f>IF(ISNA(MATCH(A709,'ESO zone constants'!$A$2:$A$9964,0)),"","X")</f>
        <v>X</v>
      </c>
    </row>
    <row r="710" spans="1:7" x14ac:dyDescent="0.25">
      <c r="A710" s="33">
        <v>1118</v>
      </c>
      <c r="B710">
        <v>708</v>
      </c>
      <c r="C710">
        <v>1086</v>
      </c>
      <c r="D710" t="s">
        <v>4030</v>
      </c>
      <c r="E710" t="s">
        <v>4172</v>
      </c>
      <c r="F710" t="s">
        <v>4143</v>
      </c>
      <c r="G710" t="str">
        <f>IF(ISNA(MATCH(A710,'ESO zone constants'!$A$2:$A$9964,0)),"","X")</f>
        <v>X</v>
      </c>
    </row>
    <row r="711" spans="1:7" x14ac:dyDescent="0.25">
      <c r="A711" s="33">
        <v>1119</v>
      </c>
      <c r="B711">
        <v>709</v>
      </c>
      <c r="C711">
        <v>1086</v>
      </c>
      <c r="D711" t="s">
        <v>4031</v>
      </c>
      <c r="E711" t="s">
        <v>4173</v>
      </c>
      <c r="F711" t="s">
        <v>4144</v>
      </c>
      <c r="G711" t="str">
        <f>IF(ISNA(MATCH(A711,'ESO zone constants'!$A$2:$A$9964,0)),"","X")</f>
        <v>X</v>
      </c>
    </row>
    <row r="712" spans="1:7" x14ac:dyDescent="0.25">
      <c r="A712" s="33">
        <v>1120</v>
      </c>
      <c r="B712">
        <v>710</v>
      </c>
      <c r="C712">
        <v>1086</v>
      </c>
      <c r="D712" t="s">
        <v>4032</v>
      </c>
      <c r="E712" t="s">
        <v>4174</v>
      </c>
      <c r="F712" t="s">
        <v>4145</v>
      </c>
      <c r="G712" t="str">
        <f>IF(ISNA(MATCH(A712,'ESO zone constants'!$A$2:$A$9964,0)),"","X")</f>
        <v>X</v>
      </c>
    </row>
    <row r="713" spans="1:7" x14ac:dyDescent="0.25">
      <c r="A713" s="3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4146</v>
      </c>
      <c r="G713" t="str">
        <f>IF(ISNA(MATCH(A713,'ESO zone constants'!$A$2:$A$9964,0)),"","X")</f>
        <v>X</v>
      </c>
    </row>
    <row r="714" spans="1:7" x14ac:dyDescent="0.25">
      <c r="A714" s="33">
        <v>1122</v>
      </c>
      <c r="B714">
        <v>712</v>
      </c>
      <c r="C714">
        <v>1086</v>
      </c>
      <c r="D714" t="s">
        <v>4262</v>
      </c>
      <c r="E714" t="s">
        <v>4253</v>
      </c>
      <c r="F714" t="s">
        <v>4282</v>
      </c>
      <c r="G714" t="str">
        <f>IF(ISNA(MATCH(A714,'ESO zone constants'!$A$2:$A$9964,0)),"","X")</f>
        <v>X</v>
      </c>
    </row>
    <row r="715" spans="1:7" x14ac:dyDescent="0.25">
      <c r="A715" s="33">
        <v>1123</v>
      </c>
      <c r="B715">
        <v>713</v>
      </c>
      <c r="C715">
        <v>383</v>
      </c>
      <c r="D715" t="s">
        <v>4263</v>
      </c>
      <c r="E715" t="s">
        <v>4254</v>
      </c>
      <c r="F715" t="s">
        <v>4283</v>
      </c>
      <c r="G715" t="str">
        <f>IF(ISNA(MATCH(A715,'ESO zone constants'!$A$2:$A$9964,0)),"","X")</f>
        <v>X</v>
      </c>
    </row>
    <row r="716" spans="1:7" x14ac:dyDescent="0.25">
      <c r="A716" s="33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constants'!$A$2:$A$9964,0)),"","X")</f>
        <v>X</v>
      </c>
    </row>
    <row r="717" spans="1:7" x14ac:dyDescent="0.25">
      <c r="A717" s="33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constants'!$A$2:$A$9964,0)),"","X")</f>
        <v>X</v>
      </c>
    </row>
    <row r="718" spans="1:7" x14ac:dyDescent="0.25">
      <c r="A718" s="33">
        <v>1128</v>
      </c>
      <c r="B718">
        <v>716</v>
      </c>
      <c r="C718">
        <v>1086</v>
      </c>
      <c r="D718" t="s">
        <v>4033</v>
      </c>
      <c r="E718" t="s">
        <v>4114</v>
      </c>
      <c r="F718" t="s">
        <v>4062</v>
      </c>
      <c r="G718" t="str">
        <f>IF(ISNA(MATCH(A718,'ESO zone constants'!$A$2:$A$9964,0)),"","X")</f>
        <v>X</v>
      </c>
    </row>
    <row r="719" spans="1:7" x14ac:dyDescent="0.25">
      <c r="A719" s="33">
        <v>1129</v>
      </c>
      <c r="B719">
        <v>717</v>
      </c>
      <c r="C719">
        <v>1086</v>
      </c>
      <c r="D719" t="s">
        <v>4034</v>
      </c>
      <c r="E719" t="s">
        <v>4117</v>
      </c>
      <c r="F719" t="s">
        <v>4065</v>
      </c>
      <c r="G719" t="str">
        <f>IF(ISNA(MATCH(A719,'ESO zone constants'!$A$2:$A$9964,0)),"","X")</f>
        <v>X</v>
      </c>
    </row>
    <row r="720" spans="1:7" x14ac:dyDescent="0.25">
      <c r="A720" s="33">
        <v>1130</v>
      </c>
      <c r="B720">
        <v>718</v>
      </c>
      <c r="C720">
        <v>1086</v>
      </c>
      <c r="D720" t="s">
        <v>4035</v>
      </c>
      <c r="E720" t="s">
        <v>4118</v>
      </c>
      <c r="F720" t="s">
        <v>4066</v>
      </c>
      <c r="G720" t="str">
        <f>IF(ISNA(MATCH(A720,'ESO zone constants'!$A$2:$A$9964,0)),"","X")</f>
        <v>X</v>
      </c>
    </row>
    <row r="721" spans="1:7" x14ac:dyDescent="0.25">
      <c r="A721" s="33">
        <v>1133</v>
      </c>
      <c r="B721">
        <v>719</v>
      </c>
      <c r="C721">
        <v>1133</v>
      </c>
      <c r="D721" t="s">
        <v>4412</v>
      </c>
      <c r="E721" t="s">
        <v>4396</v>
      </c>
      <c r="F721" t="s">
        <v>4429</v>
      </c>
      <c r="G721" t="str">
        <f>IF(ISNA(MATCH(A721,'ESO zone constants'!$A$2:$A$9964,0)),"","X")</f>
        <v>X</v>
      </c>
    </row>
    <row r="722" spans="1:7" x14ac:dyDescent="0.25">
      <c r="A722" s="33">
        <v>1134</v>
      </c>
      <c r="B722">
        <v>720</v>
      </c>
      <c r="C722">
        <v>1133</v>
      </c>
      <c r="D722" t="s">
        <v>4413</v>
      </c>
      <c r="E722" t="s">
        <v>4397</v>
      </c>
      <c r="F722" t="s">
        <v>4430</v>
      </c>
      <c r="G722" t="str">
        <f>IF(ISNA(MATCH(A722,'ESO zone constants'!$A$2:$A$9964,0)),"","X")</f>
        <v>X</v>
      </c>
    </row>
    <row r="723" spans="1:7" x14ac:dyDescent="0.25">
      <c r="A723" s="33">
        <v>1135</v>
      </c>
      <c r="B723">
        <v>721</v>
      </c>
      <c r="C723">
        <v>1133</v>
      </c>
      <c r="D723" t="s">
        <v>4414</v>
      </c>
      <c r="E723" t="s">
        <v>4398</v>
      </c>
      <c r="F723" t="s">
        <v>4431</v>
      </c>
      <c r="G723" t="str">
        <f>IF(ISNA(MATCH(A723,'ESO zone constants'!$A$2:$A$9964,0)),"","X")</f>
        <v>X</v>
      </c>
    </row>
    <row r="724" spans="1:7" x14ac:dyDescent="0.25">
      <c r="A724" s="33">
        <v>1136</v>
      </c>
      <c r="B724">
        <v>722</v>
      </c>
      <c r="C724">
        <v>1133</v>
      </c>
      <c r="D724" t="s">
        <v>4415</v>
      </c>
      <c r="E724" t="s">
        <v>4399</v>
      </c>
      <c r="F724" t="s">
        <v>4432</v>
      </c>
      <c r="G724" t="str">
        <f>IF(ISNA(MATCH(A724,'ESO zone constants'!$A$2:$A$9964,0)),"","X")</f>
        <v>X</v>
      </c>
    </row>
    <row r="725" spans="1:7" x14ac:dyDescent="0.25">
      <c r="A725" s="33">
        <v>1137</v>
      </c>
      <c r="B725">
        <v>723</v>
      </c>
      <c r="C725">
        <v>1133</v>
      </c>
      <c r="D725" t="s">
        <v>4416</v>
      </c>
      <c r="E725" t="s">
        <v>4400</v>
      </c>
      <c r="F725" t="s">
        <v>4433</v>
      </c>
      <c r="G725" t="str">
        <f>IF(ISNA(MATCH(A725,'ESO zone constants'!$A$2:$A$9964,0)),"","X")</f>
        <v>X</v>
      </c>
    </row>
    <row r="726" spans="1:7" x14ac:dyDescent="0.25">
      <c r="A726" s="33">
        <v>1138</v>
      </c>
      <c r="B726">
        <v>724</v>
      </c>
      <c r="C726">
        <v>1133</v>
      </c>
      <c r="D726" t="s">
        <v>4417</v>
      </c>
      <c r="E726" t="s">
        <v>4257</v>
      </c>
      <c r="F726" t="s">
        <v>4434</v>
      </c>
      <c r="G726" t="str">
        <f>IF(ISNA(MATCH(A726,'ESO zone constants'!$A$2:$A$9964,0)),"","X")</f>
        <v>X</v>
      </c>
    </row>
    <row r="727" spans="1:7" x14ac:dyDescent="0.25">
      <c r="A727" s="33">
        <v>1139</v>
      </c>
      <c r="B727">
        <v>725</v>
      </c>
      <c r="C727">
        <v>1133</v>
      </c>
      <c r="D727" t="s">
        <v>4418</v>
      </c>
      <c r="E727" t="s">
        <v>4401</v>
      </c>
      <c r="F727" t="s">
        <v>4435</v>
      </c>
      <c r="G727" t="str">
        <f>IF(ISNA(MATCH(A727,'ESO zone constants'!$A$2:$A$9964,0)),"","X")</f>
        <v>X</v>
      </c>
    </row>
    <row r="728" spans="1:7" x14ac:dyDescent="0.25">
      <c r="A728" s="33">
        <v>1140</v>
      </c>
      <c r="B728">
        <v>726</v>
      </c>
      <c r="C728">
        <v>104</v>
      </c>
      <c r="D728" t="s">
        <v>4264</v>
      </c>
      <c r="E728" t="s">
        <v>4274</v>
      </c>
      <c r="F728" t="s">
        <v>4284</v>
      </c>
      <c r="G728" t="str">
        <f>IF(ISNA(MATCH(A728,'ESO zone constants'!$A$2:$A$9964,0)),"","X")</f>
        <v>X</v>
      </c>
    </row>
    <row r="729" spans="1:7" x14ac:dyDescent="0.25">
      <c r="A729" s="33">
        <v>1141</v>
      </c>
      <c r="B729">
        <v>727</v>
      </c>
      <c r="C729">
        <v>101</v>
      </c>
      <c r="D729" t="s">
        <v>4265</v>
      </c>
      <c r="E729" t="s">
        <v>4280</v>
      </c>
      <c r="F729" t="s">
        <v>4285</v>
      </c>
      <c r="G729" t="str">
        <f>IF(ISNA(MATCH(A729,'ESO zone constants'!$A$2:$A$9964,0)),"","X")</f>
        <v>X</v>
      </c>
    </row>
    <row r="730" spans="1:7" x14ac:dyDescent="0.25">
      <c r="A730" s="33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3791</v>
      </c>
      <c r="G730" t="str">
        <f>IF(ISNA(MATCH(A730,'ESO zone constants'!$A$2:$A$9964,0)),"","X")</f>
        <v>X</v>
      </c>
    </row>
    <row r="731" spans="1:7" x14ac:dyDescent="0.25">
      <c r="A731" s="33">
        <v>1143</v>
      </c>
      <c r="B731">
        <v>729</v>
      </c>
      <c r="C731">
        <v>19</v>
      </c>
      <c r="D731" t="s">
        <v>4266</v>
      </c>
      <c r="E731" t="s">
        <v>4275</v>
      </c>
      <c r="F731" t="s">
        <v>4286</v>
      </c>
      <c r="G731" t="str">
        <f>IF(ISNA(MATCH(A731,'ESO zone constants'!$A$2:$A$9964,0)),"","X")</f>
        <v>X</v>
      </c>
    </row>
    <row r="732" spans="1:7" x14ac:dyDescent="0.25">
      <c r="A732" s="33">
        <v>1144</v>
      </c>
      <c r="B732">
        <v>730</v>
      </c>
      <c r="C732">
        <v>1144</v>
      </c>
      <c r="D732" t="s">
        <v>4267</v>
      </c>
      <c r="E732" t="s">
        <v>4276</v>
      </c>
      <c r="F732" t="s">
        <v>4287</v>
      </c>
      <c r="G732" t="str">
        <f>IF(ISNA(MATCH(A732,'ESO zone constants'!$A$2:$A$9964,0)),"","X")</f>
        <v>X</v>
      </c>
    </row>
    <row r="733" spans="1:7" x14ac:dyDescent="0.25">
      <c r="A733" s="33">
        <v>1145</v>
      </c>
      <c r="B733">
        <v>731</v>
      </c>
      <c r="C733">
        <v>1133</v>
      </c>
      <c r="D733" t="s">
        <v>4419</v>
      </c>
      <c r="E733" t="s">
        <v>4402</v>
      </c>
      <c r="F733" t="s">
        <v>4436</v>
      </c>
      <c r="G733" t="str">
        <f>IF(ISNA(MATCH(A733,'ESO zone constants'!$A$2:$A$9964,0)),"","X")</f>
        <v>X</v>
      </c>
    </row>
    <row r="734" spans="1:7" x14ac:dyDescent="0.25">
      <c r="A734" s="33">
        <v>1146</v>
      </c>
      <c r="B734">
        <v>732</v>
      </c>
      <c r="C734">
        <v>1133</v>
      </c>
      <c r="D734" t="s">
        <v>4420</v>
      </c>
      <c r="E734" t="s">
        <v>4403</v>
      </c>
      <c r="F734" t="s">
        <v>4437</v>
      </c>
      <c r="G734" t="str">
        <f>IF(ISNA(MATCH(A734,'ESO zone constants'!$A$2:$A$9964,0)),"","X")</f>
        <v>X</v>
      </c>
    </row>
    <row r="735" spans="1:7" x14ac:dyDescent="0.25">
      <c r="A735" s="33">
        <v>1147</v>
      </c>
      <c r="B735">
        <v>733</v>
      </c>
      <c r="C735">
        <v>1133</v>
      </c>
      <c r="D735" t="s">
        <v>4421</v>
      </c>
      <c r="E735" t="s">
        <v>4404</v>
      </c>
      <c r="F735" t="s">
        <v>4438</v>
      </c>
      <c r="G735" t="str">
        <f>IF(ISNA(MATCH(A735,'ESO zone constants'!$A$2:$A$9964,0)),"","X")</f>
        <v>X</v>
      </c>
    </row>
    <row r="736" spans="1:7" x14ac:dyDescent="0.25">
      <c r="A736" s="33">
        <v>1148</v>
      </c>
      <c r="B736">
        <v>734</v>
      </c>
      <c r="C736">
        <v>1133</v>
      </c>
      <c r="D736" t="s">
        <v>4425</v>
      </c>
      <c r="E736" t="s">
        <v>4408</v>
      </c>
      <c r="F736" t="s">
        <v>4442</v>
      </c>
      <c r="G736" t="str">
        <f>IF(ISNA(MATCH(A736,'ESO zone constants'!$A$2:$A$9964,0)),"","X")</f>
        <v>X</v>
      </c>
    </row>
    <row r="737" spans="1:7" x14ac:dyDescent="0.25">
      <c r="A737" s="33">
        <v>1149</v>
      </c>
      <c r="B737">
        <v>735</v>
      </c>
      <c r="C737">
        <v>1133</v>
      </c>
      <c r="D737" t="s">
        <v>4422</v>
      </c>
      <c r="E737" t="s">
        <v>4405</v>
      </c>
      <c r="F737" t="s">
        <v>4439</v>
      </c>
      <c r="G737" t="str">
        <f>IF(ISNA(MATCH(A737,'ESO zone constants'!$A$2:$A$9964,0)),"","X")</f>
        <v>X</v>
      </c>
    </row>
    <row r="738" spans="1:7" x14ac:dyDescent="0.25">
      <c r="A738" s="33">
        <v>1150</v>
      </c>
      <c r="B738">
        <v>736</v>
      </c>
      <c r="C738">
        <v>1133</v>
      </c>
      <c r="D738" t="s">
        <v>4424</v>
      </c>
      <c r="E738" t="s">
        <v>4407</v>
      </c>
      <c r="F738" t="s">
        <v>4441</v>
      </c>
      <c r="G738" t="str">
        <f>IF(ISNA(MATCH(A738,'ESO zone constants'!$A$2:$A$9964,0)),"","X")</f>
        <v>X</v>
      </c>
    </row>
    <row r="739" spans="1:7" x14ac:dyDescent="0.25">
      <c r="A739" s="33">
        <v>1151</v>
      </c>
      <c r="B739">
        <v>737</v>
      </c>
      <c r="C739">
        <v>1133</v>
      </c>
      <c r="D739" t="s">
        <v>4423</v>
      </c>
      <c r="E739" t="s">
        <v>4406</v>
      </c>
      <c r="F739" t="s">
        <v>4440</v>
      </c>
      <c r="G739" t="str">
        <f>IF(ISNA(MATCH(A739,'ESO zone constants'!$A$2:$A$9964,0)),"","X")</f>
        <v>X</v>
      </c>
    </row>
    <row r="740" spans="1:7" x14ac:dyDescent="0.25">
      <c r="A740" s="33">
        <v>1154</v>
      </c>
      <c r="B740">
        <v>738</v>
      </c>
      <c r="C740">
        <v>1086</v>
      </c>
      <c r="D740" t="s">
        <v>4269</v>
      </c>
      <c r="E740" t="s">
        <v>4278</v>
      </c>
      <c r="F740" t="s">
        <v>4289</v>
      </c>
      <c r="G740" t="str">
        <f>IF(ISNA(MATCH(A740,'ESO zone constants'!$A$2:$A$9964,0)),"","X")</f>
        <v>X</v>
      </c>
    </row>
    <row r="741" spans="1:7" x14ac:dyDescent="0.25">
      <c r="A741" s="33">
        <v>1155</v>
      </c>
      <c r="B741">
        <v>739</v>
      </c>
      <c r="C741">
        <v>20</v>
      </c>
      <c r="D741" t="s">
        <v>4268</v>
      </c>
      <c r="E741" t="s">
        <v>4279</v>
      </c>
      <c r="F741" t="s">
        <v>4288</v>
      </c>
      <c r="G741" t="str">
        <f>IF(ISNA(MATCH(A741,'ESO zone constants'!$A$2:$A$9964,0)),"","X")</f>
        <v>X</v>
      </c>
    </row>
    <row r="742" spans="1:7" x14ac:dyDescent="0.25">
      <c r="A742" s="33">
        <v>1192</v>
      </c>
      <c r="B742">
        <v>740</v>
      </c>
      <c r="C742">
        <v>1133</v>
      </c>
      <c r="D742" t="s">
        <v>4426</v>
      </c>
      <c r="E742" t="s">
        <v>4409</v>
      </c>
      <c r="F742" t="s">
        <v>4443</v>
      </c>
      <c r="G742" t="str">
        <f>IF(ISNA(MATCH(A742,'ESO zone constants'!$A$2:$A$9964,0)),"","X")</f>
        <v>X</v>
      </c>
    </row>
    <row r="743" spans="1:7" x14ac:dyDescent="0.25">
      <c r="A743" s="33">
        <v>1193</v>
      </c>
      <c r="B743">
        <v>741</v>
      </c>
      <c r="C743">
        <v>1133</v>
      </c>
      <c r="D743" t="s">
        <v>4427</v>
      </c>
      <c r="E743" t="s">
        <v>4410</v>
      </c>
      <c r="F743" t="s">
        <v>4444</v>
      </c>
      <c r="G743" t="str">
        <f>IF(ISNA(MATCH(A743,'ESO zone constants'!$A$2:$A$9964,0)),"","X")</f>
        <v>X</v>
      </c>
    </row>
  </sheetData>
  <autoFilter ref="A2:G743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3992</v>
      </c>
      <c r="L1" s="14" t="s">
        <v>3995</v>
      </c>
      <c r="M1" s="20" t="s">
        <v>3994</v>
      </c>
      <c r="N1" t="s">
        <v>4180</v>
      </c>
      <c r="O1" s="3" t="s">
        <v>4311</v>
      </c>
      <c r="P1" s="3" t="s">
        <v>4181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IF(A2&lt;&gt;C2,VLOOKUP(C2,$A$2:$D$9964,4,FALSE),"")</f>
        <v/>
      </c>
      <c r="J2" s="3" t="str">
        <f t="shared" ref="J2:J65" si="2">IF(A2&lt;&gt;C2,VLOOKUP(C2,$A$2:$E$9964,5,FALSE),"")</f>
        <v/>
      </c>
      <c r="K2" s="3" t="str">
        <f t="shared" ref="K2:K65" si="3">IF(A2&lt;&gt;C2,VLOOKUP(C2,$A$2:$F$9964,6,FALSE),"")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IF(A66&lt;&gt;C66,VLOOKUP(C66,$A$2:$D$9964,4,FALSE),"")</f>
        <v>Bangkorai</v>
      </c>
      <c r="J66" s="3" t="str">
        <f t="shared" ref="J66:J129" si="8">IF(A66&lt;&gt;C66,VLOOKUP(C66,$A$2:$E$9964,5,FALSE),"")</f>
        <v>Bangkorai</v>
      </c>
      <c r="K66" s="3" t="str">
        <f t="shared" ref="K66:K129" si="9">IF(A66&lt;&gt;C66,VLOOKUP(C66,$A$2:$F$9964,6,FALSE),"")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IF(A130&lt;&gt;C130,VLOOKUP(C130,$A$2:$D$9964,4,FALSE),"")</f>
        <v>Sturmhafen</v>
      </c>
      <c r="J130" s="3" t="str">
        <f t="shared" ref="J130:J193" si="14">IF(A130&lt;&gt;C130,VLOOKUP(C130,$A$2:$E$9964,5,FALSE),"")</f>
        <v>Stormhaven</v>
      </c>
      <c r="K130" s="3" t="str">
        <f t="shared" ref="K130:K193" si="15">IF(A130&lt;&gt;C130,VLOOKUP(C130,$A$2:$F$9964,6,FALSE),"")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IF(A194&lt;&gt;C194,VLOOKUP(C194,$A$2:$D$9964,4,FALSE),"")</f>
        <v>Auridon</v>
      </c>
      <c r="J194" s="3" t="str">
        <f t="shared" ref="J194:J257" si="20">IF(A194&lt;&gt;C194,VLOOKUP(C194,$A$2:$E$9964,5,FALSE),"")</f>
        <v>Auridon</v>
      </c>
      <c r="K194" s="3" t="str">
        <f t="shared" ref="K194:K257" si="21">IF(A194&lt;&gt;C194,VLOOKUP(C194,$A$2:$F$9964,6,FALSE),"")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IF(A258&lt;&gt;C258,VLOOKUP(C258,$A$2:$D$9964,4,FALSE),"")</f>
        <v>Malabal Tor</v>
      </c>
      <c r="J258" s="3" t="str">
        <f t="shared" ref="J258:J321" si="26">IF(A258&lt;&gt;C258,VLOOKUP(C258,$A$2:$E$9964,5,FALSE),"")</f>
        <v>Malabal Tor</v>
      </c>
      <c r="K258" s="3" t="str">
        <f t="shared" ref="K258:K321" si="27">IF(A258&lt;&gt;C258,VLOOKUP(C258,$A$2:$F$9964,6,FALSE),"")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ZoneData'!$A$3:$F$9999,2,FALSE)</f>
        <v>292</v>
      </c>
      <c r="C293" s="5">
        <f>VLOOKUP(A293,'ESO dumped ZoneData'!$A$3:$F$9999,3,FALSE)</f>
        <v>515</v>
      </c>
      <c r="D293" s="3" t="str">
        <f>VLOOKUP(A293,'ESO dumped ZoneData'!$A$3:$F$9999,4,FALSE)</f>
        <v>Die Arena des Istirus-Außenpostens</v>
      </c>
      <c r="E293" s="3" t="str">
        <f>VLOOKUP(A293,'ESO dumped ZoneData'!$A$3:$F$9999,5,FALSE)</f>
        <v>Istirus Outpost Arena</v>
      </c>
      <c r="F293" s="3" t="str">
        <f>VLOOKUP(A293,'ESO dumped ZoneData'!$A$3:$F$9999,6,FALSE)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IF(A322&lt;&gt;C322,VLOOKUP(C322,$A$2:$D$9964,4,FALSE),"")</f>
        <v>Grünschatten</v>
      </c>
      <c r="J322" s="3" t="str">
        <f t="shared" ref="J322:J385" si="32">IF(A322&lt;&gt;C322,VLOOKUP(C322,$A$2:$E$9964,5,FALSE),"")</f>
        <v>Greenshade</v>
      </c>
      <c r="K322" s="3" t="str">
        <f t="shared" ref="K322:K385" si="33">IF(A322&lt;&gt;C322,VLOOKUP(C322,$A$2:$F$9964,6,FALSE),"")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IF(A386&lt;&gt;C386,VLOOKUP(C386,$A$2:$D$9964,4,FALSE),"")</f>
        <v>Wrothgar</v>
      </c>
      <c r="J386" s="3" t="str">
        <f t="shared" ref="J386:J449" si="38">IF(A386&lt;&gt;C386,VLOOKUP(C386,$A$2:$E$9964,5,FALSE),"")</f>
        <v>Wrothgar</v>
      </c>
      <c r="K386" s="3" t="str">
        <f t="shared" ref="K386:K449" si="39">IF(A386&lt;&gt;C386,VLOOKUP(C386,$A$2:$F$9964,6,FALSE),"")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ZoneData'!$A$3:$F$9999,2,FALSE)</f>
        <v>435</v>
      </c>
      <c r="C436" s="5">
        <f>VLOOKUP(A436,'ESO dumped ZoneData'!$A$3:$F$9999,3,FALSE)</f>
        <v>684</v>
      </c>
      <c r="D436" s="3" t="str">
        <f>VLOOKUP(A436,'ESO dumped ZoneData'!$A$3:$F$9999,4,FALSE)</f>
        <v>Der Orsinium-Unterschlupf</v>
      </c>
      <c r="E436" s="3" t="str">
        <f>VLOOKUP(A436,'ESO dumped ZoneData'!$A$3:$F$9999,5,FALSE)</f>
        <v>Orsinium Outlaws Refuge</v>
      </c>
      <c r="F436" s="3" t="str">
        <f>VLOOKUP(A436,'ESO dumped ZoneData'!$A$3:$F$9999,6,FALSE)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ZoneData'!$A$3:$F$9999,2,FALSE)</f>
        <v>436</v>
      </c>
      <c r="C437" s="5">
        <f>VLOOKUP(A437,'ESO dumped ZoneData'!$A$3:$F$9999,3,FALSE)</f>
        <v>199</v>
      </c>
      <c r="D437" s="3" t="str">
        <f>VLOOKUP(A437,'ESO dumped ZoneData'!$A$3:$F$9999,4,FALSE)</f>
        <v>Der Wehklagende Kerker</v>
      </c>
      <c r="E437" s="3" t="str">
        <f>VLOOKUP(A437,'ESO dumped ZoneData'!$A$3:$F$9999,5,FALSE)</f>
        <v>The Wailing Prison</v>
      </c>
      <c r="F437" s="3" t="str">
        <f>VLOOKUP(A437,'ESO dumped ZoneData'!$A$3:$F$9999,6,FALSE)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ZoneData'!$A$3:$F$9999,2,FALSE)</f>
        <v>437</v>
      </c>
      <c r="C438" s="5">
        <f>VLOOKUP(A438,'ESO dumped ZoneData'!$A$3:$F$9999,3,FALSE)</f>
        <v>381</v>
      </c>
      <c r="D438" s="3" t="str">
        <f>VLOOKUP(A438,'ESO dumped ZoneData'!$A$3:$F$9999,4,FALSE)</f>
        <v>Schmugglertunnel</v>
      </c>
      <c r="E438" s="3" t="str">
        <f>VLOOKUP(A438,'ESO dumped ZoneData'!$A$3:$F$9999,5,FALSE)</f>
        <v>Smuggler's Tunnel</v>
      </c>
      <c r="F438" s="3" t="str">
        <f>VLOOKUP(A438,'ESO dumped ZoneData'!$A$3:$F$9999,6,FALSE)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ZoneData'!$A$3:$F$9999,2,FALSE)</f>
        <v>438</v>
      </c>
      <c r="C439" s="5">
        <f>VLOOKUP(A439,'ESO dumped ZoneData'!$A$3:$F$9999,3,FALSE)</f>
        <v>535</v>
      </c>
      <c r="D439" s="3" t="str">
        <f>VLOOKUP(A439,'ESO dumped ZoneData'!$A$3:$F$9999,4,FALSE)</f>
        <v>Carzogs Verderben</v>
      </c>
      <c r="E439" s="3" t="str">
        <f>VLOOKUP(A439,'ESO dumped ZoneData'!$A$3:$F$9999,5,FALSE)</f>
        <v>Ancient Carzog's Demise</v>
      </c>
      <c r="F439" s="3" t="str">
        <f>VLOOKUP(A439,'ESO dumped ZoneData'!$A$3:$F$9999,6,FALSE)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ZoneData'!$A$3:$F$9999,2,FALSE)</f>
        <v>439</v>
      </c>
      <c r="C440" s="5">
        <f>VLOOKUP(A440,'ESO dumped ZoneData'!$A$3:$F$9999,3,FALSE)</f>
        <v>684</v>
      </c>
      <c r="D440" s="3" t="str">
        <f>VLOOKUP(A440,'ESO dumped ZoneData'!$A$3:$F$9999,4,FALSE)</f>
        <v>Der Tempel des Zorns</v>
      </c>
      <c r="E440" s="3" t="str">
        <f>VLOOKUP(A440,'ESO dumped ZoneData'!$A$3:$F$9999,5,FALSE)</f>
        <v>Temple of Ire</v>
      </c>
      <c r="F440" s="3" t="str">
        <f>VLOOKUP(A440,'ESO dumped ZoneData'!$A$3:$F$9999,6,FALSE)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ZoneData'!$A$3:$F$9999,2,FALSE)</f>
        <v>440</v>
      </c>
      <c r="C441" s="5">
        <f>VLOOKUP(A441,'ESO dumped ZoneData'!$A$3:$F$9999,3,FALSE)</f>
        <v>684</v>
      </c>
      <c r="D441" s="3" t="str">
        <f>VLOOKUP(A441,'ESO dumped ZoneData'!$A$3:$F$9999,4,FALSE)</f>
        <v>Die Felsfeste</v>
      </c>
      <c r="E441" s="3" t="str">
        <f>VLOOKUP(A441,'ESO dumped ZoneData'!$A$3:$F$9999,5,FALSE)</f>
        <v>Scarp Keep</v>
      </c>
      <c r="F441" s="3" t="str">
        <f>VLOOKUP(A441,'ESO dumped ZoneData'!$A$3:$F$9999,6,FALSE)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ZoneData'!$A$3:$F$9999,2,FALSE)</f>
        <v>441</v>
      </c>
      <c r="C442" s="5">
        <f>VLOOKUP(A442,'ESO dumped ZoneData'!$A$3:$F$9999,3,FALSE)</f>
        <v>816</v>
      </c>
      <c r="D442" s="3" t="str">
        <f>VLOOKUP(A442,'ESO dumped ZoneData'!$A$3:$F$9999,4,FALSE)</f>
        <v>Hews Fluch</v>
      </c>
      <c r="E442" s="3" t="str">
        <f>VLOOKUP(A442,'ESO dumped ZoneData'!$A$3:$F$9999,5,FALSE)</f>
        <v>Hew's Bane</v>
      </c>
      <c r="F442" s="3" t="str">
        <f>VLOOKUP(A442,'ESO dumped ZoneData'!$A$3:$F$9999,6,FALSE)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ZoneData'!$A$3:$F$9999,2,FALSE)</f>
        <v>442</v>
      </c>
      <c r="C443" s="5">
        <f>VLOOKUP(A443,'ESO dumped ZoneData'!$A$3:$F$9999,3,FALSE)</f>
        <v>816</v>
      </c>
      <c r="D443" s="3" t="str">
        <f>VLOOKUP(A443,'ESO dumped ZoneData'!$A$3:$F$9999,4,FALSE)</f>
        <v>Bahrahas Düsternis</v>
      </c>
      <c r="E443" s="3" t="str">
        <f>VLOOKUP(A443,'ESO dumped ZoneData'!$A$3:$F$9999,5,FALSE)</f>
        <v>Bahraha's Gloom</v>
      </c>
      <c r="F443" s="3" t="str">
        <f>VLOOKUP(A443,'ESO dumped ZoneData'!$A$3:$F$9999,6,FALSE)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ZoneData'!$A$3:$F$9999,2,FALSE)</f>
        <v>443</v>
      </c>
      <c r="C444" s="5">
        <f>VLOOKUP(A444,'ESO dumped ZoneData'!$A$3:$F$9999,3,FALSE)</f>
        <v>816</v>
      </c>
      <c r="D444" s="3" t="str">
        <f>VLOOKUP(A444,'ESO dumped ZoneData'!$A$3:$F$9999,4,FALSE)</f>
        <v>Das Hauptquartier des Eisenrads</v>
      </c>
      <c r="E444" s="3" t="str">
        <f>VLOOKUP(A444,'ESO dumped ZoneData'!$A$3:$F$9999,5,FALSE)</f>
        <v>Iron Wheel Headquarters</v>
      </c>
      <c r="F444" s="3" t="str">
        <f>VLOOKUP(A444,'ESO dumped ZoneData'!$A$3:$F$9999,6,FALSE)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ZoneData'!$A$3:$F$9999,2,FALSE)</f>
        <v>444</v>
      </c>
      <c r="C445" s="5">
        <f>VLOOKUP(A445,'ESO dumped ZoneData'!$A$3:$F$9999,3,FALSE)</f>
        <v>816</v>
      </c>
      <c r="D445" s="3" t="str">
        <f>VLOOKUP(A445,'ESO dumped ZoneData'!$A$3:$F$9999,4,FALSE)</f>
        <v>Das al-Danobia-Grabmal</v>
      </c>
      <c r="E445" s="3" t="str">
        <f>VLOOKUP(A445,'ESO dumped ZoneData'!$A$3:$F$9999,5,FALSE)</f>
        <v>Al-Danobia Tomb</v>
      </c>
      <c r="F445" s="3" t="str">
        <f>VLOOKUP(A445,'ESO dumped ZoneData'!$A$3:$F$9999,6,FALSE)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ZoneData'!$A$3:$F$9999,2,FALSE)</f>
        <v>445</v>
      </c>
      <c r="C446" s="5">
        <f>VLOOKUP(A446,'ESO dumped ZoneData'!$A$3:$F$9999,3,FALSE)</f>
        <v>816</v>
      </c>
      <c r="D446" s="3" t="str">
        <f>VLOOKUP(A446,'ESO dumped ZoneData'!$A$3:$F$9999,4,FALSE)</f>
        <v>Hubalajads Palast</v>
      </c>
      <c r="E446" s="3" t="str">
        <f>VLOOKUP(A446,'ESO dumped ZoneData'!$A$3:$F$9999,5,FALSE)</f>
        <v>Hubalajad Palace</v>
      </c>
      <c r="F446" s="3" t="str">
        <f>VLOOKUP(A446,'ESO dumped ZoneData'!$A$3:$F$9999,6,FALSE)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ZoneData'!$A$3:$F$9999,2,FALSE)</f>
        <v>446</v>
      </c>
      <c r="C447" s="5">
        <f>VLOOKUP(A447,'ESO dumped ZoneData'!$A$3:$F$9999,3,FALSE)</f>
        <v>816</v>
      </c>
      <c r="D447" s="3" t="str">
        <f>VLOOKUP(A447,'ESO dumped ZoneData'!$A$3:$F$9999,4,FALSE)</f>
        <v>Diebesnest</v>
      </c>
      <c r="E447" s="3" t="str">
        <f>VLOOKUP(A447,'ESO dumped ZoneData'!$A$3:$F$9999,5,FALSE)</f>
        <v>Thieves Den</v>
      </c>
      <c r="F447" s="3" t="str">
        <f>VLOOKUP(A447,'ESO dumped ZoneData'!$A$3:$F$9999,6,FALSE)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ZoneData'!$A$3:$F$9999,2,FALSE)</f>
        <v>447</v>
      </c>
      <c r="C448" s="5">
        <f>VLOOKUP(A448,'ESO dumped ZoneData'!$A$3:$F$9999,3,FALSE)</f>
        <v>823</v>
      </c>
      <c r="D448" s="3" t="str">
        <f>VLOOKUP(A448,'ESO dumped ZoneData'!$A$3:$F$9999,4,FALSE)</f>
        <v>Die Goldküste</v>
      </c>
      <c r="E448" s="3" t="str">
        <f>VLOOKUP(A448,'ESO dumped ZoneData'!$A$3:$F$9999,5,FALSE)</f>
        <v>Gold Coast</v>
      </c>
      <c r="F448" s="3" t="str">
        <f>VLOOKUP(A448,'ESO dumped ZoneData'!$A$3:$F$9999,6,FALSE)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ZoneData'!$A$3:$F$9999,2,FALSE)</f>
        <v>448</v>
      </c>
      <c r="C449" s="5">
        <f>VLOOKUP(A449,'ESO dumped ZoneData'!$A$3:$F$9999,3,FALSE)</f>
        <v>823</v>
      </c>
      <c r="D449" s="3" t="str">
        <f>VLOOKUP(A449,'ESO dumped ZoneData'!$A$3:$F$9999,4,FALSE)</f>
        <v>Die Hrotahöhle</v>
      </c>
      <c r="E449" s="3" t="str">
        <f>VLOOKUP(A449,'ESO dumped ZoneData'!$A$3:$F$9999,5,FALSE)</f>
        <v>Hrota Cave</v>
      </c>
      <c r="F449" s="3" t="str">
        <f>VLOOKUP(A449,'ESO dumped ZoneData'!$A$3:$F$9999,6,FALSE)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ZoneData'!$A$3:$F$9999,2,FALSE)</f>
        <v>449</v>
      </c>
      <c r="C450" s="5">
        <f>VLOOKUP(A450,'ESO dumped ZoneData'!$A$3:$F$9999,3,FALSE)</f>
        <v>823</v>
      </c>
      <c r="D450" s="3" t="str">
        <f>VLOOKUP(A450,'ESO dumped ZoneData'!$A$3:$F$9999,4,FALSE)</f>
        <v>Garlas Agea</v>
      </c>
      <c r="E450" s="3" t="str">
        <f>VLOOKUP(A450,'ESO dumped ZoneData'!$A$3:$F$9999,5,FALSE)</f>
        <v>Garlas Agea</v>
      </c>
      <c r="F450" s="3" t="str">
        <f>VLOOKUP(A450,'ESO dumped ZoneData'!$A$3:$F$9999,6,FALSE)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IF(A450&lt;&gt;C450,VLOOKUP(C450,$A$2:$D$9964,4,FALSE),"")</f>
        <v>Die Goldküste</v>
      </c>
      <c r="J450" s="3" t="str">
        <f t="shared" ref="J450:J513" si="44">IF(A450&lt;&gt;C450,VLOOKUP(C450,$A$2:$E$9964,5,FALSE),"")</f>
        <v>Gold Coast</v>
      </c>
      <c r="K450" s="3" t="str">
        <f t="shared" ref="K450:K513" si="45">IF(A450&lt;&gt;C450,VLOOKUP(C450,$A$2:$F$9964,6,FALSE),"")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ZoneData'!$A$3:$F$9999,2,FALSE)</f>
        <v>450</v>
      </c>
      <c r="C451" s="5">
        <f>VLOOKUP(A451,'ESO dumped ZoneData'!$A$3:$F$9999,3,FALSE)</f>
        <v>823</v>
      </c>
      <c r="D451" s="3" t="str">
        <f>VLOOKUP(A451,'ESO dumped ZoneData'!$A$3:$F$9999,4,FALSE)</f>
        <v>Freistatt der Dunklen Bruderschaft</v>
      </c>
      <c r="E451" s="3" t="str">
        <f>VLOOKUP(A451,'ESO dumped ZoneData'!$A$3:$F$9999,5,FALSE)</f>
        <v>Dark Brotherhood Sanctuary</v>
      </c>
      <c r="F451" s="3" t="str">
        <f>VLOOKUP(A451,'ESO dumped ZoneData'!$A$3:$F$9999,6,FALSE)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ZoneData'!$A$3:$F$9999,2,FALSE)</f>
        <v>451</v>
      </c>
      <c r="C452" s="5">
        <f>VLOOKUP(A452,'ESO dumped ZoneData'!$A$3:$F$9999,3,FALSE)</f>
        <v>823</v>
      </c>
      <c r="D452" s="3" t="str">
        <f>VLOOKUP(A452,'ESO dumped ZoneData'!$A$3:$F$9999,4,FALSE)</f>
        <v>Das Jarol-Anwesen</v>
      </c>
      <c r="E452" s="3" t="str">
        <f>VLOOKUP(A452,'ESO dumped ZoneData'!$A$3:$F$9999,5,FALSE)</f>
        <v>Jarol Estate</v>
      </c>
      <c r="F452" s="3" t="str">
        <f>VLOOKUP(A452,'ESO dumped ZoneData'!$A$3:$F$9999,6,FALSE)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ZoneData'!$A$3:$F$9999,2,FALSE)</f>
        <v>452</v>
      </c>
      <c r="C453" s="5">
        <f>VLOOKUP(A453,'ESO dumped ZoneData'!$A$3:$F$9999,3,FALSE)</f>
        <v>823</v>
      </c>
      <c r="D453" s="3" t="str">
        <f>VLOOKUP(A453,'ESO dumped ZoneData'!$A$3:$F$9999,4,FALSE)</f>
        <v>Das at-Himah-Anwesen</v>
      </c>
      <c r="E453" s="3" t="str">
        <f>VLOOKUP(A453,'ESO dumped ZoneData'!$A$3:$F$9999,5,FALSE)</f>
        <v>At-Himah Estate</v>
      </c>
      <c r="F453" s="3" t="str">
        <f>VLOOKUP(A453,'ESO dumped ZoneData'!$A$3:$F$9999,6,FALSE)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ZoneData'!$A$3:$F$9999,2,FALSE)</f>
        <v>453</v>
      </c>
      <c r="C454" s="5">
        <f>VLOOKUP(A454,'ESO dumped ZoneData'!$A$3:$F$9999,3,FALSE)</f>
        <v>823</v>
      </c>
      <c r="D454" s="3" t="str">
        <f>VLOOKUP(A454,'ESO dumped ZoneData'!$A$3:$F$9999,4,FALSE)</f>
        <v>Rittersgrab</v>
      </c>
      <c r="E454" s="3" t="str">
        <f>VLOOKUP(A454,'ESO dumped ZoneData'!$A$3:$F$9999,5,FALSE)</f>
        <v>Knightsgrave</v>
      </c>
      <c r="F454" s="3" t="str">
        <f>VLOOKUP(A454,'ESO dumped ZoneData'!$A$3:$F$9999,6,FALSE)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ZoneData'!$A$3:$F$9999,2,FALSE)</f>
        <v>454</v>
      </c>
      <c r="C455" s="5">
        <f>VLOOKUP(A455,'ESO dumped ZoneData'!$A$3:$F$9999,3,FALSE)</f>
        <v>823</v>
      </c>
      <c r="D455" s="3" t="str">
        <f>VLOOKUP(A455,'ESO dumped ZoneData'!$A$3:$F$9999,4,FALSE)</f>
        <v>Das Kastell von Anwil</v>
      </c>
      <c r="E455" s="3" t="str">
        <f>VLOOKUP(A455,'ESO dumped ZoneData'!$A$3:$F$9999,5,FALSE)</f>
        <v>Anvil Castle</v>
      </c>
      <c r="F455" s="3" t="str">
        <f>VLOOKUP(A455,'ESO dumped ZoneData'!$A$3:$F$9999,6,FALSE)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ZoneData'!$A$3:$F$9999,2,FALSE)</f>
        <v>455</v>
      </c>
      <c r="C456" s="5">
        <f>VLOOKUP(A456,'ESO dumped ZoneData'!$A$3:$F$9999,3,FALSE)</f>
        <v>823</v>
      </c>
      <c r="D456" s="3" t="str">
        <f>VLOOKUP(A456,'ESO dumped ZoneData'!$A$3:$F$9999,4,FALSE)</f>
        <v>Das Kastell Kvatch</v>
      </c>
      <c r="E456" s="3" t="str">
        <f>VLOOKUP(A456,'ESO dumped ZoneData'!$A$3:$F$9999,5,FALSE)</f>
        <v>Castle Kvatch</v>
      </c>
      <c r="F456" s="3" t="str">
        <f>VLOOKUP(A456,'ESO dumped ZoneData'!$A$3:$F$9999,6,FALSE)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ZoneData'!$A$3:$F$9999,2,FALSE)</f>
        <v>456</v>
      </c>
      <c r="C457" s="5">
        <f>VLOOKUP(A457,'ESO dumped ZoneData'!$A$3:$F$9999,3,FALSE)</f>
        <v>823</v>
      </c>
      <c r="D457" s="3" t="str">
        <f>VLOOKUP(A457,'ESO dumped ZoneData'!$A$3:$F$9999,4,FALSE)</f>
        <v>Die Enklave des Stundenglases</v>
      </c>
      <c r="E457" s="3" t="str">
        <f>VLOOKUP(A457,'ESO dumped ZoneData'!$A$3:$F$9999,5,FALSE)</f>
        <v>Enclave of the Hourglass</v>
      </c>
      <c r="F457" s="3" t="str">
        <f>VLOOKUP(A457,'ESO dumped ZoneData'!$A$3:$F$9999,6,FALSE)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ZoneData'!$A$3:$F$9999,2,FALSE)</f>
        <v>457</v>
      </c>
      <c r="C458" s="5">
        <f>VLOOKUP(A458,'ESO dumped ZoneData'!$A$3:$F$9999,3,FALSE)</f>
        <v>816</v>
      </c>
      <c r="D458" s="3" t="str">
        <f>VLOOKUP(A458,'ESO dumped ZoneData'!$A$3:$F$9999,4,FALSE)</f>
        <v>Die Fulstrom-Heimstätte</v>
      </c>
      <c r="E458" s="3" t="str">
        <f>VLOOKUP(A458,'ESO dumped ZoneData'!$A$3:$F$9999,5,FALSE)</f>
        <v>Fulstrom Homestead</v>
      </c>
      <c r="F458" s="3" t="str">
        <f>VLOOKUP(A458,'ESO dumped ZoneData'!$A$3:$F$9999,6,FALSE)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ZoneData'!$A$3:$F$9999,2,FALSE)</f>
        <v>458</v>
      </c>
      <c r="C459" s="5">
        <f>VLOOKUP(A459,'ESO dumped ZoneData'!$A$3:$F$9999,3,FALSE)</f>
        <v>823</v>
      </c>
      <c r="D459" s="3" t="str">
        <f>VLOOKUP(A459,'ESO dumped ZoneData'!$A$3:$F$9999,4,FALSE)</f>
        <v>Die Kathedrale von Akatosh</v>
      </c>
      <c r="E459" s="3" t="str">
        <f>VLOOKUP(A459,'ESO dumped ZoneData'!$A$3:$F$9999,5,FALSE)</f>
        <v>Cathedral of Akatosh</v>
      </c>
      <c r="F459" s="3" t="str">
        <f>VLOOKUP(A459,'ESO dumped ZoneData'!$A$3:$F$9999,6,FALSE)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ZoneData'!$A$3:$F$9999,2,FALSE)</f>
        <v>459</v>
      </c>
      <c r="C460" s="5">
        <f>VLOOKUP(A460,'ESO dumped ZoneData'!$A$3:$F$9999,3,FALSE)</f>
        <v>823</v>
      </c>
      <c r="D460" s="3" t="str">
        <f>VLOOKUP(A460,'ESO dumped ZoneData'!$A$3:$F$9999,4,FALSE)</f>
        <v>Der Anwil-Unterschlupf</v>
      </c>
      <c r="E460" s="3" t="str">
        <f>VLOOKUP(A460,'ESO dumped ZoneData'!$A$3:$F$9999,5,FALSE)</f>
        <v>Anvil Outlaws Refuge</v>
      </c>
      <c r="F460" s="3" t="str">
        <f>VLOOKUP(A460,'ESO dumped ZoneData'!$A$3:$F$9999,6,FALSE)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ZoneData'!$A$3:$F$9999,2,FALSE)</f>
        <v>460</v>
      </c>
      <c r="C461" s="5">
        <f>VLOOKUP(A461,'ESO dumped ZoneData'!$A$3:$F$9999,3,FALSE)</f>
        <v>823</v>
      </c>
      <c r="D461" s="3" t="str">
        <f>VLOOKUP(A461,'ESO dumped ZoneData'!$A$3:$F$9999,4,FALSE)</f>
        <v>Der Holzfällerpfad durch die Jerallberge</v>
      </c>
      <c r="E461" s="3" t="str">
        <f>VLOOKUP(A461,'ESO dumped ZoneData'!$A$3:$F$9999,5,FALSE)</f>
        <v>Jerall Mountains Logging Track</v>
      </c>
      <c r="F461" s="3" t="str">
        <f>VLOOKUP(A461,'ESO dumped ZoneData'!$A$3:$F$9999,6,FALSE)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ZoneData'!$A$3:$F$9999,2,FALSE)</f>
        <v>461</v>
      </c>
      <c r="C462" s="5">
        <f>VLOOKUP(A462,'ESO dumped ZoneData'!$A$3:$F$9999,3,FALSE)</f>
        <v>823</v>
      </c>
      <c r="D462" s="3" t="str">
        <f>VLOOKUP(A462,'ESO dumped ZoneData'!$A$3:$F$9999,4,FALSE)</f>
        <v>Das Grenzland von Dunkelforst</v>
      </c>
      <c r="E462" s="3" t="str">
        <f>VLOOKUP(A462,'ESO dumped ZoneData'!$A$3:$F$9999,5,FALSE)</f>
        <v>Blackwood Borderlands</v>
      </c>
      <c r="F462" s="3" t="str">
        <f>VLOOKUP(A462,'ESO dumped ZoneData'!$A$3:$F$9999,6,FALSE)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ZoneData'!$A$3:$F$9999,2,FALSE)</f>
        <v>462</v>
      </c>
      <c r="C463" s="5">
        <f>VLOOKUP(A463,'ESO dumped ZoneData'!$A$3:$F$9999,3,FALSE)</f>
        <v>117</v>
      </c>
      <c r="D463" s="3" t="str">
        <f>VLOOKUP(A463,'ESO dumped ZoneData'!$A$3:$F$9999,4,FALSE)</f>
        <v>Die Ruinen von Mazzatun</v>
      </c>
      <c r="E463" s="3" t="str">
        <f>VLOOKUP(A463,'ESO dumped ZoneData'!$A$3:$F$9999,5,FALSE)</f>
        <v>Ruins of Mazzatun</v>
      </c>
      <c r="F463" s="3" t="str">
        <f>VLOOKUP(A463,'ESO dumped ZoneData'!$A$3:$F$9999,6,FALSE)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ZoneData'!$A$3:$F$9999,2,FALSE)</f>
        <v>463</v>
      </c>
      <c r="C464" s="5">
        <f>VLOOKUP(A464,'ESO dumped ZoneData'!$A$3:$F$9999,3,FALSE)</f>
        <v>816</v>
      </c>
      <c r="D464" s="3" t="str">
        <f>VLOOKUP(A464,'ESO dumped ZoneData'!$A$3:$F$9999,4,FALSE)</f>
        <v>Das Sulima-Herrenhaus</v>
      </c>
      <c r="E464" s="3" t="str">
        <f>VLOOKUP(A464,'ESO dumped ZoneData'!$A$3:$F$9999,5,FALSE)</f>
        <v>Sulima Mansion</v>
      </c>
      <c r="F464" s="3" t="str">
        <f>VLOOKUP(A464,'ESO dumped ZoneData'!$A$3:$F$9999,6,FALSE)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ZoneData'!$A$3:$F$9999,2,FALSE)</f>
        <v>464</v>
      </c>
      <c r="C465" s="5">
        <f>VLOOKUP(A465,'ESO dumped ZoneData'!$A$3:$F$9999,3,FALSE)</f>
        <v>816</v>
      </c>
      <c r="D465" s="3" t="str">
        <f>VLOOKUP(A465,'ESO dumped ZoneData'!$A$3:$F$9999,4,FALSE)</f>
        <v>Das Velmont-Herrenhaus</v>
      </c>
      <c r="E465" s="3" t="str">
        <f>VLOOKUP(A465,'ESO dumped ZoneData'!$A$3:$F$9999,5,FALSE)</f>
        <v>Velmont Mansion</v>
      </c>
      <c r="F465" s="3" t="str">
        <f>VLOOKUP(A465,'ESO dumped ZoneData'!$A$3:$F$9999,6,FALSE)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ZoneData'!$A$3:$F$9999,2,FALSE)</f>
        <v>465</v>
      </c>
      <c r="C466" s="5">
        <f>VLOOKUP(A466,'ESO dumped ZoneData'!$A$3:$F$9999,3,FALSE)</f>
        <v>117</v>
      </c>
      <c r="D466" s="3" t="str">
        <f>VLOOKUP(A466,'ESO dumped ZoneData'!$A$3:$F$9999,4,FALSE)</f>
        <v>Die Wiege der Schatten</v>
      </c>
      <c r="E466" s="3" t="str">
        <f>VLOOKUP(A466,'ESO dumped ZoneData'!$A$3:$F$9999,5,FALSE)</f>
        <v>Cradle of Shadows</v>
      </c>
      <c r="F466" s="3" t="str">
        <f>VLOOKUP(A466,'ESO dumped ZoneData'!$A$3:$F$9999,6,FALSE)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ZoneData'!$A$3:$F$9999,2,FALSE)</f>
        <v>466</v>
      </c>
      <c r="C467" s="5">
        <f>VLOOKUP(A467,'ESO dumped ZoneData'!$A$3:$F$9999,3,FALSE)</f>
        <v>849</v>
      </c>
      <c r="D467" s="3" t="str">
        <f>VLOOKUP(A467,'ESO dumped ZoneData'!$A$3:$F$9999,4,FALSE)</f>
        <v>Vvardenfell</v>
      </c>
      <c r="E467" s="3" t="str">
        <f>VLOOKUP(A467,'ESO dumped ZoneData'!$A$3:$F$9999,5,FALSE)</f>
        <v>Vvardenfell</v>
      </c>
      <c r="F467" s="3" t="str">
        <f>VLOOKUP(A467,'ESO dumped ZoneData'!$A$3:$F$9999,6,FALSE)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ZoneData'!$A$3:$F$9999,2,FALSE)</f>
        <v>467</v>
      </c>
      <c r="C468" s="5">
        <f>VLOOKUP(A468,'ESO dumped ZoneData'!$A$3:$F$9999,3,FALSE)</f>
        <v>3</v>
      </c>
      <c r="D468" s="3" t="str">
        <f>VLOOKUP(A468,'ESO dumped ZoneData'!$A$3:$F$9999,4,FALSE)</f>
        <v>Kapitän Margaux' Heim</v>
      </c>
      <c r="E468" s="3" t="str">
        <f>VLOOKUP(A468,'ESO dumped ZoneData'!$A$3:$F$9999,5,FALSE)</f>
        <v>Captain Margaux's Place</v>
      </c>
      <c r="F468" s="3" t="str">
        <f>VLOOKUP(A468,'ESO dumped ZoneData'!$A$3:$F$9999,6,FALSE)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ZoneData'!$A$3:$F$9999,2,FALSE)</f>
        <v>468</v>
      </c>
      <c r="C469" s="5">
        <f>VLOOKUP(A469,'ESO dumped ZoneData'!$A$3:$F$9999,3,FALSE)</f>
        <v>20</v>
      </c>
      <c r="D469" s="3" t="str">
        <f>VLOOKUP(A469,'ESO dumped ZoneData'!$A$3:$F$9999,4,FALSE)</f>
        <v>Rabenwäldchen</v>
      </c>
      <c r="E469" s="3" t="str">
        <f>VLOOKUP(A469,'ESO dumped ZoneData'!$A$3:$F$9999,5,FALSE)</f>
        <v>Ravenhurst</v>
      </c>
      <c r="F469" s="3" t="str">
        <f>VLOOKUP(A469,'ESO dumped ZoneData'!$A$3:$F$9999,6,FALSE)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ZoneData'!$A$3:$F$9999,2,FALSE)</f>
        <v>469</v>
      </c>
      <c r="C470" s="5">
        <f>VLOOKUP(A470,'ESO dumped ZoneData'!$A$3:$F$9999,3,FALSE)</f>
        <v>92</v>
      </c>
      <c r="D470" s="3" t="str">
        <f>VLOOKUP(A470,'ESO dumped ZoneData'!$A$3:$F$9999,4,FALSE)</f>
        <v>Die Feste Gramen</v>
      </c>
      <c r="E470" s="3" t="str">
        <f>VLOOKUP(A470,'ESO dumped ZoneData'!$A$3:$F$9999,5,FALSE)</f>
        <v>Mournoth Keep</v>
      </c>
      <c r="F470" s="3" t="str">
        <f>VLOOKUP(A470,'ESO dumped ZoneData'!$A$3:$F$9999,6,FALSE)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ZoneData'!$A$3:$F$9999,2,FALSE)</f>
        <v>470</v>
      </c>
      <c r="C471" s="5">
        <f>VLOOKUP(A471,'ESO dumped ZoneData'!$A$3:$F$9999,3,FALSE)</f>
        <v>19</v>
      </c>
      <c r="D471" s="3" t="str">
        <f>VLOOKUP(A471,'ESO dumped ZoneData'!$A$3:$F$9999,4,FALSE)</f>
        <v>Der Hammertod-Bungalow</v>
      </c>
      <c r="E471" s="3" t="str">
        <f>VLOOKUP(A471,'ESO dumped ZoneData'!$A$3:$F$9999,5,FALSE)</f>
        <v>Hammerdeath Bungalow</v>
      </c>
      <c r="F471" s="3" t="str">
        <f>VLOOKUP(A471,'ESO dumped ZoneData'!$A$3:$F$9999,6,FALSE)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ZoneData'!$A$3:$F$9999,2,FALSE)</f>
        <v>471</v>
      </c>
      <c r="C472" s="5">
        <f>VLOOKUP(A472,'ESO dumped ZoneData'!$A$3:$F$9999,3,FALSE)</f>
        <v>92</v>
      </c>
      <c r="D472" s="3" t="str">
        <f>VLOOKUP(A472,'ESO dumped ZoneData'!$A$3:$F$9999,4,FALSE)</f>
        <v>Zwillingsbogen</v>
      </c>
      <c r="E472" s="3" t="str">
        <f>VLOOKUP(A472,'ESO dumped ZoneData'!$A$3:$F$9999,5,FALSE)</f>
        <v>Twin Arches</v>
      </c>
      <c r="F472" s="3" t="str">
        <f>VLOOKUP(A472,'ESO dumped ZoneData'!$A$3:$F$9999,6,FALSE)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ZoneData'!$A$3:$F$9999,2,FALSE)</f>
        <v>472</v>
      </c>
      <c r="C473" s="5">
        <f>VLOOKUP(A473,'ESO dumped ZoneData'!$A$3:$F$9999,3,FALSE)</f>
        <v>104</v>
      </c>
      <c r="D473" s="3" t="str">
        <f>VLOOKUP(A473,'ESO dumped ZoneData'!$A$3:$F$9999,4,FALSE)</f>
        <v>Das Haus des leisen Magnifico</v>
      </c>
      <c r="E473" s="3" t="str">
        <f>VLOOKUP(A473,'ESO dumped ZoneData'!$A$3:$F$9999,5,FALSE)</f>
        <v>House of the Silent Magnifico</v>
      </c>
      <c r="F473" s="3" t="str">
        <f>VLOOKUP(A473,'ESO dumped ZoneData'!$A$3:$F$9999,6,FALSE)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ZoneData'!$A$3:$F$9999,2,FALSE)</f>
        <v>473</v>
      </c>
      <c r="C474" s="5">
        <f>VLOOKUP(A474,'ESO dumped ZoneData'!$A$3:$F$9999,3,FALSE)</f>
        <v>108</v>
      </c>
      <c r="D474" s="3" t="str">
        <f>VLOOKUP(A474,'ESO dumped ZoneData'!$A$3:$F$9999,4,FALSE)</f>
        <v>Klippschatten</v>
      </c>
      <c r="E474" s="3" t="str">
        <f>VLOOKUP(A474,'ESO dumped ZoneData'!$A$3:$F$9999,5,FALSE)</f>
        <v>Cliffshade</v>
      </c>
      <c r="F474" s="3" t="str">
        <f>VLOOKUP(A474,'ESO dumped ZoneData'!$A$3:$F$9999,6,FALSE)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ZoneData'!$A$3:$F$9999,2,FALSE)</f>
        <v>474</v>
      </c>
      <c r="C475" s="5">
        <f>VLOOKUP(A475,'ESO dumped ZoneData'!$A$3:$F$9999,3,FALSE)</f>
        <v>58</v>
      </c>
      <c r="D475" s="3" t="str">
        <f>VLOOKUP(A475,'ESO dumped ZoneData'!$A$3:$F$9999,4,FALSE)</f>
        <v>Die Schwarzrankenvilla</v>
      </c>
      <c r="E475" s="3" t="str">
        <f>VLOOKUP(A475,'ESO dumped ZoneData'!$A$3:$F$9999,5,FALSE)</f>
        <v>Black Vine Villa</v>
      </c>
      <c r="F475" s="3" t="str">
        <f>VLOOKUP(A475,'ESO dumped ZoneData'!$A$3:$F$9999,6,FALSE)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ZoneData'!$A$3:$F$9999,2,FALSE)</f>
        <v>475</v>
      </c>
      <c r="C476" s="5">
        <f>VLOOKUP(A476,'ESO dumped ZoneData'!$A$3:$F$9999,3,FALSE)</f>
        <v>383</v>
      </c>
      <c r="D476" s="3" t="str">
        <f>VLOOKUP(A476,'ESO dumped ZoneData'!$A$3:$F$9999,4,FALSE)</f>
        <v>Die Kuschelkapsel</v>
      </c>
      <c r="E476" s="3" t="str">
        <f>VLOOKUP(A476,'ESO dumped ZoneData'!$A$3:$F$9999,5,FALSE)</f>
        <v>Snugpod</v>
      </c>
      <c r="F476" s="3" t="str">
        <f>VLOOKUP(A476,'ESO dumped ZoneData'!$A$3:$F$9999,6,FALSE)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ZoneData'!$A$3:$F$9999,2,FALSE)</f>
        <v>476</v>
      </c>
      <c r="C477" s="5">
        <f>VLOOKUP(A477,'ESO dumped ZoneData'!$A$3:$F$9999,3,FALSE)</f>
        <v>108</v>
      </c>
      <c r="D477" s="3" t="str">
        <f>VLOOKUP(A477,'ESO dumped ZoneData'!$A$3:$F$9999,4,FALSE)</f>
        <v>Die Felsbaumzuflucht</v>
      </c>
      <c r="E477" s="3" t="str">
        <f>VLOOKUP(A477,'ESO dumped ZoneData'!$A$3:$F$9999,5,FALSE)</f>
        <v>Bouldertree Refuge</v>
      </c>
      <c r="F477" s="3" t="str">
        <f>VLOOKUP(A477,'ESO dumped ZoneData'!$A$3:$F$9999,6,FALSE)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ZoneData'!$A$3:$F$9999,2,FALSE)</f>
        <v>477</v>
      </c>
      <c r="C478" s="5">
        <f>VLOOKUP(A478,'ESO dumped ZoneData'!$A$3:$F$9999,3,FALSE)</f>
        <v>382</v>
      </c>
      <c r="D478" s="3" t="str">
        <f>VLOOKUP(A478,'ESO dumped ZoneData'!$A$3:$F$9999,4,FALSE)</f>
        <v>Das Glattbachhaus</v>
      </c>
      <c r="E478" s="3" t="str">
        <f>VLOOKUP(A478,'ESO dumped ZoneData'!$A$3:$F$9999,5,FALSE)</f>
        <v>Sleek Creek House</v>
      </c>
      <c r="F478" s="3" t="str">
        <f>VLOOKUP(A478,'ESO dumped ZoneData'!$A$3:$F$9999,6,FALSE)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ZoneData'!$A$3:$F$9999,2,FALSE)</f>
        <v>478</v>
      </c>
      <c r="C479" s="5">
        <f>VLOOKUP(A479,'ESO dumped ZoneData'!$A$3:$F$9999,3,FALSE)</f>
        <v>537</v>
      </c>
      <c r="D479" s="3" t="str">
        <f>VLOOKUP(A479,'ESO dumped ZoneData'!$A$3:$F$9999,4,FALSE)</f>
        <v>Das Mondfreudehaus</v>
      </c>
      <c r="E479" s="3" t="str">
        <f>VLOOKUP(A479,'ESO dumped ZoneData'!$A$3:$F$9999,5,FALSE)</f>
        <v>Moonmirth House</v>
      </c>
      <c r="F479" s="3" t="str">
        <f>VLOOKUP(A479,'ESO dumped ZoneData'!$A$3:$F$9999,6,FALSE)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ZoneData'!$A$3:$F$9999,2,FALSE)</f>
        <v>479</v>
      </c>
      <c r="C480" s="5">
        <f>VLOOKUP(A480,'ESO dumped ZoneData'!$A$3:$F$9999,3,FALSE)</f>
        <v>103</v>
      </c>
      <c r="D480" s="3" t="str">
        <f>VLOOKUP(A480,'ESO dumped ZoneData'!$A$3:$F$9999,4,FALSE)</f>
        <v>Herbsttor</v>
      </c>
      <c r="E480" s="3" t="str">
        <f>VLOOKUP(A480,'ESO dumped ZoneData'!$A$3:$F$9999,5,FALSE)</f>
        <v>Autumn's-Gate</v>
      </c>
      <c r="F480" s="3" t="str">
        <f>VLOOKUP(A480,'ESO dumped ZoneData'!$A$3:$F$9999,6,FALSE)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ZoneData'!$A$3:$F$9999,2,FALSE)</f>
        <v>480</v>
      </c>
      <c r="C481" s="5">
        <f>VLOOKUP(A481,'ESO dumped ZoneData'!$A$3:$F$9999,3,FALSE)</f>
        <v>101</v>
      </c>
      <c r="D481" s="3" t="str">
        <f>VLOOKUP(A481,'ESO dumped ZoneData'!$A$3:$F$9999,4,FALSE)</f>
        <v>Grymharths Wehe</v>
      </c>
      <c r="E481" s="3" t="str">
        <f>VLOOKUP(A481,'ESO dumped ZoneData'!$A$3:$F$9999,5,FALSE)</f>
        <v>Grymharth's Woe</v>
      </c>
      <c r="F481" s="3" t="str">
        <f>VLOOKUP(A481,'ESO dumped ZoneData'!$A$3:$F$9999,6,FALSE)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ZoneData'!$A$3:$F$9999,2,FALSE)</f>
        <v>481</v>
      </c>
      <c r="C482" s="5">
        <f>VLOOKUP(A482,'ESO dumped ZoneData'!$A$3:$F$9999,3,FALSE)</f>
        <v>57</v>
      </c>
      <c r="D482" s="3" t="str">
        <f>VLOOKUP(A482,'ESO dumped ZoneData'!$A$3:$F$9999,4,FALSE)</f>
        <v>Die Velothiträumerei</v>
      </c>
      <c r="E482" s="3" t="str">
        <f>VLOOKUP(A482,'ESO dumped ZoneData'!$A$3:$F$9999,5,FALSE)</f>
        <v>Velothi Reverie</v>
      </c>
      <c r="F482" s="3" t="str">
        <f>VLOOKUP(A482,'ESO dumped ZoneData'!$A$3:$F$9999,6,FALSE)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ZoneData'!$A$3:$F$9999,2,FALSE)</f>
        <v>482</v>
      </c>
      <c r="C483" s="5">
        <f>VLOOKUP(A483,'ESO dumped ZoneData'!$A$3:$F$9999,3,FALSE)</f>
        <v>41</v>
      </c>
      <c r="D483" s="3" t="str">
        <f>VLOOKUP(A483,'ESO dumped ZoneData'!$A$3:$F$9999,4,FALSE)</f>
        <v>Das Kragenheim</v>
      </c>
      <c r="E483" s="3" t="str">
        <f>VLOOKUP(A483,'ESO dumped ZoneData'!$A$3:$F$9999,5,FALSE)</f>
        <v>Kragenhome</v>
      </c>
      <c r="F483" s="3" t="str">
        <f>VLOOKUP(A483,'ESO dumped ZoneData'!$A$3:$F$9999,6,FALSE)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ZoneData'!$A$3:$F$9999,2,FALSE)</f>
        <v>483</v>
      </c>
      <c r="C484" s="5">
        <f>VLOOKUP(A484,'ESO dumped ZoneData'!$A$3:$F$9999,3,FALSE)</f>
        <v>281</v>
      </c>
      <c r="D484" s="3" t="str">
        <f>VLOOKUP(A484,'ESO dumped ZoneData'!$A$3:$F$9999,4,FALSE)</f>
        <v>Demutschlamm</v>
      </c>
      <c r="E484" s="3" t="str">
        <f>VLOOKUP(A484,'ESO dumped ZoneData'!$A$3:$F$9999,5,FALSE)</f>
        <v>Humblemud</v>
      </c>
      <c r="F484" s="3" t="str">
        <f>VLOOKUP(A484,'ESO dumped ZoneData'!$A$3:$F$9999,6,FALSE)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ZoneData'!$A$3:$F$9999,2,FALSE)</f>
        <v>484</v>
      </c>
      <c r="C485" s="5">
        <f>VLOOKUP(A485,'ESO dumped ZoneData'!$A$3:$F$9999,3,FALSE)</f>
        <v>117</v>
      </c>
      <c r="D485" s="3" t="str">
        <f>VLOOKUP(A485,'ESO dumped ZoneData'!$A$3:$F$9999,4,FALSE)</f>
        <v>Das Geräumige Domizil</v>
      </c>
      <c r="E485" s="3" t="str">
        <f>VLOOKUP(A485,'ESO dumped ZoneData'!$A$3:$F$9999,5,FALSE)</f>
        <v>The Ample Domicile</v>
      </c>
      <c r="F485" s="3" t="str">
        <f>VLOOKUP(A485,'ESO dumped ZoneData'!$A$3:$F$9999,6,FALSE)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ZoneData'!$A$3:$F$9999,2,FALSE)</f>
        <v>485</v>
      </c>
      <c r="C486" s="5">
        <f>VLOOKUP(A486,'ESO dumped ZoneData'!$A$3:$F$9999,3,FALSE)</f>
        <v>888</v>
      </c>
      <c r="D486" s="3" t="str">
        <f>VLOOKUP(A486,'ESO dumped ZoneData'!$A$3:$F$9999,4,FALSE)</f>
        <v>Domus Phrasticus</v>
      </c>
      <c r="E486" s="3" t="str">
        <f>VLOOKUP(A486,'ESO dumped ZoneData'!$A$3:$F$9999,5,FALSE)</f>
        <v>Domus Phrasticus</v>
      </c>
      <c r="F486" s="3" t="str">
        <f>VLOOKUP(A486,'ESO dumped ZoneData'!$A$3:$F$9999,6,FALSE)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ZoneData'!$A$3:$F$9999,2,FALSE)</f>
        <v>486</v>
      </c>
      <c r="C487" s="5">
        <f>VLOOKUP(A487,'ESO dumped ZoneData'!$A$3:$F$9999,3,FALSE)</f>
        <v>58</v>
      </c>
      <c r="D487" s="3" t="str">
        <f>VLOOKUP(A487,'ESO dumped ZoneData'!$A$3:$F$9999,4,FALSE)</f>
        <v>Cyrodiilisches Dschungelhaus</v>
      </c>
      <c r="E487" s="3" t="str">
        <f>VLOOKUP(A487,'ESO dumped ZoneData'!$A$3:$F$9999,5,FALSE)</f>
        <v>Cyrodilic Jungle House</v>
      </c>
      <c r="F487" s="3" t="str">
        <f>VLOOKUP(A487,'ESO dumped ZoneData'!$A$3:$F$9999,6,FALSE)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ZoneData'!$A$3:$F$9999,2,FALSE)</f>
        <v>487</v>
      </c>
      <c r="C488" s="5">
        <f>VLOOKUP(A488,'ESO dumped ZoneData'!$A$3:$F$9999,3,FALSE)</f>
        <v>382</v>
      </c>
      <c r="D488" s="3" t="str">
        <f>VLOOKUP(A488,'ESO dumped ZoneData'!$A$3:$F$9999,4,FALSE)</f>
        <v>Die Stridquelldomäne</v>
      </c>
      <c r="E488" s="3" t="str">
        <f>VLOOKUP(A488,'ESO dumped ZoneData'!$A$3:$F$9999,5,FALSE)</f>
        <v>Strident Springs Demesne</v>
      </c>
      <c r="F488" s="3" t="str">
        <f>VLOOKUP(A488,'ESO dumped ZoneData'!$A$3:$F$9999,6,FALSE)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ZoneData'!$A$3:$F$9999,2,FALSE)</f>
        <v>488</v>
      </c>
      <c r="C489" s="5">
        <f>VLOOKUP(A489,'ESO dumped ZoneData'!$A$3:$F$9999,3,FALSE)</f>
        <v>117</v>
      </c>
      <c r="D489" s="3" t="str">
        <f>VLOOKUP(A489,'ESO dumped ZoneData'!$A$3:$F$9999,4,FALSE)</f>
        <v>Anwesen „Bleibt-feucht“</v>
      </c>
      <c r="E489" s="3" t="str">
        <f>VLOOKUP(A489,'ESO dumped ZoneData'!$A$3:$F$9999,5,FALSE)</f>
        <v>Stay-Moist Mansion</v>
      </c>
      <c r="F489" s="3" t="str">
        <f>VLOOKUP(A489,'ESO dumped ZoneData'!$A$3:$F$9999,6,FALSE)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ZoneData'!$A$3:$F$9999,2,FALSE)</f>
        <v>489</v>
      </c>
      <c r="C490" s="5">
        <f>VLOOKUP(A490,'ESO dumped ZoneData'!$A$3:$F$9999,3,FALSE)</f>
        <v>57</v>
      </c>
      <c r="D490" s="3" t="str">
        <f>VLOOKUP(A490,'ESO dumped ZoneData'!$A$3:$F$9999,4,FALSE)</f>
        <v>Quondam Indorilia</v>
      </c>
      <c r="E490" s="3" t="str">
        <f>VLOOKUP(A490,'ESO dumped ZoneData'!$A$3:$F$9999,5,FALSE)</f>
        <v>Quondam Indorilia</v>
      </c>
      <c r="F490" s="3" t="str">
        <f>VLOOKUP(A490,'ESO dumped ZoneData'!$A$3:$F$9999,6,FALSE)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ZoneData'!$A$3:$F$9999,2,FALSE)</f>
        <v>490</v>
      </c>
      <c r="C491" s="5">
        <f>VLOOKUP(A491,'ESO dumped ZoneData'!$A$3:$F$9999,3,FALSE)</f>
        <v>103</v>
      </c>
      <c r="D491" s="3" t="str">
        <f>VLOOKUP(A491,'ESO dumped ZoneData'!$A$3:$F$9999,4,FALSE)</f>
        <v>Das alte Nebelschleier-Herrenhaus</v>
      </c>
      <c r="E491" s="3" t="str">
        <f>VLOOKUP(A491,'ESO dumped ZoneData'!$A$3:$F$9999,5,FALSE)</f>
        <v>Old Mistveil Manor</v>
      </c>
      <c r="F491" s="3" t="str">
        <f>VLOOKUP(A491,'ESO dumped ZoneData'!$A$3:$F$9999,6,FALSE)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ZoneData'!$A$3:$F$9999,2,FALSE)</f>
        <v>491</v>
      </c>
      <c r="C492" s="5">
        <f>VLOOKUP(A492,'ESO dumped ZoneData'!$A$3:$F$9999,3,FALSE)</f>
        <v>382</v>
      </c>
      <c r="D492" s="3" t="str">
        <f>VLOOKUP(A492,'ESO dumped ZoneData'!$A$3:$F$9999,4,FALSE)</f>
        <v>Dämmerschatten</v>
      </c>
      <c r="E492" s="3" t="str">
        <f>VLOOKUP(A492,'ESO dumped ZoneData'!$A$3:$F$9999,5,FALSE)</f>
        <v>Dawnshadow</v>
      </c>
      <c r="F492" s="3" t="str">
        <f>VLOOKUP(A492,'ESO dumped ZoneData'!$A$3:$F$9999,6,FALSE)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ZoneData'!$A$3:$F$9999,2,FALSE)</f>
        <v>492</v>
      </c>
      <c r="C493" s="5">
        <f>VLOOKUP(A493,'ESO dumped ZoneData'!$A$3:$F$9999,3,FALSE)</f>
        <v>383</v>
      </c>
      <c r="D493" s="3" t="str">
        <f>VLOOKUP(A493,'ESO dumped ZoneData'!$A$3:$F$9999,4,FALSE)</f>
        <v>Das Gorinir-Anwesen</v>
      </c>
      <c r="E493" s="3" t="str">
        <f>VLOOKUP(A493,'ESO dumped ZoneData'!$A$3:$F$9999,5,FALSE)</f>
        <v>The Gorinir Estate</v>
      </c>
      <c r="F493" s="3" t="str">
        <f>VLOOKUP(A493,'ESO dumped ZoneData'!$A$3:$F$9999,6,FALSE)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ZoneData'!$A$3:$F$9999,2,FALSE)</f>
        <v>493</v>
      </c>
      <c r="C494" s="5">
        <f>VLOOKUP(A494,'ESO dumped ZoneData'!$A$3:$F$9999,3,FALSE)</f>
        <v>381</v>
      </c>
      <c r="D494" s="3" t="str">
        <f>VLOOKUP(A494,'ESO dumped ZoneData'!$A$3:$F$9999,4,FALSE)</f>
        <v>Das Mathiisen-Herrenhaus</v>
      </c>
      <c r="E494" s="3" t="str">
        <f>VLOOKUP(A494,'ESO dumped ZoneData'!$A$3:$F$9999,5,FALSE)</f>
        <v>Mathiisen Manor</v>
      </c>
      <c r="F494" s="3" t="str">
        <f>VLOOKUP(A494,'ESO dumped ZoneData'!$A$3:$F$9999,6,FALSE)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ZoneData'!$A$3:$F$9999,2,FALSE)</f>
        <v>494</v>
      </c>
      <c r="C495" s="5">
        <f>VLOOKUP(A495,'ESO dumped ZoneData'!$A$3:$F$9999,3,FALSE)</f>
        <v>534</v>
      </c>
      <c r="D495" s="3" t="str">
        <f>VLOOKUP(A495,'ESO dumped ZoneData'!$A$3:$F$9999,4,FALSE)</f>
        <v>Hundings Prunkhalle</v>
      </c>
      <c r="E495" s="3" t="str">
        <f>VLOOKUP(A495,'ESO dumped ZoneData'!$A$3:$F$9999,5,FALSE)</f>
        <v>Hunding's Palatial Hall</v>
      </c>
      <c r="F495" s="3" t="str">
        <f>VLOOKUP(A495,'ESO dumped ZoneData'!$A$3:$F$9999,6,FALSE)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ZoneData'!$A$3:$F$9999,2,FALSE)</f>
        <v>495</v>
      </c>
      <c r="C496" s="5">
        <f>VLOOKUP(A496,'ESO dumped ZoneData'!$A$3:$F$9999,3,FALSE)</f>
        <v>92</v>
      </c>
      <c r="D496" s="3" t="str">
        <f>VLOOKUP(A496,'ESO dumped ZoneData'!$A$3:$F$9999,4,FALSE)</f>
        <v>Aufgegebene Festung</v>
      </c>
      <c r="E496" s="3" t="str">
        <f>VLOOKUP(A496,'ESO dumped ZoneData'!$A$3:$F$9999,5,FALSE)</f>
        <v>Forsaken Stronghold</v>
      </c>
      <c r="F496" s="3" t="str">
        <f>VLOOKUP(A496,'ESO dumped ZoneData'!$A$3:$F$9999,6,FALSE)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ZoneData'!$A$3:$F$9999,2,FALSE)</f>
        <v>496</v>
      </c>
      <c r="C497" s="5">
        <f>VLOOKUP(A497,'ESO dumped ZoneData'!$A$3:$F$9999,3,FALSE)</f>
        <v>19</v>
      </c>
      <c r="D497" s="3" t="str">
        <f>VLOOKUP(A497,'ESO dumped ZoneData'!$A$3:$F$9999,4,FALSE)</f>
        <v>Das Gardnerhaus</v>
      </c>
      <c r="E497" s="3" t="str">
        <f>VLOOKUP(A497,'ESO dumped ZoneData'!$A$3:$F$9999,5,FALSE)</f>
        <v>Gardner House</v>
      </c>
      <c r="F497" s="3" t="str">
        <f>VLOOKUP(A497,'ESO dumped ZoneData'!$A$3:$F$9999,6,FALSE)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ZoneData'!$A$3:$F$9999,2,FALSE)</f>
        <v>497</v>
      </c>
      <c r="C498" s="5">
        <f>VLOOKUP(A498,'ESO dumped ZoneData'!$A$3:$F$9999,3,FALSE)</f>
        <v>383</v>
      </c>
      <c r="D498" s="3" t="str">
        <f>VLOOKUP(A498,'ESO dumped ZoneData'!$A$3:$F$9999,4,FALSE)</f>
        <v>Das große Topalversteck</v>
      </c>
      <c r="E498" s="3" t="str">
        <f>VLOOKUP(A498,'ESO dumped ZoneData'!$A$3:$F$9999,5,FALSE)</f>
        <v>Grand Topal Hideaway</v>
      </c>
      <c r="F498" s="3" t="str">
        <f>VLOOKUP(A498,'ESO dumped ZoneData'!$A$3:$F$9999,6,FALSE)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ZoneData'!$A$3:$F$9999,2,FALSE)</f>
        <v>498</v>
      </c>
      <c r="C499" s="5">
        <f>VLOOKUP(A499,'ESO dumped ZoneData'!$A$3:$F$9999,3,FALSE)</f>
        <v>888</v>
      </c>
      <c r="D499" s="3" t="str">
        <f>VLOOKUP(A499,'ESO dumped ZoneData'!$A$3:$F$9999,4,FALSE)</f>
        <v>Die Erdtränenkaverne</v>
      </c>
      <c r="E499" s="3" t="str">
        <f>VLOOKUP(A499,'ESO dumped ZoneData'!$A$3:$F$9999,5,FALSE)</f>
        <v>Earthtear Cavern</v>
      </c>
      <c r="F499" s="3" t="str">
        <f>VLOOKUP(A499,'ESO dumped ZoneData'!$A$3:$F$9999,6,FALSE)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ZoneData'!$A$3:$F$9999,2,FALSE)</f>
        <v>499</v>
      </c>
      <c r="C500" s="5">
        <f>VLOOKUP(A500,'ESO dumped ZoneData'!$A$3:$F$9999,3,FALSE)</f>
        <v>888</v>
      </c>
      <c r="D500" s="3" t="str">
        <f>VLOOKUP(A500,'ESO dumped ZoneData'!$A$3:$F$9999,4,FALSE)</f>
        <v>Kargstein</v>
      </c>
      <c r="E500" s="3" t="str">
        <f>VLOOKUP(A500,'ESO dumped ZoneData'!$A$3:$F$9999,5,FALSE)</f>
        <v>Craglorn</v>
      </c>
      <c r="F500" s="3" t="str">
        <f>VLOOKUP(A500,'ESO dumped ZoneData'!$A$3:$F$9999,6,FALSE)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ZoneData'!$A$3:$F$9999,2,FALSE)</f>
        <v>500</v>
      </c>
      <c r="C501" s="5">
        <f>VLOOKUP(A501,'ESO dumped ZoneData'!$A$3:$F$9999,3,FALSE)</f>
        <v>888</v>
      </c>
      <c r="D501" s="3" t="str">
        <f>VLOOKUP(A501,'ESO dumped ZoneData'!$A$3:$F$9999,4,FALSE)</f>
        <v>Molavar</v>
      </c>
      <c r="E501" s="3" t="str">
        <f>VLOOKUP(A501,'ESO dumped ZoneData'!$A$3:$F$9999,5,FALSE)</f>
        <v>Molavar</v>
      </c>
      <c r="F501" s="3" t="str">
        <f>VLOOKUP(A501,'ESO dumped ZoneData'!$A$3:$F$9999,6,FALSE)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ZoneData'!$A$3:$F$9999,2,FALSE)</f>
        <v>501</v>
      </c>
      <c r="C502" s="5">
        <f>VLOOKUP(A502,'ESO dumped ZoneData'!$A$3:$F$9999,3,FALSE)</f>
        <v>888</v>
      </c>
      <c r="D502" s="3" t="str">
        <f>VLOOKUP(A502,'ESO dumped ZoneData'!$A$3:$F$9999,4,FALSE)</f>
        <v>Rkundzelft</v>
      </c>
      <c r="E502" s="3" t="str">
        <f>VLOOKUP(A502,'ESO dumped ZoneData'!$A$3:$F$9999,5,FALSE)</f>
        <v>Rkundzelft</v>
      </c>
      <c r="F502" s="3" t="str">
        <f>VLOOKUP(A502,'ESO dumped ZoneData'!$A$3:$F$9999,6,FALSE)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ZoneData'!$A$3:$F$9999,2,FALSE)</f>
        <v>502</v>
      </c>
      <c r="C503" s="5">
        <f>VLOOKUP(A503,'ESO dumped ZoneData'!$A$3:$F$9999,3,FALSE)</f>
        <v>888</v>
      </c>
      <c r="D503" s="3" t="str">
        <f>VLOOKUP(A503,'ESO dumped ZoneData'!$A$3:$F$9999,4,FALSE)</f>
        <v>Das Schlangennest</v>
      </c>
      <c r="E503" s="3" t="str">
        <f>VLOOKUP(A503,'ESO dumped ZoneData'!$A$3:$F$9999,5,FALSE)</f>
        <v>Serpent's Nest</v>
      </c>
      <c r="F503" s="3" t="str">
        <f>VLOOKUP(A503,'ESO dumped ZoneData'!$A$3:$F$9999,6,FALSE)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ZoneData'!$A$3:$F$9999,2,FALSE)</f>
        <v>503</v>
      </c>
      <c r="C504" s="5">
        <f>VLOOKUP(A504,'ESO dumped ZoneData'!$A$3:$F$9999,3,FALSE)</f>
        <v>888</v>
      </c>
      <c r="D504" s="3" t="str">
        <f>VLOOKUP(A504,'ESO dumped ZoneData'!$A$3:$F$9999,4,FALSE)</f>
        <v>Ilthags Unterturm</v>
      </c>
      <c r="E504" s="3" t="str">
        <f>VLOOKUP(A504,'ESO dumped ZoneData'!$A$3:$F$9999,5,FALSE)</f>
        <v>Ilthag's Undertower</v>
      </c>
      <c r="F504" s="3" t="str">
        <f>VLOOKUP(A504,'ESO dumped ZoneData'!$A$3:$F$9999,6,FALSE)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ZoneData'!$A$3:$F$9999,2,FALSE)</f>
        <v>504</v>
      </c>
      <c r="C505" s="5">
        <f>VLOOKUP(A505,'ESO dumped ZoneData'!$A$3:$F$9999,3,FALSE)</f>
        <v>888</v>
      </c>
      <c r="D505" s="3" t="str">
        <f>VLOOKUP(A505,'ESO dumped ZoneData'!$A$3:$F$9999,4,FALSE)</f>
        <v>Die Ruinen von Kardala</v>
      </c>
      <c r="E505" s="3" t="str">
        <f>VLOOKUP(A505,'ESO dumped ZoneData'!$A$3:$F$9999,5,FALSE)</f>
        <v>Ruins of Kardala</v>
      </c>
      <c r="F505" s="3" t="str">
        <f>VLOOKUP(A505,'ESO dumped ZoneData'!$A$3:$F$9999,6,FALSE)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ZoneData'!$A$3:$F$9999,2,FALSE)</f>
        <v>505</v>
      </c>
      <c r="C506" s="5">
        <f>VLOOKUP(A506,'ESO dumped ZoneData'!$A$3:$F$9999,3,FALSE)</f>
        <v>888</v>
      </c>
      <c r="D506" s="3" t="str">
        <f>VLOOKUP(A506,'ESO dumped ZoneData'!$A$3:$F$9999,4,FALSE)</f>
        <v>Die Kavernen von Loth'Na</v>
      </c>
      <c r="E506" s="3" t="str">
        <f>VLOOKUP(A506,'ESO dumped ZoneData'!$A$3:$F$9999,5,FALSE)</f>
        <v>Loth'Na Caverns</v>
      </c>
      <c r="F506" s="3" t="str">
        <f>VLOOKUP(A506,'ESO dumped ZoneData'!$A$3:$F$9999,6,FALSE)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ZoneData'!$A$3:$F$9999,2,FALSE)</f>
        <v>506</v>
      </c>
      <c r="C507" s="5">
        <f>VLOOKUP(A507,'ESO dumped ZoneData'!$A$3:$F$9999,3,FALSE)</f>
        <v>888</v>
      </c>
      <c r="D507" s="3" t="str">
        <f>VLOOKUP(A507,'ESO dumped ZoneData'!$A$3:$F$9999,4,FALSE)</f>
        <v>Rkhardahrk</v>
      </c>
      <c r="E507" s="3" t="str">
        <f>VLOOKUP(A507,'ESO dumped ZoneData'!$A$3:$F$9999,5,FALSE)</f>
        <v>Rkhardarhrk</v>
      </c>
      <c r="F507" s="3" t="str">
        <f>VLOOKUP(A507,'ESO dumped ZoneData'!$A$3:$F$9999,6,FALSE)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ZoneData'!$A$3:$F$9999,2,FALSE)</f>
        <v>507</v>
      </c>
      <c r="C508" s="5">
        <f>VLOOKUP(A508,'ESO dumped ZoneData'!$A$3:$F$9999,3,FALSE)</f>
        <v>888</v>
      </c>
      <c r="D508" s="3" t="str">
        <f>VLOOKUP(A508,'ESO dumped ZoneData'!$A$3:$F$9999,4,FALSE)</f>
        <v>Haddocks Markt</v>
      </c>
      <c r="E508" s="3" t="str">
        <f>VLOOKUP(A508,'ESO dumped ZoneData'!$A$3:$F$9999,5,FALSE)</f>
        <v>Haddock's Market</v>
      </c>
      <c r="F508" s="3" t="str">
        <f>VLOOKUP(A508,'ESO dumped ZoneData'!$A$3:$F$9999,6,FALSE)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ZoneData'!$A$3:$F$9999,2,FALSE)</f>
        <v>508</v>
      </c>
      <c r="C509" s="5">
        <f>VLOOKUP(A509,'ESO dumped ZoneData'!$A$3:$F$9999,3,FALSE)</f>
        <v>888</v>
      </c>
      <c r="D509" s="3" t="str">
        <f>VLOOKUP(A509,'ESO dumped ZoneData'!$A$3:$F$9999,4,FALSE)</f>
        <v>Die Meißelkreischmine</v>
      </c>
      <c r="E509" s="3" t="str">
        <f>VLOOKUP(A509,'ESO dumped ZoneData'!$A$3:$F$9999,5,FALSE)</f>
        <v>Chiselshriek Mine</v>
      </c>
      <c r="F509" s="3" t="str">
        <f>VLOOKUP(A509,'ESO dumped ZoneData'!$A$3:$F$9999,6,FALSE)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ZoneData'!$A$3:$F$9999,2,FALSE)</f>
        <v>509</v>
      </c>
      <c r="C510" s="5">
        <f>VLOOKUP(A510,'ESO dumped ZoneData'!$A$3:$F$9999,3,FALSE)</f>
        <v>888</v>
      </c>
      <c r="D510" s="3" t="str">
        <f>VLOOKUP(A510,'ESO dumped ZoneData'!$A$3:$F$9999,4,FALSE)</f>
        <v>Die Vergrabenen Sande</v>
      </c>
      <c r="E510" s="3" t="str">
        <f>VLOOKUP(A510,'ESO dumped ZoneData'!$A$3:$F$9999,5,FALSE)</f>
        <v>Buried Sands</v>
      </c>
      <c r="F510" s="3" t="str">
        <f>VLOOKUP(A510,'ESO dumped ZoneData'!$A$3:$F$9999,6,FALSE)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ZoneData'!$A$3:$F$9999,2,FALSE)</f>
        <v>510</v>
      </c>
      <c r="C511" s="5">
        <f>VLOOKUP(A511,'ESO dumped ZoneData'!$A$3:$F$9999,3,FALSE)</f>
        <v>888</v>
      </c>
      <c r="D511" s="3" t="str">
        <f>VLOOKUP(A511,'ESO dumped ZoneData'!$A$3:$F$9999,4,FALSE)</f>
        <v>Mtharnaz</v>
      </c>
      <c r="E511" s="3" t="str">
        <f>VLOOKUP(A511,'ESO dumped ZoneData'!$A$3:$F$9999,5,FALSE)</f>
        <v>Mtharnaz</v>
      </c>
      <c r="F511" s="3" t="str">
        <f>VLOOKUP(A511,'ESO dumped ZoneData'!$A$3:$F$9999,6,FALSE)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ZoneData'!$A$3:$F$9999,2,FALSE)</f>
        <v>511</v>
      </c>
      <c r="C512" s="5">
        <f>VLOOKUP(A512,'ESO dumped ZoneData'!$A$3:$F$9999,3,FALSE)</f>
        <v>888</v>
      </c>
      <c r="D512" s="3" t="str">
        <f>VLOOKUP(A512,'ESO dumped ZoneData'!$A$3:$F$9999,4,FALSE)</f>
        <v>Die Heulenden Grabkammern</v>
      </c>
      <c r="E512" s="3" t="str">
        <f>VLOOKUP(A512,'ESO dumped ZoneData'!$A$3:$F$9999,5,FALSE)</f>
        <v>The Howling Sepulchers</v>
      </c>
      <c r="F512" s="3" t="str">
        <f>VLOOKUP(A512,'ESO dumped ZoneData'!$A$3:$F$9999,6,FALSE)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ZoneData'!$A$3:$F$9999,2,FALSE)</f>
        <v>512</v>
      </c>
      <c r="C513" s="5">
        <f>VLOOKUP(A513,'ESO dumped ZoneData'!$A$3:$F$9999,3,FALSE)</f>
        <v>888</v>
      </c>
      <c r="D513" s="3" t="str">
        <f>VLOOKUP(A513,'ESO dumped ZoneData'!$A$3:$F$9999,4,FALSE)</f>
        <v>Balamath</v>
      </c>
      <c r="E513" s="3" t="str">
        <f>VLOOKUP(A513,'ESO dumped ZoneData'!$A$3:$F$9999,5,FALSE)</f>
        <v>Balamath</v>
      </c>
      <c r="F513" s="3" t="str">
        <f>VLOOKUP(A513,'ESO dumped ZoneData'!$A$3:$F$9999,6,FALSE)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ZoneData'!$A$3:$F$9999,2,FALSE)</f>
        <v>513</v>
      </c>
      <c r="C514" s="5">
        <f>VLOOKUP(A514,'ESO dumped ZoneData'!$A$3:$F$9999,3,FALSE)</f>
        <v>888</v>
      </c>
      <c r="D514" s="3" t="str">
        <f>VLOOKUP(A514,'ESO dumped ZoneData'!$A$3:$F$9999,4,FALSE)</f>
        <v>Die Furchtzahnkavernen</v>
      </c>
      <c r="E514" s="3" t="str">
        <f>VLOOKUP(A514,'ESO dumped ZoneData'!$A$3:$F$9999,5,FALSE)</f>
        <v>Fearfangs Cavern</v>
      </c>
      <c r="F514" s="3" t="str">
        <f>VLOOKUP(A514,'ESO dumped ZoneData'!$A$3:$F$9999,6,FALSE)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IF(A514&lt;&gt;C514,VLOOKUP(C514,$A$2:$D$9964,4,FALSE),"")</f>
        <v>Kargstein</v>
      </c>
      <c r="J514" s="3" t="str">
        <f t="shared" ref="J514:J577" si="50">IF(A514&lt;&gt;C514,VLOOKUP(C514,$A$2:$E$9964,5,FALSE),"")</f>
        <v>Craglorn</v>
      </c>
      <c r="K514" s="3" t="str">
        <f t="shared" ref="K514:K577" si="51">IF(A514&lt;&gt;C514,VLOOKUP(C514,$A$2:$F$9964,6,FALSE),"")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ZoneData'!$A$3:$F$9999,2,FALSE)</f>
        <v>514</v>
      </c>
      <c r="C515" s="5">
        <f>VLOOKUP(A515,'ESO dumped ZoneData'!$A$3:$F$9999,3,FALSE)</f>
        <v>888</v>
      </c>
      <c r="D515" s="3" t="str">
        <f>VLOOKUP(A515,'ESO dumped ZoneData'!$A$3:$F$9999,4,FALSE)</f>
        <v>Die Festung des Exarchen</v>
      </c>
      <c r="E515" s="3" t="str">
        <f>VLOOKUP(A515,'ESO dumped ZoneData'!$A$3:$F$9999,5,FALSE)</f>
        <v>Exarch's Stronghold</v>
      </c>
      <c r="F515" s="3" t="str">
        <f>VLOOKUP(A515,'ESO dumped ZoneData'!$A$3:$F$9999,6,FALSE)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ZoneData'!$A$3:$F$9999,2,FALSE)</f>
        <v>515</v>
      </c>
      <c r="C516" s="5">
        <f>VLOOKUP(A516,'ESO dumped ZoneData'!$A$3:$F$9999,3,FALSE)</f>
        <v>888</v>
      </c>
      <c r="D516" s="3" t="str">
        <f>VLOOKUP(A516,'ESO dumped ZoneData'!$A$3:$F$9999,4,FALSE)</f>
        <v>Zalgaz' Versteck</v>
      </c>
      <c r="E516" s="3" t="str">
        <f>VLOOKUP(A516,'ESO dumped ZoneData'!$A$3:$F$9999,5,FALSE)</f>
        <v>Zalgaz's Den</v>
      </c>
      <c r="F516" s="3" t="str">
        <f>VLOOKUP(A516,'ESO dumped ZoneData'!$A$3:$F$9999,6,FALSE)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ZoneData'!$A$3:$F$9999,2,FALSE)</f>
        <v>516</v>
      </c>
      <c r="C517" s="5">
        <f>VLOOKUP(A517,'ESO dumped ZoneData'!$A$3:$F$9999,3,FALSE)</f>
        <v>888</v>
      </c>
      <c r="D517" s="3" t="str">
        <f>VLOOKUP(A517,'ESO dumped ZoneData'!$A$3:$F$9999,4,FALSE)</f>
        <v>Die Grabmäler der Na-Totambu</v>
      </c>
      <c r="E517" s="3" t="str">
        <f>VLOOKUP(A517,'ESO dumped ZoneData'!$A$3:$F$9999,5,FALSE)</f>
        <v>Tombs of the Na-Totambu</v>
      </c>
      <c r="F517" s="3" t="str">
        <f>VLOOKUP(A517,'ESO dumped ZoneData'!$A$3:$F$9999,6,FALSE)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ZoneData'!$A$3:$F$9999,2,FALSE)</f>
        <v>517</v>
      </c>
      <c r="C518" s="5">
        <f>VLOOKUP(A518,'ESO dumped ZoneData'!$A$3:$F$9999,3,FALSE)</f>
        <v>888</v>
      </c>
      <c r="D518" s="3" t="str">
        <f>VLOOKUP(A518,'ESO dumped ZoneData'!$A$3:$F$9999,4,FALSE)</f>
        <v>Hircines Schlupfwinkel</v>
      </c>
      <c r="E518" s="3" t="str">
        <f>VLOOKUP(A518,'ESO dumped ZoneData'!$A$3:$F$9999,5,FALSE)</f>
        <v>Hircine's Haunt</v>
      </c>
      <c r="F518" s="3" t="str">
        <f>VLOOKUP(A518,'ESO dumped ZoneData'!$A$3:$F$9999,6,FALSE)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ZoneData'!$A$3:$F$9999,2,FALSE)</f>
        <v>518</v>
      </c>
      <c r="C519" s="5">
        <f>VLOOKUP(A519,'ESO dumped ZoneData'!$A$3:$F$9999,3,FALSE)</f>
        <v>888</v>
      </c>
      <c r="D519" s="3" t="str">
        <f>VLOOKUP(A519,'ESO dumped ZoneData'!$A$3:$F$9999,4,FALSE)</f>
        <v>Rahni'Za, die Schule der Krieger</v>
      </c>
      <c r="E519" s="3" t="str">
        <f>VLOOKUP(A519,'ESO dumped ZoneData'!$A$3:$F$9999,5,FALSE)</f>
        <v>Rahni'Za, School of Warriors</v>
      </c>
      <c r="F519" s="3" t="str">
        <f>VLOOKUP(A519,'ESO dumped ZoneData'!$A$3:$F$9999,6,FALSE)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ZoneData'!$A$3:$F$9999,2,FALSE)</f>
        <v>519</v>
      </c>
      <c r="C520" s="5">
        <f>VLOOKUP(A520,'ESO dumped ZoneData'!$A$3:$F$9999,3,FALSE)</f>
        <v>888</v>
      </c>
      <c r="D520" s="3" t="str">
        <f>VLOOKUP(A520,'ESO dumped ZoneData'!$A$3:$F$9999,4,FALSE)</f>
        <v>Shadas Träne</v>
      </c>
      <c r="E520" s="3" t="str">
        <f>VLOOKUP(A520,'ESO dumped ZoneData'!$A$3:$F$9999,5,FALSE)</f>
        <v>Shada's Tear</v>
      </c>
      <c r="F520" s="3" t="str">
        <f>VLOOKUP(A520,'ESO dumped ZoneData'!$A$3:$F$9999,6,FALSE)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ZoneData'!$A$3:$F$9999,2,FALSE)</f>
        <v>520</v>
      </c>
      <c r="C521" s="5">
        <f>VLOOKUP(A521,'ESO dumped ZoneData'!$A$3:$F$9999,3,FALSE)</f>
        <v>888</v>
      </c>
      <c r="D521" s="3" t="str">
        <f>VLOOKUP(A521,'ESO dumped ZoneData'!$A$3:$F$9999,4,FALSE)</f>
        <v>Das Archiv des Suchers</v>
      </c>
      <c r="E521" s="3" t="str">
        <f>VLOOKUP(A521,'ESO dumped ZoneData'!$A$3:$F$9999,5,FALSE)</f>
        <v>Seeker's Archive</v>
      </c>
      <c r="F521" s="3" t="str">
        <f>VLOOKUP(A521,'ESO dumped ZoneData'!$A$3:$F$9999,6,FALSE)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ZoneData'!$A$3:$F$9999,2,FALSE)</f>
        <v>521</v>
      </c>
      <c r="C522" s="5">
        <f>VLOOKUP(A522,'ESO dumped ZoneData'!$A$3:$F$9999,3,FALSE)</f>
        <v>888</v>
      </c>
      <c r="D522" s="3" t="str">
        <f>VLOOKUP(A522,'ESO dumped ZoneData'!$A$3:$F$9999,4,FALSE)</f>
        <v>Das Kanalisationssystem von Elinhir</v>
      </c>
      <c r="E522" s="3" t="str">
        <f>VLOOKUP(A522,'ESO dumped ZoneData'!$A$3:$F$9999,5,FALSE)</f>
        <v>Elinhir Sewerworks</v>
      </c>
      <c r="F522" s="3" t="str">
        <f>VLOOKUP(A522,'ESO dumped ZoneData'!$A$3:$F$9999,6,FALSE)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ZoneData'!$A$3:$F$9999,2,FALSE)</f>
        <v>522</v>
      </c>
      <c r="C523" s="5">
        <f>VLOOKUP(A523,'ESO dumped ZoneData'!$A$3:$F$9999,3,FALSE)</f>
        <v>888</v>
      </c>
      <c r="D523" s="3" t="str">
        <f>VLOOKUP(A523,'ESO dumped ZoneData'!$A$3:$F$9999,4,FALSE)</f>
        <v>Reinholds Refugium</v>
      </c>
      <c r="E523" s="3" t="str">
        <f>VLOOKUP(A523,'ESO dumped ZoneData'!$A$3:$F$9999,5,FALSE)</f>
        <v>Reinhold's Retreat</v>
      </c>
      <c r="F523" s="3" t="str">
        <f>VLOOKUP(A523,'ESO dumped ZoneData'!$A$3:$F$9999,6,FALSE)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ZoneData'!$A$3:$F$9999,2,FALSE)</f>
        <v>523</v>
      </c>
      <c r="C524" s="5">
        <f>VLOOKUP(A524,'ESO dumped ZoneData'!$A$3:$F$9999,3,FALSE)</f>
        <v>888</v>
      </c>
      <c r="D524" s="3" t="str">
        <f>VLOOKUP(A524,'ESO dumped ZoneData'!$A$3:$F$9999,4,FALSE)</f>
        <v>Der Stab der Magierin</v>
      </c>
      <c r="E524" s="3" t="str">
        <f>VLOOKUP(A524,'ESO dumped ZoneData'!$A$3:$F$9999,5,FALSE)</f>
        <v>The Mage's Staff</v>
      </c>
      <c r="F524" s="3" t="str">
        <f>VLOOKUP(A524,'ESO dumped ZoneData'!$A$3:$F$9999,6,FALSE)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ZoneData'!$A$3:$F$9999,2,FALSE)</f>
        <v>524</v>
      </c>
      <c r="C525" s="5">
        <f>VLOOKUP(A525,'ESO dumped ZoneData'!$A$3:$F$9999,3,FALSE)</f>
        <v>888</v>
      </c>
      <c r="D525" s="3" t="str">
        <f>VLOOKUP(A525,'ESO dumped ZoneData'!$A$3:$F$9999,4,FALSE)</f>
        <v>Die Katakomben von Himmelsgriff</v>
      </c>
      <c r="E525" s="3" t="str">
        <f>VLOOKUP(A525,'ESO dumped ZoneData'!$A$3:$F$9999,5,FALSE)</f>
        <v>Skyreach Catacombs</v>
      </c>
      <c r="F525" s="3" t="str">
        <f>VLOOKUP(A525,'ESO dumped ZoneData'!$A$3:$F$9999,6,FALSE)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ZoneData'!$A$3:$F$9999,2,FALSE)</f>
        <v>525</v>
      </c>
      <c r="C526" s="5">
        <f>VLOOKUP(A526,'ESO dumped ZoneData'!$A$3:$F$9999,3,FALSE)</f>
        <v>888</v>
      </c>
      <c r="D526" s="3" t="str">
        <f>VLOOKUP(A526,'ESO dumped ZoneData'!$A$3:$F$9999,4,FALSE)</f>
        <v>Der Tempel von Himmelsgriff</v>
      </c>
      <c r="E526" s="3" t="str">
        <f>VLOOKUP(A526,'ESO dumped ZoneData'!$A$3:$F$9999,5,FALSE)</f>
        <v>Skyreach Temple</v>
      </c>
      <c r="F526" s="3" t="str">
        <f>VLOOKUP(A526,'ESO dumped ZoneData'!$A$3:$F$9999,6,FALSE)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ZoneData'!$A$3:$F$9999,2,FALSE)</f>
        <v>526</v>
      </c>
      <c r="C527" s="5">
        <f>VLOOKUP(A527,'ESO dumped ZoneData'!$A$3:$F$9999,3,FALSE)</f>
        <v>888</v>
      </c>
      <c r="D527" s="3" t="str">
        <f>VLOOKUP(A527,'ESO dumped ZoneData'!$A$3:$F$9999,4,FALSE)</f>
        <v>Der Gipfel von Himmelsgriff</v>
      </c>
      <c r="E527" s="3" t="str">
        <f>VLOOKUP(A527,'ESO dumped ZoneData'!$A$3:$F$9999,5,FALSE)</f>
        <v>Skyreach Pinnacle</v>
      </c>
      <c r="F527" s="3" t="str">
        <f>VLOOKUP(A527,'ESO dumped ZoneData'!$A$3:$F$9999,6,FALSE)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ZoneData'!$A$3:$F$9999,2,FALSE)</f>
        <v>527</v>
      </c>
      <c r="C528" s="5">
        <f>VLOOKUP(A528,'ESO dumped ZoneData'!$A$3:$F$9999,3,FALSE)</f>
        <v>917</v>
      </c>
      <c r="D528" s="3" t="str">
        <f>VLOOKUP(A528,'ESO dumped ZoneData'!$A$3:$F$9999,4,FALSE)</f>
        <v>ZTestBarbershop</v>
      </c>
      <c r="E528" s="3" t="str">
        <f>VLOOKUP(A528,'ESO dumped ZoneData'!$A$3:$F$9999,5,FALSE)</f>
        <v>ZTestBarbershop</v>
      </c>
      <c r="F528" s="3" t="str">
        <f>VLOOKUP(A528,'ESO dumped ZoneData'!$A$3:$F$9999,6,FALSE)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ZoneData'!$A$3:$F$9999,2,FALSE)</f>
        <v>528</v>
      </c>
      <c r="C529" s="5">
        <f>VLOOKUP(A529,'ESO dumped ZoneData'!$A$3:$F$9999,3,FALSE)</f>
        <v>849</v>
      </c>
      <c r="D529" s="3" t="str">
        <f>VLOOKUP(A529,'ESO dumped ZoneData'!$A$3:$F$9999,4,FALSE)</f>
        <v>Nchuleftingth</v>
      </c>
      <c r="E529" s="3" t="str">
        <f>VLOOKUP(A529,'ESO dumped ZoneData'!$A$3:$F$9999,5,FALSE)</f>
        <v>Nchuleftingth</v>
      </c>
      <c r="F529" s="3" t="str">
        <f>VLOOKUP(A529,'ESO dumped ZoneData'!$A$3:$F$9999,6,FALSE)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ZoneData'!$A$3:$F$9999,2,FALSE)</f>
        <v>529</v>
      </c>
      <c r="C530" s="5">
        <f>VLOOKUP(A530,'ESO dumped ZoneData'!$A$3:$F$9999,3,FALSE)</f>
        <v>849</v>
      </c>
      <c r="D530" s="3" t="str">
        <f>VLOOKUP(A530,'ESO dumped ZoneData'!$A$3:$F$9999,4,FALSE)</f>
        <v>Das vergessene Ödland</v>
      </c>
      <c r="E530" s="3" t="str">
        <f>VLOOKUP(A530,'ESO dumped ZoneData'!$A$3:$F$9999,5,FALSE)</f>
        <v>Forgotten Wastes</v>
      </c>
      <c r="F530" s="3" t="str">
        <f>VLOOKUP(A530,'ESO dumped ZoneData'!$A$3:$F$9999,6,FALSE)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ZoneData'!$A$3:$F$9999,2,FALSE)</f>
        <v>530</v>
      </c>
      <c r="C531" s="5">
        <f>VLOOKUP(A531,'ESO dumped ZoneData'!$A$3:$F$9999,3,FALSE)</f>
        <v>849</v>
      </c>
      <c r="D531" s="3" t="str">
        <f>VLOOKUP(A531,'ESO dumped ZoneData'!$A$3:$F$9999,4,FALSE)</f>
        <v>Die Eiermine von Inanius</v>
      </c>
      <c r="E531" s="3" t="str">
        <f>VLOOKUP(A531,'ESO dumped ZoneData'!$A$3:$F$9999,5,FALSE)</f>
        <v>Inanius Egg Mine</v>
      </c>
      <c r="F531" s="3" t="str">
        <f>VLOOKUP(A531,'ESO dumped ZoneData'!$A$3:$F$9999,6,FALSE)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ZoneData'!$A$3:$F$9999,2,FALSE)</f>
        <v>531</v>
      </c>
      <c r="C532" s="5">
        <f>VLOOKUP(A532,'ESO dumped ZoneData'!$A$3:$F$9999,3,FALSE)</f>
        <v>849</v>
      </c>
      <c r="D532" s="3" t="str">
        <f>VLOOKUP(A532,'ESO dumped ZoneData'!$A$3:$F$9999,4,FALSE)</f>
        <v>Khartagspitz</v>
      </c>
      <c r="E532" s="3" t="str">
        <f>VLOOKUP(A532,'ESO dumped ZoneData'!$A$3:$F$9999,5,FALSE)</f>
        <v>Khartag Point</v>
      </c>
      <c r="F532" s="3" t="str">
        <f>VLOOKUP(A532,'ESO dumped ZoneData'!$A$3:$F$9999,6,FALSE)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ZoneData'!$A$3:$F$9999,2,FALSE)</f>
        <v>532</v>
      </c>
      <c r="C533" s="5">
        <f>VLOOKUP(A533,'ESO dumped ZoneData'!$A$3:$F$9999,3,FALSE)</f>
        <v>849</v>
      </c>
      <c r="D533" s="3" t="str">
        <f>VLOOKUP(A533,'ESO dumped ZoneData'!$A$3:$F$9999,4,FALSE)</f>
        <v>Zainsipilu</v>
      </c>
      <c r="E533" s="3" t="str">
        <f>VLOOKUP(A533,'ESO dumped ZoneData'!$A$3:$F$9999,5,FALSE)</f>
        <v>Zainsipilu</v>
      </c>
      <c r="F533" s="3" t="str">
        <f>VLOOKUP(A533,'ESO dumped ZoneData'!$A$3:$F$9999,6,FALSE)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ZoneData'!$A$3:$F$9999,2,FALSE)</f>
        <v>533</v>
      </c>
      <c r="C534" s="5">
        <f>VLOOKUP(A534,'ESO dumped ZoneData'!$A$3:$F$9999,3,FALSE)</f>
        <v>849</v>
      </c>
      <c r="D534" s="3" t="str">
        <f>VLOOKUP(A534,'ESO dumped ZoneData'!$A$3:$F$9999,4,FALSE)</f>
        <v>Die Eiermine von Matus-Akin</v>
      </c>
      <c r="E534" s="3" t="str">
        <f>VLOOKUP(A534,'ESO dumped ZoneData'!$A$3:$F$9999,5,FALSE)</f>
        <v>Matus-Akin Egg Mine</v>
      </c>
      <c r="F534" s="3" t="str">
        <f>VLOOKUP(A534,'ESO dumped ZoneData'!$A$3:$F$9999,6,FALSE)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ZoneData'!$A$3:$F$9999,2,FALSE)</f>
        <v>534</v>
      </c>
      <c r="C535" s="5">
        <f>VLOOKUP(A535,'ESO dumped ZoneData'!$A$3:$F$9999,3,FALSE)</f>
        <v>849</v>
      </c>
      <c r="D535" s="3" t="str">
        <f>VLOOKUP(A535,'ESO dumped ZoneData'!$A$3:$F$9999,4,FALSE)</f>
        <v>Pulk</v>
      </c>
      <c r="E535" s="3" t="str">
        <f>VLOOKUP(A535,'ESO dumped ZoneData'!$A$3:$F$9999,5,FALSE)</f>
        <v>Pulk</v>
      </c>
      <c r="F535" s="3" t="str">
        <f>VLOOKUP(A535,'ESO dumped ZoneData'!$A$3:$F$9999,6,FALSE)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ZoneData'!$A$3:$F$9999,2,FALSE)</f>
        <v>535</v>
      </c>
      <c r="C536" s="5">
        <f>VLOOKUP(A536,'ESO dumped ZoneData'!$A$3:$F$9999,3,FALSE)</f>
        <v>849</v>
      </c>
      <c r="D536" s="3" t="str">
        <f>VLOOKUP(A536,'ESO dumped ZoneData'!$A$3:$F$9999,4,FALSE)</f>
        <v>Nchuleft</v>
      </c>
      <c r="E536" s="3" t="str">
        <f>VLOOKUP(A536,'ESO dumped ZoneData'!$A$3:$F$9999,5,FALSE)</f>
        <v>Nchuleft</v>
      </c>
      <c r="F536" s="3" t="str">
        <f>VLOOKUP(A536,'ESO dumped ZoneData'!$A$3:$F$9999,6,FALSE)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ZoneData'!$A$3:$F$9999,2,FALSE)</f>
        <v>536</v>
      </c>
      <c r="C537" s="5">
        <f>VLOOKUP(A537,'ESO dumped ZoneData'!$A$3:$F$9999,3,FALSE)</f>
        <v>849</v>
      </c>
      <c r="D537" s="3" t="str">
        <f>VLOOKUP(A537,'ESO dumped ZoneData'!$A$3:$F$9999,4,FALSE)</f>
        <v>Pinsun</v>
      </c>
      <c r="E537" s="3" t="str">
        <f>VLOOKUP(A537,'ESO dumped ZoneData'!$A$3:$F$9999,5,FALSE)</f>
        <v>Pinsun</v>
      </c>
      <c r="F537" s="3" t="str">
        <f>VLOOKUP(A537,'ESO dumped ZoneData'!$A$3:$F$9999,6,FALSE)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ZoneData'!$A$3:$F$9999,2,FALSE)</f>
        <v>537</v>
      </c>
      <c r="C538" s="5">
        <f>VLOOKUP(A538,'ESO dumped ZoneData'!$A$3:$F$9999,3,FALSE)</f>
        <v>849</v>
      </c>
      <c r="D538" s="3" t="str">
        <f>VLOOKUP(A538,'ESO dumped ZoneData'!$A$3:$F$9999,4,FALSE)</f>
        <v>Mine von Vassir-Didanat</v>
      </c>
      <c r="E538" s="3" t="str">
        <f>VLOOKUP(A538,'ESO dumped ZoneData'!$A$3:$F$9999,5,FALSE)</f>
        <v>Vassir-Didanat Mine</v>
      </c>
      <c r="F538" s="3" t="str">
        <f>VLOOKUP(A538,'ESO dumped ZoneData'!$A$3:$F$9999,6,FALSE)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ZoneData'!$A$3:$F$9999,2,FALSE)</f>
        <v>538</v>
      </c>
      <c r="C539" s="5">
        <f>VLOOKUP(A539,'ESO dumped ZoneData'!$A$3:$F$9999,3,FALSE)</f>
        <v>849</v>
      </c>
      <c r="D539" s="3" t="str">
        <f>VLOOKUP(A539,'ESO dumped ZoneData'!$A$3:$F$9999,4,FALSE)</f>
        <v>Die Eiermine von Zalkin-Sul</v>
      </c>
      <c r="E539" s="3" t="str">
        <f>VLOOKUP(A539,'ESO dumped ZoneData'!$A$3:$F$9999,5,FALSE)</f>
        <v>Zalkin-Sul Egg Mine</v>
      </c>
      <c r="F539" s="3" t="str">
        <f>VLOOKUP(A539,'ESO dumped ZoneData'!$A$3:$F$9999,6,FALSE)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ZoneData'!$A$3:$F$9999,2,FALSE)</f>
        <v>539</v>
      </c>
      <c r="C540" s="5">
        <f>VLOOKUP(A540,'ESO dumped ZoneData'!$A$3:$F$9999,3,FALSE)</f>
        <v>849</v>
      </c>
      <c r="D540" s="3" t="str">
        <f>VLOOKUP(A540,'ESO dumped ZoneData'!$A$3:$F$9999,4,FALSE)</f>
        <v>Die Eiermine von Gnisis</v>
      </c>
      <c r="E540" s="3" t="str">
        <f>VLOOKUP(A540,'ESO dumped ZoneData'!$A$3:$F$9999,5,FALSE)</f>
        <v>Gnisis Egg Mine</v>
      </c>
      <c r="F540" s="3" t="str">
        <f>VLOOKUP(A540,'ESO dumped ZoneData'!$A$3:$F$9999,6,FALSE)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ZoneData'!$A$3:$F$9999,2,FALSE)</f>
        <v>540</v>
      </c>
      <c r="C541" s="5">
        <f>VLOOKUP(A541,'ESO dumped ZoneData'!$A$3:$F$9999,3,FALSE)</f>
        <v>57</v>
      </c>
      <c r="D541" s="3" t="str">
        <f>VLOOKUP(A541,'ESO dumped ZoneData'!$A$3:$F$9999,4,FALSE)</f>
        <v>Die Dunkelschattenkavernen II</v>
      </c>
      <c r="E541" s="3" t="str">
        <f>VLOOKUP(A541,'ESO dumped ZoneData'!$A$3:$F$9999,5,FALSE)</f>
        <v>Darkshade Caverns II</v>
      </c>
      <c r="F541" s="3" t="str">
        <f>VLOOKUP(A541,'ESO dumped ZoneData'!$A$3:$F$9999,6,FALSE)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ZoneData'!$A$3:$F$9999,2,FALSE)</f>
        <v>541</v>
      </c>
      <c r="C542" s="5">
        <f>VLOOKUP(A542,'ESO dumped ZoneData'!$A$3:$F$9999,3,FALSE)</f>
        <v>383</v>
      </c>
      <c r="D542" s="3" t="str">
        <f>VLOOKUP(A542,'ESO dumped ZoneData'!$A$3:$F$9999,4,FALSE)</f>
        <v>Der Eldengrund II</v>
      </c>
      <c r="E542" s="3" t="str">
        <f>VLOOKUP(A542,'ESO dumped ZoneData'!$A$3:$F$9999,5,FALSE)</f>
        <v>Elden Hollow II</v>
      </c>
      <c r="F542" s="3" t="str">
        <f>VLOOKUP(A542,'ESO dumped ZoneData'!$A$3:$F$9999,6,FALSE)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ZoneData'!$A$3:$F$9999,2,FALSE)</f>
        <v>542</v>
      </c>
      <c r="C543" s="5">
        <f>VLOOKUP(A543,'ESO dumped ZoneData'!$A$3:$F$9999,3,FALSE)</f>
        <v>20</v>
      </c>
      <c r="D543" s="3" t="str">
        <f>VLOOKUP(A543,'ESO dumped ZoneData'!$A$3:$F$9999,4,FALSE)</f>
        <v>Die Krypta der Herzen II</v>
      </c>
      <c r="E543" s="3" t="str">
        <f>VLOOKUP(A543,'ESO dumped ZoneData'!$A$3:$F$9999,5,FALSE)</f>
        <v>Crypt of Hearts II</v>
      </c>
      <c r="F543" s="3" t="str">
        <f>VLOOKUP(A543,'ESO dumped ZoneData'!$A$3:$F$9999,6,FALSE)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ZoneData'!$A$3:$F$9999,2,FALSE)</f>
        <v>543</v>
      </c>
      <c r="C544" s="5">
        <f>VLOOKUP(A544,'ESO dumped ZoneData'!$A$3:$F$9999,3,FALSE)</f>
        <v>19</v>
      </c>
      <c r="D544" s="3" t="str">
        <f>VLOOKUP(A544,'ESO dumped ZoneData'!$A$3:$F$9999,4,FALSE)</f>
        <v>Die Kanalisation von Wegesruh II</v>
      </c>
      <c r="E544" s="3" t="str">
        <f>VLOOKUP(A544,'ESO dumped ZoneData'!$A$3:$F$9999,5,FALSE)</f>
        <v>Wayrest Sewers II</v>
      </c>
      <c r="F544" s="3" t="str">
        <f>VLOOKUP(A544,'ESO dumped ZoneData'!$A$3:$F$9999,6,FALSE)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ZoneData'!$A$3:$F$9999,2,FALSE)</f>
        <v>544</v>
      </c>
      <c r="C545" s="5">
        <f>VLOOKUP(A545,'ESO dumped ZoneData'!$A$3:$F$9999,3,FALSE)</f>
        <v>41</v>
      </c>
      <c r="D545" s="3" t="str">
        <f>VLOOKUP(A545,'ESO dumped ZoneData'!$A$3:$F$9999,4,FALSE)</f>
        <v>Die Pilzgrotte II</v>
      </c>
      <c r="E545" s="3" t="str">
        <f>VLOOKUP(A545,'ESO dumped ZoneData'!$A$3:$F$9999,5,FALSE)</f>
        <v>Fungal Grotto II</v>
      </c>
      <c r="F545" s="3" t="str">
        <f>VLOOKUP(A545,'ESO dumped ZoneData'!$A$3:$F$9999,6,FALSE)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ZoneData'!$A$3:$F$9999,2,FALSE)</f>
        <v>545</v>
      </c>
      <c r="C546" s="5">
        <f>VLOOKUP(A546,'ESO dumped ZoneData'!$A$3:$F$9999,3,FALSE)</f>
        <v>381</v>
      </c>
      <c r="D546" s="3" t="str">
        <f>VLOOKUP(A546,'ESO dumped ZoneData'!$A$3:$F$9999,4,FALSE)</f>
        <v>Die Verbannungszellen II</v>
      </c>
      <c r="E546" s="3" t="str">
        <f>VLOOKUP(A546,'ESO dumped ZoneData'!$A$3:$F$9999,5,FALSE)</f>
        <v>The Banished Cells II</v>
      </c>
      <c r="F546" s="3" t="str">
        <f>VLOOKUP(A546,'ESO dumped ZoneData'!$A$3:$F$9999,6,FALSE)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ZoneData'!$A$3:$F$9999,2,FALSE)</f>
        <v>546</v>
      </c>
      <c r="C547" s="5">
        <f>VLOOKUP(A547,'ESO dumped ZoneData'!$A$3:$F$9999,3,FALSE)</f>
        <v>3</v>
      </c>
      <c r="D547" s="3" t="str">
        <f>VLOOKUP(A547,'ESO dumped ZoneData'!$A$3:$F$9999,4,FALSE)</f>
        <v>Die Spindeltiefen II</v>
      </c>
      <c r="E547" s="3" t="str">
        <f>VLOOKUP(A547,'ESO dumped ZoneData'!$A$3:$F$9999,5,FALSE)</f>
        <v>Spindleclutch II</v>
      </c>
      <c r="F547" s="3" t="str">
        <f>VLOOKUP(A547,'ESO dumped ZoneData'!$A$3:$F$9999,6,FALSE)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ZoneData'!$A$3:$F$9999,2,FALSE)</f>
        <v>547</v>
      </c>
      <c r="C548" s="5">
        <f>VLOOKUP(A548,'ESO dumped ZoneData'!$A$3:$F$9999,3,FALSE)</f>
        <v>57</v>
      </c>
      <c r="D548" s="3" t="str">
        <f>VLOOKUP(A548,'ESO dumped ZoneData'!$A$3:$F$9999,4,FALSE)</f>
        <v>Die Luxusmansarde des Nix</v>
      </c>
      <c r="E548" s="3" t="str">
        <f>VLOOKUP(A548,'ESO dumped ZoneData'!$A$3:$F$9999,5,FALSE)</f>
        <v>Flaming Nix Deluxe Garret</v>
      </c>
      <c r="F548" s="3" t="str">
        <f>VLOOKUP(A548,'ESO dumped ZoneData'!$A$3:$F$9999,6,FALSE)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ZoneData'!$A$3:$F$9999,2,FALSE)</f>
        <v>548</v>
      </c>
      <c r="C549" s="5">
        <f>VLOOKUP(A549,'ESO dumped ZoneData'!$A$3:$F$9999,3,FALSE)</f>
        <v>104</v>
      </c>
      <c r="D549" s="3" t="str">
        <f>VLOOKUP(A549,'ESO dumped ZoneData'!$A$3:$F$9999,4,FALSE)</f>
        <v>Zimmer der Sande</v>
      </c>
      <c r="E549" s="3" t="str">
        <f>VLOOKUP(A549,'ESO dumped ZoneData'!$A$3:$F$9999,5,FALSE)</f>
        <v>Sisters of the Sands Apartment</v>
      </c>
      <c r="F549" s="3" t="str">
        <f>VLOOKUP(A549,'ESO dumped ZoneData'!$A$3:$F$9999,6,FALSE)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ZoneData'!$A$3:$F$9999,2,FALSE)</f>
        <v>549</v>
      </c>
      <c r="C550" s="5">
        <f>VLOOKUP(A550,'ESO dumped ZoneData'!$A$3:$F$9999,3,FALSE)</f>
        <v>381</v>
      </c>
      <c r="D550" s="3" t="str">
        <f>VLOOKUP(A550,'ESO dumped ZoneData'!$A$3:$F$9999,4,FALSE)</f>
        <v>Privatraum im Widerhaken</v>
      </c>
      <c r="E550" s="3" t="str">
        <f>VLOOKUP(A550,'ESO dumped ZoneData'!$A$3:$F$9999,5,FALSE)</f>
        <v>Barbed Hook Private Room</v>
      </c>
      <c r="F550" s="3" t="str">
        <f>VLOOKUP(A550,'ESO dumped ZoneData'!$A$3:$F$9999,6,FALSE)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ZoneData'!$A$3:$F$9999,2,FALSE)</f>
        <v>550</v>
      </c>
      <c r="C551" s="5">
        <f>VLOOKUP(A551,'ESO dumped ZoneData'!$A$3:$F$9999,3,FALSE)</f>
        <v>381</v>
      </c>
      <c r="D551" s="3" t="str">
        <f>VLOOKUP(A551,'ESO dumped ZoneData'!$A$3:$F$9999,4,FALSE)</f>
        <v>Das Gasthaus Maras Kuss</v>
      </c>
      <c r="E551" s="3" t="str">
        <f>VLOOKUP(A551,'ESO dumped ZoneData'!$A$3:$F$9999,5,FALSE)</f>
        <v>Mara's Kiss Public House</v>
      </c>
      <c r="F551" s="3" t="str">
        <f>VLOOKUP(A551,'ESO dumped ZoneData'!$A$3:$F$9999,6,FALSE)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ZoneData'!$A$3:$F$9999,2,FALSE)</f>
        <v>551</v>
      </c>
      <c r="C552" s="5">
        <f>VLOOKUP(A552,'ESO dumped ZoneData'!$A$3:$F$9999,3,FALSE)</f>
        <v>41</v>
      </c>
      <c r="D552" s="3" t="str">
        <f>VLOOKUP(A552,'ESO dumped ZoneData'!$A$3:$F$9999,4,FALSE)</f>
        <v>Gästezimmer der Ebenholzflasche</v>
      </c>
      <c r="E552" s="3" t="str">
        <f>VLOOKUP(A552,'ESO dumped ZoneData'!$A$3:$F$9999,5,FALSE)</f>
        <v>The Ebony Flask Inn Room</v>
      </c>
      <c r="F552" s="3" t="str">
        <f>VLOOKUP(A552,'ESO dumped ZoneData'!$A$3:$F$9999,6,FALSE)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ZoneData'!$A$3:$F$9999,2,FALSE)</f>
        <v>552</v>
      </c>
      <c r="C553" s="5">
        <f>VLOOKUP(A553,'ESO dumped ZoneData'!$A$3:$F$9999,3,FALSE)</f>
        <v>3</v>
      </c>
      <c r="D553" s="3" t="str">
        <f>VLOOKUP(A553,'ESO dumped ZoneData'!$A$3:$F$9999,4,FALSE)</f>
        <v>Gästezimmer im Rosenlöwen</v>
      </c>
      <c r="E553" s="3" t="str">
        <f>VLOOKUP(A553,'ESO dumped ZoneData'!$A$3:$F$9999,5,FALSE)</f>
        <v>The Rosy Lion</v>
      </c>
      <c r="F553" s="3" t="str">
        <f>VLOOKUP(A553,'ESO dumped ZoneData'!$A$3:$F$9999,6,FALSE)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ZoneData'!$A$3:$F$9999,2,FALSE)</f>
        <v>553</v>
      </c>
      <c r="C554" s="5">
        <f>VLOOKUP(A554,'ESO dumped ZoneData'!$A$3:$F$9999,3,FALSE)</f>
        <v>3</v>
      </c>
      <c r="D554" s="3" t="str">
        <f>VLOOKUP(A554,'ESO dumped ZoneData'!$A$3:$F$9999,4,FALSE)</f>
        <v>Dolchsturz-Ausblick</v>
      </c>
      <c r="E554" s="3" t="str">
        <f>VLOOKUP(A554,'ESO dumped ZoneData'!$A$3:$F$9999,5,FALSE)</f>
        <v>Daggerfall Overlook</v>
      </c>
      <c r="F554" s="3" t="str">
        <f>VLOOKUP(A554,'ESO dumped ZoneData'!$A$3:$F$9999,6,FALSE)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ZoneData'!$A$3:$F$9999,2,FALSE)</f>
        <v>554</v>
      </c>
      <c r="C555" s="5">
        <f>VLOOKUP(A555,'ESO dumped ZoneData'!$A$3:$F$9999,3,FALSE)</f>
        <v>382</v>
      </c>
      <c r="D555" s="3" t="str">
        <f>VLOOKUP(A555,'ESO dumped ZoneData'!$A$3:$F$9999,4,FALSE)</f>
        <v>Das Gelassenheitsfälle-Anwesen</v>
      </c>
      <c r="E555" s="3" t="str">
        <f>VLOOKUP(A555,'ESO dumped ZoneData'!$A$3:$F$9999,5,FALSE)</f>
        <v>Serenity Falls Estate</v>
      </c>
      <c r="F555" s="3" t="str">
        <f>VLOOKUP(A555,'ESO dumped ZoneData'!$A$3:$F$9999,6,FALSE)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ZoneData'!$A$3:$F$9999,2,FALSE)</f>
        <v>555</v>
      </c>
      <c r="C556" s="5">
        <f>VLOOKUP(A556,'ESO dumped ZoneData'!$A$3:$F$9999,3,FALSE)</f>
        <v>41</v>
      </c>
      <c r="D556" s="3" t="str">
        <f>VLOOKUP(A556,'ESO dumped ZoneData'!$A$3:$F$9999,4,FALSE)</f>
        <v>Das Ebenherz-Château</v>
      </c>
      <c r="E556" s="3" t="str">
        <f>VLOOKUP(A556,'ESO dumped ZoneData'!$A$3:$F$9999,5,FALSE)</f>
        <v>Ebonheart Chateau</v>
      </c>
      <c r="F556" s="3" t="str">
        <f>VLOOKUP(A556,'ESO dumped ZoneData'!$A$3:$F$9999,6,FALSE)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ZoneData'!$A$3:$F$9999,2,FALSE)</f>
        <v>556</v>
      </c>
      <c r="C557" s="5">
        <f>VLOOKUP(A557,'ESO dumped ZoneData'!$A$3:$F$9999,3,FALSE)</f>
        <v>849</v>
      </c>
      <c r="D557" s="3" t="str">
        <f>VLOOKUP(A557,'ESO dumped ZoneData'!$A$3:$F$9999,4,FALSE)</f>
        <v>Bal Ur</v>
      </c>
      <c r="E557" s="3" t="str">
        <f>VLOOKUP(A557,'ESO dumped ZoneData'!$A$3:$F$9999,5,FALSE)</f>
        <v>Bal Ur</v>
      </c>
      <c r="F557" s="3" t="str">
        <f>VLOOKUP(A557,'ESO dumped ZoneData'!$A$3:$F$9999,6,FALSE)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ZoneData'!$A$3:$F$9999,2,FALSE)</f>
        <v>557</v>
      </c>
      <c r="C558" s="5">
        <f>VLOOKUP(A558,'ESO dumped ZoneData'!$A$3:$F$9999,3,FALSE)</f>
        <v>849</v>
      </c>
      <c r="D558" s="3" t="str">
        <f>VLOOKUP(A558,'ESO dumped ZoneData'!$A$3:$F$9999,4,FALSE)</f>
        <v>Ramimilk</v>
      </c>
      <c r="E558" s="3" t="str">
        <f>VLOOKUP(A558,'ESO dumped ZoneData'!$A$3:$F$9999,5,FALSE)</f>
        <v>Ramimilk</v>
      </c>
      <c r="F558" s="3" t="str">
        <f>VLOOKUP(A558,'ESO dumped ZoneData'!$A$3:$F$9999,6,FALSE)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ZoneData'!$A$3:$F$9999,2,FALSE)</f>
        <v>558</v>
      </c>
      <c r="C559" s="5">
        <f>VLOOKUP(A559,'ESO dumped ZoneData'!$A$3:$F$9999,3,FALSE)</f>
        <v>849</v>
      </c>
      <c r="D559" s="3" t="str">
        <f>VLOOKUP(A559,'ESO dumped ZoneData'!$A$3:$F$9999,4,FALSE)</f>
        <v>Tusenend</v>
      </c>
      <c r="E559" s="3" t="str">
        <f>VLOOKUP(A559,'ESO dumped ZoneData'!$A$3:$F$9999,5,FALSE)</f>
        <v>Tusenend</v>
      </c>
      <c r="F559" s="3" t="str">
        <f>VLOOKUP(A559,'ESO dumped ZoneData'!$A$3:$F$9999,6,FALSE)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ZoneData'!$A$3:$F$9999,2,FALSE)</f>
        <v>559</v>
      </c>
      <c r="C560" s="5">
        <f>VLOOKUP(A560,'ESO dumped ZoneData'!$A$3:$F$9999,3,FALSE)</f>
        <v>849</v>
      </c>
      <c r="D560" s="3" t="str">
        <f>VLOOKUP(A560,'ESO dumped ZoneData'!$A$3:$F$9999,4,FALSE)</f>
        <v>Die Glasitmine von Dreudurai</v>
      </c>
      <c r="E560" s="3" t="str">
        <f>VLOOKUP(A560,'ESO dumped ZoneData'!$A$3:$F$9999,5,FALSE)</f>
        <v>Dreudurai Glass Mine</v>
      </c>
      <c r="F560" s="3" t="str">
        <f>VLOOKUP(A560,'ESO dumped ZoneData'!$A$3:$F$9999,6,FALSE)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ZoneData'!$A$3:$F$9999,2,FALSE)</f>
        <v>560</v>
      </c>
      <c r="C561" s="5">
        <f>VLOOKUP(A561,'ESO dumped ZoneData'!$A$3:$F$9999,3,FALSE)</f>
        <v>849</v>
      </c>
      <c r="D561" s="3" t="str">
        <f>VLOOKUP(A561,'ESO dumped ZoneData'!$A$3:$F$9999,4,FALSE)</f>
        <v>Zaintiraris</v>
      </c>
      <c r="E561" s="3" t="str">
        <f>VLOOKUP(A561,'ESO dumped ZoneData'!$A$3:$F$9999,5,FALSE)</f>
        <v>Zaintiraris</v>
      </c>
      <c r="F561" s="3" t="str">
        <f>VLOOKUP(A561,'ESO dumped ZoneData'!$A$3:$F$9999,6,FALSE)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ZoneData'!$A$3:$F$9999,2,FALSE)</f>
        <v>561</v>
      </c>
      <c r="C562" s="5">
        <f>VLOOKUP(A562,'ESO dumped ZoneData'!$A$3:$F$9999,3,FALSE)</f>
        <v>849</v>
      </c>
      <c r="D562" s="3" t="str">
        <f>VLOOKUP(A562,'ESO dumped ZoneData'!$A$3:$F$9999,4,FALSE)</f>
        <v>Die Mine von Vassamsi</v>
      </c>
      <c r="E562" s="3" t="str">
        <f>VLOOKUP(A562,'ESO dumped ZoneData'!$A$3:$F$9999,5,FALSE)</f>
        <v>Vassamsi Mine</v>
      </c>
      <c r="F562" s="3" t="str">
        <f>VLOOKUP(A562,'ESO dumped ZoneData'!$A$3:$F$9999,6,FALSE)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ZoneData'!$A$3:$F$9999,2,FALSE)</f>
        <v>562</v>
      </c>
      <c r="C563" s="5">
        <f>VLOOKUP(A563,'ESO dumped ZoneData'!$A$3:$F$9999,3,FALSE)</f>
        <v>849</v>
      </c>
      <c r="D563" s="3" t="str">
        <f>VLOOKUP(A563,'ESO dumped ZoneData'!$A$3:$F$9999,4,FALSE)</f>
        <v>Erzmine von Shulk</v>
      </c>
      <c r="E563" s="3" t="str">
        <f>VLOOKUP(A563,'ESO dumped ZoneData'!$A$3:$F$9999,5,FALSE)</f>
        <v>Shulk Ore Mine</v>
      </c>
      <c r="F563" s="3" t="str">
        <f>VLOOKUP(A563,'ESO dumped ZoneData'!$A$3:$F$9999,6,FALSE)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ZoneData'!$A$3:$F$9999,2,FALSE)</f>
        <v>563</v>
      </c>
      <c r="C564" s="5">
        <f>VLOOKUP(A564,'ESO dumped ZoneData'!$A$3:$F$9999,3,FALSE)</f>
        <v>849</v>
      </c>
      <c r="D564" s="3" t="str">
        <f>VLOOKUP(A564,'ESO dumped ZoneData'!$A$3:$F$9999,4,FALSE)</f>
        <v>Arkngthunch-Sturdumz</v>
      </c>
      <c r="E564" s="3" t="str">
        <f>VLOOKUP(A564,'ESO dumped ZoneData'!$A$3:$F$9999,5,FALSE)</f>
        <v>Arkngthunch-Sturdumz</v>
      </c>
      <c r="F564" s="3" t="str">
        <f>VLOOKUP(A564,'ESO dumped ZoneData'!$A$3:$F$9999,6,FALSE)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ZoneData'!$A$3:$F$9999,2,FALSE)</f>
        <v>564</v>
      </c>
      <c r="C565" s="5">
        <f>VLOOKUP(A565,'ESO dumped ZoneData'!$A$3:$F$9999,3,FALSE)</f>
        <v>849</v>
      </c>
      <c r="D565" s="3" t="str">
        <f>VLOOKUP(A565,'ESO dumped ZoneData'!$A$3:$F$9999,4,FALSE)</f>
        <v>Galom Daeus</v>
      </c>
      <c r="E565" s="3" t="str">
        <f>VLOOKUP(A565,'ESO dumped ZoneData'!$A$3:$F$9999,5,FALSE)</f>
        <v>Galom Daeus</v>
      </c>
      <c r="F565" s="3" t="str">
        <f>VLOOKUP(A565,'ESO dumped ZoneData'!$A$3:$F$9999,6,FALSE)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ZoneData'!$A$3:$F$9999,2,FALSE)</f>
        <v>565</v>
      </c>
      <c r="C566" s="5">
        <f>VLOOKUP(A566,'ESO dumped ZoneData'!$A$3:$F$9999,3,FALSE)</f>
        <v>849</v>
      </c>
      <c r="D566" s="3" t="str">
        <f>VLOOKUP(A566,'ESO dumped ZoneData'!$A$3:$F$9999,4,FALSE)</f>
        <v>Die Mallapihöhle</v>
      </c>
      <c r="E566" s="3" t="str">
        <f>VLOOKUP(A566,'ESO dumped ZoneData'!$A$3:$F$9999,5,FALSE)</f>
        <v>Mallapi Cave</v>
      </c>
      <c r="F566" s="3" t="str">
        <f>VLOOKUP(A566,'ESO dumped ZoneData'!$A$3:$F$9999,6,FALSE)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ZoneData'!$A$3:$F$9999,2,FALSE)</f>
        <v>566</v>
      </c>
      <c r="C567" s="5">
        <f>VLOOKUP(A567,'ESO dumped ZoneData'!$A$3:$F$9999,3,FALSE)</f>
        <v>849</v>
      </c>
      <c r="D567" s="3" t="str">
        <f>VLOOKUP(A567,'ESO dumped ZoneData'!$A$3:$F$9999,4,FALSE)</f>
        <v>Kaushtarari</v>
      </c>
      <c r="E567" s="3" t="str">
        <f>VLOOKUP(A567,'ESO dumped ZoneData'!$A$3:$F$9999,5,FALSE)</f>
        <v>Kaushtarari</v>
      </c>
      <c r="F567" s="3" t="str">
        <f>VLOOKUP(A567,'ESO dumped ZoneData'!$A$3:$F$9999,6,FALSE)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ZoneData'!$A$3:$F$9999,2,FALSE)</f>
        <v>567</v>
      </c>
      <c r="C568" s="5">
        <f>VLOOKUP(A568,'ESO dumped ZoneData'!$A$3:$F$9999,3,FALSE)</f>
        <v>849</v>
      </c>
      <c r="D568" s="3" t="str">
        <f>VLOOKUP(A568,'ESO dumped ZoneData'!$A$3:$F$9999,4,FALSE)</f>
        <v>Das Dreloth-Ahnengrab</v>
      </c>
      <c r="E568" s="3" t="str">
        <f>VLOOKUP(A568,'ESO dumped ZoneData'!$A$3:$F$9999,5,FALSE)</f>
        <v>Dreloth Ancestral Tomb</v>
      </c>
      <c r="F568" s="3" t="str">
        <f>VLOOKUP(A568,'ESO dumped ZoneData'!$A$3:$F$9999,6,FALSE)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ZoneData'!$A$3:$F$9999,2,FALSE)</f>
        <v>568</v>
      </c>
      <c r="C569" s="5">
        <f>VLOOKUP(A569,'ESO dumped ZoneData'!$A$3:$F$9999,3,FALSE)</f>
        <v>849</v>
      </c>
      <c r="D569" s="3" t="str">
        <f>VLOOKUP(A569,'ESO dumped ZoneData'!$A$3:$F$9999,4,FALSE)</f>
        <v>Das Veloth-Ahnengrab</v>
      </c>
      <c r="E569" s="3" t="str">
        <f>VLOOKUP(A569,'ESO dumped ZoneData'!$A$3:$F$9999,5,FALSE)</f>
        <v>Veloth Ancestral Tomb</v>
      </c>
      <c r="F569" s="3" t="str">
        <f>VLOOKUP(A569,'ESO dumped ZoneData'!$A$3:$F$9999,6,FALSE)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ZoneData'!$A$3:$F$9999,2,FALSE)</f>
        <v>569</v>
      </c>
      <c r="C570" s="5">
        <f>VLOOKUP(A570,'ESO dumped ZoneData'!$A$3:$F$9999,3,FALSE)</f>
        <v>849</v>
      </c>
      <c r="D570" s="3" t="str">
        <f>VLOOKUP(A570,'ESO dumped ZoneData'!$A$3:$F$9999,4,FALSE)</f>
        <v>Das Andrano-Ahnengrab</v>
      </c>
      <c r="E570" s="3" t="str">
        <f>VLOOKUP(A570,'ESO dumped ZoneData'!$A$3:$F$9999,5,FALSE)</f>
        <v>Andrano Ancestral Tomb</v>
      </c>
      <c r="F570" s="3" t="str">
        <f>VLOOKUP(A570,'ESO dumped ZoneData'!$A$3:$F$9999,6,FALSE)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ZoneData'!$A$3:$F$9999,2,FALSE)</f>
        <v>570</v>
      </c>
      <c r="C571" s="5">
        <f>VLOOKUP(A571,'ESO dumped ZoneData'!$A$3:$F$9999,3,FALSE)</f>
        <v>849</v>
      </c>
      <c r="D571" s="3" t="str">
        <f>VLOOKUP(A571,'ESO dumped ZoneData'!$A$3:$F$9999,4,FALSE)</f>
        <v>Das Hleran-Ahnengrab</v>
      </c>
      <c r="E571" s="3" t="str">
        <f>VLOOKUP(A571,'ESO dumped ZoneData'!$A$3:$F$9999,5,FALSE)</f>
        <v>Hleran Ancestral Tomb</v>
      </c>
      <c r="F571" s="3" t="str">
        <f>VLOOKUP(A571,'ESO dumped ZoneData'!$A$3:$F$9999,6,FALSE)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ZoneData'!$A$3:$F$9999,2,FALSE)</f>
        <v>571</v>
      </c>
      <c r="C572" s="5">
        <f>VLOOKUP(A572,'ESO dumped ZoneData'!$A$3:$F$9999,3,FALSE)</f>
        <v>849</v>
      </c>
      <c r="D572" s="3" t="str">
        <f>VLOOKUP(A572,'ESO dumped ZoneData'!$A$3:$F$9999,4,FALSE)</f>
        <v>Ashalmawia</v>
      </c>
      <c r="E572" s="3" t="str">
        <f>VLOOKUP(A572,'ESO dumped ZoneData'!$A$3:$F$9999,5,FALSE)</f>
        <v>Ashalmawia</v>
      </c>
      <c r="F572" s="3" t="str">
        <f>VLOOKUP(A572,'ESO dumped ZoneData'!$A$3:$F$9999,6,FALSE)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ZoneData'!$A$3:$F$9999,2,FALSE)</f>
        <v>572</v>
      </c>
      <c r="C573" s="5">
        <f>VLOOKUP(A573,'ESO dumped ZoneData'!$A$3:$F$9999,3,FALSE)</f>
        <v>849</v>
      </c>
      <c r="D573" s="3" t="str">
        <f>VLOOKUP(A573,'ESO dumped ZoneData'!$A$3:$F$9999,4,FALSE)</f>
        <v>Die Bibliothek von Andule</v>
      </c>
      <c r="E573" s="3" t="str">
        <f>VLOOKUP(A573,'ESO dumped ZoneData'!$A$3:$F$9999,5,FALSE)</f>
        <v>Library of Andule</v>
      </c>
      <c r="F573" s="3" t="str">
        <f>VLOOKUP(A573,'ESO dumped ZoneData'!$A$3:$F$9999,6,FALSE)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ZoneData'!$A$3:$F$9999,2,FALSE)</f>
        <v>573</v>
      </c>
      <c r="C574" s="5">
        <f>VLOOKUP(A574,'ESO dumped ZoneData'!$A$3:$F$9999,3,FALSE)</f>
        <v>849</v>
      </c>
      <c r="D574" s="3" t="str">
        <f>VLOOKUP(A574,'ESO dumped ZoneData'!$A$3:$F$9999,4,FALSE)</f>
        <v>Barilzars Turm</v>
      </c>
      <c r="E574" s="3" t="str">
        <f>VLOOKUP(A574,'ESO dumped ZoneData'!$A$3:$F$9999,5,FALSE)</f>
        <v>Barilzar's Tower</v>
      </c>
      <c r="F574" s="3" t="str">
        <f>VLOOKUP(A574,'ESO dumped ZoneData'!$A$3:$F$9999,6,FALSE)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ZoneData'!$A$3:$F$9999,2,FALSE)</f>
        <v>574</v>
      </c>
      <c r="C575" s="5">
        <f>VLOOKUP(A575,'ESO dumped ZoneData'!$A$3:$F$9999,3,FALSE)</f>
        <v>849</v>
      </c>
      <c r="D575" s="3" t="str">
        <f>VLOOKUP(A575,'ESO dumped ZoneData'!$A$3:$F$9999,4,FALSE)</f>
        <v>Die Ashimanuhöhle</v>
      </c>
      <c r="E575" s="3" t="str">
        <f>VLOOKUP(A575,'ESO dumped ZoneData'!$A$3:$F$9999,5,FALSE)</f>
        <v>Ashimanu Cave</v>
      </c>
      <c r="F575" s="3" t="str">
        <f>VLOOKUP(A575,'ESO dumped ZoneData'!$A$3:$F$9999,6,FALSE)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ZoneData'!$A$3:$F$9999,2,FALSE)</f>
        <v>575</v>
      </c>
      <c r="C576" s="5">
        <f>VLOOKUP(A576,'ESO dumped ZoneData'!$A$3:$F$9999,3,FALSE)</f>
        <v>849</v>
      </c>
      <c r="D576" s="3" t="str">
        <f>VLOOKUP(A576,'ESO dumped ZoneData'!$A$3:$F$9999,4,FALSE)</f>
        <v>Skar</v>
      </c>
      <c r="E576" s="3" t="str">
        <f>VLOOKUP(A576,'ESO dumped ZoneData'!$A$3:$F$9999,5,FALSE)</f>
        <v>Skar</v>
      </c>
      <c r="F576" s="3" t="str">
        <f>VLOOKUP(A576,'ESO dumped ZoneData'!$A$3:$F$9999,6,FALSE)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ZoneData'!$A$3:$F$9999,2,FALSE)</f>
        <v>576</v>
      </c>
      <c r="C577" s="5">
        <f>VLOOKUP(A577,'ESO dumped ZoneData'!$A$3:$F$9999,3,FALSE)</f>
        <v>849</v>
      </c>
      <c r="D577" s="3" t="str">
        <f>VLOOKUP(A577,'ESO dumped ZoneData'!$A$3:$F$9999,4,FALSE)</f>
        <v>Die Kaverne der Fleischgewordenen</v>
      </c>
      <c r="E577" s="3" t="str">
        <f>VLOOKUP(A577,'ESO dumped ZoneData'!$A$3:$F$9999,5,FALSE)</f>
        <v>Cavern of the Incarnate</v>
      </c>
      <c r="F577" s="3" t="str">
        <f>VLOOKUP(A577,'ESO dumped ZoneData'!$A$3:$F$9999,6,FALSE)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ZoneData'!$A$3:$F$9999,2,FALSE)</f>
        <v>577</v>
      </c>
      <c r="C578" s="5">
        <f>VLOOKUP(A578,'ESO dumped ZoneData'!$A$3:$F$9999,3,FALSE)</f>
        <v>849</v>
      </c>
      <c r="D578" s="3" t="str">
        <f>VLOOKUP(A578,'ESO dumped ZoneData'!$A$3:$F$9999,4,FALSE)</f>
        <v>Gewölbe der Stadt der Uhrwerke</v>
      </c>
      <c r="E578" s="3" t="str">
        <f>VLOOKUP(A578,'ESO dumped ZoneData'!$A$3:$F$9999,5,FALSE)</f>
        <v>Clockwork City Vault</v>
      </c>
      <c r="F578" s="3" t="str">
        <f>VLOOKUP(A578,'ESO dumped ZoneData'!$A$3:$F$9999,6,FALSE)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IF(A578&lt;&gt;C578,VLOOKUP(C578,$A$2:$D$9964,4,FALSE),"")</f>
        <v>Vvardenfell</v>
      </c>
      <c r="J578" s="3" t="str">
        <f t="shared" ref="J578:J641" si="56">IF(A578&lt;&gt;C578,VLOOKUP(C578,$A$2:$E$9964,5,FALSE),"")</f>
        <v>Vvardenfell</v>
      </c>
      <c r="K578" s="3" t="str">
        <f t="shared" ref="K578:K641" si="57">IF(A578&lt;&gt;C578,VLOOKUP(C578,$A$2:$F$9964,6,FALSE),"")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ZoneData'!$A$3:$F$9999,2,FALSE)</f>
        <v>578</v>
      </c>
      <c r="C579" s="5">
        <f>VLOOKUP(A579,'ESO dumped ZoneData'!$A$3:$F$9999,3,FALSE)</f>
        <v>849</v>
      </c>
      <c r="D579" s="3" t="str">
        <f>VLOOKUP(A579,'ESO dumped ZoneData'!$A$3:$F$9999,4,FALSE)</f>
        <v>Die Feuerfalterinsel</v>
      </c>
      <c r="E579" s="3" t="str">
        <f>VLOOKUP(A579,'ESO dumped ZoneData'!$A$3:$F$9999,5,FALSE)</f>
        <v>Firemoth Island</v>
      </c>
      <c r="F579" s="3" t="str">
        <f>VLOOKUP(A579,'ESO dumped ZoneData'!$A$3:$F$9999,6,FALSE)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ZoneData'!$A$3:$F$9999,2,FALSE)</f>
        <v>579</v>
      </c>
      <c r="C580" s="5">
        <f>VLOOKUP(A580,'ESO dumped ZoneData'!$A$3:$F$9999,3,FALSE)</f>
        <v>849</v>
      </c>
      <c r="D580" s="3" t="str">
        <f>VLOOKUP(A580,'ESO dumped ZoneData'!$A$3:$F$9999,4,FALSE)</f>
        <v>Ashurnibibi</v>
      </c>
      <c r="E580" s="3" t="str">
        <f>VLOOKUP(A580,'ESO dumped ZoneData'!$A$3:$F$9999,5,FALSE)</f>
        <v>Ashurnibibi</v>
      </c>
      <c r="F580" s="3" t="str">
        <f>VLOOKUP(A580,'ESO dumped ZoneData'!$A$3:$F$9999,6,FALSE)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ZoneData'!$A$3:$F$9999,2,FALSE)</f>
        <v>580</v>
      </c>
      <c r="C581" s="5">
        <f>VLOOKUP(A581,'ESO dumped ZoneData'!$A$3:$F$9999,3,FALSE)</f>
        <v>849</v>
      </c>
      <c r="D581" s="3" t="str">
        <f>VLOOKUP(A581,'ESO dumped ZoneData'!$A$3:$F$9999,4,FALSE)</f>
        <v>Redoran-Garnison</v>
      </c>
      <c r="E581" s="3" t="str">
        <f>VLOOKUP(A581,'ESO dumped ZoneData'!$A$3:$F$9999,5,FALSE)</f>
        <v>Redoran Garrison</v>
      </c>
      <c r="F581" s="3" t="str">
        <f>VLOOKUP(A581,'ESO dumped ZoneData'!$A$3:$F$9999,6,FALSE)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ZoneData'!$A$3:$F$9999,2,FALSE)</f>
        <v>581</v>
      </c>
      <c r="C582" s="5">
        <f>VLOOKUP(A582,'ESO dumped ZoneData'!$A$3:$F$9999,3,FALSE)</f>
        <v>849</v>
      </c>
      <c r="D582" s="3" t="str">
        <f>VLOOKUP(A582,'ESO dumped ZoneData'!$A$3:$F$9999,4,FALSE)</f>
        <v>Der Vivec-Unterschlupf</v>
      </c>
      <c r="E582" s="3" t="str">
        <f>VLOOKUP(A582,'ESO dumped ZoneData'!$A$3:$F$9999,5,FALSE)</f>
        <v>Vivec City Outlaws Refuge</v>
      </c>
      <c r="F582" s="3" t="str">
        <f>VLOOKUP(A582,'ESO dumped ZoneData'!$A$3:$F$9999,6,FALSE)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ZoneData'!$A$3:$F$9999,2,FALSE)</f>
        <v>582</v>
      </c>
      <c r="C583" s="5">
        <f>VLOOKUP(A583,'ESO dumped ZoneData'!$A$3:$F$9999,3,FALSE)</f>
        <v>849</v>
      </c>
      <c r="D583" s="3" t="str">
        <f>VLOOKUP(A583,'ESO dumped ZoneData'!$A$3:$F$9999,4,FALSE)</f>
        <v>Die Mine von Kudanat</v>
      </c>
      <c r="E583" s="3" t="str">
        <f>VLOOKUP(A583,'ESO dumped ZoneData'!$A$3:$F$9999,5,FALSE)</f>
        <v>Kudanat Mine</v>
      </c>
      <c r="F583" s="3" t="str">
        <f>VLOOKUP(A583,'ESO dumped ZoneData'!$A$3:$F$9999,6,FALSE)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ZoneData'!$A$3:$F$9999,2,FALSE)</f>
        <v>583</v>
      </c>
      <c r="C584" s="5">
        <f>VLOOKUP(A584,'ESO dumped ZoneData'!$A$3:$F$9999,3,FALSE)</f>
        <v>888</v>
      </c>
      <c r="D584" s="3" t="str">
        <f>VLOOKUP(A584,'ESO dumped ZoneData'!$A$3:$F$9999,4,FALSE)</f>
        <v>Die Blutquellschmiede</v>
      </c>
      <c r="E584" s="3" t="str">
        <f>VLOOKUP(A584,'ESO dumped ZoneData'!$A$3:$F$9999,5,FALSE)</f>
        <v>Bloodroot Forge</v>
      </c>
      <c r="F584" s="3" t="str">
        <f>VLOOKUP(A584,'ESO dumped ZoneData'!$A$3:$F$9999,6,FALSE)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ZoneData'!$A$3:$F$9999,2,FALSE)</f>
        <v>584</v>
      </c>
      <c r="C585" s="5">
        <f>VLOOKUP(A585,'ESO dumped ZoneData'!$A$3:$F$9999,3,FALSE)</f>
        <v>888</v>
      </c>
      <c r="D585" s="3" t="str">
        <f>VLOOKUP(A585,'ESO dumped ZoneData'!$A$3:$F$9999,4,FALSE)</f>
        <v>Falkenring</v>
      </c>
      <c r="E585" s="3" t="str">
        <f>VLOOKUP(A585,'ESO dumped ZoneData'!$A$3:$F$9999,5,FALSE)</f>
        <v>Falkreath Hold</v>
      </c>
      <c r="F585" s="3" t="str">
        <f>VLOOKUP(A585,'ESO dumped ZoneData'!$A$3:$F$9999,6,FALSE)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ZoneData'!$A$3:$F$9999,2,FALSE)</f>
        <v>585</v>
      </c>
      <c r="C586" s="5">
        <f>VLOOKUP(A586,'ESO dumped ZoneData'!$A$3:$F$9999,3,FALSE)</f>
        <v>849</v>
      </c>
      <c r="D586" s="3" t="str">
        <f>VLOOKUP(A586,'ESO dumped ZoneData'!$A$3:$F$9999,4,FALSE)</f>
        <v>Die Hallen der Fertigung</v>
      </c>
      <c r="E586" s="3" t="str">
        <f>VLOOKUP(A586,'ESO dumped ZoneData'!$A$3:$F$9999,5,FALSE)</f>
        <v>Halls of Fabrication</v>
      </c>
      <c r="F586" s="3" t="str">
        <f>VLOOKUP(A586,'ESO dumped ZoneData'!$A$3:$F$9999,6,FALSE)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ZoneData'!$A$3:$F$9999,2,FALSE)</f>
        <v>586</v>
      </c>
      <c r="C587" s="5">
        <f>VLOOKUP(A587,'ESO dumped ZoneData'!$A$3:$F$9999,3,FALSE)</f>
        <v>849</v>
      </c>
      <c r="D587" s="3" t="str">
        <f>VLOOKUP(A587,'ESO dumped ZoneData'!$A$3:$F$9999,4,FALSE)</f>
        <v>Das Gefängnis von Xykenaz</v>
      </c>
      <c r="E587" s="3" t="str">
        <f>VLOOKUP(A587,'ESO dumped ZoneData'!$A$3:$F$9999,5,FALSE)</f>
        <v>Prison of Xykenaz</v>
      </c>
      <c r="F587" s="3" t="str">
        <f>VLOOKUP(A587,'ESO dumped ZoneData'!$A$3:$F$9999,6,FALSE)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ZoneData'!$A$3:$F$9999,2,FALSE)</f>
        <v>587</v>
      </c>
      <c r="C588" s="5">
        <f>VLOOKUP(A588,'ESO dumped ZoneData'!$A$3:$F$9999,3,FALSE)</f>
        <v>849</v>
      </c>
      <c r="D588" s="3" t="str">
        <f>VLOOKUP(A588,'ESO dumped ZoneData'!$A$3:$F$9999,4,FALSE)</f>
        <v>Gewölbe der Stadt der Uhrwerke</v>
      </c>
      <c r="E588" s="3" t="str">
        <f>VLOOKUP(A588,'ESO dumped ZoneData'!$A$3:$F$9999,5,FALSE)</f>
        <v>Clockwork City Vault</v>
      </c>
      <c r="F588" s="3" t="str">
        <f>VLOOKUP(A588,'ESO dumped ZoneData'!$A$3:$F$9999,6,FALSE)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ZoneData'!$A$3:$F$9999,2,FALSE)</f>
        <v>588</v>
      </c>
      <c r="C589" s="5">
        <f>VLOOKUP(A589,'ESO dumped ZoneData'!$A$3:$F$9999,3,FALSE)</f>
        <v>980</v>
      </c>
      <c r="D589" s="3" t="str">
        <f>VLOOKUP(A589,'ESO dumped ZoneData'!$A$3:$F$9999,4,FALSE)</f>
        <v>Die Stadt der Uhrwerke</v>
      </c>
      <c r="E589" s="3" t="str">
        <f>VLOOKUP(A589,'ESO dumped ZoneData'!$A$3:$F$9999,5,FALSE)</f>
        <v>Clockwork City</v>
      </c>
      <c r="F589" s="3" t="str">
        <f>VLOOKUP(A589,'ESO dumped ZoneData'!$A$3:$F$9999,6,FALSE)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ZoneData'!$A$3:$F$9999,2,FALSE)</f>
        <v>589</v>
      </c>
      <c r="C590" s="5">
        <f>VLOOKUP(A590,'ESO dumped ZoneData'!$A$3:$F$9999,3,FALSE)</f>
        <v>980</v>
      </c>
      <c r="D590" s="3" t="str">
        <f>VLOOKUP(A590,'ESO dumped ZoneData'!$A$3:$F$9999,4,FALSE)</f>
        <v>Die Messingfeste</v>
      </c>
      <c r="E590" s="3" t="str">
        <f>VLOOKUP(A590,'ESO dumped ZoneData'!$A$3:$F$9999,5,FALSE)</f>
        <v>The Brass Fortress</v>
      </c>
      <c r="F590" s="3" t="str">
        <f>VLOOKUP(A590,'ESO dumped ZoneData'!$A$3:$F$9999,6,FALSE)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ZoneData'!$A$3:$F$9999,2,FALSE)</f>
        <v>590</v>
      </c>
      <c r="C591" s="5">
        <f>VLOOKUP(A591,'ESO dumped ZoneData'!$A$3:$F$9999,3,FALSE)</f>
        <v>980</v>
      </c>
      <c r="D591" s="3" t="str">
        <f>VLOOKUP(A591,'ESO dumped ZoneData'!$A$3:$F$9999,4,FALSE)</f>
        <v>Der Schlackenstadt-Unterschlupf</v>
      </c>
      <c r="E591" s="3" t="str">
        <f>VLOOKUP(A591,'ESO dumped ZoneData'!$A$3:$F$9999,5,FALSE)</f>
        <v>Slag Town Outlaws Refuge</v>
      </c>
      <c r="F591" s="3" t="str">
        <f>VLOOKUP(A591,'ESO dumped ZoneData'!$A$3:$F$9999,6,FALSE)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ZoneData'!$A$3:$F$9999,2,FALSE)</f>
        <v>591</v>
      </c>
      <c r="C592" s="5">
        <f>VLOOKUP(A592,'ESO dumped ZoneData'!$A$3:$F$9999,3,FALSE)</f>
        <v>980</v>
      </c>
      <c r="D592" s="3" t="str">
        <f>VLOOKUP(A592,'ESO dumped ZoneData'!$A$3:$F$9999,4,FALSE)</f>
        <v>Mechanisches Fundament</v>
      </c>
      <c r="E592" s="3" t="str">
        <f>VLOOKUP(A592,'ESO dumped ZoneData'!$A$3:$F$9999,5,FALSE)</f>
        <v>Mechanical Fundament</v>
      </c>
      <c r="F592" s="3" t="str">
        <f>VLOOKUP(A592,'ESO dumped ZoneData'!$A$3:$F$9999,6,FALSE)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ZoneData'!$A$3:$F$9999,2,FALSE)</f>
        <v>592</v>
      </c>
      <c r="C593" s="5">
        <f>VLOOKUP(A593,'ESO dumped ZoneData'!$A$3:$F$9999,3,FALSE)</f>
        <v>980</v>
      </c>
      <c r="D593" s="3" t="str">
        <f>VLOOKUP(A593,'ESO dumped ZoneData'!$A$3:$F$9999,4,FALSE)</f>
        <v>Der Maschinenbezirk</v>
      </c>
      <c r="E593" s="3" t="str">
        <f>VLOOKUP(A593,'ESO dumped ZoneData'!$A$3:$F$9999,5,FALSE)</f>
        <v>Machine District</v>
      </c>
      <c r="F593" s="3" t="str">
        <f>VLOOKUP(A593,'ESO dumped ZoneData'!$A$3:$F$9999,6,FALSE)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ZoneData'!$A$3:$F$9999,2,FALSE)</f>
        <v>593</v>
      </c>
      <c r="C594" s="5">
        <f>VLOOKUP(A594,'ESO dumped ZoneData'!$A$3:$F$9999,3,FALSE)</f>
        <v>980</v>
      </c>
      <c r="D594" s="3" t="str">
        <f>VLOOKUP(A594,'ESO dumped ZoneData'!$A$3:$F$9999,4,FALSE)</f>
        <v>Die Hallen der Regulierung</v>
      </c>
      <c r="E594" s="3" t="str">
        <f>VLOOKUP(A594,'ESO dumped ZoneData'!$A$3:$F$9999,5,FALSE)</f>
        <v>Halls of Regulation</v>
      </c>
      <c r="F594" s="3" t="str">
        <f>VLOOKUP(A594,'ESO dumped ZoneData'!$A$3:$F$9999,6,FALSE)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ZoneData'!$A$3:$F$9999,2,FALSE)</f>
        <v>594</v>
      </c>
      <c r="C595" s="5">
        <f>VLOOKUP(A595,'ESO dumped ZoneData'!$A$3:$F$9999,3,FALSE)</f>
        <v>980</v>
      </c>
      <c r="D595" s="3" t="str">
        <f>VLOOKUP(A595,'ESO dumped ZoneData'!$A$3:$F$9999,4,FALSE)</f>
        <v>Die Schattenklamm</v>
      </c>
      <c r="E595" s="3" t="str">
        <f>VLOOKUP(A595,'ESO dumped ZoneData'!$A$3:$F$9999,5,FALSE)</f>
        <v>The Shadow Cleft</v>
      </c>
      <c r="F595" s="3" t="str">
        <f>VLOOKUP(A595,'ESO dumped ZoneData'!$A$3:$F$9999,6,FALSE)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ZoneData'!$A$3:$F$9999,2,FALSE)</f>
        <v>595</v>
      </c>
      <c r="C596" s="5">
        <f>VLOOKUP(A596,'ESO dumped ZoneData'!$A$3:$F$9999,3,FALSE)</f>
        <v>980</v>
      </c>
      <c r="D596" s="3" t="str">
        <f>VLOOKUP(A596,'ESO dumped ZoneData'!$A$3:$F$9999,4,FALSE)</f>
        <v>Gewölbe der Stadt der Uhrwerke</v>
      </c>
      <c r="E596" s="3" t="str">
        <f>VLOOKUP(A596,'ESO dumped ZoneData'!$A$3:$F$9999,5,FALSE)</f>
        <v>Clockwork City Vaults</v>
      </c>
      <c r="F596" s="3" t="str">
        <f>VLOOKUP(A596,'ESO dumped ZoneData'!$A$3:$F$9999,6,FALSE)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ZoneData'!$A$3:$F$9999,2,FALSE)</f>
        <v>596</v>
      </c>
      <c r="C597" s="5">
        <f>VLOOKUP(A597,'ESO dumped ZoneData'!$A$3:$F$9999,3,FALSE)</f>
        <v>980</v>
      </c>
      <c r="D597" s="3" t="str">
        <f>VLOOKUP(A597,'ESO dumped ZoneData'!$A$3:$F$9999,4,FALSE)</f>
        <v>Ventralstation</v>
      </c>
      <c r="E597" s="3" t="str">
        <f>VLOOKUP(A597,'ESO dumped ZoneData'!$A$3:$F$9999,5,FALSE)</f>
        <v>Ventral Terminus</v>
      </c>
      <c r="F597" s="3" t="str">
        <f>VLOOKUP(A597,'ESO dumped ZoneData'!$A$3:$F$9999,6,FALSE)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ZoneData'!$A$3:$F$9999,2,FALSE)</f>
        <v>597</v>
      </c>
      <c r="C598" s="5">
        <f>VLOOKUP(A598,'ESO dumped ZoneData'!$A$3:$F$9999,3,FALSE)</f>
        <v>980</v>
      </c>
      <c r="D598" s="3" t="str">
        <f>VLOOKUP(A598,'ESO dumped ZoneData'!$A$3:$F$9999,4,FALSE)</f>
        <v>Inkarnatorium</v>
      </c>
      <c r="E598" s="3" t="str">
        <f>VLOOKUP(A598,'ESO dumped ZoneData'!$A$3:$F$9999,5,FALSE)</f>
        <v>Incarnatorium</v>
      </c>
      <c r="F598" s="3" t="str">
        <f>VLOOKUP(A598,'ESO dumped ZoneData'!$A$3:$F$9999,6,FALSE)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ZoneData'!$A$3:$F$9999,2,FALSE)</f>
        <v>598</v>
      </c>
      <c r="C599" s="5">
        <f>VLOOKUP(A599,'ESO dumped ZoneData'!$A$3:$F$9999,3,FALSE)</f>
        <v>980</v>
      </c>
      <c r="D599" s="3" t="str">
        <f>VLOOKUP(A599,'ESO dumped ZoneData'!$A$3:$F$9999,4,FALSE)</f>
        <v>Cogitum Centralis</v>
      </c>
      <c r="E599" s="3" t="str">
        <f>VLOOKUP(A599,'ESO dumped ZoneData'!$A$3:$F$9999,5,FALSE)</f>
        <v>Cogitum Centralis</v>
      </c>
      <c r="F599" s="3" t="str">
        <f>VLOOKUP(A599,'ESO dumped ZoneData'!$A$3:$F$9999,6,FALSE)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ZoneData'!$A$3:$F$9999,2,FALSE)</f>
        <v>599</v>
      </c>
      <c r="C600" s="5">
        <f>VLOOKUP(A600,'ESO dumped ZoneData'!$A$3:$F$9999,3,FALSE)</f>
        <v>980</v>
      </c>
      <c r="D600" s="3" t="str">
        <f>VLOOKUP(A600,'ESO dumped ZoneData'!$A$3:$F$9999,4,FALSE)</f>
        <v>Nie versiegende Quelle</v>
      </c>
      <c r="E600" s="3" t="str">
        <f>VLOOKUP(A600,'ESO dumped ZoneData'!$A$3:$F$9999,5,FALSE)</f>
        <v>Everwound Wellspring</v>
      </c>
      <c r="F600" s="3" t="str">
        <f>VLOOKUP(A600,'ESO dumped ZoneData'!$A$3:$F$9999,6,FALSE)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ZoneData'!$A$3:$F$9999,2,FALSE)</f>
        <v>600</v>
      </c>
      <c r="C601" s="5">
        <f>VLOOKUP(A601,'ESO dumped ZoneData'!$A$3:$F$9999,3,FALSE)</f>
        <v>980</v>
      </c>
      <c r="D601" s="3" t="str">
        <f>VLOOKUP(A601,'ESO dumped ZoneData'!$A$3:$F$9999,4,FALSE)</f>
        <v>Die mnemonische Planisphäre</v>
      </c>
      <c r="E601" s="3" t="str">
        <f>VLOOKUP(A601,'ESO dumped ZoneData'!$A$3:$F$9999,5,FALSE)</f>
        <v>Mnemonic Planisphere</v>
      </c>
      <c r="F601" s="3" t="str">
        <f>VLOOKUP(A601,'ESO dumped ZoneData'!$A$3:$F$9999,6,FALSE)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ZoneData'!$A$3:$F$9999,2,FALSE)</f>
        <v>601</v>
      </c>
      <c r="C602" s="5">
        <f>VLOOKUP(A602,'ESO dumped ZoneData'!$A$3:$F$9999,3,FALSE)</f>
        <v>849</v>
      </c>
      <c r="D602" s="3" t="str">
        <f>VLOOKUP(A602,'ESO dumped ZoneData'!$A$3:$F$9999,4,FALSE)</f>
        <v>Apartment im Heiligen Delyn</v>
      </c>
      <c r="E602" s="3" t="str">
        <f>VLOOKUP(A602,'ESO dumped ZoneData'!$A$3:$F$9999,5,FALSE)</f>
        <v>Saint Delyn Penthouse</v>
      </c>
      <c r="F602" s="3" t="str">
        <f>VLOOKUP(A602,'ESO dumped ZoneData'!$A$3:$F$9999,6,FALSE)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ZoneData'!$A$3:$F$9999,2,FALSE)</f>
        <v>602</v>
      </c>
      <c r="C603" s="5">
        <f>VLOOKUP(A603,'ESO dumped ZoneData'!$A$3:$F$9999,3,FALSE)</f>
        <v>849</v>
      </c>
      <c r="D603" s="3" t="str">
        <f>VLOOKUP(A603,'ESO dumped ZoneData'!$A$3:$F$9999,4,FALSE)</f>
        <v>Die Amayaseehütte</v>
      </c>
      <c r="E603" s="3" t="str">
        <f>VLOOKUP(A603,'ESO dumped ZoneData'!$A$3:$F$9999,5,FALSE)</f>
        <v>Amaya Lake Lodge</v>
      </c>
      <c r="F603" s="3" t="str">
        <f>VLOOKUP(A603,'ESO dumped ZoneData'!$A$3:$F$9999,6,FALSE)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ZoneData'!$A$3:$F$9999,2,FALSE)</f>
        <v>603</v>
      </c>
      <c r="C604" s="5">
        <f>VLOOKUP(A604,'ESO dumped ZoneData'!$A$3:$F$9999,3,FALSE)</f>
        <v>849</v>
      </c>
      <c r="D604" s="3" t="str">
        <f>VLOOKUP(A604,'ESO dumped ZoneData'!$A$3:$F$9999,4,FALSE)</f>
        <v>Tel Galen</v>
      </c>
      <c r="E604" s="3" t="str">
        <f>VLOOKUP(A604,'ESO dumped ZoneData'!$A$3:$F$9999,5,FALSE)</f>
        <v>Tel Galen</v>
      </c>
      <c r="F604" s="3" t="str">
        <f>VLOOKUP(A604,'ESO dumped ZoneData'!$A$3:$F$9999,6,FALSE)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ZoneData'!$A$3:$F$9999,2,FALSE)</f>
        <v>604</v>
      </c>
      <c r="C605" s="5">
        <f>VLOOKUP(A605,'ESO dumped ZoneData'!$A$3:$F$9999,3,FALSE)</f>
        <v>849</v>
      </c>
      <c r="D605" s="3" t="str">
        <f>VLOOKUP(A605,'ESO dumped ZoneData'!$A$3:$F$9999,4,FALSE)</f>
        <v>Das Hafenhaus in Ald Velothi</v>
      </c>
      <c r="E605" s="3" t="str">
        <f>VLOOKUP(A605,'ESO dumped ZoneData'!$A$3:$F$9999,5,FALSE)</f>
        <v>Ald Velothi Harbor House</v>
      </c>
      <c r="F605" s="3" t="str">
        <f>VLOOKUP(A605,'ESO dumped ZoneData'!$A$3:$F$9999,6,FALSE)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ZoneData'!$A$3:$F$9999,2,FALSE)</f>
        <v>605</v>
      </c>
      <c r="C606" s="5">
        <f>VLOOKUP(A606,'ESO dumped ZoneData'!$A$3:$F$9999,3,FALSE)</f>
        <v>381</v>
      </c>
      <c r="D606" s="3" t="str">
        <f>VLOOKUP(A606,'ESO dumped ZoneData'!$A$3:$F$9999,4,FALSE)</f>
        <v>Dranil Kir</v>
      </c>
      <c r="E606" s="3" t="str">
        <f>VLOOKUP(A606,'ESO dumped ZoneData'!$A$3:$F$9999,5,FALSE)</f>
        <v>Dranil Kir</v>
      </c>
      <c r="F606" s="3" t="str">
        <f>VLOOKUP(A606,'ESO dumped ZoneData'!$A$3:$F$9999,6,FALSE)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ZoneData'!$A$3:$F$9999,2,FALSE)</f>
        <v>606</v>
      </c>
      <c r="C607" s="5">
        <f>VLOOKUP(A607,'ESO dumped ZoneData'!$A$3:$F$9999,3,FALSE)</f>
        <v>980</v>
      </c>
      <c r="D607" s="3" t="str">
        <f>VLOOKUP(A607,'ESO dumped ZoneData'!$A$3:$F$9999,4,FALSE)</f>
        <v>Immergrau</v>
      </c>
      <c r="E607" s="3" t="str">
        <f>VLOOKUP(A607,'ESO dumped ZoneData'!$A$3:$F$9999,5,FALSE)</f>
        <v>Evergloam</v>
      </c>
      <c r="F607" s="3" t="str">
        <f>VLOOKUP(A607,'ESO dumped ZoneData'!$A$3:$F$9999,6,FALSE)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ZoneData'!$A$3:$F$9999,2,FALSE)</f>
        <v>607</v>
      </c>
      <c r="C608" s="5">
        <f>VLOOKUP(A608,'ESO dumped ZoneData'!$A$3:$F$9999,3,FALSE)</f>
        <v>980</v>
      </c>
      <c r="D608" s="3" t="str">
        <f>VLOOKUP(A608,'ESO dumped ZoneData'!$A$3:$F$9999,4,FALSE)</f>
        <v>Die Anstalt Sanctorium</v>
      </c>
      <c r="E608" s="3" t="str">
        <f>VLOOKUP(A608,'ESO dumped ZoneData'!$A$3:$F$9999,5,FALSE)</f>
        <v>Asylum Sanctorium</v>
      </c>
      <c r="F608" s="3" t="str">
        <f>VLOOKUP(A608,'ESO dumped ZoneData'!$A$3:$F$9999,6,FALSE)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ZoneData'!$A$3:$F$9999,2,FALSE)</f>
        <v>608</v>
      </c>
      <c r="C609" s="5">
        <f>VLOOKUP(A609,'ESO dumped ZoneData'!$A$3:$F$9999,3,FALSE)</f>
        <v>980</v>
      </c>
      <c r="D609" s="3" t="str">
        <f>VLOOKUP(A609,'ESO dumped ZoneData'!$A$3:$F$9999,4,FALSE)</f>
        <v>Wartungssphäre</v>
      </c>
      <c r="E609" s="3" t="str">
        <f>VLOOKUP(A609,'ESO dumped ZoneData'!$A$3:$F$9999,5,FALSE)</f>
        <v>The Serviflume</v>
      </c>
      <c r="F609" s="3" t="str">
        <f>VLOOKUP(A609,'ESO dumped ZoneData'!$A$3:$F$9999,6,FALSE)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ZoneData'!$A$3:$F$9999,2,FALSE)</f>
        <v>609</v>
      </c>
      <c r="C610" s="5">
        <f>VLOOKUP(A610,'ESO dumped ZoneData'!$A$3:$F$9999,3,FALSE)</f>
        <v>1005</v>
      </c>
      <c r="D610" s="3" t="str">
        <f>VLOOKUP(A610,'ESO dumped ZoneData'!$A$3:$F$9999,4,FALSE)</f>
        <v>Das Linchal-Großanwesen</v>
      </c>
      <c r="E610" s="3" t="str">
        <f>VLOOKUP(A610,'ESO dumped ZoneData'!$A$3:$F$9999,5,FALSE)</f>
        <v>Linchal Grand Manor</v>
      </c>
      <c r="F610" s="3" t="str">
        <f>VLOOKUP(A610,'ESO dumped ZoneData'!$A$3:$F$9999,6,FALSE)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ZoneData'!$A$3:$F$9999,2,FALSE)</f>
        <v>610</v>
      </c>
      <c r="C611" s="5">
        <f>VLOOKUP(A611,'ESO dumped ZoneData'!$A$3:$F$9999,3,FALSE)</f>
        <v>3</v>
      </c>
      <c r="D611" s="3" t="str">
        <f>VLOOKUP(A611,'ESO dumped ZoneData'!$A$3:$F$9999,4,FALSE)</f>
        <v>Verlassene Hexenhütte</v>
      </c>
      <c r="E611" s="3" t="str">
        <f>VLOOKUP(A611,'ESO dumped ZoneData'!$A$3:$F$9999,5,FALSE)</f>
        <v>Exorcised Coven Cottage</v>
      </c>
      <c r="F611" s="3" t="str">
        <f>VLOOKUP(A611,'ESO dumped ZoneData'!$A$3:$F$9999,6,FALSE)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ZoneData'!$A$3:$F$9999,2,FALSE)</f>
        <v>611</v>
      </c>
      <c r="C612" s="5">
        <f>VLOOKUP(A612,'ESO dumped ZoneData'!$A$3:$F$9999,3,FALSE)</f>
        <v>888</v>
      </c>
      <c r="D612" s="3" t="str">
        <f>VLOOKUP(A612,'ESO dumped ZoneData'!$A$3:$F$9999,4,FALSE)</f>
        <v>Hakkvilds hohe Halle</v>
      </c>
      <c r="E612" s="3" t="str">
        <f>VLOOKUP(A612,'ESO dumped ZoneData'!$A$3:$F$9999,5,FALSE)</f>
        <v>Hakkvild's High Hall</v>
      </c>
      <c r="F612" s="3" t="str">
        <f>VLOOKUP(A612,'ESO dumped ZoneData'!$A$3:$F$9999,6,FALSE)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ZoneData'!$A$3:$F$9999,2,FALSE)</f>
        <v>612</v>
      </c>
      <c r="C613" s="5">
        <f>VLOOKUP(A613,'ESO dumped ZoneData'!$A$3:$F$9999,3,FALSE)</f>
        <v>347</v>
      </c>
      <c r="D613" s="3" t="str">
        <f>VLOOKUP(A613,'ESO dumped ZoneData'!$A$3:$F$9999,4,FALSE)</f>
        <v>Das surreale Fleckchen</v>
      </c>
      <c r="E613" s="3" t="str">
        <f>VLOOKUP(A613,'ESO dumped ZoneData'!$A$3:$F$9999,5,FALSE)</f>
        <v>Coldharbour Surreal Estate</v>
      </c>
      <c r="F613" s="3" t="str">
        <f>VLOOKUP(A613,'ESO dumped ZoneData'!$A$3:$F$9999,6,FALSE)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ZoneData'!$A$3:$F$9999,2,FALSE)</f>
        <v>613</v>
      </c>
      <c r="C614" s="5">
        <f>VLOOKUP(A614,'ESO dumped ZoneData'!$A$3:$F$9999,3,FALSE)</f>
        <v>92</v>
      </c>
      <c r="D614" s="3" t="str">
        <f>VLOOKUP(A614,'ESO dumped ZoneData'!$A$3:$F$9999,4,FALSE)</f>
        <v>Der Krallenhort</v>
      </c>
      <c r="E614" s="3" t="str">
        <f>VLOOKUP(A614,'ESO dumped ZoneData'!$A$3:$F$9999,5,FALSE)</f>
        <v>Fang Lair</v>
      </c>
      <c r="F614" s="3" t="str">
        <f>VLOOKUP(A614,'ESO dumped ZoneData'!$A$3:$F$9999,6,FALSE)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ZoneData'!$A$3:$F$9999,2,FALSE)</f>
        <v>614</v>
      </c>
      <c r="C615" s="5">
        <f>VLOOKUP(A615,'ESO dumped ZoneData'!$A$3:$F$9999,3,FALSE)</f>
        <v>19</v>
      </c>
      <c r="D615" s="3" t="str">
        <f>VLOOKUP(A615,'ESO dumped ZoneData'!$A$3:$F$9999,4,FALSE)</f>
        <v>Der Gipfel der Schuppenruferin</v>
      </c>
      <c r="E615" s="3" t="str">
        <f>VLOOKUP(A615,'ESO dumped ZoneData'!$A$3:$F$9999,5,FALSE)</f>
        <v>Scalecaller Peak</v>
      </c>
      <c r="F615" s="3" t="str">
        <f>VLOOKUP(A615,'ESO dumped ZoneData'!$A$3:$F$9999,6,FALSE)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ZoneData'!$A$3:$F$9999,2,FALSE)</f>
        <v>615</v>
      </c>
      <c r="C616" s="5">
        <f>VLOOKUP(A616,'ESO dumped ZoneData'!$A$3:$F$9999,3,FALSE)</f>
        <v>1011</v>
      </c>
      <c r="D616" s="3" t="str">
        <f>VLOOKUP(A616,'ESO dumped ZoneData'!$A$3:$F$9999,4,FALSE)</f>
        <v>Sommersend</v>
      </c>
      <c r="E616" s="3" t="str">
        <f>VLOOKUP(A616,'ESO dumped ZoneData'!$A$3:$F$9999,5,FALSE)</f>
        <v>Summerset</v>
      </c>
      <c r="F616" s="3" t="str">
        <f>VLOOKUP(A616,'ESO dumped ZoneData'!$A$3:$F$9999,6,FALSE)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ZoneData'!$A$3:$F$9999,2,FALSE)</f>
        <v>616</v>
      </c>
      <c r="C617" s="5">
        <f>VLOOKUP(A617,'ESO dumped ZoneData'!$A$3:$F$9999,3,FALSE)</f>
        <v>381</v>
      </c>
      <c r="D617" s="3" t="str">
        <f>VLOOKUP(A617,'ESO dumped ZoneData'!$A$3:$F$9999,4,FALSE)</f>
        <v>Der Spiralstrang</v>
      </c>
      <c r="E617" s="3" t="str">
        <f>VLOOKUP(A617,'ESO dumped ZoneData'!$A$3:$F$9999,5,FALSE)</f>
        <v>The Spiral Skein</v>
      </c>
      <c r="F617" s="3" t="str">
        <f>VLOOKUP(A617,'ESO dumped ZoneData'!$A$3:$F$9999,6,FALSE)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ZoneData'!$A$3:$F$9999,2,FALSE)</f>
        <v>617</v>
      </c>
      <c r="C618" s="5">
        <f>VLOOKUP(A618,'ESO dumped ZoneData'!$A$3:$F$9999,3,FALSE)</f>
        <v>1011</v>
      </c>
      <c r="D618" s="3" t="str">
        <f>VLOOKUP(A618,'ESO dumped ZoneData'!$A$3:$F$9999,4,FALSE)</f>
        <v>Eldbur-Heiligtum</v>
      </c>
      <c r="E618" s="3" t="str">
        <f>VLOOKUP(A618,'ESO dumped ZoneData'!$A$3:$F$9999,5,FALSE)</f>
        <v>Eldbur Sanctuary</v>
      </c>
      <c r="F618" s="3" t="str">
        <f>VLOOKUP(A618,'ESO dumped ZoneData'!$A$3:$F$9999,6,FALSE)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ZoneData'!$A$3:$F$9999,2,FALSE)</f>
        <v>618</v>
      </c>
      <c r="C619" s="5">
        <f>VLOOKUP(A619,'ESO dumped ZoneData'!$A$3:$F$9999,3,FALSE)</f>
        <v>1011</v>
      </c>
      <c r="D619" s="3" t="str">
        <f>VLOOKUP(A619,'ESO dumped ZoneData'!$A$3:$F$9999,4,FALSE)</f>
        <v>Tor-Hame-Khard</v>
      </c>
      <c r="E619" s="3" t="str">
        <f>VLOOKUP(A619,'ESO dumped ZoneData'!$A$3:$F$9999,5,FALSE)</f>
        <v>Tor-Hame-Khard</v>
      </c>
      <c r="F619" s="3" t="str">
        <f>VLOOKUP(A619,'ESO dumped ZoneData'!$A$3:$F$9999,6,FALSE)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ZoneData'!$A$3:$F$9999,2,FALSE)</f>
        <v>619</v>
      </c>
      <c r="C620" s="5">
        <f>VLOOKUP(A620,'ESO dumped ZoneData'!$A$3:$F$9999,3,FALSE)</f>
        <v>1011</v>
      </c>
      <c r="D620" s="3" t="str">
        <f>VLOOKUP(A620,'ESO dumped ZoneData'!$A$3:$F$9999,4,FALSE)</f>
        <v>Die Grotte von Eton Nir</v>
      </c>
      <c r="E620" s="3" t="str">
        <f>VLOOKUP(A620,'ESO dumped ZoneData'!$A$3:$F$9999,5,FALSE)</f>
        <v>Eton Nir Grotto</v>
      </c>
      <c r="F620" s="3" t="str">
        <f>VLOOKUP(A620,'ESO dumped ZoneData'!$A$3:$F$9999,6,FALSE)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ZoneData'!$A$3:$F$9999,2,FALSE)</f>
        <v>620</v>
      </c>
      <c r="C621" s="5">
        <f>VLOOKUP(A621,'ESO dumped ZoneData'!$A$3:$F$9999,3,FALSE)</f>
        <v>1011</v>
      </c>
      <c r="D621" s="3" t="str">
        <f>VLOOKUP(A621,'ESO dumped ZoneData'!$A$3:$F$9999,4,FALSE)</f>
        <v>Das Verrätergewölbe</v>
      </c>
      <c r="E621" s="3" t="str">
        <f>VLOOKUP(A621,'ESO dumped ZoneData'!$A$3:$F$9999,5,FALSE)</f>
        <v>Traitor's Vault</v>
      </c>
      <c r="F621" s="3" t="str">
        <f>VLOOKUP(A621,'ESO dumped ZoneData'!$A$3:$F$9999,6,FALSE)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ZoneData'!$A$3:$F$9999,2,FALSE)</f>
        <v>621</v>
      </c>
      <c r="C622" s="5">
        <f>VLOOKUP(A622,'ESO dumped ZoneData'!$A$3:$F$9999,3,FALSE)</f>
        <v>1011</v>
      </c>
      <c r="D622" s="3" t="str">
        <f>VLOOKUP(A622,'ESO dumped ZoneData'!$A$3:$F$9999,4,FALSE)</f>
        <v>Hain des Archonten</v>
      </c>
      <c r="E622" s="3" t="str">
        <f>VLOOKUP(A622,'ESO dumped ZoneData'!$A$3:$F$9999,5,FALSE)</f>
        <v>Archon's Grove</v>
      </c>
      <c r="F622" s="3" t="str">
        <f>VLOOKUP(A622,'ESO dumped ZoneData'!$A$3:$F$9999,6,FALSE)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ZoneData'!$A$3:$F$9999,2,FALSE)</f>
        <v>622</v>
      </c>
      <c r="C623" s="5">
        <f>VLOOKUP(A623,'ESO dumped ZoneData'!$A$3:$F$9999,3,FALSE)</f>
        <v>1011</v>
      </c>
      <c r="D623" s="3" t="str">
        <f>VLOOKUP(A623,'ESO dumped ZoneData'!$A$3:$F$9999,4,FALSE)</f>
        <v>Der Königshafenpass</v>
      </c>
      <c r="E623" s="3" t="str">
        <f>VLOOKUP(A623,'ESO dumped ZoneData'!$A$3:$F$9999,5,FALSE)</f>
        <v>King's Haven Pass</v>
      </c>
      <c r="F623" s="3" t="str">
        <f>VLOOKUP(A623,'ESO dumped ZoneData'!$A$3:$F$9999,6,FALSE)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ZoneData'!$A$3:$F$9999,2,FALSE)</f>
        <v>623</v>
      </c>
      <c r="C624" s="5">
        <f>VLOOKUP(A624,'ESO dumped ZoneData'!$A$3:$F$9999,3,FALSE)</f>
        <v>1011</v>
      </c>
      <c r="D624" s="3" t="str">
        <f>VLOOKUP(A624,'ESO dumped ZoneData'!$A$3:$F$9999,4,FALSE)</f>
        <v>Korallwasten</v>
      </c>
      <c r="E624" s="3" t="str">
        <f>VLOOKUP(A624,'ESO dumped ZoneData'!$A$3:$F$9999,5,FALSE)</f>
        <v>Wasten Coraldale</v>
      </c>
      <c r="F624" s="3" t="str">
        <f>VLOOKUP(A624,'ESO dumped ZoneData'!$A$3:$F$9999,6,FALSE)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ZoneData'!$A$3:$F$9999,2,FALSE)</f>
        <v>624</v>
      </c>
      <c r="C625" s="5">
        <f>VLOOKUP(A625,'ESO dumped ZoneData'!$A$3:$F$9999,3,FALSE)</f>
        <v>1011</v>
      </c>
      <c r="D625" s="3" t="str">
        <f>VLOOKUP(A625,'ESO dumped ZoneData'!$A$3:$F$9999,4,FALSE)</f>
        <v>Karnwasten</v>
      </c>
      <c r="E625" s="3" t="str">
        <f>VLOOKUP(A625,'ESO dumped ZoneData'!$A$3:$F$9999,5,FALSE)</f>
        <v>Karnwasten</v>
      </c>
      <c r="F625" s="3" t="str">
        <f>VLOOKUP(A625,'ESO dumped ZoneData'!$A$3:$F$9999,6,FALSE)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ZoneData'!$A$3:$F$9999,2,FALSE)</f>
        <v>625</v>
      </c>
      <c r="C626" s="5">
        <f>VLOOKUP(A626,'ESO dumped ZoneData'!$A$3:$F$9999,3,FALSE)</f>
        <v>1011</v>
      </c>
      <c r="D626" s="3" t="str">
        <f>VLOOKUP(A626,'ESO dumped ZoneData'!$A$3:$F$9999,4,FALSE)</f>
        <v>Sonnenfeste</v>
      </c>
      <c r="E626" s="3" t="str">
        <f>VLOOKUP(A626,'ESO dumped ZoneData'!$A$3:$F$9999,5,FALSE)</f>
        <v>Sunhold</v>
      </c>
      <c r="F626" s="3" t="str">
        <f>VLOOKUP(A626,'ESO dumped ZoneData'!$A$3:$F$9999,6,FALSE)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ZoneData'!$A$3:$F$9999,2,FALSE)</f>
        <v>626</v>
      </c>
      <c r="C627" s="5">
        <f>VLOOKUP(A627,'ESO dumped ZoneData'!$A$3:$F$9999,3,FALSE)</f>
        <v>1011</v>
      </c>
      <c r="D627" s="3" t="str">
        <f>VLOOKUP(A627,'ESO dumped ZoneData'!$A$3:$F$9999,4,FALSE)</f>
        <v>Die Direnni-Akropolis</v>
      </c>
      <c r="E627" s="3" t="str">
        <f>VLOOKUP(A627,'ESO dumped ZoneData'!$A$3:$F$9999,5,FALSE)</f>
        <v>Direnni Acropolis</v>
      </c>
      <c r="F627" s="3" t="str">
        <f>VLOOKUP(A627,'ESO dumped ZoneData'!$A$3:$F$9999,6,FALSE)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ZoneData'!$A$3:$F$9999,2,FALSE)</f>
        <v>627</v>
      </c>
      <c r="C628" s="5">
        <f>VLOOKUP(A628,'ESO dumped ZoneData'!$A$3:$F$9999,3,FALSE)</f>
        <v>1011</v>
      </c>
      <c r="D628" s="3" t="str">
        <f>VLOOKUP(A628,'ESO dumped ZoneData'!$A$3:$F$9999,4,FALSE)</f>
        <v>Die Wasserkunst von Schimmerheim</v>
      </c>
      <c r="E628" s="3" t="str">
        <f>VLOOKUP(A628,'ESO dumped ZoneData'!$A$3:$F$9999,5,FALSE)</f>
        <v>Shimmerene Waterworks</v>
      </c>
      <c r="F628" s="3" t="str">
        <f>VLOOKUP(A628,'ESO dumped ZoneData'!$A$3:$F$9999,6,FALSE)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ZoneData'!$A$3:$F$9999,2,FALSE)</f>
        <v>628</v>
      </c>
      <c r="C629" s="5">
        <f>VLOOKUP(A629,'ESO dumped ZoneData'!$A$3:$F$9999,3,FALSE)</f>
        <v>1011</v>
      </c>
      <c r="D629" s="3" t="str">
        <f>VLOOKUP(A629,'ESO dumped ZoneData'!$A$3:$F$9999,4,FALSE)</f>
        <v>Die Ruinen von Eldbur</v>
      </c>
      <c r="E629" s="3" t="str">
        <f>VLOOKUP(A629,'ESO dumped ZoneData'!$A$3:$F$9999,5,FALSE)</f>
        <v>Eldbur Ruins</v>
      </c>
      <c r="F629" s="3" t="str">
        <f>VLOOKUP(A629,'ESO dumped ZoneData'!$A$3:$F$9999,6,FALSE)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ZoneData'!$A$3:$F$9999,2,FALSE)</f>
        <v>629</v>
      </c>
      <c r="C630" s="5">
        <f>VLOOKUP(A630,'ESO dumped ZoneData'!$A$3:$F$9999,3,FALSE)</f>
        <v>1011</v>
      </c>
      <c r="D630" s="3" t="str">
        <f>VLOOKUP(A630,'ESO dumped ZoneData'!$A$3:$F$9999,4,FALSE)</f>
        <v>Die Cey-Tarn-Feste</v>
      </c>
      <c r="E630" s="3" t="str">
        <f>VLOOKUP(A630,'ESO dumped ZoneData'!$A$3:$F$9999,5,FALSE)</f>
        <v>Cey-Tarn Keep</v>
      </c>
      <c r="F630" s="3" t="str">
        <f>VLOOKUP(A630,'ESO dumped ZoneData'!$A$3:$F$9999,6,FALSE)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ZoneData'!$A$3:$F$9999,2,FALSE)</f>
        <v>630</v>
      </c>
      <c r="C631" s="5">
        <f>VLOOKUP(A631,'ESO dumped ZoneData'!$A$3:$F$9999,3,FALSE)</f>
        <v>1011</v>
      </c>
      <c r="D631" s="3" t="str">
        <f>VLOOKUP(A631,'ESO dumped ZoneData'!$A$3:$F$9999,4,FALSE)</f>
        <v>Die Gewölbe von Heinarwe</v>
      </c>
      <c r="E631" s="3" t="str">
        <f>VLOOKUP(A631,'ESO dumped ZoneData'!$A$3:$F$9999,5,FALSE)</f>
        <v>The Vaults of Heinarwe</v>
      </c>
      <c r="F631" s="3" t="str">
        <f>VLOOKUP(A631,'ESO dumped ZoneData'!$A$3:$F$9999,6,FALSE)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ZoneData'!$A$3:$F$9999,2,FALSE)</f>
        <v>631</v>
      </c>
      <c r="C632" s="5">
        <f>VLOOKUP(A632,'ESO dumped ZoneData'!$A$3:$F$9999,3,FALSE)</f>
        <v>1011</v>
      </c>
      <c r="D632" s="3" t="str">
        <f>VLOOKUP(A632,'ESO dumped ZoneData'!$A$3:$F$9999,4,FALSE)</f>
        <v>Artaeum</v>
      </c>
      <c r="E632" s="3" t="str">
        <f>VLOOKUP(A632,'ESO dumped ZoneData'!$A$3:$F$9999,5,FALSE)</f>
        <v>Artaeum</v>
      </c>
      <c r="F632" s="3" t="str">
        <f>VLOOKUP(A632,'ESO dumped ZoneData'!$A$3:$F$9999,6,FALSE)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ZoneData'!$A$3:$F$9999,2,FALSE)</f>
        <v>632</v>
      </c>
      <c r="C633" s="5">
        <f>VLOOKUP(A633,'ESO dumped ZoneData'!$A$3:$F$9999,3,FALSE)</f>
        <v>1011</v>
      </c>
      <c r="D633" s="3" t="str">
        <f>VLOOKUP(A633,'ESO dumped ZoneData'!$A$3:$F$9999,4,FALSE)</f>
        <v>Der Alinor-Unterschlupf</v>
      </c>
      <c r="E633" s="3" t="str">
        <f>VLOOKUP(A633,'ESO dumped ZoneData'!$A$3:$F$9999,5,FALSE)</f>
        <v>Alinor Outlaws Refuge</v>
      </c>
      <c r="F633" s="3" t="str">
        <f>VLOOKUP(A633,'ESO dumped ZoneData'!$A$3:$F$9999,6,FALSE)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ZoneData'!$A$3:$F$9999,2,FALSE)</f>
        <v>633</v>
      </c>
      <c r="C634" s="5">
        <f>VLOOKUP(A634,'ESO dumped ZoneData'!$A$3:$F$9999,3,FALSE)</f>
        <v>1011</v>
      </c>
      <c r="D634" s="3" t="str">
        <f>VLOOKUP(A634,'ESO dumped ZoneData'!$A$3:$F$9999,4,FALSE)</f>
        <v>Ebenheiligtum</v>
      </c>
      <c r="E634" s="3" t="str">
        <f>VLOOKUP(A634,'ESO dumped ZoneData'!$A$3:$F$9999,5,FALSE)</f>
        <v>Ebon Sanctum</v>
      </c>
      <c r="F634" s="3" t="str">
        <f>VLOOKUP(A634,'ESO dumped ZoneData'!$A$3:$F$9999,6,FALSE)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ZoneData'!$A$3:$F$9999,2,FALSE)</f>
        <v>634</v>
      </c>
      <c r="C635" s="5">
        <f>VLOOKUP(A635,'ESO dumped ZoneData'!$A$3:$F$9999,3,FALSE)</f>
        <v>1011</v>
      </c>
      <c r="D635" s="3" t="str">
        <f>VLOOKUP(A635,'ESO dumped ZoneData'!$A$3:$F$9999,4,FALSE)</f>
        <v>Ödnis von Corgrad</v>
      </c>
      <c r="E635" s="3" t="str">
        <f>VLOOKUP(A635,'ESO dumped ZoneData'!$A$3:$F$9999,5,FALSE)</f>
        <v>Corgrad Wastes</v>
      </c>
      <c r="F635" s="3" t="str">
        <f>VLOOKUP(A635,'ESO dumped ZoneData'!$A$3:$F$9999,6,FALSE)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ZoneData'!$A$3:$F$9999,2,FALSE)</f>
        <v>635</v>
      </c>
      <c r="C636" s="5">
        <f>VLOOKUP(A636,'ESO dumped ZoneData'!$A$3:$F$9999,3,FALSE)</f>
        <v>1011</v>
      </c>
      <c r="D636" s="3" t="str">
        <f>VLOOKUP(A636,'ESO dumped ZoneData'!$A$3:$F$9999,4,FALSE)</f>
        <v>Das Magazin der Akademie der Illumination</v>
      </c>
      <c r="E636" s="3" t="str">
        <f>VLOOKUP(A636,'ESO dumped ZoneData'!$A$3:$F$9999,5,FALSE)</f>
        <v>Illumination Academy Stacks</v>
      </c>
      <c r="F636" s="3" t="str">
        <f>VLOOKUP(A636,'ESO dumped ZoneData'!$A$3:$F$9999,6,FALSE)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ZoneData'!$A$3:$F$9999,2,FALSE)</f>
        <v>636</v>
      </c>
      <c r="C637" s="5">
        <f>VLOOKUP(A637,'ESO dumped ZoneData'!$A$3:$F$9999,3,FALSE)</f>
        <v>1011</v>
      </c>
      <c r="D637" s="3" t="str">
        <f>VLOOKUP(A637,'ESO dumped ZoneData'!$A$3:$F$9999,4,FALSE)</f>
        <v>Die Gestadefeste</v>
      </c>
      <c r="E637" s="3" t="str">
        <f>VLOOKUP(A637,'ESO dumped ZoneData'!$A$3:$F$9999,5,FALSE)</f>
        <v>Sea Keep</v>
      </c>
      <c r="F637" s="3" t="str">
        <f>VLOOKUP(A637,'ESO dumped ZoneData'!$A$3:$F$9999,6,FALSE)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ZoneData'!$A$3:$F$9999,2,FALSE)</f>
        <v>637</v>
      </c>
      <c r="C638" s="5">
        <f>VLOOKUP(A638,'ESO dumped ZoneData'!$A$3:$F$9999,3,FALSE)</f>
        <v>1011</v>
      </c>
      <c r="D638" s="3" t="str">
        <f>VLOOKUP(A638,'ESO dumped ZoneData'!$A$3:$F$9999,4,FALSE)</f>
        <v>Die Katakomben des roten Tempels</v>
      </c>
      <c r="E638" s="3" t="str">
        <f>VLOOKUP(A638,'ESO dumped ZoneData'!$A$3:$F$9999,5,FALSE)</f>
        <v>Red Temple Catacombs</v>
      </c>
      <c r="F638" s="3" t="str">
        <f>VLOOKUP(A638,'ESO dumped ZoneData'!$A$3:$F$9999,6,FALSE)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ZoneData'!$A$3:$F$9999,2,FALSE)</f>
        <v>638</v>
      </c>
      <c r="C639" s="5">
        <f>VLOOKUP(A639,'ESO dumped ZoneData'!$A$3:$F$9999,3,FALSE)</f>
        <v>1011</v>
      </c>
      <c r="D639" s="3" t="str">
        <f>VLOOKUP(A639,'ESO dumped ZoneData'!$A$3:$F$9999,4,FALSE)</f>
        <v>Das Kolleg der Sapiarchen</v>
      </c>
      <c r="E639" s="3" t="str">
        <f>VLOOKUP(A639,'ESO dumped ZoneData'!$A$3:$F$9999,5,FALSE)</f>
        <v>College of Sapiarchs</v>
      </c>
      <c r="F639" s="3" t="str">
        <f>VLOOKUP(A639,'ESO dumped ZoneData'!$A$3:$F$9999,6,FALSE)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ZoneData'!$A$3:$F$9999,2,FALSE)</f>
        <v>639</v>
      </c>
      <c r="C640" s="5">
        <f>VLOOKUP(A640,'ESO dumped ZoneData'!$A$3:$F$9999,3,FALSE)</f>
        <v>1011</v>
      </c>
      <c r="D640" s="3" t="str">
        <f>VLOOKUP(A640,'ESO dumped ZoneData'!$A$3:$F$9999,4,FALSE)</f>
        <v>Der Spiralstrang</v>
      </c>
      <c r="E640" s="3" t="str">
        <f>VLOOKUP(A640,'ESO dumped ZoneData'!$A$3:$F$9999,5,FALSE)</f>
        <v>The Spiral Skein</v>
      </c>
      <c r="F640" s="3" t="str">
        <f>VLOOKUP(A640,'ESO dumped ZoneData'!$A$3:$F$9999,6,FALSE)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ZoneData'!$A$3:$F$9999,2,FALSE)</f>
        <v>640</v>
      </c>
      <c r="C641" s="5">
        <f>VLOOKUP(A641,'ESO dumped ZoneData'!$A$3:$F$9999,3,FALSE)</f>
        <v>1011</v>
      </c>
      <c r="D641" s="3" t="str">
        <f>VLOOKUP(A641,'ESO dumped ZoneData'!$A$3:$F$9999,4,FALSE)</f>
        <v>Die Kathedrale der Netze</v>
      </c>
      <c r="E641" s="3" t="str">
        <f>VLOOKUP(A641,'ESO dumped ZoneData'!$A$3:$F$9999,5,FALSE)</f>
        <v>Cathedral of Webs</v>
      </c>
      <c r="F641" s="3" t="str">
        <f>VLOOKUP(A641,'ESO dumped ZoneData'!$A$3:$F$9999,6,FALSE)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ZoneData'!$A$3:$F$9999,2,FALSE)</f>
        <v>641</v>
      </c>
      <c r="C642" s="5">
        <f>VLOOKUP(A642,'ESO dumped ZoneData'!$A$3:$F$9999,3,FALSE)</f>
        <v>1011</v>
      </c>
      <c r="D642" s="3" t="str">
        <f>VLOOKUP(A642,'ESO dumped ZoneData'!$A$3:$F$9999,4,FALSE)</f>
        <v>Der Kristallturm</v>
      </c>
      <c r="E642" s="3" t="str">
        <f>VLOOKUP(A642,'ESO dumped ZoneData'!$A$3:$F$9999,5,FALSE)</f>
        <v>The Crystal Tower</v>
      </c>
      <c r="F642" s="3" t="str">
        <f>VLOOKUP(A642,'ESO dumped ZoneData'!$A$3:$F$9999,6,FALSE)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IF(A642&lt;&gt;C642,VLOOKUP(C642,$A$2:$D$9964,4,FALSE),"")</f>
        <v>Sommersend</v>
      </c>
      <c r="J642" s="3" t="str">
        <f t="shared" ref="J642:J705" si="62">IF(A642&lt;&gt;C642,VLOOKUP(C642,$A$2:$E$9964,5,FALSE),"")</f>
        <v>Summerset</v>
      </c>
      <c r="K642" s="3" t="str">
        <f t="shared" ref="K642:K705" si="63">IF(A642&lt;&gt;C642,VLOOKUP(C642,$A$2:$F$9964,6,FALSE),"")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ZoneData'!$A$3:$F$9999,2,FALSE)</f>
        <v>642</v>
      </c>
      <c r="C643" s="5">
        <f>VLOOKUP(A643,'ESO dumped ZoneData'!$A$3:$F$9999,3,FALSE)</f>
        <v>1011</v>
      </c>
      <c r="D643" s="3" t="str">
        <f>VLOOKUP(A643,'ESO dumped ZoneData'!$A$3:$F$9999,4,FALSE)</f>
        <v>Rellenthil-Erdfall</v>
      </c>
      <c r="E643" s="3" t="str">
        <f>VLOOKUP(A643,'ESO dumped ZoneData'!$A$3:$F$9999,5,FALSE)</f>
        <v>Rellenthil Sinkhole</v>
      </c>
      <c r="F643" s="3" t="str">
        <f>VLOOKUP(A643,'ESO dumped ZoneData'!$A$3:$F$9999,6,FALSE)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ZoneData'!$A$3:$F$9999,2,FALSE)</f>
        <v>643</v>
      </c>
      <c r="C644" s="5">
        <f>VLOOKUP(A644,'ESO dumped ZoneData'!$A$3:$F$9999,3,FALSE)</f>
        <v>1011</v>
      </c>
      <c r="D644" s="3" t="str">
        <f>VLOOKUP(A644,'ESO dumped ZoneData'!$A$3:$F$9999,4,FALSE)</f>
        <v>Psijik-Reliktgewölbe</v>
      </c>
      <c r="E644" s="3" t="str">
        <f>VLOOKUP(A644,'ESO dumped ZoneData'!$A$3:$F$9999,5,FALSE)</f>
        <v>Psijic Relic Vaults</v>
      </c>
      <c r="F644" s="3" t="str">
        <f>VLOOKUP(A644,'ESO dumped ZoneData'!$A$3:$F$9999,6,FALSE)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ZoneData'!$A$3:$F$9999,2,FALSE)</f>
        <v>644</v>
      </c>
      <c r="C645" s="5">
        <f>VLOOKUP(A645,'ESO dumped ZoneData'!$A$3:$F$9999,3,FALSE)</f>
        <v>1011</v>
      </c>
      <c r="D645" s="3" t="str">
        <f>VLOOKUP(A645,'ESO dumped ZoneData'!$A$3:$F$9999,4,FALSE)</f>
        <v>Immergrau</v>
      </c>
      <c r="E645" s="3" t="str">
        <f>VLOOKUP(A645,'ESO dumped ZoneData'!$A$3:$F$9999,5,FALSE)</f>
        <v>Evergloam</v>
      </c>
      <c r="F645" s="3" t="str">
        <f>VLOOKUP(A645,'ESO dumped ZoneData'!$A$3:$F$9999,6,FALSE)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ZoneData'!$A$3:$F$9999,2,FALSE)</f>
        <v>645</v>
      </c>
      <c r="C646" s="5">
        <f>VLOOKUP(A646,'ESO dumped ZoneData'!$A$3:$F$9999,3,FALSE)</f>
        <v>684</v>
      </c>
      <c r="D646" s="3" t="str">
        <f>VLOOKUP(A646,'ESO dumped ZoneData'!$A$3:$F$9999,4,FALSE)</f>
        <v>Der Gipfel des Ausgestoßenen</v>
      </c>
      <c r="E646" s="3" t="str">
        <f>VLOOKUP(A646,'ESO dumped ZoneData'!$A$3:$F$9999,5,FALSE)</f>
        <v>Pariah's Pinnacle</v>
      </c>
      <c r="F646" s="3" t="str">
        <f>VLOOKUP(A646,'ESO dumped ZoneData'!$A$3:$F$9999,6,FALSE)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ZoneData'!$A$3:$F$9999,2,FALSE)</f>
        <v>646</v>
      </c>
      <c r="C647" s="5">
        <f>VLOOKUP(A647,'ESO dumped ZoneData'!$A$3:$F$9999,3,FALSE)</f>
        <v>980</v>
      </c>
      <c r="D647" s="3" t="str">
        <f>VLOOKUP(A647,'ESO dumped ZoneData'!$A$3:$F$9999,4,FALSE)</f>
        <v>Das erste Sphäratorium</v>
      </c>
      <c r="E647" s="3" t="str">
        <f>VLOOKUP(A647,'ESO dumped ZoneData'!$A$3:$F$9999,5,FALSE)</f>
        <v>The Orbservatory Prior</v>
      </c>
      <c r="F647" s="3" t="str">
        <f>VLOOKUP(A647,'ESO dumped ZoneData'!$A$3:$F$9999,6,FALSE)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ZoneData'!$A$3:$F$9999,2,FALSE)</f>
        <v>647</v>
      </c>
      <c r="C648" s="5">
        <f>VLOOKUP(A648,'ESO dumped ZoneData'!$A$3:$F$9999,3,FALSE)</f>
        <v>823</v>
      </c>
      <c r="D648" s="3" t="str">
        <f>VLOOKUP(A648,'ESO dumped ZoneData'!$A$3:$F$9999,4,FALSE)</f>
        <v>Ehemalige Freistatt</v>
      </c>
      <c r="E648" s="3" t="str">
        <f>VLOOKUP(A648,'ESO dumped ZoneData'!$A$3:$F$9999,5,FALSE)</f>
        <v>The Erstwhile Sanctuary</v>
      </c>
      <c r="F648" s="3" t="str">
        <f>VLOOKUP(A648,'ESO dumped ZoneData'!$A$3:$F$9999,6,FALSE)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ZoneData'!$A$3:$F$9999,2,FALSE)</f>
        <v>648</v>
      </c>
      <c r="C649" s="5">
        <f>VLOOKUP(A649,'ESO dumped ZoneData'!$A$3:$F$9999,3,FALSE)</f>
        <v>816</v>
      </c>
      <c r="D649" s="3" t="str">
        <f>VLOOKUP(A649,'ESO dumped ZoneData'!$A$3:$F$9999,4,FALSE)</f>
        <v>Der prinzliche Dämmerlichtpalast</v>
      </c>
      <c r="E649" s="3" t="str">
        <f>VLOOKUP(A649,'ESO dumped ZoneData'!$A$3:$F$9999,5,FALSE)</f>
        <v>Princely Dawnlight Palace</v>
      </c>
      <c r="F649" s="3" t="str">
        <f>VLOOKUP(A649,'ESO dumped ZoneData'!$A$3:$F$9999,6,FALSE)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ZoneData'!$A$3:$F$9999,2,FALSE)</f>
        <v>649</v>
      </c>
      <c r="C650" s="5">
        <f>VLOOKUP(A650,'ESO dumped ZoneData'!$A$3:$F$9999,3,FALSE)</f>
        <v>1011</v>
      </c>
      <c r="D650" s="3" t="str">
        <f>VLOOKUP(A650,'ESO dumped ZoneData'!$A$3:$F$9999,4,FALSE)</f>
        <v>Die Salzbrisenhöhle</v>
      </c>
      <c r="E650" s="3" t="str">
        <f>VLOOKUP(A650,'ESO dumped ZoneData'!$A$3:$F$9999,5,FALSE)</f>
        <v>Saltbreeze Cave</v>
      </c>
      <c r="F650" s="3" t="str">
        <f>VLOOKUP(A650,'ESO dumped ZoneData'!$A$3:$F$9999,6,FALSE)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ZoneData'!$A$3:$F$9999,2,FALSE)</f>
        <v>650</v>
      </c>
      <c r="C651" s="5">
        <f>VLOOKUP(A651,'ESO dumped ZoneData'!$A$3:$F$9999,3,FALSE)</f>
        <v>1011</v>
      </c>
      <c r="D651" s="3" t="str">
        <f>VLOOKUP(A651,'ESO dumped ZoneData'!$A$3:$F$9999,4,FALSE)</f>
        <v>Kloster der gleichmütigen Harmonie</v>
      </c>
      <c r="E651" s="3" t="str">
        <f>VLOOKUP(A651,'ESO dumped ZoneData'!$A$3:$F$9999,5,FALSE)</f>
        <v>Monastery of Serene Harmony</v>
      </c>
      <c r="F651" s="3" t="str">
        <f>VLOOKUP(A651,'ESO dumped ZoneData'!$A$3:$F$9999,6,FALSE)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ZoneData'!$A$3:$F$9999,2,FALSE)</f>
        <v>651</v>
      </c>
      <c r="C652" s="5">
        <f>VLOOKUP(A652,'ESO dumped ZoneData'!$A$3:$F$9999,3,FALSE)</f>
        <v>1011</v>
      </c>
      <c r="D652" s="3" t="str">
        <f>VLOOKUP(A652,'ESO dumped ZoneData'!$A$3:$F$9999,4,FALSE)</f>
        <v>Der Königspalast von Alinor</v>
      </c>
      <c r="E652" s="3" t="str">
        <f>VLOOKUP(A652,'ESO dumped ZoneData'!$A$3:$F$9999,5,FALSE)</f>
        <v>Alinor Royal Palace</v>
      </c>
      <c r="F652" s="3" t="str">
        <f>VLOOKUP(A652,'ESO dumped ZoneData'!$A$3:$F$9999,6,FALSE)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ZoneData'!$A$3:$F$9999,2,FALSE)</f>
        <v>652</v>
      </c>
      <c r="C653" s="5">
        <f>VLOOKUP(A653,'ESO dumped ZoneData'!$A$3:$F$9999,3,FALSE)</f>
        <v>1011</v>
      </c>
      <c r="D653" s="3" t="str">
        <f>VLOOKUP(A653,'ESO dumped ZoneData'!$A$3:$F$9999,4,FALSE)</f>
        <v>Wolkenruh</v>
      </c>
      <c r="E653" s="3" t="str">
        <f>VLOOKUP(A653,'ESO dumped ZoneData'!$A$3:$F$9999,5,FALSE)</f>
        <v>Cloudrest</v>
      </c>
      <c r="F653" s="3" t="str">
        <f>VLOOKUP(A653,'ESO dumped ZoneData'!$A$3:$F$9999,6,FALSE)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ZoneData'!$A$3:$F$9999,2,FALSE)</f>
        <v>653</v>
      </c>
      <c r="C654" s="5">
        <f>VLOOKUP(A654,'ESO dumped ZoneData'!$A$3:$F$9999,3,FALSE)</f>
        <v>382</v>
      </c>
      <c r="D654" s="3" t="str">
        <f>VLOOKUP(A654,'ESO dumped ZoneData'!$A$3:$F$9999,4,FALSE)</f>
        <v>Die Mondjägerfeste</v>
      </c>
      <c r="E654" s="3" t="str">
        <f>VLOOKUP(A654,'ESO dumped ZoneData'!$A$3:$F$9999,5,FALSE)</f>
        <v>Moon Hunter Keep</v>
      </c>
      <c r="F654" s="3" t="str">
        <f>VLOOKUP(A654,'ESO dumped ZoneData'!$A$3:$F$9999,6,FALSE)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ZoneData'!$A$3:$F$9999,2,FALSE)</f>
        <v>654</v>
      </c>
      <c r="C655" s="5">
        <f>VLOOKUP(A655,'ESO dumped ZoneData'!$A$3:$F$9999,3,FALSE)</f>
        <v>108</v>
      </c>
      <c r="D655" s="3" t="str">
        <f>VLOOKUP(A655,'ESO dumped ZoneData'!$A$3:$F$9999,4,FALSE)</f>
        <v>Die Marsch der Aufopferung</v>
      </c>
      <c r="E655" s="3" t="str">
        <f>VLOOKUP(A655,'ESO dumped ZoneData'!$A$3:$F$9999,5,FALSE)</f>
        <v>March of Sacrifices</v>
      </c>
      <c r="F655" s="3" t="str">
        <f>VLOOKUP(A655,'ESO dumped ZoneData'!$A$3:$F$9999,6,FALSE)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ZoneData'!$A$3:$F$9999,2,FALSE)</f>
        <v>655</v>
      </c>
      <c r="C656" s="5">
        <f>VLOOKUP(A656,'ESO dumped ZoneData'!$A$3:$F$9999,3,FALSE)</f>
        <v>1011</v>
      </c>
      <c r="D656" s="3" t="str">
        <f>VLOOKUP(A656,'ESO dumped ZoneData'!$A$3:$F$9999,4,FALSE)</f>
        <v>Die Mansarde im „Goldenen Greifen“</v>
      </c>
      <c r="E656" s="3" t="str">
        <f>VLOOKUP(A656,'ESO dumped ZoneData'!$A$3:$F$9999,5,FALSE)</f>
        <v>Golden Gryphon Garret</v>
      </c>
      <c r="F656" s="3" t="str">
        <f>VLOOKUP(A656,'ESO dumped ZoneData'!$A$3:$F$9999,6,FALSE)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ZoneData'!$A$3:$F$9999,2,FALSE)</f>
        <v>656</v>
      </c>
      <c r="C657" s="5">
        <f>VLOOKUP(A657,'ESO dumped ZoneData'!$A$3:$F$9999,3,FALSE)</f>
        <v>1011</v>
      </c>
      <c r="D657" s="3" t="str">
        <f>VLOOKUP(A657,'ESO dumped ZoneData'!$A$3:$F$9999,4,FALSE)</f>
        <v>Alinor-Stadtgrathaus</v>
      </c>
      <c r="E657" s="3" t="str">
        <f>VLOOKUP(A657,'ESO dumped ZoneData'!$A$3:$F$9999,5,FALSE)</f>
        <v>Alinor Crest Townhouse</v>
      </c>
      <c r="F657" s="3" t="str">
        <f>VLOOKUP(A657,'ESO dumped ZoneData'!$A$3:$F$9999,6,FALSE)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ZoneData'!$A$3:$F$9999,2,FALSE)</f>
        <v>657</v>
      </c>
      <c r="C658" s="5">
        <f>VLOOKUP(A658,'ESO dumped ZoneData'!$A$3:$F$9999,3,FALSE)</f>
        <v>1011</v>
      </c>
      <c r="D658" s="3" t="str">
        <f>VLOOKUP(A658,'ESO dumped ZoneData'!$A$3:$F$9999,4,FALSE)</f>
        <v>Kolossale aldmerische Grotte</v>
      </c>
      <c r="E658" s="3" t="str">
        <f>VLOOKUP(A658,'ESO dumped ZoneData'!$A$3:$F$9999,5,FALSE)</f>
        <v>Colossal Aldmeri Grotto</v>
      </c>
      <c r="F658" s="3" t="str">
        <f>VLOOKUP(A658,'ESO dumped ZoneData'!$A$3:$F$9999,6,FALSE)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ZoneData'!$A$3:$F$9999,2,FALSE)</f>
        <v>658</v>
      </c>
      <c r="C659" s="5">
        <f>VLOOKUP(A659,'ESO dumped ZoneData'!$A$3:$F$9999,3,FALSE)</f>
        <v>1027</v>
      </c>
      <c r="D659" s="3" t="str">
        <f>VLOOKUP(A659,'ESO dumped ZoneData'!$A$3:$F$9999,4,FALSE)</f>
        <v>Große Psijik-Villa</v>
      </c>
      <c r="E659" s="3" t="str">
        <f>VLOOKUP(A659,'ESO dumped ZoneData'!$A$3:$F$9999,5,FALSE)</f>
        <v>Grand Psijic Villa</v>
      </c>
      <c r="F659" s="3" t="str">
        <f>VLOOKUP(A659,'ESO dumped ZoneData'!$A$3:$F$9999,6,FALSE)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ZoneData'!$A$3:$F$9999,2,FALSE)</f>
        <v>659</v>
      </c>
      <c r="C660" s="5">
        <f>VLOOKUP(A660,'ESO dumped ZoneData'!$A$3:$F$9999,3,FALSE)</f>
        <v>103</v>
      </c>
      <c r="D660" s="3" t="str">
        <f>VLOOKUP(A660,'ESO dumped ZoneData'!$A$3:$F$9999,4,FALSE)</f>
        <v>Die Lichtung des Jägers</v>
      </c>
      <c r="E660" s="3" t="str">
        <f>VLOOKUP(A660,'ESO dumped ZoneData'!$A$3:$F$9999,5,FALSE)</f>
        <v>Hunter's Glade</v>
      </c>
      <c r="F660" s="3" t="str">
        <f>VLOOKUP(A660,'ESO dumped ZoneData'!$A$3:$F$9999,6,FALSE)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ZoneData'!$A$3:$F$9999,2,FALSE)</f>
        <v>660</v>
      </c>
      <c r="C661" s="5">
        <f>VLOOKUP(A661,'ESO dumped ZoneData'!$A$3:$F$9999,3,FALSE)</f>
        <v>726</v>
      </c>
      <c r="D661" s="3" t="str">
        <f>VLOOKUP(A661,'ESO dumped ZoneData'!$A$3:$F$9999,4,FALSE)</f>
        <v>Der Schandmoorsumpf</v>
      </c>
      <c r="E661" s="3" t="str">
        <f>VLOOKUP(A661,'ESO dumped ZoneData'!$A$3:$F$9999,5,FALSE)</f>
        <v>Blight Bog Sump</v>
      </c>
      <c r="F661" s="3" t="str">
        <f>VLOOKUP(A661,'ESO dumped ZoneData'!$A$3:$F$9999,6,FALSE)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ZoneData'!$A$3:$F$9999,2,FALSE)</f>
        <v>661</v>
      </c>
      <c r="C662" s="5">
        <f>VLOOKUP(A662,'ESO dumped ZoneData'!$A$3:$F$9999,3,FALSE)</f>
        <v>726</v>
      </c>
      <c r="D662" s="3" t="str">
        <f>VLOOKUP(A662,'ESO dumped ZoneData'!$A$3:$F$9999,4,FALSE)</f>
        <v>Die Tsofeerkaverne</v>
      </c>
      <c r="E662" s="3" t="str">
        <f>VLOOKUP(A662,'ESO dumped ZoneData'!$A$3:$F$9999,5,FALSE)</f>
        <v>Tsofeer Cavern</v>
      </c>
      <c r="F662" s="3" t="str">
        <f>VLOOKUP(A662,'ESO dumped ZoneData'!$A$3:$F$9999,6,FALSE)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ZoneData'!$A$3:$F$9999,2,FALSE)</f>
        <v>662</v>
      </c>
      <c r="C663" s="5">
        <f>VLOOKUP(A663,'ESO dumped ZoneData'!$A$3:$F$9999,3,FALSE)</f>
        <v>726</v>
      </c>
      <c r="D663" s="3" t="str">
        <f>VLOOKUP(A663,'ESO dumped ZoneData'!$A$3:$F$9999,4,FALSE)</f>
        <v>Das Traumnest</v>
      </c>
      <c r="E663" s="3" t="str">
        <f>VLOOKUP(A663,'ESO dumped ZoneData'!$A$3:$F$9999,5,FALSE)</f>
        <v>The Dreaming Nest</v>
      </c>
      <c r="F663" s="3" t="str">
        <f>VLOOKUP(A663,'ESO dumped ZoneData'!$A$3:$F$9999,6,FALSE)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ZoneData'!$A$3:$F$9999,2,FALSE)</f>
        <v>663</v>
      </c>
      <c r="C664" s="5">
        <f>VLOOKUP(A664,'ESO dumped ZoneData'!$A$3:$F$9999,3,FALSE)</f>
        <v>726</v>
      </c>
      <c r="D664" s="3" t="str">
        <f>VLOOKUP(A664,'ESO dumped ZoneData'!$A$3:$F$9999,4,FALSE)</f>
        <v>Die Ixtaxh-Xanmeer</v>
      </c>
      <c r="E664" s="3" t="str">
        <f>VLOOKUP(A664,'ESO dumped ZoneData'!$A$3:$F$9999,5,FALSE)</f>
        <v>Ixtaxh Xanmeer</v>
      </c>
      <c r="F664" s="3" t="str">
        <f>VLOOKUP(A664,'ESO dumped ZoneData'!$A$3:$F$9999,6,FALSE)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ZoneData'!$A$3:$F$9999,2,FALSE)</f>
        <v>664</v>
      </c>
      <c r="C665" s="5">
        <f>VLOOKUP(A665,'ESO dumped ZoneData'!$A$3:$F$9999,3,FALSE)</f>
        <v>726</v>
      </c>
      <c r="D665" s="3" t="str">
        <f>VLOOKUP(A665,'ESO dumped ZoneData'!$A$3:$F$9999,4,FALSE)</f>
        <v>Das Grabmal von Viele-Speere</v>
      </c>
      <c r="E665" s="3" t="str">
        <f>VLOOKUP(A665,'ESO dumped ZoneData'!$A$3:$F$9999,5,FALSE)</f>
        <v>Tomb of Many Spears</v>
      </c>
      <c r="F665" s="3" t="str">
        <f>VLOOKUP(A665,'ESO dumped ZoneData'!$A$3:$F$9999,6,FALSE)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ZoneData'!$A$3:$F$9999,2,FALSE)</f>
        <v>665</v>
      </c>
      <c r="C666" s="5">
        <f>VLOOKUP(A666,'ESO dumped ZoneData'!$A$3:$F$9999,3,FALSE)</f>
        <v>726</v>
      </c>
      <c r="D666" s="3" t="str">
        <f>VLOOKUP(A666,'ESO dumped ZoneData'!$A$3:$F$9999,4,FALSE)</f>
        <v>Der Lilmoth-Unterschlupf</v>
      </c>
      <c r="E666" s="3" t="str">
        <f>VLOOKUP(A666,'ESO dumped ZoneData'!$A$3:$F$9999,5,FALSE)</f>
        <v>Lilmoth Outlaws Refuge</v>
      </c>
      <c r="F666" s="3" t="str">
        <f>VLOOKUP(A666,'ESO dumped ZoneData'!$A$3:$F$9999,6,FALSE)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ZoneData'!$A$3:$F$9999,2,FALSE)</f>
        <v>666</v>
      </c>
      <c r="C667" s="5">
        <f>VLOOKUP(A667,'ESO dumped ZoneData'!$A$3:$F$9999,3,FALSE)</f>
        <v>726</v>
      </c>
      <c r="D667" s="3" t="str">
        <f>VLOOKUP(A667,'ESO dumped ZoneData'!$A$3:$F$9999,4,FALSE)</f>
        <v>Xul-Thuxis</v>
      </c>
      <c r="E667" s="3" t="str">
        <f>VLOOKUP(A667,'ESO dumped ZoneData'!$A$3:$F$9999,5,FALSE)</f>
        <v>Xul-Thuxis</v>
      </c>
      <c r="F667" s="3" t="str">
        <f>VLOOKUP(A667,'ESO dumped ZoneData'!$A$3:$F$9999,6,FALSE)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ZoneData'!$A$3:$F$9999,2,FALSE)</f>
        <v>667</v>
      </c>
      <c r="C668" s="5">
        <f>VLOOKUP(A668,'ESO dumped ZoneData'!$A$3:$F$9999,3,FALSE)</f>
        <v>117</v>
      </c>
      <c r="D668" s="3" t="str">
        <f>VLOOKUP(A668,'ESO dumped ZoneData'!$A$3:$F$9999,4,FALSE)</f>
        <v>Norg-Tzel</v>
      </c>
      <c r="E668" s="3" t="str">
        <f>VLOOKUP(A668,'ESO dumped ZoneData'!$A$3:$F$9999,5,FALSE)</f>
        <v>Norg-Tzel</v>
      </c>
      <c r="F668" s="3" t="str">
        <f>VLOOKUP(A668,'ESO dumped ZoneData'!$A$3:$F$9999,6,FALSE)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ZoneData'!$A$3:$F$9999,2,FALSE)</f>
        <v>668</v>
      </c>
      <c r="C669" s="5">
        <f>VLOOKUP(A669,'ESO dumped ZoneData'!$A$3:$F$9999,3,FALSE)</f>
        <v>726</v>
      </c>
      <c r="D669" s="3" t="str">
        <f>VLOOKUP(A669,'ESO dumped ZoneData'!$A$3:$F$9999,4,FALSE)</f>
        <v>Die Zähne von Sithis</v>
      </c>
      <c r="E669" s="3" t="str">
        <f>VLOOKUP(A669,'ESO dumped ZoneData'!$A$3:$F$9999,5,FALSE)</f>
        <v>Teeth of Sithis</v>
      </c>
      <c r="F669" s="3" t="str">
        <f>VLOOKUP(A669,'ESO dumped ZoneData'!$A$3:$F$9999,6,FALSE)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ZoneData'!$A$3:$F$9999,2,FALSE)</f>
        <v>669</v>
      </c>
      <c r="C670" s="5">
        <f>VLOOKUP(A670,'ESO dumped ZoneData'!$A$3:$F$9999,3,FALSE)</f>
        <v>41</v>
      </c>
      <c r="D670" s="3" t="str">
        <f>VLOOKUP(A670,'ESO dumped ZoneData'!$A$3:$F$9999,4,FALSE)</f>
        <v>Die Sonnenlose Senke</v>
      </c>
      <c r="E670" s="3" t="str">
        <f>VLOOKUP(A670,'ESO dumped ZoneData'!$A$3:$F$9999,5,FALSE)</f>
        <v>The Sunless Hollow</v>
      </c>
      <c r="F670" s="3" t="str">
        <f>VLOOKUP(A670,'ESO dumped ZoneData'!$A$3:$F$9999,6,FALSE)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ZoneData'!$A$3:$F$9999,2,FALSE)</f>
        <v>670</v>
      </c>
      <c r="C671" s="5">
        <f>VLOOKUP(A671,'ESO dumped ZoneData'!$A$3:$F$9999,3,FALSE)</f>
        <v>381</v>
      </c>
      <c r="D671" s="3" t="str">
        <f>VLOOKUP(A671,'ESO dumped ZoneData'!$A$3:$F$9999,4,FALSE)</f>
        <v>Die Sonnenlose Senke</v>
      </c>
      <c r="E671" s="3" t="str">
        <f>VLOOKUP(A671,'ESO dumped ZoneData'!$A$3:$F$9999,5,FALSE)</f>
        <v>The Sunless Hollow</v>
      </c>
      <c r="F671" s="3" t="str">
        <f>VLOOKUP(A671,'ESO dumped ZoneData'!$A$3:$F$9999,6,FALSE)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ZoneData'!$A$3:$F$9999,2,FALSE)</f>
        <v>671</v>
      </c>
      <c r="C672" s="5">
        <f>VLOOKUP(A672,'ESO dumped ZoneData'!$A$3:$F$9999,3,FALSE)</f>
        <v>3</v>
      </c>
      <c r="D672" s="3" t="str">
        <f>VLOOKUP(A672,'ESO dumped ZoneData'!$A$3:$F$9999,4,FALSE)</f>
        <v>Die Sonnenlose Senke</v>
      </c>
      <c r="E672" s="3" t="str">
        <f>VLOOKUP(A672,'ESO dumped ZoneData'!$A$3:$F$9999,5,FALSE)</f>
        <v>The Sunless Hollow</v>
      </c>
      <c r="F672" s="3" t="str">
        <f>VLOOKUP(A672,'ESO dumped ZoneData'!$A$3:$F$9999,6,FALSE)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ZoneData'!$A$3:$F$9999,2,FALSE)</f>
        <v>672</v>
      </c>
      <c r="C673" s="5">
        <f>VLOOKUP(A673,'ESO dumped ZoneData'!$A$3:$F$9999,3,FALSE)</f>
        <v>726</v>
      </c>
      <c r="D673" s="3" t="str">
        <f>VLOOKUP(A673,'ESO dumped ZoneData'!$A$3:$F$9999,4,FALSE)</f>
        <v>Der Verschlungene Hain</v>
      </c>
      <c r="E673" s="3" t="str">
        <f>VLOOKUP(A673,'ESO dumped ZoneData'!$A$3:$F$9999,5,FALSE)</f>
        <v>The Swallowed Grove</v>
      </c>
      <c r="F673" s="3" t="str">
        <f>VLOOKUP(A673,'ESO dumped ZoneData'!$A$3:$F$9999,6,FALSE)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ZoneData'!$A$3:$F$9999,2,FALSE)</f>
        <v>673</v>
      </c>
      <c r="C674" s="5">
        <f>VLOOKUP(A674,'ESO dumped ZoneData'!$A$3:$F$9999,3,FALSE)</f>
        <v>726</v>
      </c>
      <c r="D674" s="3" t="str">
        <f>VLOOKUP(A674,'ESO dumped ZoneData'!$A$3:$F$9999,4,FALSE)</f>
        <v>Residuum von Argon</v>
      </c>
      <c r="E674" s="3" t="str">
        <f>VLOOKUP(A674,'ESO dumped ZoneData'!$A$3:$F$9999,5,FALSE)</f>
        <v>Remnant of Argon</v>
      </c>
      <c r="F674" s="3" t="str">
        <f>VLOOKUP(A674,'ESO dumped ZoneData'!$A$3:$F$9999,6,FALSE)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ZoneData'!$A$3:$F$9999,2,FALSE)</f>
        <v>674</v>
      </c>
      <c r="C675" s="5">
        <f>VLOOKUP(A675,'ESO dumped ZoneData'!$A$3:$F$9999,3,FALSE)</f>
        <v>726</v>
      </c>
      <c r="D675" s="3" t="str">
        <f>VLOOKUP(A675,'ESO dumped ZoneData'!$A$3:$F$9999,4,FALSE)</f>
        <v>Die Xanmeer von Vakka-Bok</v>
      </c>
      <c r="E675" s="3" t="str">
        <f>VLOOKUP(A675,'ESO dumped ZoneData'!$A$3:$F$9999,5,FALSE)</f>
        <v>Vakka-Bok Xanmeer</v>
      </c>
      <c r="F675" s="3" t="str">
        <f>VLOOKUP(A675,'ESO dumped ZoneData'!$A$3:$F$9999,6,FALSE)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ZoneData'!$A$3:$F$9999,2,FALSE)</f>
        <v>675</v>
      </c>
      <c r="C676" s="5">
        <f>VLOOKUP(A676,'ESO dumped ZoneData'!$A$3:$F$9999,3,FALSE)</f>
        <v>101</v>
      </c>
      <c r="D676" s="3" t="str">
        <f>VLOOKUP(A676,'ESO dumped ZoneData'!$A$3:$F$9999,4,FALSE)</f>
        <v>Das Frostgewölbe</v>
      </c>
      <c r="E676" s="3" t="str">
        <f>VLOOKUP(A676,'ESO dumped ZoneData'!$A$3:$F$9999,5,FALSE)</f>
        <v>Frostvault</v>
      </c>
      <c r="F676" s="3" t="str">
        <f>VLOOKUP(A676,'ESO dumped ZoneData'!$A$3:$F$9999,6,FALSE)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ZoneData'!$A$3:$F$9999,2,FALSE)</f>
        <v>676</v>
      </c>
      <c r="C677" s="5">
        <f>VLOOKUP(A677,'ESO dumped ZoneData'!$A$3:$F$9999,3,FALSE)</f>
        <v>823</v>
      </c>
      <c r="D677" s="3" t="str">
        <f>VLOOKUP(A677,'ESO dumped ZoneData'!$A$3:$F$9999,4,FALSE)</f>
        <v>Die Tiefen von Malatar</v>
      </c>
      <c r="E677" s="3" t="str">
        <f>VLOOKUP(A677,'ESO dumped ZoneData'!$A$3:$F$9999,5,FALSE)</f>
        <v>Depths of Malatar</v>
      </c>
      <c r="F677" s="3" t="str">
        <f>VLOOKUP(A677,'ESO dumped ZoneData'!$A$3:$F$9999,6,FALSE)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ZoneData'!$A$3:$F$9999,2,FALSE)</f>
        <v>677</v>
      </c>
      <c r="C678" s="5">
        <f>VLOOKUP(A678,'ESO dumped ZoneData'!$A$3:$F$9999,3,FALSE)</f>
        <v>726</v>
      </c>
      <c r="D678" s="3" t="str">
        <f>VLOOKUP(A678,'ESO dumped ZoneData'!$A$3:$F$9999,4,FALSE)</f>
        <v>Das Schwarzrosengefängnis</v>
      </c>
      <c r="E678" s="3" t="str">
        <f>VLOOKUP(A678,'ESO dumped ZoneData'!$A$3:$F$9999,5,FALSE)</f>
        <v>Blackrose Prison</v>
      </c>
      <c r="F678" s="3" t="str">
        <f>VLOOKUP(A678,'ESO dumped ZoneData'!$A$3:$F$9999,6,FALSE)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ZoneData'!$A$3:$F$9999,2,FALSE)</f>
        <v>678</v>
      </c>
      <c r="C679" s="5">
        <f>VLOOKUP(A679,'ESO dumped ZoneData'!$A$3:$F$9999,3,FALSE)</f>
        <v>726</v>
      </c>
      <c r="D679" s="3" t="str">
        <f>VLOOKUP(A679,'ESO dumped ZoneData'!$A$3:$F$9999,4,FALSE)</f>
        <v>Tiefwurz</v>
      </c>
      <c r="E679" s="3" t="str">
        <f>VLOOKUP(A679,'ESO dumped ZoneData'!$A$3:$F$9999,5,FALSE)</f>
        <v>Deep-Root</v>
      </c>
      <c r="F679" s="3" t="str">
        <f>VLOOKUP(A679,'ESO dumped ZoneData'!$A$3:$F$9999,6,FALSE)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ZoneData'!$A$3:$F$9999,2,FALSE)</f>
        <v>679</v>
      </c>
      <c r="C680" s="5">
        <f>VLOOKUP(A680,'ESO dumped ZoneData'!$A$3:$F$9999,3,FALSE)</f>
        <v>1085</v>
      </c>
      <c r="D680" s="3" t="str">
        <f>VLOOKUP(A680,'ESO dumped ZoneData'!$A$3:$F$9999,4,FALSE)</f>
        <v>Kolosshallen</v>
      </c>
      <c r="E680" s="3" t="str">
        <f>VLOOKUP(A680,'ESO dumped ZoneData'!$A$3:$F$9999,5,FALSE)</f>
        <v>Halls of Colossus</v>
      </c>
      <c r="F680" s="3" t="str">
        <f>VLOOKUP(A680,'ESO dumped ZoneData'!$A$3:$F$9999,6,FALSE)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ZoneData'!$A$3:$F$9999,2,FALSE)</f>
        <v>680</v>
      </c>
      <c r="C681" s="5">
        <f>VLOOKUP(A681,'ESO dumped ZoneData'!$A$3:$F$9999,3,FALSE)</f>
        <v>1086</v>
      </c>
      <c r="D681" s="3" t="str">
        <f>VLOOKUP(A681,'ESO dumped ZoneData'!$A$3:$F$9999,4,FALSE)</f>
        <v>Das nördliche Elsweyr</v>
      </c>
      <c r="E681" s="3" t="str">
        <f>VLOOKUP(A681,'ESO dumped ZoneData'!$A$3:$F$9999,5,FALSE)</f>
        <v>Northern Elsweyr</v>
      </c>
      <c r="F681" s="3" t="str">
        <f>VLOOKUP(A681,'ESO dumped ZoneData'!$A$3:$F$9999,6,FALSE)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ZoneData'!$A$3:$F$9999,2,FALSE)</f>
        <v>681</v>
      </c>
      <c r="C682" s="5">
        <f>VLOOKUP(A682,'ESO dumped ZoneData'!$A$3:$F$9999,3,FALSE)</f>
        <v>1086</v>
      </c>
      <c r="D682" s="3" t="str">
        <f>VLOOKUP(A682,'ESO dumped ZoneData'!$A$3:$F$9999,4,FALSE)</f>
        <v>Der Krempen-Unterschlupf</v>
      </c>
      <c r="E682" s="3" t="str">
        <f>VLOOKUP(A682,'ESO dumped ZoneData'!$A$3:$F$9999,5,FALSE)</f>
        <v>Rimmen Outlaws Refuge</v>
      </c>
      <c r="F682" s="3" t="str">
        <f>VLOOKUP(A682,'ESO dumped ZoneData'!$A$3:$F$9999,6,FALSE)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ZoneData'!$A$3:$F$9999,2,FALSE)</f>
        <v>682</v>
      </c>
      <c r="C683" s="5">
        <f>VLOOKUP(A683,'ESO dumped ZoneData'!$A$3:$F$9999,3,FALSE)</f>
        <v>1086</v>
      </c>
      <c r="D683" s="3" t="str">
        <f>VLOOKUP(A683,'ESO dumped ZoneData'!$A$3:$F$9999,4,FALSE)</f>
        <v>Die Nekropolis von Krempen</v>
      </c>
      <c r="E683" s="3" t="str">
        <f>VLOOKUP(A683,'ESO dumped ZoneData'!$A$3:$F$9999,5,FALSE)</f>
        <v>Rimmen Necropolis</v>
      </c>
      <c r="F683" s="3" t="str">
        <f>VLOOKUP(A683,'ESO dumped ZoneData'!$A$3:$F$9999,6,FALSE)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ZoneData'!$A$3:$F$9999,2,FALSE)</f>
        <v>683</v>
      </c>
      <c r="C684" s="5">
        <f>VLOOKUP(A684,'ESO dumped ZoneData'!$A$3:$F$9999,3,FALSE)</f>
        <v>1086</v>
      </c>
      <c r="D684" s="3" t="str">
        <f>VLOOKUP(A684,'ESO dumped ZoneData'!$A$3:$F$9999,4,FALSE)</f>
        <v>Orkruh</v>
      </c>
      <c r="E684" s="3" t="str">
        <f>VLOOKUP(A684,'ESO dumped ZoneData'!$A$3:$F$9999,5,FALSE)</f>
        <v>Orcrest</v>
      </c>
      <c r="F684" s="3" t="str">
        <f>VLOOKUP(A684,'ESO dumped ZoneData'!$A$3:$F$9999,6,FALSE)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ZoneData'!$A$3:$F$9999,2,FALSE)</f>
        <v>684</v>
      </c>
      <c r="C685" s="5">
        <f>VLOOKUP(A685,'ESO dumped ZoneData'!$A$3:$F$9999,3,FALSE)</f>
        <v>1086</v>
      </c>
      <c r="D685" s="3" t="str">
        <f>VLOOKUP(A685,'ESO dumped ZoneData'!$A$3:$F$9999,4,FALSE)</f>
        <v>Der Hort der Schmach</v>
      </c>
      <c r="E685" s="3" t="str">
        <f>VLOOKUP(A685,'ESO dumped ZoneData'!$A$3:$F$9999,5,FALSE)</f>
        <v>Abode of Ignominy</v>
      </c>
      <c r="F685" s="3" t="str">
        <f>VLOOKUP(A685,'ESO dumped ZoneData'!$A$3:$F$9999,6,FALSE)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ZoneData'!$A$3:$F$9999,2,FALSE)</f>
        <v>685</v>
      </c>
      <c r="C686" s="5">
        <f>VLOOKUP(A686,'ESO dumped ZoneData'!$A$3:$F$9999,3,FALSE)</f>
        <v>1086</v>
      </c>
      <c r="D686" s="3" t="str">
        <f>VLOOKUP(A686,'ESO dumped ZoneData'!$A$3:$F$9999,4,FALSE)</f>
        <v>Die Raubtiermesa</v>
      </c>
      <c r="E686" s="3" t="str">
        <f>VLOOKUP(A686,'ESO dumped ZoneData'!$A$3:$F$9999,5,FALSE)</f>
        <v>Predator Mesa</v>
      </c>
      <c r="F686" s="3" t="str">
        <f>VLOOKUP(A686,'ESO dumped ZoneData'!$A$3:$F$9999,6,FALSE)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ZoneData'!$A$3:$F$9999,2,FALSE)</f>
        <v>686</v>
      </c>
      <c r="C687" s="5">
        <f>VLOOKUP(A687,'ESO dumped ZoneData'!$A$3:$F$9999,3,FALSE)</f>
        <v>1086</v>
      </c>
      <c r="D687" s="3" t="str">
        <f>VLOOKUP(A687,'ESO dumped ZoneData'!$A$3:$F$9999,4,FALSE)</f>
        <v>Das Grabmal der Schlangen</v>
      </c>
      <c r="E687" s="3" t="str">
        <f>VLOOKUP(A687,'ESO dumped ZoneData'!$A$3:$F$9999,5,FALSE)</f>
        <v>Tomb of the Serpents</v>
      </c>
      <c r="F687" s="3" t="str">
        <f>VLOOKUP(A687,'ESO dumped ZoneData'!$A$3:$F$9999,6,FALSE)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ZoneData'!$A$3:$F$9999,2,FALSE)</f>
        <v>687</v>
      </c>
      <c r="C688" s="5">
        <f>VLOOKUP(A688,'ESO dumped ZoneData'!$A$3:$F$9999,3,FALSE)</f>
        <v>1086</v>
      </c>
      <c r="D688" s="3" t="str">
        <f>VLOOKUP(A688,'ESO dumped ZoneData'!$A$3:$F$9999,4,FALSE)</f>
        <v>Die Düsterbeckenmine</v>
      </c>
      <c r="E688" s="3" t="str">
        <f>VLOOKUP(A688,'ESO dumped ZoneData'!$A$3:$F$9999,5,FALSE)</f>
        <v>Darkpool Mine</v>
      </c>
      <c r="F688" s="3" t="str">
        <f>VLOOKUP(A688,'ESO dumped ZoneData'!$A$3:$F$9999,6,FALSE)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ZoneData'!$A$3:$F$9999,2,FALSE)</f>
        <v>688</v>
      </c>
      <c r="C689" s="5">
        <f>VLOOKUP(A689,'ESO dumped ZoneData'!$A$3:$F$9999,3,FALSE)</f>
        <v>1086</v>
      </c>
      <c r="D689" s="3" t="str">
        <f>VLOOKUP(A689,'ESO dumped ZoneData'!$A$3:$F$9999,4,FALSE)</f>
        <v>Das Gestrüpp</v>
      </c>
      <c r="E689" s="3" t="str">
        <f>VLOOKUP(A689,'ESO dumped ZoneData'!$A$3:$F$9999,5,FALSE)</f>
        <v>The Tangle</v>
      </c>
      <c r="F689" s="3" t="str">
        <f>VLOOKUP(A689,'ESO dumped ZoneData'!$A$3:$F$9999,6,FALSE)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ZoneData'!$A$3:$F$9999,2,FALSE)</f>
        <v>689</v>
      </c>
      <c r="C690" s="5">
        <f>VLOOKUP(A690,'ESO dumped ZoneData'!$A$3:$F$9999,3,FALSE)</f>
        <v>1086</v>
      </c>
      <c r="D690" s="3" t="str">
        <f>VLOOKUP(A690,'ESO dumped ZoneData'!$A$3:$F$9999,4,FALSE)</f>
        <v>Die Grube des schläfrigen Senche</v>
      </c>
      <c r="E690" s="3" t="str">
        <f>VLOOKUP(A690,'ESO dumped ZoneData'!$A$3:$F$9999,5,FALSE)</f>
        <v>Sleepy Senche Mine</v>
      </c>
      <c r="F690" s="3" t="str">
        <f>VLOOKUP(A690,'ESO dumped ZoneData'!$A$3:$F$9999,6,FALSE)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ZoneData'!$A$3:$F$9999,2,FALSE)</f>
        <v>690</v>
      </c>
      <c r="C691" s="5">
        <f>VLOOKUP(A691,'ESO dumped ZoneData'!$A$3:$F$9999,3,FALSE)</f>
        <v>1086</v>
      </c>
      <c r="D691" s="3" t="str">
        <f>VLOOKUP(A691,'ESO dumped ZoneData'!$A$3:$F$9999,4,FALSE)</f>
        <v>Stromfeste</v>
      </c>
      <c r="E691" s="3" t="str">
        <f>VLOOKUP(A691,'ESO dumped ZoneData'!$A$3:$F$9999,5,FALSE)</f>
        <v>Riverhold</v>
      </c>
      <c r="F691" s="3" t="str">
        <f>VLOOKUP(A691,'ESO dumped ZoneData'!$A$3:$F$9999,6,FALSE)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ZoneData'!$A$3:$F$9999,2,FALSE)</f>
        <v>691</v>
      </c>
      <c r="C692" s="5">
        <f>VLOOKUP(A692,'ESO dumped ZoneData'!$A$3:$F$9999,3,FALSE)</f>
        <v>1086</v>
      </c>
      <c r="D692" s="3" t="str">
        <f>VLOOKUP(A692,'ESO dumped ZoneData'!$A$3:$F$9999,4,FALSE)</f>
        <v>Der Palast von Krempen</v>
      </c>
      <c r="E692" s="3" t="str">
        <f>VLOOKUP(A692,'ESO dumped ZoneData'!$A$3:$F$9999,5,FALSE)</f>
        <v>Rimmen Palace</v>
      </c>
      <c r="F692" s="3" t="str">
        <f>VLOOKUP(A692,'ESO dumped ZoneData'!$A$3:$F$9999,6,FALSE)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ZoneData'!$A$3:$F$9999,2,FALSE)</f>
        <v>692</v>
      </c>
      <c r="C693" s="5">
        <f>VLOOKUP(A693,'ESO dumped ZoneData'!$A$3:$F$9999,3,FALSE)</f>
        <v>1086</v>
      </c>
      <c r="D693" s="3" t="str">
        <f>VLOOKUP(A693,'ESO dumped ZoneData'!$A$3:$F$9999,4,FALSE)</f>
        <v>Die Nischen des Palasts von Krempen</v>
      </c>
      <c r="E693" s="3" t="str">
        <f>VLOOKUP(A693,'ESO dumped ZoneData'!$A$3:$F$9999,5,FALSE)</f>
        <v>Rimmen Palace Recesses</v>
      </c>
      <c r="F693" s="3" t="str">
        <f>VLOOKUP(A693,'ESO dumped ZoneData'!$A$3:$F$9999,6,FALSE)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ZoneData'!$A$3:$F$9999,2,FALSE)</f>
        <v>693</v>
      </c>
      <c r="C694" s="5">
        <f>VLOOKUP(A694,'ESO dumped ZoneData'!$A$3:$F$9999,3,FALSE)</f>
        <v>1086</v>
      </c>
      <c r="D694" s="3" t="str">
        <f>VLOOKUP(A694,'ESO dumped ZoneData'!$A$3:$F$9999,4,FALSE)</f>
        <v>Die Grabstätte des Missgeschicks</v>
      </c>
      <c r="E694" s="3" t="str">
        <f>VLOOKUP(A694,'ESO dumped ZoneData'!$A$3:$F$9999,5,FALSE)</f>
        <v>Sepulcher of Mischance</v>
      </c>
      <c r="F694" s="3" t="str">
        <f>VLOOKUP(A694,'ESO dumped ZoneData'!$A$3:$F$9999,6,FALSE)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ZoneData'!$A$3:$F$9999,2,FALSE)</f>
        <v>694</v>
      </c>
      <c r="C695" s="5">
        <f>VLOOKUP(A695,'ESO dumped ZoneData'!$A$3:$F$9999,3,FALSE)</f>
        <v>1086</v>
      </c>
      <c r="D695" s="3" t="str">
        <f>VLOOKUP(A695,'ESO dumped ZoneData'!$A$3:$F$9999,4,FALSE)</f>
        <v>Das Mondtor von Anequina</v>
      </c>
      <c r="E695" s="3" t="str">
        <f>VLOOKUP(A695,'ESO dumped ZoneData'!$A$3:$F$9999,5,FALSE)</f>
        <v>Moon Gate of Anequina</v>
      </c>
      <c r="F695" s="3" t="str">
        <f>VLOOKUP(A695,'ESO dumped ZoneData'!$A$3:$F$9999,6,FALSE)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ZoneData'!$A$3:$F$9999,2,FALSE)</f>
        <v>695</v>
      </c>
      <c r="C696" s="5">
        <f>VLOOKUP(A696,'ESO dumped ZoneData'!$A$3:$F$9999,3,FALSE)</f>
        <v>1086</v>
      </c>
      <c r="D696" s="3" t="str">
        <f>VLOOKUP(A696,'ESO dumped ZoneData'!$A$3:$F$9999,4,FALSE)</f>
        <v>Das Kloster des Skoomakaters</v>
      </c>
      <c r="E696" s="3" t="str">
        <f>VLOOKUP(A696,'ESO dumped ZoneData'!$A$3:$F$9999,5,FALSE)</f>
        <v>Skooma Cat's Cloister</v>
      </c>
      <c r="F696" s="3" t="str">
        <f>VLOOKUP(A696,'ESO dumped ZoneData'!$A$3:$F$9999,6,FALSE)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ZoneData'!$A$3:$F$9999,2,FALSE)</f>
        <v>696</v>
      </c>
      <c r="C697" s="5">
        <f>VLOOKUP(A697,'ESO dumped ZoneData'!$A$3:$F$9999,3,FALSE)</f>
        <v>1086</v>
      </c>
      <c r="D697" s="3" t="str">
        <f>VLOOKUP(A697,'ESO dumped ZoneData'!$A$3:$F$9999,4,FALSE)</f>
        <v>Sternhafen-Adeptorium</v>
      </c>
      <c r="E697" s="3" t="str">
        <f>VLOOKUP(A697,'ESO dumped ZoneData'!$A$3:$F$9999,5,FALSE)</f>
        <v>Star Haven Adeptorium</v>
      </c>
      <c r="F697" s="3" t="str">
        <f>VLOOKUP(A697,'ESO dumped ZoneData'!$A$3:$F$9999,6,FALSE)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ZoneData'!$A$3:$F$9999,2,FALSE)</f>
        <v>697</v>
      </c>
      <c r="C698" s="5">
        <f>VLOOKUP(A698,'ESO dumped ZoneData'!$A$3:$F$9999,3,FALSE)</f>
        <v>1107</v>
      </c>
      <c r="D698" s="3" t="str">
        <f>VLOOKUP(A698,'ESO dumped ZoneData'!$A$3:$F$9999,4,FALSE)</f>
        <v>ZWicksTest</v>
      </c>
      <c r="E698" s="3" t="str">
        <f>VLOOKUP(A698,'ESO dumped ZoneData'!$A$3:$F$9999,5,FALSE)</f>
        <v>ZWicksTest</v>
      </c>
      <c r="F698" s="3" t="str">
        <f>VLOOKUP(A698,'ESO dumped ZoneData'!$A$3:$F$9999,6,FALSE)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ZoneData'!$A$3:$F$9999,2,FALSE)</f>
        <v>698</v>
      </c>
      <c r="C699" s="5">
        <f>VLOOKUP(A699,'ESO dumped ZoneData'!$A$3:$F$9999,3,FALSE)</f>
        <v>1108</v>
      </c>
      <c r="D699" s="3" t="str">
        <f>VLOOKUP(A699,'ESO dumped ZoneData'!$A$3:$F$9999,4,FALSE)</f>
        <v>Die Seemoor-Xanmeer</v>
      </c>
      <c r="E699" s="3" t="str">
        <f>VLOOKUP(A699,'ESO dumped ZoneData'!$A$3:$F$9999,5,FALSE)</f>
        <v>Lakemire Xanmeer Manor</v>
      </c>
      <c r="F699" s="3" t="str">
        <f>VLOOKUP(A699,'ESO dumped ZoneData'!$A$3:$F$9999,6,FALSE)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ZoneData'!$A$3:$F$9999,2,FALSE)</f>
        <v>699</v>
      </c>
      <c r="C700" s="5">
        <f>VLOOKUP(A700,'ESO dumped ZoneData'!$A$3:$F$9999,3,FALSE)</f>
        <v>1109</v>
      </c>
      <c r="D700" s="3" t="str">
        <f>VLOOKUP(A700,'ESO dumped ZoneData'!$A$3:$F$9999,4,FALSE)</f>
        <v>Verzaubertes Schneekugelheim</v>
      </c>
      <c r="E700" s="3" t="str">
        <f>VLOOKUP(A700,'ESO dumped ZoneData'!$A$3:$F$9999,5,FALSE)</f>
        <v>Enchanted Snow Globe Home</v>
      </c>
      <c r="F700" s="3" t="str">
        <f>VLOOKUP(A700,'ESO dumped ZoneData'!$A$3:$F$9999,6,FALSE)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ZoneData'!$A$3:$F$9999,2,FALSE)</f>
        <v>700</v>
      </c>
      <c r="C701" s="5">
        <f>VLOOKUP(A701,'ESO dumped ZoneData'!$A$3:$F$9999,3,FALSE)</f>
        <v>1086</v>
      </c>
      <c r="D701" s="3" t="str">
        <f>VLOOKUP(A701,'ESO dumped ZoneData'!$A$3:$F$9999,4,FALSE)</f>
        <v>Der Dov-Vahl-Schrein</v>
      </c>
      <c r="E701" s="3" t="str">
        <f>VLOOKUP(A701,'ESO dumped ZoneData'!$A$3:$F$9999,5,FALSE)</f>
        <v>Dov-Vahl Shrine</v>
      </c>
      <c r="F701" s="3" t="str">
        <f>VLOOKUP(A701,'ESO dumped ZoneData'!$A$3:$F$9999,6,FALSE)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ZoneData'!$A$3:$F$9999,2,FALSE)</f>
        <v>701</v>
      </c>
      <c r="C702" s="5">
        <f>VLOOKUP(A702,'ESO dumped ZoneData'!$A$3:$F$9999,3,FALSE)</f>
        <v>1086</v>
      </c>
      <c r="D702" s="3" t="str">
        <f>VLOOKUP(A702,'ESO dumped ZoneData'!$A$3:$F$9999,4,FALSE)</f>
        <v>Die Kavernen von Riefe</v>
      </c>
      <c r="E702" s="3" t="str">
        <f>VLOOKUP(A702,'ESO dumped ZoneData'!$A$3:$F$9999,5,FALSE)</f>
        <v>Cicatrice Caverns</v>
      </c>
      <c r="F702" s="3" t="str">
        <f>VLOOKUP(A702,'ESO dumped ZoneData'!$A$3:$F$9999,6,FALSE)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ZoneData'!$A$3:$F$9999,2,FALSE)</f>
        <v>702</v>
      </c>
      <c r="C703" s="5">
        <f>VLOOKUP(A703,'ESO dumped ZoneData'!$A$3:$F$9999,3,FALSE)</f>
        <v>1086</v>
      </c>
      <c r="D703" s="3" t="str">
        <f>VLOOKUP(A703,'ESO dumped ZoneData'!$A$3:$F$9999,4,FALSE)</f>
        <v>Tenarr-Zalviit-Beinhaus</v>
      </c>
      <c r="E703" s="3" t="str">
        <f>VLOOKUP(A703,'ESO dumped ZoneData'!$A$3:$F$9999,5,FALSE)</f>
        <v>Tenarr Zalviit Ossuary</v>
      </c>
      <c r="F703" s="3" t="str">
        <f>VLOOKUP(A703,'ESO dumped ZoneData'!$A$3:$F$9999,6,FALSE)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ZoneData'!$A$3:$F$9999,2,FALSE)</f>
        <v>703</v>
      </c>
      <c r="C704" s="5">
        <f>VLOOKUP(A704,'ESO dumped ZoneData'!$A$3:$F$9999,3,FALSE)</f>
        <v>1086</v>
      </c>
      <c r="D704" s="3" t="str">
        <f>VLOOKUP(A704,'ESO dumped ZoneData'!$A$3:$F$9999,4,FALSE)</f>
        <v>Die Krypten des Verborgenen Mondes</v>
      </c>
      <c r="E704" s="3" t="str">
        <f>VLOOKUP(A704,'ESO dumped ZoneData'!$A$3:$F$9999,5,FALSE)</f>
        <v>Hidden Moon Crypts</v>
      </c>
      <c r="F704" s="3" t="str">
        <f>VLOOKUP(A704,'ESO dumped ZoneData'!$A$3:$F$9999,6,FALSE)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ZoneData'!$A$3:$F$9999,2,FALSE)</f>
        <v>704</v>
      </c>
      <c r="C705" s="5">
        <f>VLOOKUP(A705,'ESO dumped ZoneData'!$A$3:$F$9999,3,FALSE)</f>
        <v>1086</v>
      </c>
      <c r="D705" s="3" t="str">
        <f>VLOOKUP(A705,'ESO dumped ZoneData'!$A$3:$F$9999,4,FALSE)</f>
        <v>Die Hakoshae-Grabmäler</v>
      </c>
      <c r="E705" s="3" t="str">
        <f>VLOOKUP(A705,'ESO dumped ZoneData'!$A$3:$F$9999,5,FALSE)</f>
        <v>Hakoshae Tombs</v>
      </c>
      <c r="F705" s="3" t="str">
        <f>VLOOKUP(A705,'ESO dumped ZoneData'!$A$3:$F$9999,6,FALSE)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ZoneData'!$A$3:$F$9999,2,FALSE)</f>
        <v>705</v>
      </c>
      <c r="C706" s="5">
        <f>VLOOKUP(A706,'ESO dumped ZoneData'!$A$3:$F$9999,3,FALSE)</f>
        <v>1086</v>
      </c>
      <c r="D706" s="3" t="str">
        <f>VLOOKUP(A706,'ESO dumped ZoneData'!$A$3:$F$9999,4,FALSE)</f>
        <v>Die Zuckerfarmhöhlen von Wonnetal</v>
      </c>
      <c r="E706" s="3" t="str">
        <f>VLOOKUP(A706,'ESO dumped ZoneData'!$A$3:$F$9999,5,FALSE)</f>
        <v>Merryvale Sugar Farm Caves</v>
      </c>
      <c r="F706" s="3" t="str">
        <f>VLOOKUP(A706,'ESO dumped ZoneData'!$A$3:$F$9999,6,FALSE)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IF(A706&lt;&gt;C706,VLOOKUP(C706,$A$2:$D$9964,4,FALSE),"")</f>
        <v>Das nördliche Elsweyr</v>
      </c>
      <c r="J706" s="3" t="str">
        <f t="shared" ref="J706:J742" si="68">IF(A706&lt;&gt;C706,VLOOKUP(C706,$A$2:$E$9964,5,FALSE),"")</f>
        <v>Northern Elsweyr</v>
      </c>
      <c r="K706" s="3" t="str">
        <f t="shared" ref="K706:K742" si="69">IF(A706&lt;&gt;C706,VLOOKUP(C706,$A$2:$F$9964,6,FALSE),"")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ZoneData'!$A$3:$F$9999,2,FALSE)</f>
        <v>706</v>
      </c>
      <c r="C707" s="5">
        <f>VLOOKUP(A707,'ESO dumped ZoneData'!$A$3:$F$9999,3,FALSE)</f>
        <v>1116</v>
      </c>
      <c r="D707" s="3" t="str">
        <f>VLOOKUP(A707,'ESO dumped ZoneData'!$A$3:$F$9999,4,FALSE)</f>
        <v>Moon Gate</v>
      </c>
      <c r="E707" s="3" t="str">
        <f>VLOOKUP(A707,'ESO dumped ZoneData'!$A$3:$F$9999,5,FALSE)</f>
        <v>Moon Gate</v>
      </c>
      <c r="F707" s="3" t="str">
        <f>VLOOKUP(A707,'ESO dumped ZoneData'!$A$3:$F$9999,6,FALSE)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ZoneData'!$A$3:$F$9999,2,FALSE)</f>
        <v>707</v>
      </c>
      <c r="C708" s="5">
        <f>VLOOKUP(A708,'ESO dumped ZoneData'!$A$3:$F$9999,3,FALSE)</f>
        <v>1086</v>
      </c>
      <c r="D708" s="3" t="str">
        <f>VLOOKUP(A708,'ESO dumped ZoneData'!$A$3:$F$9999,4,FALSE)</f>
        <v>Der Schattentanztempel</v>
      </c>
      <c r="E708" s="3" t="str">
        <f>VLOOKUP(A708,'ESO dumped ZoneData'!$A$3:$F$9999,5,FALSE)</f>
        <v>Shadow Dance Temple</v>
      </c>
      <c r="F708" s="3" t="str">
        <f>VLOOKUP(A708,'ESO dumped ZoneData'!$A$3:$F$9999,6,FALSE)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ZoneData'!$A$3:$F$9999,2,FALSE)</f>
        <v>708</v>
      </c>
      <c r="C709" s="5">
        <f>VLOOKUP(A709,'ESO dumped ZoneData'!$A$3:$F$9999,3,FALSE)</f>
        <v>1086</v>
      </c>
      <c r="D709" s="3" t="str">
        <f>VLOOKUP(A709,'ESO dumped ZoneData'!$A$3:$F$9999,4,FALSE)</f>
        <v>Das Gewölbe der Himmlischen Geißel</v>
      </c>
      <c r="E709" s="3" t="str">
        <f>VLOOKUP(A709,'ESO dumped ZoneData'!$A$3:$F$9999,5,FALSE)</f>
        <v>Vault of the Heavenly Scourge</v>
      </c>
      <c r="F709" s="3" t="str">
        <f>VLOOKUP(A709,'ESO dumped ZoneData'!$A$3:$F$9999,6,FALSE)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ZoneData'!$A$3:$F$9999,2,FALSE)</f>
        <v>709</v>
      </c>
      <c r="C710" s="5">
        <f>VLOOKUP(A710,'ESO dumped ZoneData'!$A$3:$F$9999,3,FALSE)</f>
        <v>1086</v>
      </c>
      <c r="D710" s="3" t="str">
        <f>VLOOKUP(A710,'ESO dumped ZoneData'!$A$3:$F$9999,4,FALSE)</f>
        <v>Die Wüstenwind-Kavernen</v>
      </c>
      <c r="E710" s="3" t="str">
        <f>VLOOKUP(A710,'ESO dumped ZoneData'!$A$3:$F$9999,5,FALSE)</f>
        <v>Desert Wind Caverns</v>
      </c>
      <c r="F710" s="3" t="str">
        <f>VLOOKUP(A710,'ESO dumped ZoneData'!$A$3:$F$9999,6,FALSE)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ZoneData'!$A$3:$F$9999,2,FALSE)</f>
        <v>710</v>
      </c>
      <c r="C711" s="5">
        <f>VLOOKUP(A711,'ESO dumped ZoneData'!$A$3:$F$9999,3,FALSE)</f>
        <v>1086</v>
      </c>
      <c r="D711" s="3" t="str">
        <f>VLOOKUP(A711,'ESO dumped ZoneData'!$A$3:$F$9999,4,FALSE)</f>
        <v>Die Burg Meirtal</v>
      </c>
      <c r="E711" s="3" t="str">
        <f>VLOOKUP(A711,'ESO dumped ZoneData'!$A$3:$F$9999,5,FALSE)</f>
        <v>Meirvale Keep</v>
      </c>
      <c r="F711" s="3" t="str">
        <f>VLOOKUP(A711,'ESO dumped ZoneData'!$A$3:$F$9999,6,FALSE)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ZoneData'!$A$3:$F$9999,2,FALSE)</f>
        <v>711</v>
      </c>
      <c r="C712" s="5">
        <f>VLOOKUP(A712,'ESO dumped ZoneData'!$A$3:$F$9999,3,FALSE)</f>
        <v>1086</v>
      </c>
      <c r="D712" s="3" t="str">
        <f>VLOOKUP(A712,'ESO dumped ZoneData'!$A$3:$F$9999,4,FALSE)</f>
        <v>Sonnspitz</v>
      </c>
      <c r="E712" s="3" t="str">
        <f>VLOOKUP(A712,'ESO dumped ZoneData'!$A$3:$F$9999,5,FALSE)</f>
        <v>Sunspire</v>
      </c>
      <c r="F712" s="3" t="str">
        <f>VLOOKUP(A712,'ESO dumped ZoneData'!$A$3:$F$9999,6,FALSE)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ZoneData'!$A$3:$F$9999,2,FALSE)</f>
        <v>712</v>
      </c>
      <c r="C713" s="5">
        <f>VLOOKUP(A713,'ESO dumped ZoneData'!$A$3:$F$9999,3,FALSE)</f>
        <v>1086</v>
      </c>
      <c r="D713" s="3" t="str">
        <f>VLOOKUP(A713,'ESO dumped ZoneData'!$A$3:$F$9999,4,FALSE)</f>
        <v>Die Mondgrab-Tempelstadt</v>
      </c>
      <c r="E713" s="3" t="str">
        <f>VLOOKUP(A713,'ESO dumped ZoneData'!$A$3:$F$9999,5,FALSE)</f>
        <v>Moongrave Fane</v>
      </c>
      <c r="F713" s="3" t="str">
        <f>VLOOKUP(A713,'ESO dumped ZoneData'!$A$3:$F$9999,6,FALSE)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ZoneData'!$A$3:$F$9999,2,FALSE)</f>
        <v>713</v>
      </c>
      <c r="C714" s="5">
        <f>VLOOKUP(A714,'ESO dumped ZoneData'!$A$3:$F$9999,3,FALSE)</f>
        <v>383</v>
      </c>
      <c r="D714" s="3" t="str">
        <f>VLOOKUP(A714,'ESO dumped ZoneData'!$A$3:$F$9999,4,FALSE)</f>
        <v>Der Hort von Maarselok</v>
      </c>
      <c r="E714" s="3" t="str">
        <f>VLOOKUP(A714,'ESO dumped ZoneData'!$A$3:$F$9999,5,FALSE)</f>
        <v>Lair of Maarselok</v>
      </c>
      <c r="F714" s="3" t="str">
        <f>VLOOKUP(A714,'ESO dumped ZoneData'!$A$3:$F$9999,6,FALSE)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ZoneData'!$A$3:$F$9999,2,FALSE)</f>
        <v>714</v>
      </c>
      <c r="C715" s="5">
        <f>VLOOKUP(A715,'ESO dumped ZoneData'!$A$3:$F$9999,3,FALSE)</f>
        <v>101</v>
      </c>
      <c r="D715" s="3" t="str">
        <f>VLOOKUP(A715,'ESO dumped ZoneData'!$A$3:$F$9999,4,FALSE)</f>
        <v>Die Frostgewölbekluft</v>
      </c>
      <c r="E715" s="3" t="str">
        <f>VLOOKUP(A715,'ESO dumped ZoneData'!$A$3:$F$9999,5,FALSE)</f>
        <v>Frostvault Chasm</v>
      </c>
      <c r="F715" s="3" t="str">
        <f>VLOOKUP(A715,'ESO dumped ZoneData'!$A$3:$F$9999,6,FALSE)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ZoneData'!$A$3:$F$9999,2,FALSE)</f>
        <v>715</v>
      </c>
      <c r="C716" s="5">
        <f>VLOOKUP(A716,'ESO dumped ZoneData'!$A$3:$F$9999,3,FALSE)</f>
        <v>888</v>
      </c>
      <c r="D716" s="3" t="str">
        <f>VLOOKUP(A716,'ESO dumped ZoneData'!$A$3:$F$9999,4,FALSE)</f>
        <v>Die Elinhir-Privatarena</v>
      </c>
      <c r="E716" s="3" t="str">
        <f>VLOOKUP(A716,'ESO dumped ZoneData'!$A$3:$F$9999,5,FALSE)</f>
        <v>Elinhir Private Arena</v>
      </c>
      <c r="F716" s="3" t="str">
        <f>VLOOKUP(A716,'ESO dumped ZoneData'!$A$3:$F$9999,6,FALSE)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ZoneData'!$A$3:$F$9999,2,FALSE)</f>
        <v>716</v>
      </c>
      <c r="C717" s="5">
        <f>VLOOKUP(A717,'ESO dumped ZoneData'!$A$3:$F$9999,3,FALSE)</f>
        <v>1086</v>
      </c>
      <c r="D717" s="3" t="str">
        <f>VLOOKUP(A717,'ESO dumped ZoneData'!$A$3:$F$9999,4,FALSE)</f>
        <v>Das Zuckerschüsselgemach</v>
      </c>
      <c r="E717" s="3" t="str">
        <f>VLOOKUP(A717,'ESO dumped ZoneData'!$A$3:$F$9999,5,FALSE)</f>
        <v>Sugar Bowl Suite</v>
      </c>
      <c r="F717" s="3" t="str">
        <f>VLOOKUP(A717,'ESO dumped ZoneData'!$A$3:$F$9999,6,FALSE)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ZoneData'!$A$3:$F$9999,2,FALSE)</f>
        <v>717</v>
      </c>
      <c r="C718" s="5">
        <f>VLOOKUP(A718,'ESO dumped ZoneData'!$A$3:$F$9999,3,FALSE)</f>
        <v>1086</v>
      </c>
      <c r="D718" s="3" t="str">
        <f>VLOOKUP(A718,'ESO dumped ZoneData'!$A$3:$F$9999,4,FALSE)</f>
        <v>Die Halle des Mondchampions</v>
      </c>
      <c r="E718" s="3" t="str">
        <f>VLOOKUP(A718,'ESO dumped ZoneData'!$A$3:$F$9999,5,FALSE)</f>
        <v>Hall of the Lunar Champion</v>
      </c>
      <c r="F718" s="3" t="str">
        <f>VLOOKUP(A718,'ESO dumped ZoneData'!$A$3:$F$9999,6,FALSE)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ZoneData'!$A$3:$F$9999,2,FALSE)</f>
        <v>718</v>
      </c>
      <c r="C719" s="5">
        <f>VLOOKUP(A719,'ESO dumped ZoneData'!$A$3:$F$9999,3,FALSE)</f>
        <v>1086</v>
      </c>
      <c r="D719" s="3" t="str">
        <f>VLOOKUP(A719,'ESO dumped ZoneData'!$A$3:$F$9999,4,FALSE)</f>
        <v>Jodes Umarmung</v>
      </c>
      <c r="E719" s="3" t="str">
        <f>VLOOKUP(A719,'ESO dumped ZoneData'!$A$3:$F$9999,5,FALSE)</f>
        <v>Jode's Embrace</v>
      </c>
      <c r="F719" s="3" t="str">
        <f>VLOOKUP(A719,'ESO dumped ZoneData'!$A$3:$F$9999,6,FALSE)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ZoneData'!$A$3:$F$9999,2,FALSE)</f>
        <v>719</v>
      </c>
      <c r="C720" s="5">
        <f>VLOOKUP(A720,'ESO dumped ZoneData'!$A$3:$F$9999,3,FALSE)</f>
        <v>1133</v>
      </c>
      <c r="D720" s="3" t="str">
        <f>VLOOKUP(A720,'ESO dumped ZoneData'!$A$3:$F$9999,4,FALSE)</f>
        <v>Das südliche Elsweyr</v>
      </c>
      <c r="E720" s="3" t="str">
        <f>VLOOKUP(A720,'ESO dumped ZoneData'!$A$3:$F$9999,5,FALSE)</f>
        <v>Southern Elsweyr</v>
      </c>
      <c r="F720" s="3" t="str">
        <f>VLOOKUP(A720,'ESO dumped ZoneData'!$A$3:$F$9999,6,FALSE)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ZoneData'!$A$3:$F$9999,2,FALSE)</f>
        <v>720</v>
      </c>
      <c r="C721" s="5">
        <f>VLOOKUP(A721,'ESO dumped ZoneData'!$A$3:$F$9999,3,FALSE)</f>
        <v>1133</v>
      </c>
      <c r="D721" s="3" t="str">
        <f>VLOOKUP(A721,'ESO dumped ZoneData'!$A$3:$F$9999,4,FALSE)</f>
        <v>Aufgegebene Zitadelle</v>
      </c>
      <c r="E721" s="3" t="str">
        <f>VLOOKUP(A721,'ESO dumped ZoneData'!$A$3:$F$9999,5,FALSE)</f>
        <v>Forsaken Citadel</v>
      </c>
      <c r="F721" s="3" t="str">
        <f>VLOOKUP(A721,'ESO dumped ZoneData'!$A$3:$F$9999,6,FALSE)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ZoneData'!$A$3:$F$9999,2,FALSE)</f>
        <v>721</v>
      </c>
      <c r="C722" s="5">
        <f>VLOOKUP(A722,'ESO dumped ZoneData'!$A$3:$F$9999,3,FALSE)</f>
        <v>1133</v>
      </c>
      <c r="D722" s="3" t="str">
        <f>VLOOKUP(A722,'ESO dumped ZoneData'!$A$3:$F$9999,4,FALSE)</f>
        <v>Das Mondscheingewölbe</v>
      </c>
      <c r="E722" s="3" t="str">
        <f>VLOOKUP(A722,'ESO dumped ZoneData'!$A$3:$F$9999,5,FALSE)</f>
        <v>Moonlit Cove</v>
      </c>
      <c r="F722" s="3" t="str">
        <f>VLOOKUP(A722,'ESO dumped ZoneData'!$A$3:$F$9999,6,FALSE)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ZoneData'!$A$3:$F$9999,2,FALSE)</f>
        <v>722</v>
      </c>
      <c r="C723" s="5">
        <f>VLOOKUP(A723,'ESO dumped ZoneData'!$A$3:$F$9999,3,FALSE)</f>
        <v>1133</v>
      </c>
      <c r="D723" s="3" t="str">
        <f>VLOOKUP(A723,'ESO dumped ZoneData'!$A$3:$F$9999,4,FALSE)</f>
        <v>Zazaradis Bruch und Mine</v>
      </c>
      <c r="E723" s="3" t="str">
        <f>VLOOKUP(A723,'ESO dumped ZoneData'!$A$3:$F$9999,5,FALSE)</f>
        <v>Zazaradi's Quarry and Mine</v>
      </c>
      <c r="F723" s="3" t="str">
        <f>VLOOKUP(A723,'ESO dumped ZoneData'!$A$3:$F$9999,6,FALSE)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ZoneData'!$A$3:$F$9999,2,FALSE)</f>
        <v>723</v>
      </c>
      <c r="C724" s="5">
        <f>VLOOKUP(A724,'ESO dumped ZoneData'!$A$3:$F$9999,3,FALSE)</f>
        <v>1133</v>
      </c>
      <c r="D724" s="3" t="str">
        <f>VLOOKUP(A724,'ESO dumped ZoneData'!$A$3:$F$9999,4,FALSE)</f>
        <v>Der Pfad des Rudels</v>
      </c>
      <c r="E724" s="3" t="str">
        <f>VLOOKUP(A724,'ESO dumped ZoneData'!$A$3:$F$9999,5,FALSE)</f>
        <v>Path of Pride</v>
      </c>
      <c r="F724" s="3" t="str">
        <f>VLOOKUP(A724,'ESO dumped ZoneData'!$A$3:$F$9999,6,FALSE)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ZoneData'!$A$3:$F$9999,2,FALSE)</f>
        <v>724</v>
      </c>
      <c r="C725" s="5">
        <f>VLOOKUP(A725,'ESO dumped ZoneData'!$A$3:$F$9999,3,FALSE)</f>
        <v>1133</v>
      </c>
      <c r="D725" s="3" t="str">
        <f>VLOOKUP(A725,'ESO dumped ZoneData'!$A$3:$F$9999,4,FALSE)</f>
        <v>Drachenholm</v>
      </c>
      <c r="E725" s="3" t="str">
        <f>VLOOKUP(A725,'ESO dumped ZoneData'!$A$3:$F$9999,5,FALSE)</f>
        <v>Dragonhold</v>
      </c>
      <c r="F725" s="3" t="str">
        <f>VLOOKUP(A725,'ESO dumped ZoneData'!$A$3:$F$9999,6,FALSE)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ZoneData'!$A$3:$F$9999,2,FALSE)</f>
        <v>725</v>
      </c>
      <c r="C726" s="5">
        <f>VLOOKUP(A726,'ESO dumped ZoneData'!$A$3:$F$9999,3,FALSE)</f>
        <v>1133</v>
      </c>
      <c r="D726" s="3" t="str">
        <f>VLOOKUP(A726,'ESO dumped ZoneData'!$A$3:$F$9999,4,FALSE)</f>
        <v>Der Senchal-Unterschlupf</v>
      </c>
      <c r="E726" s="3" t="str">
        <f>VLOOKUP(A726,'ESO dumped ZoneData'!$A$3:$F$9999,5,FALSE)</f>
        <v>Senchal Outlaws Refuge</v>
      </c>
      <c r="F726" s="3" t="str">
        <f>VLOOKUP(A726,'ESO dumped ZoneData'!$A$3:$F$9999,6,FALSE)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ZoneData'!$A$3:$F$9999,2,FALSE)</f>
        <v>726</v>
      </c>
      <c r="C727" s="5">
        <f>VLOOKUP(A727,'ESO dumped ZoneData'!$A$3:$F$9999,3,FALSE)</f>
        <v>104</v>
      </c>
      <c r="D727" s="3" t="str">
        <f>VLOOKUP(A727,'ESO dumped ZoneData'!$A$3:$F$9999,4,FALSE)</f>
        <v>Windfegetempel</v>
      </c>
      <c r="E727" s="3" t="str">
        <f>VLOOKUP(A727,'ESO dumped ZoneData'!$A$3:$F$9999,5,FALSE)</f>
        <v>Wind Scour Temple</v>
      </c>
      <c r="F727" s="3" t="str">
        <f>VLOOKUP(A727,'ESO dumped ZoneData'!$A$3:$F$9999,6,FALSE)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ZoneData'!$A$3:$F$9999,2,FALSE)</f>
        <v>727</v>
      </c>
      <c r="C728" s="5">
        <f>VLOOKUP(A728,'ESO dumped ZoneData'!$A$3:$F$9999,3,FALSE)</f>
        <v>101</v>
      </c>
      <c r="D728" s="3" t="str">
        <f>VLOOKUP(A728,'ESO dumped ZoneData'!$A$3:$F$9999,4,FALSE)</f>
        <v>Dunkelwassertempel</v>
      </c>
      <c r="E728" s="3" t="str">
        <f>VLOOKUP(A728,'ESO dumped ZoneData'!$A$3:$F$9999,5,FALSE)</f>
        <v>Dark Water Temple</v>
      </c>
      <c r="F728" s="3" t="str">
        <f>VLOOKUP(A728,'ESO dumped ZoneData'!$A$3:$F$9999,6,FALSE)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ZoneData'!$A$3:$F$9999,2,FALSE)</f>
        <v>728</v>
      </c>
      <c r="C729" s="5">
        <f>VLOOKUP(A729,'ESO dumped ZoneData'!$A$3:$F$9999,3,FALSE)</f>
        <v>1142</v>
      </c>
      <c r="D729" s="3" t="str">
        <f>VLOOKUP(A729,'ESO dumped ZoneData'!$A$3:$F$9999,4,FALSE)</f>
        <v>Das Tal der Klingen</v>
      </c>
      <c r="E729" s="3" t="str">
        <f>VLOOKUP(A729,'ESO dumped ZoneData'!$A$3:$F$9999,5,FALSE)</f>
        <v>The Valley of Blades</v>
      </c>
      <c r="F729" s="3" t="str">
        <f>VLOOKUP(A729,'ESO dumped ZoneData'!$A$3:$F$9999,6,FALSE)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ZoneData'!$A$3:$F$9999,2,FALSE)</f>
        <v>729</v>
      </c>
      <c r="C730" s="5">
        <f>VLOOKUP(A730,'ESO dumped ZoneData'!$A$3:$F$9999,3,FALSE)</f>
        <v>19</v>
      </c>
      <c r="D730" s="3" t="str">
        <f>VLOOKUP(A730,'ESO dumped ZoneData'!$A$3:$F$9999,4,FALSE)</f>
        <v>Sturmkrallentempel</v>
      </c>
      <c r="E730" s="3" t="str">
        <f>VLOOKUP(A730,'ESO dumped ZoneData'!$A$3:$F$9999,5,FALSE)</f>
        <v>Storm Talon Temple</v>
      </c>
      <c r="F730" s="3" t="str">
        <f>VLOOKUP(A730,'ESO dumped ZoneData'!$A$3:$F$9999,6,FALSE)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ZoneData'!$A$3:$F$9999,2,FALSE)</f>
        <v>730</v>
      </c>
      <c r="C731" s="5">
        <f>VLOOKUP(A731,'ESO dumped ZoneData'!$A$3:$F$9999,3,FALSE)</f>
        <v>1144</v>
      </c>
      <c r="D731" s="3" t="str">
        <f>VLOOKUP(A731,'ESO dumped ZoneData'!$A$3:$F$9999,4,FALSE)</f>
        <v>Vahlokzins Hort</v>
      </c>
      <c r="E731" s="3" t="str">
        <f>VLOOKUP(A731,'ESO dumped ZoneData'!$A$3:$F$9999,5,FALSE)</f>
        <v>Vahlokzin's Lair</v>
      </c>
      <c r="F731" s="3" t="str">
        <f>VLOOKUP(A731,'ESO dumped ZoneData'!$A$3:$F$9999,6,FALSE)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ZoneData'!$A$3:$F$9999,2,FALSE)</f>
        <v>731</v>
      </c>
      <c r="C732" s="5">
        <f>VLOOKUP(A732,'ESO dumped ZoneData'!$A$3:$F$9999,3,FALSE)</f>
        <v>1133</v>
      </c>
      <c r="D732" s="3" t="str">
        <f>VLOOKUP(A732,'ESO dumped ZoneData'!$A$3:$F$9999,4,FALSE)</f>
        <v>Die Passage von Dad'na Ghaten</v>
      </c>
      <c r="E732" s="3" t="str">
        <f>VLOOKUP(A732,'ESO dumped ZoneData'!$A$3:$F$9999,5,FALSE)</f>
        <v>Passage of Dad'na Ghaten</v>
      </c>
      <c r="F732" s="3" t="str">
        <f>VLOOKUP(A732,'ESO dumped ZoneData'!$A$3:$F$9999,6,FALSE)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ZoneData'!$A$3:$F$9999,2,FALSE)</f>
        <v>732</v>
      </c>
      <c r="C733" s="5">
        <f>VLOOKUP(A733,'ESO dumped ZoneData'!$A$3:$F$9999,3,FALSE)</f>
        <v>1133</v>
      </c>
      <c r="D733" s="3" t="str">
        <f>VLOOKUP(A733,'ESO dumped ZoneData'!$A$3:$F$9999,4,FALSE)</f>
        <v>Gezeiteninsel</v>
      </c>
      <c r="E733" s="3" t="str">
        <f>VLOOKUP(A733,'ESO dumped ZoneData'!$A$3:$F$9999,5,FALSE)</f>
        <v>Tideholm</v>
      </c>
      <c r="F733" s="3" t="str">
        <f>VLOOKUP(A733,'ESO dumped ZoneData'!$A$3:$F$9999,6,FALSE)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ZoneData'!$A$3:$F$9999,2,FALSE)</f>
        <v>733</v>
      </c>
      <c r="C734" s="5">
        <f>VLOOKUP(A734,'ESO dumped ZoneData'!$A$3:$F$9999,3,FALSE)</f>
        <v>1133</v>
      </c>
      <c r="D734" s="3" t="str">
        <f>VLOOKUP(A734,'ESO dumped ZoneData'!$A$3:$F$9999,4,FALSE)</f>
        <v>Die Festung des Neuen Mondes</v>
      </c>
      <c r="E734" s="3" t="str">
        <f>VLOOKUP(A734,'ESO dumped ZoneData'!$A$3:$F$9999,5,FALSE)</f>
        <v>New Moon Fortress</v>
      </c>
      <c r="F734" s="3" t="str">
        <f>VLOOKUP(A734,'ESO dumped ZoneData'!$A$3:$F$9999,6,FALSE)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ZoneData'!$A$3:$F$9999,2,FALSE)</f>
        <v>734</v>
      </c>
      <c r="C735" s="5">
        <f>VLOOKUP(A735,'ESO dumped ZoneData'!$A$3:$F$9999,3,FALSE)</f>
        <v>1133</v>
      </c>
      <c r="D735" s="3" t="str">
        <f>VLOOKUP(A735,'ESO dumped ZoneData'!$A$3:$F$9999,4,FALSE)</f>
        <v>Die Hallen der Hochmähne</v>
      </c>
      <c r="E735" s="3" t="str">
        <f>VLOOKUP(A735,'ESO dumped ZoneData'!$A$3:$F$9999,5,FALSE)</f>
        <v>Halls of the Highmane</v>
      </c>
      <c r="F735" s="3" t="str">
        <f>VLOOKUP(A735,'ESO dumped ZoneData'!$A$3:$F$9999,6,FALSE)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ZoneData'!$A$3:$F$9999,2,FALSE)</f>
        <v>735</v>
      </c>
      <c r="C736" s="5">
        <f>VLOOKUP(A736,'ESO dumped ZoneData'!$A$3:$F$9999,3,FALSE)</f>
        <v>1133</v>
      </c>
      <c r="D736" s="3" t="str">
        <f>VLOOKUP(A736,'ESO dumped ZoneData'!$A$3:$F$9999,4,FALSE)</f>
        <v>Die Unheilssteinfeste</v>
      </c>
      <c r="E736" s="3" t="str">
        <f>VLOOKUP(A736,'ESO dumped ZoneData'!$A$3:$F$9999,5,FALSE)</f>
        <v>Doomstone Keep</v>
      </c>
      <c r="F736" s="3" t="str">
        <f>VLOOKUP(A736,'ESO dumped ZoneData'!$A$3:$F$9999,6,FALSE)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ZoneData'!$A$3:$F$9999,2,FALSE)</f>
        <v>736</v>
      </c>
      <c r="C737" s="5">
        <f>VLOOKUP(A737,'ESO dumped ZoneData'!$A$3:$F$9999,3,FALSE)</f>
        <v>1133</v>
      </c>
      <c r="D737" s="3" t="str">
        <f>VLOOKUP(A737,'ESO dumped ZoneData'!$A$3:$F$9999,4,FALSE)</f>
        <v>Die Unheilssteinkavernen</v>
      </c>
      <c r="E737" s="3" t="str">
        <f>VLOOKUP(A737,'ESO dumped ZoneData'!$A$3:$F$9999,5,FALSE)</f>
        <v>Doomstone Caverns</v>
      </c>
      <c r="F737" s="3" t="str">
        <f>VLOOKUP(A737,'ESO dumped ZoneData'!$A$3:$F$9999,6,FALSE)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ZoneData'!$A$3:$F$9999,2,FALSE)</f>
        <v>737</v>
      </c>
      <c r="C738" s="5">
        <f>VLOOKUP(A738,'ESO dumped ZoneData'!$A$3:$F$9999,3,FALSE)</f>
        <v>1133</v>
      </c>
      <c r="D738" s="3" t="str">
        <f>VLOOKUP(A738,'ESO dumped ZoneData'!$A$3:$F$9999,4,FALSE)</f>
        <v>Ruinen von Drachenholm</v>
      </c>
      <c r="E738" s="3" t="str">
        <f>VLOOKUP(A738,'ESO dumped ZoneData'!$A$3:$F$9999,5,FALSE)</f>
        <v>Dragonhold Ruins</v>
      </c>
      <c r="F738" s="3" t="str">
        <f>VLOOKUP(A738,'ESO dumped ZoneData'!$A$3:$F$9999,6,FALSE)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ZoneData'!$A$3:$F$9999,2,FALSE)</f>
        <v>738</v>
      </c>
      <c r="C739" s="5">
        <f>VLOOKUP(A739,'ESO dumped ZoneData'!$A$3:$F$9999,3,FALSE)</f>
        <v>1086</v>
      </c>
      <c r="D739" s="3" t="str">
        <f>VLOOKUP(A739,'ESO dumped ZoneData'!$A$3:$F$9999,4,FALSE)</f>
        <v>Die Mondzuckeraue</v>
      </c>
      <c r="E739" s="3" t="str">
        <f>VLOOKUP(A739,'ESO dumped ZoneData'!$A$3:$F$9999,5,FALSE)</f>
        <v>Moon-Sugar Meadow</v>
      </c>
      <c r="F739" s="3" t="str">
        <f>VLOOKUP(A739,'ESO dumped ZoneData'!$A$3:$F$9999,6,FALSE)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ZoneData'!$A$3:$F$9999,2,FALSE)</f>
        <v>739</v>
      </c>
      <c r="C740" s="5">
        <f>VLOOKUP(A740,'ESO dumped ZoneData'!$A$3:$F$9999,3,FALSE)</f>
        <v>20</v>
      </c>
      <c r="D740" s="3" t="str">
        <f>VLOOKUP(A740,'ESO dumped ZoneData'!$A$3:$F$9999,4,FALSE)</f>
        <v>Schemenheim</v>
      </c>
      <c r="E740" s="3" t="str">
        <f>VLOOKUP(A740,'ESO dumped ZoneData'!$A$3:$F$9999,5,FALSE)</f>
        <v>Wraithhome</v>
      </c>
      <c r="F740" s="3" t="str">
        <f>VLOOKUP(A740,'ESO dumped ZoneData'!$A$3:$F$9999,6,FALSE)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ZoneData'!$A$3:$F$9999,2,FALSE)</f>
        <v>740</v>
      </c>
      <c r="C741" s="5">
        <f>VLOOKUP(A741,'ESO dumped ZoneData'!$A$3:$F$9999,3,FALSE)</f>
        <v>1133</v>
      </c>
      <c r="D741" s="3" t="str">
        <f>VLOOKUP(A741,'ESO dumped ZoneData'!$A$3:$F$9999,4,FALSE)</f>
        <v>Die Vier-Pfoten-Landung</v>
      </c>
      <c r="E741" s="3" t="str">
        <f>VLOOKUP(A741,'ESO dumped ZoneData'!$A$3:$F$9999,5,FALSE)</f>
        <v>Lucky Cat Landing</v>
      </c>
      <c r="F741" s="3" t="str">
        <f>VLOOKUP(A741,'ESO dumped ZoneData'!$A$3:$F$9999,6,FALSE)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ZoneData'!$A$3:$F$9999,2,FALSE)</f>
        <v>741</v>
      </c>
      <c r="C742" s="5">
        <f>VLOOKUP(A742,'ESO dumped ZoneData'!$A$3:$F$9999,3,FALSE)</f>
        <v>1133</v>
      </c>
      <c r="D742" s="3" t="str">
        <f>VLOOKUP(A742,'ESO dumped ZoneData'!$A$3:$F$9999,4,FALSE)</f>
        <v>Rückzugsort des Potentaten</v>
      </c>
      <c r="E742" s="3" t="str">
        <f>VLOOKUP(A742,'ESO dumped ZoneData'!$A$3:$F$9999,5,FALSE)</f>
        <v>Potentate's Retreat</v>
      </c>
      <c r="F742" s="3" t="str">
        <f>VLOOKUP(A742,'ESO dumped ZoneData'!$A$3:$F$9999,6,FALSE)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2" customFormat="1" x14ac:dyDescent="0.25">
      <c r="A1" s="41"/>
      <c r="B1" s="41"/>
      <c r="C1" s="43" t="s">
        <v>4394</v>
      </c>
      <c r="D1" s="43"/>
      <c r="E1" s="43"/>
      <c r="F1" s="43"/>
      <c r="G1" s="43"/>
      <c r="H1" s="43"/>
      <c r="I1" s="43"/>
      <c r="J1" s="43"/>
      <c r="K1" s="43"/>
      <c r="L1" s="43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constants'!$A$2:$B$964,2,FALSE)</f>
        <v>2</v>
      </c>
      <c r="H3" s="3" t="str">
        <f>VLOOKUP(F3,'ESO zone constants'!$A$2:$E$964,4,FALSE)</f>
        <v>Glenumbra</v>
      </c>
      <c r="I3" s="3" t="str">
        <f>VLOOKUP(F3,'ESO zone constants'!$A$2:$E$964,5,FALSE)</f>
        <v>Glenumbra</v>
      </c>
      <c r="J3" s="3" t="str">
        <f>VLOOKUP(F3,'ESO zone constants'!$A$2:$F$964,6,FALSE)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constants'!$A$2:$B$964,2,FALSE)</f>
        <v>5</v>
      </c>
      <c r="H4" s="3" t="str">
        <f>VLOOKUP(F4,'ESO zone constants'!$A$2:$E$964,4,FALSE)</f>
        <v>Kluftspitze</v>
      </c>
      <c r="I4" s="3" t="str">
        <f>VLOOKUP(F4,'ESO zone constants'!$A$2:$E$964,5,FALSE)</f>
        <v>Rivenspire</v>
      </c>
      <c r="J4" s="3" t="str">
        <f>VLOOKUP(F4,'ESO zone constants'!$A$2:$F$964,6,FALSE)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constants'!$A$2:$B$964,2,FALSE)</f>
        <v>4</v>
      </c>
      <c r="H5" s="3" t="str">
        <f>VLOOKUP(F5,'ESO zone constants'!$A$2:$E$964,4,FALSE)</f>
        <v>Sturmhafen</v>
      </c>
      <c r="I5" s="3" t="str">
        <f>VLOOKUP(F5,'ESO zone constants'!$A$2:$E$964,5,FALSE)</f>
        <v>Stormhaven</v>
      </c>
      <c r="J5" s="3" t="str">
        <f>VLOOKUP(F5,'ESO zone constants'!$A$2:$F$964,6,FALSE)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constants'!$A$2:$B$964,2,FALSE)</f>
        <v>17</v>
      </c>
      <c r="H6" s="3" t="str">
        <f>VLOOKUP(F6,'ESO zone constants'!$A$2:$E$964,4,FALSE)</f>
        <v>Die Alik'r-Wüste</v>
      </c>
      <c r="I6" s="3" t="str">
        <f>VLOOKUP(F6,'ESO zone constants'!$A$2:$E$964,5,FALSE)</f>
        <v>Alik'r Desert</v>
      </c>
      <c r="J6" s="3" t="str">
        <f>VLOOKUP(F6,'ESO zone constants'!$A$2:$F$964,6,FALSE)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constants'!$A$2:$B$964,2,FALSE)</f>
        <v>14</v>
      </c>
      <c r="H7" s="3" t="str">
        <f>VLOOKUP(F7,'ESO zone constants'!$A$2:$E$964,4,FALSE)</f>
        <v>Bangkorai</v>
      </c>
      <c r="I7" s="3" t="str">
        <f>VLOOKUP(F7,'ESO zone constants'!$A$2:$E$964,5,FALSE)</f>
        <v>Bangkorai</v>
      </c>
      <c r="J7" s="3" t="str">
        <f>VLOOKUP(F7,'ESO zone constants'!$A$2:$F$964,6,FALSE)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constants'!$A$2:$B$964,2,FALSE)</f>
        <v>180</v>
      </c>
      <c r="H8" s="3" t="str">
        <f>VLOOKUP(F8,'ESO zone constants'!$A$2:$E$964,4,FALSE)</f>
        <v>Grahtwald</v>
      </c>
      <c r="I8" s="3" t="str">
        <f>VLOOKUP(F8,'ESO zone constants'!$A$2:$E$964,5,FALSE)</f>
        <v>Grahtwood</v>
      </c>
      <c r="J8" s="3" t="str">
        <f>VLOOKUP(F8,'ESO zone constants'!$A$2:$F$964,6,FALSE)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constants'!$A$2:$B$964,2,FALSE)</f>
        <v>11</v>
      </c>
      <c r="H9" s="3" t="str">
        <f>VLOOKUP(F9,'ESO zone constants'!$A$2:$E$964,4,FALSE)</f>
        <v>Malabal Tor</v>
      </c>
      <c r="I9" s="3" t="str">
        <f>VLOOKUP(F9,'ESO zone constants'!$A$2:$E$964,5,FALSE)</f>
        <v>Malabal Tor</v>
      </c>
      <c r="J9" s="3" t="str">
        <f>VLOOKUP(F9,'ESO zone constants'!$A$2:$F$964,6,FALSE)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constants'!$A$2:$B$964,2,FALSE)</f>
        <v>19</v>
      </c>
      <c r="H10" s="3" t="str">
        <f>VLOOKUP(F10,'ESO zone constants'!$A$2:$E$964,4,FALSE)</f>
        <v>Schattenfenn</v>
      </c>
      <c r="I10" s="3" t="str">
        <f>VLOOKUP(F10,'ESO zone constants'!$A$2:$E$964,5,FALSE)</f>
        <v>Shadowfen</v>
      </c>
      <c r="J10" s="3" t="str">
        <f>VLOOKUP(F10,'ESO zone constants'!$A$2:$F$964,6,FALSE)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constants'!$A$2:$B$964,2,FALSE)</f>
        <v>10</v>
      </c>
      <c r="H11" s="3" t="str">
        <f>VLOOKUP(F11,'ESO zone constants'!$A$2:$E$964,4,FALSE)</f>
        <v>Deshaan</v>
      </c>
      <c r="I11" s="3" t="str">
        <f>VLOOKUP(F11,'ESO zone constants'!$A$2:$E$964,5,FALSE)</f>
        <v>Deshaan</v>
      </c>
      <c r="J11" s="3" t="str">
        <f>VLOOKUP(F11,'ESO zone constants'!$A$2:$F$964,6,FALSE)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constants'!$A$2:$B$964,2,FALSE)</f>
        <v>9</v>
      </c>
      <c r="H12" s="3" t="str">
        <f>VLOOKUP(F12,'ESO zone constants'!$A$2:$E$964,4,FALSE)</f>
        <v>Steinfälle</v>
      </c>
      <c r="I12" s="3" t="str">
        <f>VLOOKUP(F12,'ESO zone constants'!$A$2:$E$964,5,FALSE)</f>
        <v>Stonefalls</v>
      </c>
      <c r="J12" s="3" t="str">
        <f>VLOOKUP(F12,'ESO zone constants'!$A$2:$F$964,6,FALSE)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constants'!$A$2:$B$964,2,FALSE)</f>
        <v>16</v>
      </c>
      <c r="H13" s="3" t="str">
        <f>VLOOKUP(F13,'ESO zone constants'!$A$2:$E$964,4,FALSE)</f>
        <v>Rift</v>
      </c>
      <c r="I13" s="3" t="str">
        <f>VLOOKUP(F13,'ESO zone constants'!$A$2:$E$964,5,FALSE)</f>
        <v>The Rift</v>
      </c>
      <c r="J13" s="3" t="str">
        <f>VLOOKUP(F13,'ESO zone constants'!$A$2:$F$964,6,FALSE)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constants'!$A$2:$B$964,2,FALSE)</f>
        <v>15</v>
      </c>
      <c r="H14" s="3" t="str">
        <f>VLOOKUP(F14,'ESO zone constants'!$A$2:$E$964,4,FALSE)</f>
        <v>Ostmarsch</v>
      </c>
      <c r="I14" s="3" t="str">
        <f>VLOOKUP(F14,'ESO zone constants'!$A$2:$E$964,5,FALSE)</f>
        <v>Eastmarch</v>
      </c>
      <c r="J14" s="3" t="str">
        <f>VLOOKUP(F14,'ESO zone constants'!$A$2:$F$964,6,FALSE)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constants'!$A$2:$B$964,2,FALSE)</f>
        <v>37</v>
      </c>
      <c r="H15" s="3" t="str">
        <f>VLOOKUP(F15,'ESO zone constants'!$A$2:$E$964,4,FALSE)</f>
        <v>Cyrodiil</v>
      </c>
      <c r="I15" s="3" t="str">
        <f>VLOOKUP(F15,'ESO zone constants'!$A$2:$E$964,5,FALSE)</f>
        <v>Cyrodiil</v>
      </c>
      <c r="J15" s="3" t="str">
        <f>VLOOKUP(F15,'ESO zone constants'!$A$2:$F$964,6,FALSE)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constants'!$A$2:$B$964,2,FALSE)</f>
        <v>178</v>
      </c>
      <c r="H16" s="3" t="str">
        <f>VLOOKUP(F16,'ESO zone constants'!$A$2:$E$964,4,FALSE)</f>
        <v>Auridon</v>
      </c>
      <c r="I16" s="3" t="str">
        <f>VLOOKUP(F16,'ESO zone constants'!$A$2:$E$964,5,FALSE)</f>
        <v>Auridon</v>
      </c>
      <c r="J16" s="3" t="str">
        <f>VLOOKUP(F16,'ESO zone constants'!$A$2:$F$964,6,FALSE)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constants'!$A$2:$B$964,2,FALSE)</f>
        <v>18</v>
      </c>
      <c r="H17" s="3" t="str">
        <f>VLOOKUP(F17,'ESO zone constants'!$A$2:$E$964,4,FALSE)</f>
        <v>Grünschatten</v>
      </c>
      <c r="I17" s="3" t="str">
        <f>VLOOKUP(F17,'ESO zone constants'!$A$2:$E$964,5,FALSE)</f>
        <v>Greenshade</v>
      </c>
      <c r="J17" s="3" t="str">
        <f>VLOOKUP(F17,'ESO zone constants'!$A$2:$F$964,6,FALSE)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constants'!$A$2:$B$964,2,FALSE)</f>
        <v>179</v>
      </c>
      <c r="H18" s="3" t="str">
        <f>VLOOKUP(F18,'ESO zone constants'!$A$2:$E$964,4,FALSE)</f>
        <v>Schnittermark</v>
      </c>
      <c r="I18" s="3" t="str">
        <f>VLOOKUP(F18,'ESO zone constants'!$A$2:$E$964,5,FALSE)</f>
        <v>Reaper's March</v>
      </c>
      <c r="J18" s="3" t="str">
        <f>VLOOKUP(F18,'ESO zone constants'!$A$2:$F$964,6,FALSE)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constants'!$A$2:$B$964,2,FALSE)</f>
        <v>110</v>
      </c>
      <c r="H19" s="3" t="str">
        <f>VLOOKUP(F19,'ESO zone constants'!$A$2:$E$964,4,FALSE)</f>
        <v>Bal Foyen</v>
      </c>
      <c r="I19" s="3" t="str">
        <f>VLOOKUP(F19,'ESO zone constants'!$A$2:$E$964,5,FALSE)</f>
        <v>Bal Foyen</v>
      </c>
      <c r="J19" s="3" t="str">
        <f>VLOOKUP(F19,'ESO zone constants'!$A$2:$F$964,6,FALSE)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constants'!$A$2:$B$964,2,FALSE)</f>
        <v>304</v>
      </c>
      <c r="H20" s="3" t="str">
        <f>VLOOKUP(F20,'ESO zone constants'!$A$2:$E$964,4,FALSE)</f>
        <v>Stros M'Kai</v>
      </c>
      <c r="I20" s="3" t="str">
        <f>VLOOKUP(F20,'ESO zone constants'!$A$2:$E$964,5,FALSE)</f>
        <v>Stros M'Kai</v>
      </c>
      <c r="J20" s="3" t="str">
        <f>VLOOKUP(F20,'ESO zone constants'!$A$2:$F$964,6,FALSE)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constants'!$A$2:$B$964,2,FALSE)</f>
        <v>305</v>
      </c>
      <c r="H21" s="3" t="str">
        <f>VLOOKUP(F21,'ESO zone constants'!$A$2:$E$964,4,FALSE)</f>
        <v>Betnikh</v>
      </c>
      <c r="I21" s="3" t="str">
        <f>VLOOKUP(F21,'ESO zone constants'!$A$2:$E$964,5,FALSE)</f>
        <v>Betnikh</v>
      </c>
      <c r="J21" s="3" t="str">
        <f>VLOOKUP(F21,'ESO zone constants'!$A$2:$F$964,6,FALSE)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constants'!$A$2:$B$964,2,FALSE)</f>
        <v>306</v>
      </c>
      <c r="H22" s="3" t="str">
        <f>VLOOKUP(F22,'ESO zone constants'!$A$2:$E$964,4,FALSE)</f>
        <v>Khenarthis Rast</v>
      </c>
      <c r="I22" s="3" t="str">
        <f>VLOOKUP(F22,'ESO zone constants'!$A$2:$E$964,5,FALSE)</f>
        <v>Khenarthi's Roost</v>
      </c>
      <c r="J22" s="3" t="str">
        <f>VLOOKUP(F22,'ESO zone constants'!$A$2:$F$964,6,FALSE)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constants'!$A$2:$B$964,2,FALSE)</f>
        <v>109</v>
      </c>
      <c r="H23" s="3" t="str">
        <f>VLOOKUP(F23,'ESO zone constants'!$A$2:$E$964,4,FALSE)</f>
        <v>Ödfels</v>
      </c>
      <c r="I23" s="3" t="str">
        <f>VLOOKUP(F23,'ESO zone constants'!$A$2:$E$964,5,FALSE)</f>
        <v>Bleakrock Isle</v>
      </c>
      <c r="J23" s="3" t="str">
        <f>VLOOKUP(F23,'ESO zone constants'!$A$2:$F$964,6,FALSE)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constants'!$A$2:$B$964,2,FALSE)</f>
        <v>154</v>
      </c>
      <c r="H24" s="3" t="str">
        <f>VLOOKUP(F24,'ESO zone constants'!$A$2:$E$964,4,FALSE)</f>
        <v>Kalthafen</v>
      </c>
      <c r="I24" s="3" t="str">
        <f>VLOOKUP(F24,'ESO zone constants'!$A$2:$E$964,5,FALSE)</f>
        <v>Coldharbour</v>
      </c>
      <c r="J24" s="3" t="str">
        <f>VLOOKUP(F24,'ESO zone constants'!$A$2:$F$964,6,FALSE)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constants'!$A$2:$B$964,2,FALSE)</f>
        <v>499</v>
      </c>
      <c r="H25" s="3" t="str">
        <f>VLOOKUP(F25,'ESO zone constants'!$A$2:$E$964,4,FALSE)</f>
        <v>Kargstein</v>
      </c>
      <c r="I25" s="3" t="str">
        <f>VLOOKUP(F25,'ESO zone constants'!$A$2:$E$964,5,FALSE)</f>
        <v>Craglorn</v>
      </c>
      <c r="J25" s="3" t="str">
        <f>VLOOKUP(F25,'ESO zone constants'!$A$2:$F$964,6,FALSE)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constants'!$A$2:$B$964,2,FALSE)</f>
        <v>346</v>
      </c>
      <c r="H26" s="3" t="str">
        <f>VLOOKUP(F26,'ESO zone constants'!$A$2:$E$964,4,FALSE)</f>
        <v>Die Kaiserstadt</v>
      </c>
      <c r="I26" s="3" t="str">
        <f>VLOOKUP(F26,'ESO zone constants'!$A$2:$E$964,5,FALSE)</f>
        <v>Imperial City</v>
      </c>
      <c r="J26" s="3" t="str">
        <f>VLOOKUP(F26,'ESO zone constants'!$A$2:$F$964,6,FALSE)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constants'!$A$2:$B$964,2,FALSE)</f>
        <v>379</v>
      </c>
      <c r="H27" s="3" t="str">
        <f>VLOOKUP(F27,'ESO zone constants'!$A$2:$E$964,4,FALSE)</f>
        <v>Wrothgar</v>
      </c>
      <c r="I27" s="3" t="str">
        <f>VLOOKUP(F27,'ESO zone constants'!$A$2:$E$964,5,FALSE)</f>
        <v>Wrothgar</v>
      </c>
      <c r="J27" s="3" t="str">
        <f>VLOOKUP(F27,'ESO zone constants'!$A$2:$F$964,6,FALSE)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constants'!$A$2:$B$964,2,FALSE)</f>
        <v>441</v>
      </c>
      <c r="H28" s="3" t="str">
        <f>VLOOKUP(F28,'ESO zone constants'!$A$2:$E$964,4,FALSE)</f>
        <v>Hews Fluch</v>
      </c>
      <c r="I28" s="3" t="str">
        <f>VLOOKUP(F28,'ESO zone constants'!$A$2:$E$964,5,FALSE)</f>
        <v>Hew's Bane</v>
      </c>
      <c r="J28" s="3" t="str">
        <f>VLOOKUP(F28,'ESO zone constants'!$A$2:$F$964,6,FALSE)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constants'!$A$2:$B$964,2,FALSE)</f>
        <v>447</v>
      </c>
      <c r="H29" s="3" t="str">
        <f>VLOOKUP(F29,'ESO zone constants'!$A$2:$E$964,4,FALSE)</f>
        <v>Die Goldküste</v>
      </c>
      <c r="I29" s="3" t="str">
        <f>VLOOKUP(F29,'ESO zone constants'!$A$2:$E$964,5,FALSE)</f>
        <v>Gold Coast</v>
      </c>
      <c r="J29" s="3" t="str">
        <f>VLOOKUP(F29,'ESO zone constants'!$A$2:$F$964,6,FALSE)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constants'!$A$2:$B$964,2,FALSE)</f>
        <v>466</v>
      </c>
      <c r="H30" s="3" t="str">
        <f>VLOOKUP(F30,'ESO zone constants'!$A$2:$E$964,4,FALSE)</f>
        <v>Vvardenfell</v>
      </c>
      <c r="I30" s="3" t="str">
        <f>VLOOKUP(F30,'ESO zone constants'!$A$2:$E$964,5,FALSE)</f>
        <v>Vvardenfell</v>
      </c>
      <c r="J30" s="3" t="str">
        <f>VLOOKUP(F30,'ESO zone constants'!$A$2:$F$964,6,FALSE)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constants'!$A$2:$B$964,2,FALSE)</f>
        <v>588</v>
      </c>
      <c r="H31" s="3" t="str">
        <f>VLOOKUP(F31,'ESO zone constants'!$A$2:$E$964,4,FALSE)</f>
        <v>Die Stadt der Uhrwerke</v>
      </c>
      <c r="I31" s="3" t="str">
        <f>VLOOKUP(F31,'ESO zone constants'!$A$2:$E$964,5,FALSE)</f>
        <v>Clockwork City</v>
      </c>
      <c r="J31" s="3" t="str">
        <f>VLOOKUP(F31,'ESO zone constants'!$A$2:$F$964,6,FALSE)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constants'!$A$2:$B$964,2,FALSE)</f>
        <v>615</v>
      </c>
      <c r="H32" s="3" t="str">
        <f>VLOOKUP(F32,'ESO zone constants'!$A$2:$E$964,4,FALSE)</f>
        <v>Sommersend</v>
      </c>
      <c r="I32" s="3" t="str">
        <f>VLOOKUP(F32,'ESO zone constants'!$A$2:$E$964,5,FALSE)</f>
        <v>Summerset</v>
      </c>
      <c r="J32" s="3" t="str">
        <f>VLOOKUP(F32,'ESO zone constants'!$A$2:$F$964,6,FALSE)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constants'!$A$2:$B$964,2,FALSE)</f>
        <v>631</v>
      </c>
      <c r="H33" s="3" t="str">
        <f>VLOOKUP(F33,'ESO zone constants'!$A$2:$E$964,4,FALSE)</f>
        <v>Artaeum</v>
      </c>
      <c r="I33" s="3" t="str">
        <f>VLOOKUP(F33,'ESO zone constants'!$A$2:$E$964,5,FALSE)</f>
        <v>Artaeum</v>
      </c>
      <c r="J33" s="3" t="str">
        <f>VLOOKUP(F33,'ESO zone constants'!$A$2:$F$964,6,FALSE)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constants'!$A$2:$B$964,2,FALSE)</f>
        <v>407</v>
      </c>
      <c r="H34" s="3" t="str">
        <f>VLOOKUP(F34,'ESO zone constants'!$A$2:$E$964,4,FALSE)</f>
        <v>Trübmoor</v>
      </c>
      <c r="I34" s="3" t="str">
        <f>VLOOKUP(F34,'ESO zone constants'!$A$2:$E$964,5,FALSE)</f>
        <v>Murkmire</v>
      </c>
      <c r="J34" s="3" t="str">
        <f>VLOOKUP(F34,'ESO zone constants'!$A$2:$F$964,6,FALSE)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constants'!$A$2:$B$964,2,FALSE)</f>
        <v>667</v>
      </c>
      <c r="H35" s="3" t="str">
        <f>VLOOKUP(F35,'ESO zone constants'!$A$2:$E$964,4,FALSE)</f>
        <v>Norg-Tzel</v>
      </c>
      <c r="I35" s="3" t="str">
        <f>VLOOKUP(F35,'ESO zone constants'!$A$2:$E$964,5,FALSE)</f>
        <v>Norg-Tzel</v>
      </c>
      <c r="J35" s="3" t="str">
        <f>VLOOKUP(F35,'ESO zone constants'!$A$2:$F$964,6,FALSE)</f>
        <v>Norg-Tzel</v>
      </c>
    </row>
    <row r="36" spans="1:10" x14ac:dyDescent="0.25">
      <c r="A36" s="13">
        <v>36</v>
      </c>
      <c r="B36" s="5">
        <v>1555</v>
      </c>
      <c r="C36" t="s">
        <v>4005</v>
      </c>
      <c r="D36" t="s">
        <v>4149</v>
      </c>
      <c r="E36" t="s">
        <v>4120</v>
      </c>
      <c r="F36" s="5">
        <v>1086</v>
      </c>
      <c r="G36" s="3">
        <f>VLOOKUP(F36,'ESO zone constants'!$A$2:$B$964,2,FALSE)</f>
        <v>680</v>
      </c>
      <c r="H36" s="3" t="str">
        <f>VLOOKUP(F36,'ESO zone constants'!$A$2:$E$964,4,FALSE)</f>
        <v>Das nördliche Elsweyr</v>
      </c>
      <c r="I36" s="3" t="str">
        <f>VLOOKUP(F36,'ESO zone constants'!$A$2:$E$964,5,FALSE)</f>
        <v>Northern Elsweyr</v>
      </c>
      <c r="J36" s="3" t="str">
        <f>VLOOKUP(F36,'ESO zone constants'!$A$2:$F$964,6,FALSE)</f>
        <v>Le Nord d'Elsweyr</v>
      </c>
    </row>
    <row r="37" spans="1:10" x14ac:dyDescent="0.25">
      <c r="A37" s="5">
        <v>37</v>
      </c>
      <c r="B37" s="5">
        <v>1654</v>
      </c>
      <c r="C37" t="s">
        <v>4412</v>
      </c>
      <c r="D37" t="s">
        <v>4396</v>
      </c>
      <c r="E37" t="s">
        <v>4429</v>
      </c>
      <c r="F37" s="13">
        <v>1133</v>
      </c>
      <c r="G37" s="3">
        <f>VLOOKUP(F37,'ESO zone constants'!$A$2:$B$964,2,FALSE)</f>
        <v>719</v>
      </c>
      <c r="H37" s="3" t="str">
        <f>VLOOKUP(F37,'ESO zone constants'!$A$2:$E$964,4,FALSE)</f>
        <v>Das südliche Elsweyr</v>
      </c>
      <c r="I37" s="3" t="str">
        <f>VLOOKUP(F37,'ESO zone constants'!$A$2:$E$964,5,FALSE)</f>
        <v>Southern Elsweyr</v>
      </c>
      <c r="J37" s="3" t="str">
        <f>VLOOKUP(F37,'ESO zone constants'!$A$2:$F$964,6,FALSE)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4" bestFit="1" customWidth="1"/>
  </cols>
  <sheetData>
    <row r="1" spans="1:18" s="42" customFormat="1" ht="25.5" customHeight="1" x14ac:dyDescent="0.25">
      <c r="A1" s="41"/>
      <c r="B1" s="41"/>
      <c r="C1" s="41"/>
      <c r="F1" s="59" t="s">
        <v>4391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4" t="s">
        <v>4315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constants'!$A$2:$B$9964,2,FALSE),"")</f>
        <v>2</v>
      </c>
      <c r="I3" s="3" t="str">
        <f>IF(G3&lt;&gt;"",VLOOKUP(G3,'ESO zone constants'!$A$2:$F$964,4,FALSE),"")</f>
        <v>Glenumbra</v>
      </c>
      <c r="J3" s="3" t="str">
        <f>IF(G3&lt;&gt;"",VLOOKUP(G3,'ESO zone constants'!$A$2:$F$964,5,FALSE),"")</f>
        <v>Glenumbra</v>
      </c>
      <c r="K3" s="3" t="str">
        <f>IF(G3&lt;&gt;"",VLOOKUP(G3,'ESO zone constants'!$A$2:$F$964,6,FALSE),"")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4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constants'!$A$2:$B$9964,2,FALSE),"")</f>
        <v>2</v>
      </c>
      <c r="I4" s="3" t="str">
        <f>IF(G4&lt;&gt;"",VLOOKUP(G4,'ESO zone constants'!$A$2:$F$964,4,FALSE),"")</f>
        <v>Glenumbra</v>
      </c>
      <c r="J4" s="3" t="str">
        <f>IF(G4&lt;&gt;"",VLOOKUP(G4,'ESO zone constants'!$A$2:$F$964,5,FALSE),"")</f>
        <v>Glenumbra</v>
      </c>
      <c r="K4" s="3" t="str">
        <f>IF(G4&lt;&gt;"",VLOOKUP(G4,'ESO zone constants'!$A$2:$F$964,6,FALSE),"")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4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constants'!$A$2:$B$9964,2,FALSE),"")</f>
        <v>2</v>
      </c>
      <c r="I5" s="3" t="str">
        <f>IF(G5&lt;&gt;"",VLOOKUP(G5,'ESO zone constants'!$A$2:$F$964,4,FALSE),"")</f>
        <v>Glenumbra</v>
      </c>
      <c r="J5" s="3" t="str">
        <f>IF(G5&lt;&gt;"",VLOOKUP(G5,'ESO zone constants'!$A$2:$F$964,5,FALSE),"")</f>
        <v>Glenumbra</v>
      </c>
      <c r="K5" s="3" t="str">
        <f>IF(G5&lt;&gt;"",VLOOKUP(G5,'ESO zone constants'!$A$2:$F$964,6,FALSE),"")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4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constants'!$A$2:$B$9964,2,FALSE),"")</f>
        <v>2</v>
      </c>
      <c r="I6" s="3" t="str">
        <f>IF(G6&lt;&gt;"",VLOOKUP(G6,'ESO zone constants'!$A$2:$F$964,4,FALSE),"")</f>
        <v>Glenumbra</v>
      </c>
      <c r="J6" s="3" t="str">
        <f>IF(G6&lt;&gt;"",VLOOKUP(G6,'ESO zone constants'!$A$2:$F$964,5,FALSE),"")</f>
        <v>Glenumbra</v>
      </c>
      <c r="K6" s="3" t="str">
        <f>IF(G6&lt;&gt;"",VLOOKUP(G6,'ESO zone constants'!$A$2:$F$964,6,FALSE),"")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4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constants'!$A$2:$B$9964,2,FALSE),"")</f>
        <v>2</v>
      </c>
      <c r="I7" s="3" t="str">
        <f>IF(G7&lt;&gt;"",VLOOKUP(G7,'ESO zone constants'!$A$2:$F$964,4,FALSE),"")</f>
        <v>Glenumbra</v>
      </c>
      <c r="J7" s="3" t="str">
        <f>IF(G7&lt;&gt;"",VLOOKUP(G7,'ESO zone constants'!$A$2:$F$964,5,FALSE),"")</f>
        <v>Glenumbra</v>
      </c>
      <c r="K7" s="3" t="str">
        <f>IF(G7&lt;&gt;"",VLOOKUP(G7,'ESO zone constants'!$A$2:$F$964,6,FALSE),"")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4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constants'!$A$2:$B$9964,2,FALSE),"")</f>
        <v>2</v>
      </c>
      <c r="I8" s="3" t="str">
        <f>IF(G8&lt;&gt;"",VLOOKUP(G8,'ESO zone constants'!$A$2:$F$964,4,FALSE),"")</f>
        <v>Glenumbra</v>
      </c>
      <c r="J8" s="3" t="str">
        <f>IF(G8&lt;&gt;"",VLOOKUP(G8,'ESO zone constants'!$A$2:$F$964,5,FALSE),"")</f>
        <v>Glenumbra</v>
      </c>
      <c r="K8" s="3" t="str">
        <f>IF(G8&lt;&gt;"",VLOOKUP(G8,'ESO zone constants'!$A$2:$F$964,6,FALSE),"")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4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constants'!$A$2:$B$9964,2,FALSE),"")</f>
        <v>2</v>
      </c>
      <c r="I9" s="3" t="str">
        <f>IF(G9&lt;&gt;"",VLOOKUP(G9,'ESO zone constants'!$A$2:$F$964,4,FALSE),"")</f>
        <v>Glenumbra</v>
      </c>
      <c r="J9" s="3" t="str">
        <f>IF(G9&lt;&gt;"",VLOOKUP(G9,'ESO zone constants'!$A$2:$F$964,5,FALSE),"")</f>
        <v>Glenumbra</v>
      </c>
      <c r="K9" s="3" t="str">
        <f>IF(G9&lt;&gt;"",VLOOKUP(G9,'ESO zone constants'!$A$2:$F$964,6,FALSE),"")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4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constants'!$A$2:$B$9964,2,FALSE),"")</f>
        <v>2</v>
      </c>
      <c r="I10" s="3" t="str">
        <f>IF(G10&lt;&gt;"",VLOOKUP(G10,'ESO zone constants'!$A$2:$F$964,4,FALSE),"")</f>
        <v>Glenumbra</v>
      </c>
      <c r="J10" s="3" t="str">
        <f>IF(G10&lt;&gt;"",VLOOKUP(G10,'ESO zone constants'!$A$2:$F$964,5,FALSE),"")</f>
        <v>Glenumbra</v>
      </c>
      <c r="K10" s="3" t="str">
        <f>IF(G10&lt;&gt;"",VLOOKUP(G10,'ESO zone constants'!$A$2:$F$964,6,FALSE),"")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4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constants'!$A$2:$B$9964,2,FALSE),"")</f>
        <v>5</v>
      </c>
      <c r="I11" s="3" t="str">
        <f>IF(G11&lt;&gt;"",VLOOKUP(G11,'ESO zone constants'!$A$2:$F$964,4,FALSE),"")</f>
        <v>Kluftspitze</v>
      </c>
      <c r="J11" s="3" t="str">
        <f>IF(G11&lt;&gt;"",VLOOKUP(G11,'ESO zone constants'!$A$2:$F$964,5,FALSE),"")</f>
        <v>Rivenspire</v>
      </c>
      <c r="K11" s="3" t="str">
        <f>IF(G11&lt;&gt;"",VLOOKUP(G11,'ESO zone constants'!$A$2:$F$964,6,FALSE),"")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4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constants'!$A$2:$B$9964,2,FALSE),"")</f>
        <v>5</v>
      </c>
      <c r="I12" s="3" t="str">
        <f>IF(G12&lt;&gt;"",VLOOKUP(G12,'ESO zone constants'!$A$2:$F$964,4,FALSE),"")</f>
        <v>Kluftspitze</v>
      </c>
      <c r="J12" s="3" t="str">
        <f>IF(G12&lt;&gt;"",VLOOKUP(G12,'ESO zone constants'!$A$2:$F$964,5,FALSE),"")</f>
        <v>Rivenspire</v>
      </c>
      <c r="K12" s="3" t="str">
        <f>IF(G12&lt;&gt;"",VLOOKUP(G12,'ESO zone constants'!$A$2:$F$964,6,FALSE),"")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4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constants'!$A$2:$B$9964,2,FALSE),"")</f>
        <v>5</v>
      </c>
      <c r="I13" s="3" t="str">
        <f>IF(G13&lt;&gt;"",VLOOKUP(G13,'ESO zone constants'!$A$2:$F$964,4,FALSE),"")</f>
        <v>Kluftspitze</v>
      </c>
      <c r="J13" s="3" t="str">
        <f>IF(G13&lt;&gt;"",VLOOKUP(G13,'ESO zone constants'!$A$2:$F$964,5,FALSE),"")</f>
        <v>Rivenspire</v>
      </c>
      <c r="K13" s="3" t="str">
        <f>IF(G13&lt;&gt;"",VLOOKUP(G13,'ESO zone constants'!$A$2:$F$964,6,FALSE),"")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4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constants'!$A$2:$B$9964,2,FALSE),"")</f>
        <v>5</v>
      </c>
      <c r="I14" s="3" t="str">
        <f>IF(G14&lt;&gt;"",VLOOKUP(G14,'ESO zone constants'!$A$2:$F$964,4,FALSE),"")</f>
        <v>Kluftspitze</v>
      </c>
      <c r="J14" s="3" t="str">
        <f>IF(G14&lt;&gt;"",VLOOKUP(G14,'ESO zone constants'!$A$2:$F$964,5,FALSE),"")</f>
        <v>Rivenspire</v>
      </c>
      <c r="K14" s="3" t="str">
        <f>IF(G14&lt;&gt;"",VLOOKUP(G14,'ESO zone constants'!$A$2:$F$964,6,FALSE),"")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4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constants'!$A$2:$B$9964,2,FALSE),"")</f>
        <v>5</v>
      </c>
      <c r="I15" s="3" t="str">
        <f>IF(G15&lt;&gt;"",VLOOKUP(G15,'ESO zone constants'!$A$2:$F$964,4,FALSE),"")</f>
        <v>Kluftspitze</v>
      </c>
      <c r="J15" s="3" t="str">
        <f>IF(G15&lt;&gt;"",VLOOKUP(G15,'ESO zone constants'!$A$2:$F$964,5,FALSE),"")</f>
        <v>Rivenspire</v>
      </c>
      <c r="K15" s="3" t="str">
        <f>IF(G15&lt;&gt;"",VLOOKUP(G15,'ESO zone constants'!$A$2:$F$964,6,FALSE),"")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4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constants'!$A$2:$B$9964,2,FALSE),"")</f>
        <v>4</v>
      </c>
      <c r="I16" s="3" t="str">
        <f>IF(G16&lt;&gt;"",VLOOKUP(G16,'ESO zone constants'!$A$2:$F$964,4,FALSE),"")</f>
        <v>Sturmhafen</v>
      </c>
      <c r="J16" s="3" t="str">
        <f>IF(G16&lt;&gt;"",VLOOKUP(G16,'ESO zone constants'!$A$2:$F$964,5,FALSE),"")</f>
        <v>Stormhaven</v>
      </c>
      <c r="K16" s="3" t="str">
        <f>IF(G16&lt;&gt;"",VLOOKUP(G16,'ESO zone constants'!$A$2:$F$964,6,FALSE),"")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4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constants'!$A$2:$B$9964,2,FALSE),"")</f>
        <v>4</v>
      </c>
      <c r="I17" s="3" t="str">
        <f>IF(G17&lt;&gt;"",VLOOKUP(G17,'ESO zone constants'!$A$2:$F$964,4,FALSE),"")</f>
        <v>Sturmhafen</v>
      </c>
      <c r="J17" s="3" t="str">
        <f>IF(G17&lt;&gt;"",VLOOKUP(G17,'ESO zone constants'!$A$2:$F$964,5,FALSE),"")</f>
        <v>Stormhaven</v>
      </c>
      <c r="K17" s="3" t="str">
        <f>IF(G17&lt;&gt;"",VLOOKUP(G17,'ESO zone constants'!$A$2:$F$964,6,FALSE),"")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4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constants'!$A$2:$B$9964,2,FALSE),"")</f>
        <v>4</v>
      </c>
      <c r="I18" s="3" t="str">
        <f>IF(G18&lt;&gt;"",VLOOKUP(G18,'ESO zone constants'!$A$2:$F$964,4,FALSE),"")</f>
        <v>Sturmhafen</v>
      </c>
      <c r="J18" s="3" t="str">
        <f>IF(G18&lt;&gt;"",VLOOKUP(G18,'ESO zone constants'!$A$2:$F$964,5,FALSE),"")</f>
        <v>Stormhaven</v>
      </c>
      <c r="K18" s="3" t="str">
        <f>IF(G18&lt;&gt;"",VLOOKUP(G18,'ESO zone constants'!$A$2:$F$964,6,FALSE),"")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4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constants'!$A$2:$B$9964,2,FALSE),"")</f>
        <v>4</v>
      </c>
      <c r="I19" s="3" t="str">
        <f>IF(G19&lt;&gt;"",VLOOKUP(G19,'ESO zone constants'!$A$2:$F$964,4,FALSE),"")</f>
        <v>Sturmhafen</v>
      </c>
      <c r="J19" s="3" t="str">
        <f>IF(G19&lt;&gt;"",VLOOKUP(G19,'ESO zone constants'!$A$2:$F$964,5,FALSE),"")</f>
        <v>Stormhaven</v>
      </c>
      <c r="K19" s="3" t="str">
        <f>IF(G19&lt;&gt;"",VLOOKUP(G19,'ESO zone constants'!$A$2:$F$964,6,FALSE),"")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4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constants'!$A$2:$B$9964,2,FALSE),"")</f>
        <v>4</v>
      </c>
      <c r="I20" s="3" t="str">
        <f>IF(G20&lt;&gt;"",VLOOKUP(G20,'ESO zone constants'!$A$2:$F$964,4,FALSE),"")</f>
        <v>Sturmhafen</v>
      </c>
      <c r="J20" s="3" t="str">
        <f>IF(G20&lt;&gt;"",VLOOKUP(G20,'ESO zone constants'!$A$2:$F$964,5,FALSE),"")</f>
        <v>Stormhaven</v>
      </c>
      <c r="K20" s="3" t="str">
        <f>IF(G20&lt;&gt;"",VLOOKUP(G20,'ESO zone constants'!$A$2:$F$964,6,FALSE),"")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4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constants'!$A$2:$B$9964,2,FALSE),"")</f>
        <v>4</v>
      </c>
      <c r="I21" s="3" t="str">
        <f>IF(G21&lt;&gt;"",VLOOKUP(G21,'ESO zone constants'!$A$2:$F$964,4,FALSE),"")</f>
        <v>Sturmhafen</v>
      </c>
      <c r="J21" s="3" t="str">
        <f>IF(G21&lt;&gt;"",VLOOKUP(G21,'ESO zone constants'!$A$2:$F$964,5,FALSE),"")</f>
        <v>Stormhaven</v>
      </c>
      <c r="K21" s="3" t="str">
        <f>IF(G21&lt;&gt;"",VLOOKUP(G21,'ESO zone constants'!$A$2:$F$964,6,FALSE),"")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4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constants'!$A$2:$B$9964,2,FALSE),"")</f>
        <v>2</v>
      </c>
      <c r="I22" s="3" t="str">
        <f>IF(G22&lt;&gt;"",VLOOKUP(G22,'ESO zone constants'!$A$2:$F$964,4,FALSE),"")</f>
        <v>Glenumbra</v>
      </c>
      <c r="J22" s="3" t="str">
        <f>IF(G22&lt;&gt;"",VLOOKUP(G22,'ESO zone constants'!$A$2:$F$964,5,FALSE),"")</f>
        <v>Glenumbra</v>
      </c>
      <c r="K22" s="3" t="str">
        <f>IF(G22&lt;&gt;"",VLOOKUP(G22,'ESO zone constants'!$A$2:$F$964,6,FALSE),"")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4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constants'!$A$2:$B$9964,2,FALSE),"")</f>
        <v>180</v>
      </c>
      <c r="I23" s="3" t="str">
        <f>IF(G23&lt;&gt;"",VLOOKUP(G23,'ESO zone constants'!$A$2:$F$964,4,FALSE),"")</f>
        <v>Grahtwald</v>
      </c>
      <c r="J23" s="3" t="str">
        <f>IF(G23&lt;&gt;"",VLOOKUP(G23,'ESO zone constants'!$A$2:$F$964,5,FALSE),"")</f>
        <v>Grahtwood</v>
      </c>
      <c r="K23" s="3" t="str">
        <f>IF(G23&lt;&gt;"",VLOOKUP(G23,'ESO zone constants'!$A$2:$F$964,6,FALSE),"")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4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constants'!$A$2:$B$9964,2,FALSE),"")</f>
        <v>4</v>
      </c>
      <c r="I24" s="3" t="str">
        <f>IF(G24&lt;&gt;"",VLOOKUP(G24,'ESO zone constants'!$A$2:$F$964,4,FALSE),"")</f>
        <v>Sturmhafen</v>
      </c>
      <c r="J24" s="3" t="str">
        <f>IF(G24&lt;&gt;"",VLOOKUP(G24,'ESO zone constants'!$A$2:$F$964,5,FALSE),"")</f>
        <v>Stormhaven</v>
      </c>
      <c r="K24" s="3" t="str">
        <f>IF(G24&lt;&gt;"",VLOOKUP(G24,'ESO zone constants'!$A$2:$F$964,6,FALSE),"")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4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constants'!$A$2:$B$9964,2,FALSE),"")</f>
        <v>4</v>
      </c>
      <c r="I25" s="3" t="str">
        <f>IF(G25&lt;&gt;"",VLOOKUP(G25,'ESO zone constants'!$A$2:$F$964,4,FALSE),"")</f>
        <v>Sturmhafen</v>
      </c>
      <c r="J25" s="3" t="str">
        <f>IF(G25&lt;&gt;"",VLOOKUP(G25,'ESO zone constants'!$A$2:$F$964,5,FALSE),"")</f>
        <v>Stormhaven</v>
      </c>
      <c r="K25" s="3" t="str">
        <f>IF(G25&lt;&gt;"",VLOOKUP(G25,'ESO zone constants'!$A$2:$F$964,6,FALSE),"")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4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constants'!$A$2:$B$9964,2,FALSE),"")</f>
        <v>10</v>
      </c>
      <c r="I26" s="3" t="str">
        <f>IF(G26&lt;&gt;"",VLOOKUP(G26,'ESO zone constants'!$A$2:$F$964,4,FALSE),"")</f>
        <v>Deshaan</v>
      </c>
      <c r="J26" s="3" t="str">
        <f>IF(G26&lt;&gt;"",VLOOKUP(G26,'ESO zone constants'!$A$2:$F$964,5,FALSE),"")</f>
        <v>Deshaan</v>
      </c>
      <c r="K26" s="3" t="str">
        <f>IF(G26&lt;&gt;"",VLOOKUP(G26,'ESO zone constants'!$A$2:$F$964,6,FALSE),"")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4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constants'!$A$2:$B$9964,2,FALSE),"")</f>
        <v>10</v>
      </c>
      <c r="I27" s="3" t="str">
        <f>IF(G27&lt;&gt;"",VLOOKUP(G27,'ESO zone constants'!$A$2:$F$964,4,FALSE),"")</f>
        <v>Deshaan</v>
      </c>
      <c r="J27" s="3" t="str">
        <f>IF(G27&lt;&gt;"",VLOOKUP(G27,'ESO zone constants'!$A$2:$F$964,5,FALSE),"")</f>
        <v>Deshaan</v>
      </c>
      <c r="K27" s="3" t="str">
        <f>IF(G27&lt;&gt;"",VLOOKUP(G27,'ESO zone constants'!$A$2:$F$964,6,FALSE),"")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4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constants'!$A$2:$B$9964,2,FALSE),"")</f>
        <v>10</v>
      </c>
      <c r="I28" s="3" t="str">
        <f>IF(G28&lt;&gt;"",VLOOKUP(G28,'ESO zone constants'!$A$2:$F$964,4,FALSE),"")</f>
        <v>Deshaan</v>
      </c>
      <c r="J28" s="3" t="str">
        <f>IF(G28&lt;&gt;"",VLOOKUP(G28,'ESO zone constants'!$A$2:$F$964,5,FALSE),"")</f>
        <v>Deshaan</v>
      </c>
      <c r="K28" s="3" t="str">
        <f>IF(G28&lt;&gt;"",VLOOKUP(G28,'ESO zone constants'!$A$2:$F$964,6,FALSE),"")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4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constants'!$A$2:$B$9964,2,FALSE),"")</f>
        <v>10</v>
      </c>
      <c r="I29" s="3" t="str">
        <f>IF(G29&lt;&gt;"",VLOOKUP(G29,'ESO zone constants'!$A$2:$F$964,4,FALSE),"")</f>
        <v>Deshaan</v>
      </c>
      <c r="J29" s="3" t="str">
        <f>IF(G29&lt;&gt;"",VLOOKUP(G29,'ESO zone constants'!$A$2:$F$964,5,FALSE),"")</f>
        <v>Deshaan</v>
      </c>
      <c r="K29" s="3" t="str">
        <f>IF(G29&lt;&gt;"",VLOOKUP(G29,'ESO zone constants'!$A$2:$F$964,6,FALSE),"")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4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constants'!$A$2:$B$9964,2,FALSE),"")</f>
        <v>10</v>
      </c>
      <c r="I30" s="3" t="str">
        <f>IF(G30&lt;&gt;"",VLOOKUP(G30,'ESO zone constants'!$A$2:$F$964,4,FALSE),"")</f>
        <v>Deshaan</v>
      </c>
      <c r="J30" s="3" t="str">
        <f>IF(G30&lt;&gt;"",VLOOKUP(G30,'ESO zone constants'!$A$2:$F$964,5,FALSE),"")</f>
        <v>Deshaan</v>
      </c>
      <c r="K30" s="3" t="str">
        <f>IF(G30&lt;&gt;"",VLOOKUP(G30,'ESO zone constants'!$A$2:$F$964,6,FALSE),"")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4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constants'!$A$2:$B$9964,2,FALSE),"")</f>
        <v>10</v>
      </c>
      <c r="I31" s="3" t="str">
        <f>IF(G31&lt;&gt;"",VLOOKUP(G31,'ESO zone constants'!$A$2:$F$964,4,FALSE),"")</f>
        <v>Deshaan</v>
      </c>
      <c r="J31" s="3" t="str">
        <f>IF(G31&lt;&gt;"",VLOOKUP(G31,'ESO zone constants'!$A$2:$F$964,5,FALSE),"")</f>
        <v>Deshaan</v>
      </c>
      <c r="K31" s="3" t="str">
        <f>IF(G31&lt;&gt;"",VLOOKUP(G31,'ESO zone constants'!$A$2:$F$964,6,FALSE),"")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4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constants'!$A$2:$B$9964,2,FALSE),"")</f>
        <v>10</v>
      </c>
      <c r="I32" s="3" t="str">
        <f>IF(G32&lt;&gt;"",VLOOKUP(G32,'ESO zone constants'!$A$2:$F$964,4,FALSE),"")</f>
        <v>Deshaan</v>
      </c>
      <c r="J32" s="3" t="str">
        <f>IF(G32&lt;&gt;"",VLOOKUP(G32,'ESO zone constants'!$A$2:$F$964,5,FALSE),"")</f>
        <v>Deshaan</v>
      </c>
      <c r="K32" s="3" t="str">
        <f>IF(G32&lt;&gt;"",VLOOKUP(G32,'ESO zone constants'!$A$2:$F$964,6,FALSE),"")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4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constants'!$A$2:$B$9964,2,FALSE),"")</f>
        <v>4</v>
      </c>
      <c r="I33" s="3" t="str">
        <f>IF(G33&lt;&gt;"",VLOOKUP(G33,'ESO zone constants'!$A$2:$F$964,4,FALSE),"")</f>
        <v>Sturmhafen</v>
      </c>
      <c r="J33" s="3" t="str">
        <f>IF(G33&lt;&gt;"",VLOOKUP(G33,'ESO zone constants'!$A$2:$F$964,5,FALSE),"")</f>
        <v>Stormhaven</v>
      </c>
      <c r="K33" s="3" t="str">
        <f>IF(G33&lt;&gt;"",VLOOKUP(G33,'ESO zone constants'!$A$2:$F$964,6,FALSE),"")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4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constants'!$A$2:$B$9964,2,FALSE),"")</f>
        <v>10</v>
      </c>
      <c r="I34" s="3" t="str">
        <f>IF(G34&lt;&gt;"",VLOOKUP(G34,'ESO zone constants'!$A$2:$F$964,4,FALSE),"")</f>
        <v>Deshaan</v>
      </c>
      <c r="J34" s="3" t="str">
        <f>IF(G34&lt;&gt;"",VLOOKUP(G34,'ESO zone constants'!$A$2:$F$964,5,FALSE),"")</f>
        <v>Deshaan</v>
      </c>
      <c r="K34" s="3" t="str">
        <f>IF(G34&lt;&gt;"",VLOOKUP(G34,'ESO zone constants'!$A$2:$F$964,6,FALSE),"")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4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constants'!$A$2:$B$9964,2,FALSE),"")</f>
        <v>14</v>
      </c>
      <c r="I35" s="3" t="str">
        <f>IF(G35&lt;&gt;"",VLOOKUP(G35,'ESO zone constants'!$A$2:$F$964,4,FALSE),"")</f>
        <v>Bangkorai</v>
      </c>
      <c r="J35" s="3" t="str">
        <f>IF(G35&lt;&gt;"",VLOOKUP(G35,'ESO zone constants'!$A$2:$F$964,5,FALSE),"")</f>
        <v>Bangkorai</v>
      </c>
      <c r="K35" s="3" t="str">
        <f>IF(G35&lt;&gt;"",VLOOKUP(G35,'ESO zone constants'!$A$2:$F$964,6,FALSE),"")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4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constants'!$A$2:$B$9964,2,FALSE),"")</f>
        <v>14</v>
      </c>
      <c r="I36" s="3" t="str">
        <f>IF(G36&lt;&gt;"",VLOOKUP(G36,'ESO zone constants'!$A$2:$F$964,4,FALSE),"")</f>
        <v>Bangkorai</v>
      </c>
      <c r="J36" s="3" t="str">
        <f>IF(G36&lt;&gt;"",VLOOKUP(G36,'ESO zone constants'!$A$2:$F$964,5,FALSE),"")</f>
        <v>Bangkorai</v>
      </c>
      <c r="K36" s="3" t="str">
        <f>IF(G36&lt;&gt;"",VLOOKUP(G36,'ESO zone constants'!$A$2:$F$964,6,FALSE),"")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4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constants'!$A$2:$B$9964,2,FALSE),"")</f>
        <v>14</v>
      </c>
      <c r="I37" s="3" t="str">
        <f>IF(G37&lt;&gt;"",VLOOKUP(G37,'ESO zone constants'!$A$2:$F$964,4,FALSE),"")</f>
        <v>Bangkorai</v>
      </c>
      <c r="J37" s="3" t="str">
        <f>IF(G37&lt;&gt;"",VLOOKUP(G37,'ESO zone constants'!$A$2:$F$964,5,FALSE),"")</f>
        <v>Bangkorai</v>
      </c>
      <c r="K37" s="3" t="str">
        <f>IF(G37&lt;&gt;"",VLOOKUP(G37,'ESO zone constants'!$A$2:$F$964,6,FALSE),"")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4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constants'!$A$2:$B$9964,2,FALSE),"")</f>
        <v>14</v>
      </c>
      <c r="I38" s="3" t="str">
        <f>IF(G38&lt;&gt;"",VLOOKUP(G38,'ESO zone constants'!$A$2:$F$964,4,FALSE),"")</f>
        <v>Bangkorai</v>
      </c>
      <c r="J38" s="3" t="str">
        <f>IF(G38&lt;&gt;"",VLOOKUP(G38,'ESO zone constants'!$A$2:$F$964,5,FALSE),"")</f>
        <v>Bangkorai</v>
      </c>
      <c r="K38" s="3" t="str">
        <f>IF(G38&lt;&gt;"",VLOOKUP(G38,'ESO zone constants'!$A$2:$F$964,6,FALSE),"")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4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constants'!$A$2:$B$9964,2,FALSE),"")</f>
        <v>14</v>
      </c>
      <c r="I39" s="3" t="str">
        <f>IF(G39&lt;&gt;"",VLOOKUP(G39,'ESO zone constants'!$A$2:$F$964,4,FALSE),"")</f>
        <v>Bangkorai</v>
      </c>
      <c r="J39" s="3" t="str">
        <f>IF(G39&lt;&gt;"",VLOOKUP(G39,'ESO zone constants'!$A$2:$F$964,5,FALSE),"")</f>
        <v>Bangkorai</v>
      </c>
      <c r="K39" s="3" t="str">
        <f>IF(G39&lt;&gt;"",VLOOKUP(G39,'ESO zone constants'!$A$2:$F$964,6,FALSE),"")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4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constants'!$A$2:$B$9964,2,FALSE),"")</f>
        <v>14</v>
      </c>
      <c r="I40" s="3" t="str">
        <f>IF(G40&lt;&gt;"",VLOOKUP(G40,'ESO zone constants'!$A$2:$F$964,4,FALSE),"")</f>
        <v>Bangkorai</v>
      </c>
      <c r="J40" s="3" t="str">
        <f>IF(G40&lt;&gt;"",VLOOKUP(G40,'ESO zone constants'!$A$2:$F$964,5,FALSE),"")</f>
        <v>Bangkorai</v>
      </c>
      <c r="K40" s="3" t="str">
        <f>IF(G40&lt;&gt;"",VLOOKUP(G40,'ESO zone constants'!$A$2:$F$964,6,FALSE),"")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4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constants'!$A$2:$B$9964,2,FALSE),"")</f>
        <v>14</v>
      </c>
      <c r="I41" s="3" t="str">
        <f>IF(G41&lt;&gt;"",VLOOKUP(G41,'ESO zone constants'!$A$2:$F$964,4,FALSE),"")</f>
        <v>Bangkorai</v>
      </c>
      <c r="J41" s="3" t="str">
        <f>IF(G41&lt;&gt;"",VLOOKUP(G41,'ESO zone constants'!$A$2:$F$964,5,FALSE),"")</f>
        <v>Bangkorai</v>
      </c>
      <c r="K41" s="3" t="str">
        <f>IF(G41&lt;&gt;"",VLOOKUP(G41,'ESO zone constants'!$A$2:$F$964,6,FALSE),"")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4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constants'!$A$2:$B$9964,2,FALSE),"")</f>
        <v>14</v>
      </c>
      <c r="I42" s="3" t="str">
        <f>IF(G42&lt;&gt;"",VLOOKUP(G42,'ESO zone constants'!$A$2:$F$964,4,FALSE),"")</f>
        <v>Bangkorai</v>
      </c>
      <c r="J42" s="3" t="str">
        <f>IF(G42&lt;&gt;"",VLOOKUP(G42,'ESO zone constants'!$A$2:$F$964,5,FALSE),"")</f>
        <v>Bangkorai</v>
      </c>
      <c r="K42" s="3" t="str">
        <f>IF(G42&lt;&gt;"",VLOOKUP(G42,'ESO zone constants'!$A$2:$F$964,6,FALSE),"")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4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constants'!$A$2:$B$9964,2,FALSE),"")</f>
        <v>9</v>
      </c>
      <c r="I43" s="3" t="str">
        <f>IF(G43&lt;&gt;"",VLOOKUP(G43,'ESO zone constants'!$A$2:$F$964,4,FALSE),"")</f>
        <v>Steinfälle</v>
      </c>
      <c r="J43" s="3" t="str">
        <f>IF(G43&lt;&gt;"",VLOOKUP(G43,'ESO zone constants'!$A$2:$F$964,5,FALSE),"")</f>
        <v>Stonefalls</v>
      </c>
      <c r="K43" s="3" t="str">
        <f>IF(G43&lt;&gt;"",VLOOKUP(G43,'ESO zone constants'!$A$2:$F$964,6,FALSE),"")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4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constants'!$A$2:$B$9964,2,FALSE),"")</f>
        <v>17</v>
      </c>
      <c r="I44" s="3" t="str">
        <f>IF(G44&lt;&gt;"",VLOOKUP(G44,'ESO zone constants'!$A$2:$F$964,4,FALSE),"")</f>
        <v>Die Alik'r-Wüste</v>
      </c>
      <c r="J44" s="3" t="str">
        <f>IF(G44&lt;&gt;"",VLOOKUP(G44,'ESO zone constants'!$A$2:$F$964,5,FALSE),"")</f>
        <v>Alik'r Desert</v>
      </c>
      <c r="K44" s="3" t="str">
        <f>IF(G44&lt;&gt;"",VLOOKUP(G44,'ESO zone constants'!$A$2:$F$964,6,FALSE),"")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4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constants'!$A$2:$B$9964,2,FALSE),"")</f>
        <v>17</v>
      </c>
      <c r="I45" s="3" t="str">
        <f>IF(G45&lt;&gt;"",VLOOKUP(G45,'ESO zone constants'!$A$2:$F$964,4,FALSE),"")</f>
        <v>Die Alik'r-Wüste</v>
      </c>
      <c r="J45" s="3" t="str">
        <f>IF(G45&lt;&gt;"",VLOOKUP(G45,'ESO zone constants'!$A$2:$F$964,5,FALSE),"")</f>
        <v>Alik'r Desert</v>
      </c>
      <c r="K45" s="3" t="str">
        <f>IF(G45&lt;&gt;"",VLOOKUP(G45,'ESO zone constants'!$A$2:$F$964,6,FALSE),"")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4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constants'!$A$2:$B$9964,2,FALSE),"")</f>
        <v>17</v>
      </c>
      <c r="I46" s="3" t="str">
        <f>IF(G46&lt;&gt;"",VLOOKUP(G46,'ESO zone constants'!$A$2:$F$964,4,FALSE),"")</f>
        <v>Die Alik'r-Wüste</v>
      </c>
      <c r="J46" s="3" t="str">
        <f>IF(G46&lt;&gt;"",VLOOKUP(G46,'ESO zone constants'!$A$2:$F$964,5,FALSE),"")</f>
        <v>Alik'r Desert</v>
      </c>
      <c r="K46" s="3" t="str">
        <f>IF(G46&lt;&gt;"",VLOOKUP(G46,'ESO zone constants'!$A$2:$F$964,6,FALSE),"")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4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constants'!$A$2:$B$9964,2,FALSE),"")</f>
        <v>17</v>
      </c>
      <c r="I47" s="3" t="str">
        <f>IF(G47&lt;&gt;"",VLOOKUP(G47,'ESO zone constants'!$A$2:$F$964,4,FALSE),"")</f>
        <v>Die Alik'r-Wüste</v>
      </c>
      <c r="J47" s="3" t="str">
        <f>IF(G47&lt;&gt;"",VLOOKUP(G47,'ESO zone constants'!$A$2:$F$964,5,FALSE),"")</f>
        <v>Alik'r Desert</v>
      </c>
      <c r="K47" s="3" t="str">
        <f>IF(G47&lt;&gt;"",VLOOKUP(G47,'ESO zone constants'!$A$2:$F$964,6,FALSE),"")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4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constants'!$A$2:$B$9964,2,FALSE),"")</f>
        <v>17</v>
      </c>
      <c r="I48" s="3" t="str">
        <f>IF(G48&lt;&gt;"",VLOOKUP(G48,'ESO zone constants'!$A$2:$F$964,4,FALSE),"")</f>
        <v>Die Alik'r-Wüste</v>
      </c>
      <c r="J48" s="3" t="str">
        <f>IF(G48&lt;&gt;"",VLOOKUP(G48,'ESO zone constants'!$A$2:$F$964,5,FALSE),"")</f>
        <v>Alik'r Desert</v>
      </c>
      <c r="K48" s="3" t="str">
        <f>IF(G48&lt;&gt;"",VLOOKUP(G48,'ESO zone constants'!$A$2:$F$964,6,FALSE),"")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4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constants'!$A$2:$B$9964,2,FALSE),"")</f>
        <v>19</v>
      </c>
      <c r="I49" s="3" t="str">
        <f>IF(G49&lt;&gt;"",VLOOKUP(G49,'ESO zone constants'!$A$2:$F$964,4,FALSE),"")</f>
        <v>Schattenfenn</v>
      </c>
      <c r="J49" s="3" t="str">
        <f>IF(G49&lt;&gt;"",VLOOKUP(G49,'ESO zone constants'!$A$2:$F$964,5,FALSE),"")</f>
        <v>Shadowfen</v>
      </c>
      <c r="K49" s="3" t="str">
        <f>IF(G49&lt;&gt;"",VLOOKUP(G49,'ESO zone constants'!$A$2:$F$964,6,FALSE),"")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4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constants'!$A$2:$B$9964,2,FALSE),"")</f>
        <v>19</v>
      </c>
      <c r="I50" s="3" t="str">
        <f>IF(G50&lt;&gt;"",VLOOKUP(G50,'ESO zone constants'!$A$2:$F$964,4,FALSE),"")</f>
        <v>Schattenfenn</v>
      </c>
      <c r="J50" s="3" t="str">
        <f>IF(G50&lt;&gt;"",VLOOKUP(G50,'ESO zone constants'!$A$2:$F$964,5,FALSE),"")</f>
        <v>Shadowfen</v>
      </c>
      <c r="K50" s="3" t="str">
        <f>IF(G50&lt;&gt;"",VLOOKUP(G50,'ESO zone constants'!$A$2:$F$964,6,FALSE),"")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4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constants'!$A$2:$B$9964,2,FALSE),"")</f>
        <v>19</v>
      </c>
      <c r="I51" s="3" t="str">
        <f>IF(G51&lt;&gt;"",VLOOKUP(G51,'ESO zone constants'!$A$2:$F$964,4,FALSE),"")</f>
        <v>Schattenfenn</v>
      </c>
      <c r="J51" s="3" t="str">
        <f>IF(G51&lt;&gt;"",VLOOKUP(G51,'ESO zone constants'!$A$2:$F$964,5,FALSE),"")</f>
        <v>Shadowfen</v>
      </c>
      <c r="K51" s="3" t="str">
        <f>IF(G51&lt;&gt;"",VLOOKUP(G51,'ESO zone constants'!$A$2:$F$964,6,FALSE),"")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4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constants'!$A$2:$B$9964,2,FALSE),"")</f>
        <v>19</v>
      </c>
      <c r="I52" s="3" t="str">
        <f>IF(G52&lt;&gt;"",VLOOKUP(G52,'ESO zone constants'!$A$2:$F$964,4,FALSE),"")</f>
        <v>Schattenfenn</v>
      </c>
      <c r="J52" s="3" t="str">
        <f>IF(G52&lt;&gt;"",VLOOKUP(G52,'ESO zone constants'!$A$2:$F$964,5,FALSE),"")</f>
        <v>Shadowfen</v>
      </c>
      <c r="K52" s="3" t="str">
        <f>IF(G52&lt;&gt;"",VLOOKUP(G52,'ESO zone constants'!$A$2:$F$964,6,FALSE),"")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4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constants'!$A$2:$B$9964,2,FALSE),"")</f>
        <v>19</v>
      </c>
      <c r="I53" s="3" t="str">
        <f>IF(G53&lt;&gt;"",VLOOKUP(G53,'ESO zone constants'!$A$2:$F$964,4,FALSE),"")</f>
        <v>Schattenfenn</v>
      </c>
      <c r="J53" s="3" t="str">
        <f>IF(G53&lt;&gt;"",VLOOKUP(G53,'ESO zone constants'!$A$2:$F$964,5,FALSE),"")</f>
        <v>Shadowfen</v>
      </c>
      <c r="K53" s="3" t="str">
        <f>IF(G53&lt;&gt;"",VLOOKUP(G53,'ESO zone constants'!$A$2:$F$964,6,FALSE),"")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4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constants'!$A$2:$B$9964,2,FALSE),"")</f>
        <v>19</v>
      </c>
      <c r="I54" s="3" t="str">
        <f>IF(G54&lt;&gt;"",VLOOKUP(G54,'ESO zone constants'!$A$2:$F$964,4,FALSE),"")</f>
        <v>Schattenfenn</v>
      </c>
      <c r="J54" s="3" t="str">
        <f>IF(G54&lt;&gt;"",VLOOKUP(G54,'ESO zone constants'!$A$2:$F$964,5,FALSE),"")</f>
        <v>Shadowfen</v>
      </c>
      <c r="K54" s="3" t="str">
        <f>IF(G54&lt;&gt;"",VLOOKUP(G54,'ESO zone constants'!$A$2:$F$964,6,FALSE),"")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4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constants'!$A$2:$B$9964,2,FALSE),"")</f>
        <v>19</v>
      </c>
      <c r="I55" s="3" t="str">
        <f>IF(G55&lt;&gt;"",VLOOKUP(G55,'ESO zone constants'!$A$2:$F$964,4,FALSE),"")</f>
        <v>Schattenfenn</v>
      </c>
      <c r="J55" s="3" t="str">
        <f>IF(G55&lt;&gt;"",VLOOKUP(G55,'ESO zone constants'!$A$2:$F$964,5,FALSE),"")</f>
        <v>Shadowfen</v>
      </c>
      <c r="K55" s="3" t="str">
        <f>IF(G55&lt;&gt;"",VLOOKUP(G55,'ESO zone constants'!$A$2:$F$964,6,FALSE),"")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4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constants'!$A$2:$B$9964,2,FALSE),"")</f>
        <v/>
      </c>
      <c r="I56" s="3" t="str">
        <f>IF(G56&lt;&gt;"",VLOOKUP(G56,'ESO zone constants'!$A$2:$F$964,4,FALSE),"")</f>
        <v/>
      </c>
      <c r="J56" s="3" t="str">
        <f>IF(G56&lt;&gt;"",VLOOKUP(G56,'ESO zone constants'!$A$2:$F$964,5,FALSE),"")</f>
        <v/>
      </c>
      <c r="K56" s="3" t="str">
        <f>IF(G56&lt;&gt;"",VLOOKUP(G56,'ESO zone constants'!$A$2:$F$964,6,FALSE),"")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4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constants'!$A$2:$B$9964,2,FALSE),"")</f>
        <v>5</v>
      </c>
      <c r="I57" s="3" t="str">
        <f>IF(G57&lt;&gt;"",VLOOKUP(G57,'ESO zone constants'!$A$2:$F$964,4,FALSE),"")</f>
        <v>Kluftspitze</v>
      </c>
      <c r="J57" s="3" t="str">
        <f>IF(G57&lt;&gt;"",VLOOKUP(G57,'ESO zone constants'!$A$2:$F$964,5,FALSE),"")</f>
        <v>Rivenspire</v>
      </c>
      <c r="K57" s="3" t="str">
        <f>IF(G57&lt;&gt;"",VLOOKUP(G57,'ESO zone constants'!$A$2:$F$964,6,FALSE),"")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4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constants'!$A$2:$B$9964,2,FALSE),"")</f>
        <v>4</v>
      </c>
      <c r="I58" s="3" t="str">
        <f>IF(G58&lt;&gt;"",VLOOKUP(G58,'ESO zone constants'!$A$2:$F$964,4,FALSE),"")</f>
        <v>Sturmhafen</v>
      </c>
      <c r="J58" s="3" t="str">
        <f>IF(G58&lt;&gt;"",VLOOKUP(G58,'ESO zone constants'!$A$2:$F$964,5,FALSE),"")</f>
        <v>Stormhaven</v>
      </c>
      <c r="K58" s="3" t="str">
        <f>IF(G58&lt;&gt;"",VLOOKUP(G58,'ESO zone constants'!$A$2:$F$964,6,FALSE),"")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4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constants'!$A$2:$B$9964,2,FALSE),"")</f>
        <v>17</v>
      </c>
      <c r="I59" s="3" t="str">
        <f>IF(G59&lt;&gt;"",VLOOKUP(G59,'ESO zone constants'!$A$2:$F$964,4,FALSE),"")</f>
        <v>Die Alik'r-Wüste</v>
      </c>
      <c r="J59" s="3" t="str">
        <f>IF(G59&lt;&gt;"",VLOOKUP(G59,'ESO zone constants'!$A$2:$F$964,5,FALSE),"")</f>
        <v>Alik'r Desert</v>
      </c>
      <c r="K59" s="3" t="str">
        <f>IF(G59&lt;&gt;"",VLOOKUP(G59,'ESO zone constants'!$A$2:$F$964,6,FALSE),"")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4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constants'!$A$2:$B$9964,2,FALSE),"")</f>
        <v>17</v>
      </c>
      <c r="I60" s="3" t="str">
        <f>IF(G60&lt;&gt;"",VLOOKUP(G60,'ESO zone constants'!$A$2:$F$964,4,FALSE),"")</f>
        <v>Die Alik'r-Wüste</v>
      </c>
      <c r="J60" s="3" t="str">
        <f>IF(G60&lt;&gt;"",VLOOKUP(G60,'ESO zone constants'!$A$2:$F$964,5,FALSE),"")</f>
        <v>Alik'r Desert</v>
      </c>
      <c r="K60" s="3" t="str">
        <f>IF(G60&lt;&gt;"",VLOOKUP(G60,'ESO zone constants'!$A$2:$F$964,6,FALSE),"")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4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constants'!$A$2:$B$9964,2,FALSE),"")</f>
        <v>17</v>
      </c>
      <c r="I61" s="3" t="str">
        <f>IF(G61&lt;&gt;"",VLOOKUP(G61,'ESO zone constants'!$A$2:$F$964,4,FALSE),"")</f>
        <v>Die Alik'r-Wüste</v>
      </c>
      <c r="J61" s="3" t="str">
        <f>IF(G61&lt;&gt;"",VLOOKUP(G61,'ESO zone constants'!$A$2:$F$964,5,FALSE),"")</f>
        <v>Alik'r Desert</v>
      </c>
      <c r="K61" s="3" t="str">
        <f>IF(G61&lt;&gt;"",VLOOKUP(G61,'ESO zone constants'!$A$2:$F$964,6,FALSE),"")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4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constants'!$A$2:$B$9964,2,FALSE),"")</f>
        <v>17</v>
      </c>
      <c r="I62" s="3" t="str">
        <f>IF(G62&lt;&gt;"",VLOOKUP(G62,'ESO zone constants'!$A$2:$F$964,4,FALSE),"")</f>
        <v>Die Alik'r-Wüste</v>
      </c>
      <c r="J62" s="3" t="str">
        <f>IF(G62&lt;&gt;"",VLOOKUP(G62,'ESO zone constants'!$A$2:$F$964,5,FALSE),"")</f>
        <v>Alik'r Desert</v>
      </c>
      <c r="K62" s="3" t="str">
        <f>IF(G62&lt;&gt;"",VLOOKUP(G62,'ESO zone constants'!$A$2:$F$964,6,FALSE),"")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4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constants'!$A$2:$B$9964,2,FALSE),"")</f>
        <v>17</v>
      </c>
      <c r="I63" s="3" t="str">
        <f>IF(G63&lt;&gt;"",VLOOKUP(G63,'ESO zone constants'!$A$2:$F$964,4,FALSE),"")</f>
        <v>Die Alik'r-Wüste</v>
      </c>
      <c r="J63" s="3" t="str">
        <f>IF(G63&lt;&gt;"",VLOOKUP(G63,'ESO zone constants'!$A$2:$F$964,5,FALSE),"")</f>
        <v>Alik'r Desert</v>
      </c>
      <c r="K63" s="3" t="str">
        <f>IF(G63&lt;&gt;"",VLOOKUP(G63,'ESO zone constants'!$A$2:$F$964,6,FALSE),"")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4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constants'!$A$2:$B$9964,2,FALSE),"")</f>
        <v>2</v>
      </c>
      <c r="I64" s="3" t="str">
        <f>IF(G64&lt;&gt;"",VLOOKUP(G64,'ESO zone constants'!$A$2:$F$964,4,FALSE),"")</f>
        <v>Glenumbra</v>
      </c>
      <c r="J64" s="3" t="str">
        <f>IF(G64&lt;&gt;"",VLOOKUP(G64,'ESO zone constants'!$A$2:$F$964,5,FALSE),"")</f>
        <v>Glenumbra</v>
      </c>
      <c r="K64" s="3" t="str">
        <f>IF(G64&lt;&gt;"",VLOOKUP(G64,'ESO zone constants'!$A$2:$F$964,6,FALSE),"")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4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constants'!$A$2:$B$9964,2,FALSE),"")</f>
        <v>14</v>
      </c>
      <c r="I65" s="3" t="str">
        <f>IF(G65&lt;&gt;"",VLOOKUP(G65,'ESO zone constants'!$A$2:$F$964,4,FALSE),"")</f>
        <v>Bangkorai</v>
      </c>
      <c r="J65" s="3" t="str">
        <f>IF(G65&lt;&gt;"",VLOOKUP(G65,'ESO zone constants'!$A$2:$F$964,5,FALSE),"")</f>
        <v>Bangkorai</v>
      </c>
      <c r="K65" s="3" t="str">
        <f>IF(G65&lt;&gt;"",VLOOKUP(G65,'ESO zone constants'!$A$2:$F$964,6,FALSE),"")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4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constants'!$A$2:$B$9964,2,FALSE),"")</f>
        <v>2</v>
      </c>
      <c r="I66" s="3" t="str">
        <f>IF(G66&lt;&gt;"",VLOOKUP(G66,'ESO zone constants'!$A$2:$F$964,4,FALSE),"")</f>
        <v>Glenumbra</v>
      </c>
      <c r="J66" s="3" t="str">
        <f>IF(G66&lt;&gt;"",VLOOKUP(G66,'ESO zone constants'!$A$2:$F$964,5,FALSE),"")</f>
        <v>Glenumbra</v>
      </c>
      <c r="K66" s="3" t="str">
        <f>IF(G66&lt;&gt;"",VLOOKUP(G66,'ESO zone constants'!$A$2:$F$964,6,FALSE),"")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4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constants'!$A$2:$B$9964,2,FALSE),"")</f>
        <v>9</v>
      </c>
      <c r="I67" s="3" t="str">
        <f>IF(G67&lt;&gt;"",VLOOKUP(G67,'ESO zone constants'!$A$2:$F$964,4,FALSE),"")</f>
        <v>Steinfälle</v>
      </c>
      <c r="J67" s="3" t="str">
        <f>IF(G67&lt;&gt;"",VLOOKUP(G67,'ESO zone constants'!$A$2:$F$964,5,FALSE),"")</f>
        <v>Stonefalls</v>
      </c>
      <c r="K67" s="3" t="str">
        <f>IF(G67&lt;&gt;"",VLOOKUP(G67,'ESO zone constants'!$A$2:$F$964,6,FALSE),"")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4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constants'!$A$2:$B$9964,2,FALSE),"")</f>
        <v>9</v>
      </c>
      <c r="I68" s="3" t="str">
        <f>IF(G68&lt;&gt;"",VLOOKUP(G68,'ESO zone constants'!$A$2:$F$964,4,FALSE),"")</f>
        <v>Steinfälle</v>
      </c>
      <c r="J68" s="3" t="str">
        <f>IF(G68&lt;&gt;"",VLOOKUP(G68,'ESO zone constants'!$A$2:$F$964,5,FALSE),"")</f>
        <v>Stonefalls</v>
      </c>
      <c r="K68" s="3" t="str">
        <f>IF(G68&lt;&gt;"",VLOOKUP(G68,'ESO zone constants'!$A$2:$F$964,6,FALSE),"")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4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constants'!$A$2:$B$9964,2,FALSE),"")</f>
        <v>9</v>
      </c>
      <c r="I69" s="3" t="str">
        <f>IF(G69&lt;&gt;"",VLOOKUP(G69,'ESO zone constants'!$A$2:$F$964,4,FALSE),"")</f>
        <v>Steinfälle</v>
      </c>
      <c r="J69" s="3" t="str">
        <f>IF(G69&lt;&gt;"",VLOOKUP(G69,'ESO zone constants'!$A$2:$F$964,5,FALSE),"")</f>
        <v>Stonefalls</v>
      </c>
      <c r="K69" s="3" t="str">
        <f>IF(G69&lt;&gt;"",VLOOKUP(G69,'ESO zone constants'!$A$2:$F$964,6,FALSE),"")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4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constants'!$A$2:$B$9964,2,FALSE),"")</f>
        <v>9</v>
      </c>
      <c r="I70" s="3" t="str">
        <f>IF(G70&lt;&gt;"",VLOOKUP(G70,'ESO zone constants'!$A$2:$F$964,4,FALSE),"")</f>
        <v>Steinfälle</v>
      </c>
      <c r="J70" s="3" t="str">
        <f>IF(G70&lt;&gt;"",VLOOKUP(G70,'ESO zone constants'!$A$2:$F$964,5,FALSE),"")</f>
        <v>Stonefalls</v>
      </c>
      <c r="K70" s="3" t="str">
        <f>IF(G70&lt;&gt;"",VLOOKUP(G70,'ESO zone constants'!$A$2:$F$964,6,FALSE),"")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4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constants'!$A$2:$B$9964,2,FALSE),"")</f>
        <v>9</v>
      </c>
      <c r="I71" s="3" t="str">
        <f>IF(G71&lt;&gt;"",VLOOKUP(G71,'ESO zone constants'!$A$2:$F$964,4,FALSE),"")</f>
        <v>Steinfälle</v>
      </c>
      <c r="J71" s="3" t="str">
        <f>IF(G71&lt;&gt;"",VLOOKUP(G71,'ESO zone constants'!$A$2:$F$964,5,FALSE),"")</f>
        <v>Stonefalls</v>
      </c>
      <c r="K71" s="3" t="str">
        <f>IF(G71&lt;&gt;"",VLOOKUP(G71,'ESO zone constants'!$A$2:$F$964,6,FALSE),"")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4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constants'!$A$2:$B$9964,2,FALSE),"")</f>
        <v/>
      </c>
      <c r="I72" s="3" t="str">
        <f>IF(G72&lt;&gt;"",VLOOKUP(G72,'ESO zone constants'!$A$2:$F$964,4,FALSE),"")</f>
        <v/>
      </c>
      <c r="J72" s="3" t="str">
        <f>IF(G72&lt;&gt;"",VLOOKUP(G72,'ESO zone constants'!$A$2:$F$964,5,FALSE),"")</f>
        <v/>
      </c>
      <c r="K72" s="3" t="str">
        <f>IF(G72&lt;&gt;"",VLOOKUP(G72,'ESO zone constants'!$A$2:$F$964,6,FALSE),"")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4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constants'!$A$2:$B$9964,2,FALSE),"")</f>
        <v>9</v>
      </c>
      <c r="I73" s="3" t="str">
        <f>IF(G73&lt;&gt;"",VLOOKUP(G73,'ESO zone constants'!$A$2:$F$964,4,FALSE),"")</f>
        <v>Steinfälle</v>
      </c>
      <c r="J73" s="3" t="str">
        <f>IF(G73&lt;&gt;"",VLOOKUP(G73,'ESO zone constants'!$A$2:$F$964,5,FALSE),"")</f>
        <v>Stonefalls</v>
      </c>
      <c r="K73" s="3" t="str">
        <f>IF(G73&lt;&gt;"",VLOOKUP(G73,'ESO zone constants'!$A$2:$F$964,6,FALSE),"")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4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constants'!$A$2:$B$9964,2,FALSE),"")</f>
        <v>9</v>
      </c>
      <c r="I74" s="3" t="str">
        <f>IF(G74&lt;&gt;"",VLOOKUP(G74,'ESO zone constants'!$A$2:$F$964,4,FALSE),"")</f>
        <v>Steinfälle</v>
      </c>
      <c r="J74" s="3" t="str">
        <f>IF(G74&lt;&gt;"",VLOOKUP(G74,'ESO zone constants'!$A$2:$F$964,5,FALSE),"")</f>
        <v>Stonefalls</v>
      </c>
      <c r="K74" s="3" t="str">
        <f>IF(G74&lt;&gt;"",VLOOKUP(G74,'ESO zone constants'!$A$2:$F$964,6,FALSE),"")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4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constants'!$A$2:$B$9964,2,FALSE),"")</f>
        <v>9</v>
      </c>
      <c r="I75" s="3" t="str">
        <f>IF(G75&lt;&gt;"",VLOOKUP(G75,'ESO zone constants'!$A$2:$F$964,4,FALSE),"")</f>
        <v>Steinfälle</v>
      </c>
      <c r="J75" s="3" t="str">
        <f>IF(G75&lt;&gt;"",VLOOKUP(G75,'ESO zone constants'!$A$2:$F$964,5,FALSE),"")</f>
        <v>Stonefalls</v>
      </c>
      <c r="K75" s="3" t="str">
        <f>IF(G75&lt;&gt;"",VLOOKUP(G75,'ESO zone constants'!$A$2:$F$964,6,FALSE),"")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4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constants'!$A$2:$B$9964,2,FALSE),"")</f>
        <v>9</v>
      </c>
      <c r="I76" s="3" t="str">
        <f>IF(G76&lt;&gt;"",VLOOKUP(G76,'ESO zone constants'!$A$2:$F$964,4,FALSE),"")</f>
        <v>Steinfälle</v>
      </c>
      <c r="J76" s="3" t="str">
        <f>IF(G76&lt;&gt;"",VLOOKUP(G76,'ESO zone constants'!$A$2:$F$964,5,FALSE),"")</f>
        <v>Stonefalls</v>
      </c>
      <c r="K76" s="3" t="str">
        <f>IF(G76&lt;&gt;"",VLOOKUP(G76,'ESO zone constants'!$A$2:$F$964,6,FALSE),"")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4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constants'!$A$2:$B$9964,2,FALSE),"")</f>
        <v>9</v>
      </c>
      <c r="I77" s="3" t="str">
        <f>IF(G77&lt;&gt;"",VLOOKUP(G77,'ESO zone constants'!$A$2:$F$964,4,FALSE),"")</f>
        <v>Steinfälle</v>
      </c>
      <c r="J77" s="3" t="str">
        <f>IF(G77&lt;&gt;"",VLOOKUP(G77,'ESO zone constants'!$A$2:$F$964,5,FALSE),"")</f>
        <v>Stonefalls</v>
      </c>
      <c r="K77" s="3" t="str">
        <f>IF(G77&lt;&gt;"",VLOOKUP(G77,'ESO zone constants'!$A$2:$F$964,6,FALSE),"")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4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constants'!$A$2:$B$9964,2,FALSE),"")</f>
        <v>9</v>
      </c>
      <c r="I78" s="3" t="str">
        <f>IF(G78&lt;&gt;"",VLOOKUP(G78,'ESO zone constants'!$A$2:$F$964,4,FALSE),"")</f>
        <v>Steinfälle</v>
      </c>
      <c r="J78" s="3" t="str">
        <f>IF(G78&lt;&gt;"",VLOOKUP(G78,'ESO zone constants'!$A$2:$F$964,5,FALSE),"")</f>
        <v>Stonefalls</v>
      </c>
      <c r="K78" s="3" t="str">
        <f>IF(G78&lt;&gt;"",VLOOKUP(G78,'ESO zone constants'!$A$2:$F$964,6,FALSE),"")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4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constants'!$A$2:$B$9964,2,FALSE),"")</f>
        <v>9</v>
      </c>
      <c r="I79" s="3" t="str">
        <f>IF(G79&lt;&gt;"",VLOOKUP(G79,'ESO zone constants'!$A$2:$F$964,4,FALSE),"")</f>
        <v>Steinfälle</v>
      </c>
      <c r="J79" s="3" t="str">
        <f>IF(G79&lt;&gt;"",VLOOKUP(G79,'ESO zone constants'!$A$2:$F$964,5,FALSE),"")</f>
        <v>Stonefalls</v>
      </c>
      <c r="K79" s="3" t="str">
        <f>IF(G79&lt;&gt;"",VLOOKUP(G79,'ESO zone constants'!$A$2:$F$964,6,FALSE),"")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4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constants'!$A$2:$B$9964,2,FALSE),"")</f>
        <v>19</v>
      </c>
      <c r="I80" s="3" t="str">
        <f>IF(G80&lt;&gt;"",VLOOKUP(G80,'ESO zone constants'!$A$2:$F$964,4,FALSE),"")</f>
        <v>Schattenfenn</v>
      </c>
      <c r="J80" s="3" t="str">
        <f>IF(G80&lt;&gt;"",VLOOKUP(G80,'ESO zone constants'!$A$2:$F$964,5,FALSE),"")</f>
        <v>Shadowfen</v>
      </c>
      <c r="K80" s="3" t="str">
        <f>IF(G80&lt;&gt;"",VLOOKUP(G80,'ESO zone constants'!$A$2:$F$964,6,FALSE),"")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4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constants'!$A$2:$B$9964,2,FALSE),"")</f>
        <v>10</v>
      </c>
      <c r="I81" s="3" t="str">
        <f>IF(G81&lt;&gt;"",VLOOKUP(G81,'ESO zone constants'!$A$2:$F$964,4,FALSE),"")</f>
        <v>Deshaan</v>
      </c>
      <c r="J81" s="3" t="str">
        <f>IF(G81&lt;&gt;"",VLOOKUP(G81,'ESO zone constants'!$A$2:$F$964,5,FALSE),"")</f>
        <v>Deshaan</v>
      </c>
      <c r="K81" s="3" t="str">
        <f>IF(G81&lt;&gt;"",VLOOKUP(G81,'ESO zone constants'!$A$2:$F$964,6,FALSE),"")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4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constants'!$A$2:$B$9964,2,FALSE),"")</f>
        <v>10</v>
      </c>
      <c r="I82" s="3" t="str">
        <f>IF(G82&lt;&gt;"",VLOOKUP(G82,'ESO zone constants'!$A$2:$F$964,4,FALSE),"")</f>
        <v>Deshaan</v>
      </c>
      <c r="J82" s="3" t="str">
        <f>IF(G82&lt;&gt;"",VLOOKUP(G82,'ESO zone constants'!$A$2:$F$964,5,FALSE),"")</f>
        <v>Deshaan</v>
      </c>
      <c r="K82" s="3" t="str">
        <f>IF(G82&lt;&gt;"",VLOOKUP(G82,'ESO zone constants'!$A$2:$F$964,6,FALSE),"")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4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constants'!$A$2:$B$9964,2,FALSE),"")</f>
        <v>10</v>
      </c>
      <c r="I83" s="3" t="str">
        <f>IF(G83&lt;&gt;"",VLOOKUP(G83,'ESO zone constants'!$A$2:$F$964,4,FALSE),"")</f>
        <v>Deshaan</v>
      </c>
      <c r="J83" s="3" t="str">
        <f>IF(G83&lt;&gt;"",VLOOKUP(G83,'ESO zone constants'!$A$2:$F$964,5,FALSE),"")</f>
        <v>Deshaan</v>
      </c>
      <c r="K83" s="3" t="str">
        <f>IF(G83&lt;&gt;"",VLOOKUP(G83,'ESO zone constants'!$A$2:$F$964,6,FALSE),"")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4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constants'!$A$2:$B$9964,2,FALSE),"")</f>
        <v>5</v>
      </c>
      <c r="I84" s="3" t="str">
        <f>IF(G84&lt;&gt;"",VLOOKUP(G84,'ESO zone constants'!$A$2:$F$964,4,FALSE),"")</f>
        <v>Kluftspitze</v>
      </c>
      <c r="J84" s="3" t="str">
        <f>IF(G84&lt;&gt;"",VLOOKUP(G84,'ESO zone constants'!$A$2:$F$964,5,FALSE),"")</f>
        <v>Rivenspire</v>
      </c>
      <c r="K84" s="3" t="str">
        <f>IF(G84&lt;&gt;"",VLOOKUP(G84,'ESO zone constants'!$A$2:$F$964,6,FALSE),"")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4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constants'!$A$2:$B$9964,2,FALSE),"")</f>
        <v>5</v>
      </c>
      <c r="I85" s="3" t="str">
        <f>IF(G85&lt;&gt;"",VLOOKUP(G85,'ESO zone constants'!$A$2:$F$964,4,FALSE),"")</f>
        <v>Kluftspitze</v>
      </c>
      <c r="J85" s="3" t="str">
        <f>IF(G85&lt;&gt;"",VLOOKUP(G85,'ESO zone constants'!$A$2:$F$964,5,FALSE),"")</f>
        <v>Rivenspire</v>
      </c>
      <c r="K85" s="3" t="str">
        <f>IF(G85&lt;&gt;"",VLOOKUP(G85,'ESO zone constants'!$A$2:$F$964,6,FALSE),"")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4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constants'!$A$2:$B$9964,2,FALSE),"")</f>
        <v>5</v>
      </c>
      <c r="I86" s="3" t="str">
        <f>IF(G86&lt;&gt;"",VLOOKUP(G86,'ESO zone constants'!$A$2:$F$964,4,FALSE),"")</f>
        <v>Kluftspitze</v>
      </c>
      <c r="J86" s="3" t="str">
        <f>IF(G86&lt;&gt;"",VLOOKUP(G86,'ESO zone constants'!$A$2:$F$964,5,FALSE),"")</f>
        <v>Rivenspire</v>
      </c>
      <c r="K86" s="3" t="str">
        <f>IF(G86&lt;&gt;"",VLOOKUP(G86,'ESO zone constants'!$A$2:$F$964,6,FALSE),"")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4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constants'!$A$2:$B$9964,2,FALSE),"")</f>
        <v>19</v>
      </c>
      <c r="I87" s="3" t="str">
        <f>IF(G87&lt;&gt;"",VLOOKUP(G87,'ESO zone constants'!$A$2:$F$964,4,FALSE),"")</f>
        <v>Schattenfenn</v>
      </c>
      <c r="J87" s="3" t="str">
        <f>IF(G87&lt;&gt;"",VLOOKUP(G87,'ESO zone constants'!$A$2:$F$964,5,FALSE),"")</f>
        <v>Shadowfen</v>
      </c>
      <c r="K87" s="3" t="str">
        <f>IF(G87&lt;&gt;"",VLOOKUP(G87,'ESO zone constants'!$A$2:$F$964,6,FALSE),"")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4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constants'!$A$2:$B$9964,2,FALSE),"")</f>
        <v>5</v>
      </c>
      <c r="I88" s="3" t="str">
        <f>IF(G88&lt;&gt;"",VLOOKUP(G88,'ESO zone constants'!$A$2:$F$964,4,FALSE),"")</f>
        <v>Kluftspitze</v>
      </c>
      <c r="J88" s="3" t="str">
        <f>IF(G88&lt;&gt;"",VLOOKUP(G88,'ESO zone constants'!$A$2:$F$964,5,FALSE),"")</f>
        <v>Rivenspire</v>
      </c>
      <c r="K88" s="3" t="str">
        <f>IF(G88&lt;&gt;"",VLOOKUP(G88,'ESO zone constants'!$A$2:$F$964,6,FALSE),"")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4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constants'!$A$2:$B$9964,2,FALSE),"")</f>
        <v>15</v>
      </c>
      <c r="I89" s="3" t="str">
        <f>IF(G89&lt;&gt;"",VLOOKUP(G89,'ESO zone constants'!$A$2:$F$964,4,FALSE),"")</f>
        <v>Ostmarsch</v>
      </c>
      <c r="J89" s="3" t="str">
        <f>IF(G89&lt;&gt;"",VLOOKUP(G89,'ESO zone constants'!$A$2:$F$964,5,FALSE),"")</f>
        <v>Eastmarch</v>
      </c>
      <c r="K89" s="3" t="str">
        <f>IF(G89&lt;&gt;"",VLOOKUP(G89,'ESO zone constants'!$A$2:$F$964,6,FALSE),"")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4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constants'!$A$2:$B$9964,2,FALSE),"")</f>
        <v>15</v>
      </c>
      <c r="I90" s="3" t="str">
        <f>IF(G90&lt;&gt;"",VLOOKUP(G90,'ESO zone constants'!$A$2:$F$964,4,FALSE),"")</f>
        <v>Ostmarsch</v>
      </c>
      <c r="J90" s="3" t="str">
        <f>IF(G90&lt;&gt;"",VLOOKUP(G90,'ESO zone constants'!$A$2:$F$964,5,FALSE),"")</f>
        <v>Eastmarch</v>
      </c>
      <c r="K90" s="3" t="str">
        <f>IF(G90&lt;&gt;"",VLOOKUP(G90,'ESO zone constants'!$A$2:$F$964,6,FALSE),"")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4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constants'!$A$2:$B$9964,2,FALSE),"")</f>
        <v>15</v>
      </c>
      <c r="I91" s="3" t="str">
        <f>IF(G91&lt;&gt;"",VLOOKUP(G91,'ESO zone constants'!$A$2:$F$964,4,FALSE),"")</f>
        <v>Ostmarsch</v>
      </c>
      <c r="J91" s="3" t="str">
        <f>IF(G91&lt;&gt;"",VLOOKUP(G91,'ESO zone constants'!$A$2:$F$964,5,FALSE),"")</f>
        <v>Eastmarch</v>
      </c>
      <c r="K91" s="3" t="str">
        <f>IF(G91&lt;&gt;"",VLOOKUP(G91,'ESO zone constants'!$A$2:$F$964,6,FALSE),"")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4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constants'!$A$2:$B$9964,2,FALSE),"")</f>
        <v>15</v>
      </c>
      <c r="I92" s="3" t="str">
        <f>IF(G92&lt;&gt;"",VLOOKUP(G92,'ESO zone constants'!$A$2:$F$964,4,FALSE),"")</f>
        <v>Ostmarsch</v>
      </c>
      <c r="J92" s="3" t="str">
        <f>IF(G92&lt;&gt;"",VLOOKUP(G92,'ESO zone constants'!$A$2:$F$964,5,FALSE),"")</f>
        <v>Eastmarch</v>
      </c>
      <c r="K92" s="3" t="str">
        <f>IF(G92&lt;&gt;"",VLOOKUP(G92,'ESO zone constants'!$A$2:$F$964,6,FALSE),"")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4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constants'!$A$2:$B$9964,2,FALSE),"")</f>
        <v>15</v>
      </c>
      <c r="I93" s="3" t="str">
        <f>IF(G93&lt;&gt;"",VLOOKUP(G93,'ESO zone constants'!$A$2:$F$964,4,FALSE),"")</f>
        <v>Ostmarsch</v>
      </c>
      <c r="J93" s="3" t="str">
        <f>IF(G93&lt;&gt;"",VLOOKUP(G93,'ESO zone constants'!$A$2:$F$964,5,FALSE),"")</f>
        <v>Eastmarch</v>
      </c>
      <c r="K93" s="3" t="str">
        <f>IF(G93&lt;&gt;"",VLOOKUP(G93,'ESO zone constants'!$A$2:$F$964,6,FALSE),"")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4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constants'!$A$2:$B$9964,2,FALSE),"")</f>
        <v>15</v>
      </c>
      <c r="I94" s="3" t="str">
        <f>IF(G94&lt;&gt;"",VLOOKUP(G94,'ESO zone constants'!$A$2:$F$964,4,FALSE),"")</f>
        <v>Ostmarsch</v>
      </c>
      <c r="J94" s="3" t="str">
        <f>IF(G94&lt;&gt;"",VLOOKUP(G94,'ESO zone constants'!$A$2:$F$964,5,FALSE),"")</f>
        <v>Eastmarch</v>
      </c>
      <c r="K94" s="3" t="str">
        <f>IF(G94&lt;&gt;"",VLOOKUP(G94,'ESO zone constants'!$A$2:$F$964,6,FALSE),"")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4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constants'!$A$2:$B$9964,2,FALSE),"")</f>
        <v>15</v>
      </c>
      <c r="I95" s="3" t="str">
        <f>IF(G95&lt;&gt;"",VLOOKUP(G95,'ESO zone constants'!$A$2:$F$964,4,FALSE),"")</f>
        <v>Ostmarsch</v>
      </c>
      <c r="J95" s="3" t="str">
        <f>IF(G95&lt;&gt;"",VLOOKUP(G95,'ESO zone constants'!$A$2:$F$964,5,FALSE),"")</f>
        <v>Eastmarch</v>
      </c>
      <c r="K95" s="3" t="str">
        <f>IF(G95&lt;&gt;"",VLOOKUP(G95,'ESO zone constants'!$A$2:$F$964,6,FALSE),"")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4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constants'!$A$2:$B$9964,2,FALSE),"")</f>
        <v>15</v>
      </c>
      <c r="I96" s="3" t="str">
        <f>IF(G96&lt;&gt;"",VLOOKUP(G96,'ESO zone constants'!$A$2:$F$964,4,FALSE),"")</f>
        <v>Ostmarsch</v>
      </c>
      <c r="J96" s="3" t="str">
        <f>IF(G96&lt;&gt;"",VLOOKUP(G96,'ESO zone constants'!$A$2:$F$964,5,FALSE),"")</f>
        <v>Eastmarch</v>
      </c>
      <c r="K96" s="3" t="str">
        <f>IF(G96&lt;&gt;"",VLOOKUP(G96,'ESO zone constants'!$A$2:$F$964,6,FALSE),"")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4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constants'!$A$2:$B$9964,2,FALSE),"")</f>
        <v>15</v>
      </c>
      <c r="I97" s="3" t="str">
        <f>IF(G97&lt;&gt;"",VLOOKUP(G97,'ESO zone constants'!$A$2:$F$964,4,FALSE),"")</f>
        <v>Ostmarsch</v>
      </c>
      <c r="J97" s="3" t="str">
        <f>IF(G97&lt;&gt;"",VLOOKUP(G97,'ESO zone constants'!$A$2:$F$964,5,FALSE),"")</f>
        <v>Eastmarch</v>
      </c>
      <c r="K97" s="3" t="str">
        <f>IF(G97&lt;&gt;"",VLOOKUP(G97,'ESO zone constants'!$A$2:$F$964,6,FALSE),"")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4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constants'!$A$2:$B$9964,2,FALSE),"")</f>
        <v>15</v>
      </c>
      <c r="I98" s="3" t="str">
        <f>IF(G98&lt;&gt;"",VLOOKUP(G98,'ESO zone constants'!$A$2:$F$964,4,FALSE),"")</f>
        <v>Ostmarsch</v>
      </c>
      <c r="J98" s="3" t="str">
        <f>IF(G98&lt;&gt;"",VLOOKUP(G98,'ESO zone constants'!$A$2:$F$964,5,FALSE),"")</f>
        <v>Eastmarch</v>
      </c>
      <c r="K98" s="3" t="str">
        <f>IF(G98&lt;&gt;"",VLOOKUP(G98,'ESO zone constants'!$A$2:$F$964,6,FALSE),"")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4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constants'!$A$2:$B$9964,2,FALSE),"")</f>
        <v>15</v>
      </c>
      <c r="I99" s="3" t="str">
        <f>IF(G99&lt;&gt;"",VLOOKUP(G99,'ESO zone constants'!$A$2:$F$964,4,FALSE),"")</f>
        <v>Ostmarsch</v>
      </c>
      <c r="J99" s="3" t="str">
        <f>IF(G99&lt;&gt;"",VLOOKUP(G99,'ESO zone constants'!$A$2:$F$964,5,FALSE),"")</f>
        <v>Eastmarch</v>
      </c>
      <c r="K99" s="3" t="str">
        <f>IF(G99&lt;&gt;"",VLOOKUP(G99,'ESO zone constants'!$A$2:$F$964,6,FALSE),"")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4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constants'!$A$2:$B$9964,2,FALSE),"")</f>
        <v>9</v>
      </c>
      <c r="I100" s="3" t="str">
        <f>IF(G100&lt;&gt;"",VLOOKUP(G100,'ESO zone constants'!$A$2:$F$964,4,FALSE),"")</f>
        <v>Steinfälle</v>
      </c>
      <c r="J100" s="3" t="str">
        <f>IF(G100&lt;&gt;"",VLOOKUP(G100,'ESO zone constants'!$A$2:$F$964,5,FALSE),"")</f>
        <v>Stonefalls</v>
      </c>
      <c r="K100" s="3" t="str">
        <f>IF(G100&lt;&gt;"",VLOOKUP(G100,'ESO zone constants'!$A$2:$F$964,6,FALSE),"")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4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constants'!$A$2:$B$9964,2,FALSE),"")</f>
        <v>11</v>
      </c>
      <c r="I101" s="3" t="str">
        <f>IF(G101&lt;&gt;"",VLOOKUP(G101,'ESO zone constants'!$A$2:$F$964,4,FALSE),"")</f>
        <v>Malabal Tor</v>
      </c>
      <c r="J101" s="3" t="str">
        <f>IF(G101&lt;&gt;"",VLOOKUP(G101,'ESO zone constants'!$A$2:$F$964,5,FALSE),"")</f>
        <v>Malabal Tor</v>
      </c>
      <c r="K101" s="3" t="str">
        <f>IF(G101&lt;&gt;"",VLOOKUP(G101,'ESO zone constants'!$A$2:$F$964,6,FALSE),"")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4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constants'!$A$2:$B$9964,2,FALSE),"")</f>
        <v>11</v>
      </c>
      <c r="I102" s="3" t="str">
        <f>IF(G102&lt;&gt;"",VLOOKUP(G102,'ESO zone constants'!$A$2:$F$964,4,FALSE),"")</f>
        <v>Malabal Tor</v>
      </c>
      <c r="J102" s="3" t="str">
        <f>IF(G102&lt;&gt;"",VLOOKUP(G102,'ESO zone constants'!$A$2:$F$964,5,FALSE),"")</f>
        <v>Malabal Tor</v>
      </c>
      <c r="K102" s="3" t="str">
        <f>IF(G102&lt;&gt;"",VLOOKUP(G102,'ESO zone constants'!$A$2:$F$964,6,FALSE),"")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4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constants'!$A$2:$B$9964,2,FALSE),"")</f>
        <v>11</v>
      </c>
      <c r="I103" s="3" t="str">
        <f>IF(G103&lt;&gt;"",VLOOKUP(G103,'ESO zone constants'!$A$2:$F$964,4,FALSE),"")</f>
        <v>Malabal Tor</v>
      </c>
      <c r="J103" s="3" t="str">
        <f>IF(G103&lt;&gt;"",VLOOKUP(G103,'ESO zone constants'!$A$2:$F$964,5,FALSE),"")</f>
        <v>Malabal Tor</v>
      </c>
      <c r="K103" s="3" t="str">
        <f>IF(G103&lt;&gt;"",VLOOKUP(G103,'ESO zone constants'!$A$2:$F$964,6,FALSE),"")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4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constants'!$A$2:$B$9964,2,FALSE),"")</f>
        <v>11</v>
      </c>
      <c r="I104" s="3" t="str">
        <f>IF(G104&lt;&gt;"",VLOOKUP(G104,'ESO zone constants'!$A$2:$F$964,4,FALSE),"")</f>
        <v>Malabal Tor</v>
      </c>
      <c r="J104" s="3" t="str">
        <f>IF(G104&lt;&gt;"",VLOOKUP(G104,'ESO zone constants'!$A$2:$F$964,5,FALSE),"")</f>
        <v>Malabal Tor</v>
      </c>
      <c r="K104" s="3" t="str">
        <f>IF(G104&lt;&gt;"",VLOOKUP(G104,'ESO zone constants'!$A$2:$F$964,6,FALSE),"")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4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constants'!$A$2:$B$9964,2,FALSE),"")</f>
        <v>11</v>
      </c>
      <c r="I105" s="3" t="str">
        <f>IF(G105&lt;&gt;"",VLOOKUP(G105,'ESO zone constants'!$A$2:$F$964,4,FALSE),"")</f>
        <v>Malabal Tor</v>
      </c>
      <c r="J105" s="3" t="str">
        <f>IF(G105&lt;&gt;"",VLOOKUP(G105,'ESO zone constants'!$A$2:$F$964,5,FALSE),"")</f>
        <v>Malabal Tor</v>
      </c>
      <c r="K105" s="3" t="str">
        <f>IF(G105&lt;&gt;"",VLOOKUP(G105,'ESO zone constants'!$A$2:$F$964,6,FALSE),"")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4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constants'!$A$2:$B$9964,2,FALSE),"")</f>
        <v>11</v>
      </c>
      <c r="I106" s="3" t="str">
        <f>IF(G106&lt;&gt;"",VLOOKUP(G106,'ESO zone constants'!$A$2:$F$964,4,FALSE),"")</f>
        <v>Malabal Tor</v>
      </c>
      <c r="J106" s="3" t="str">
        <f>IF(G106&lt;&gt;"",VLOOKUP(G106,'ESO zone constants'!$A$2:$F$964,5,FALSE),"")</f>
        <v>Malabal Tor</v>
      </c>
      <c r="K106" s="3" t="str">
        <f>IF(G106&lt;&gt;"",VLOOKUP(G106,'ESO zone constants'!$A$2:$F$964,6,FALSE),"")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4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constants'!$A$2:$B$9964,2,FALSE),"")</f>
        <v>11</v>
      </c>
      <c r="I107" s="3" t="str">
        <f>IF(G107&lt;&gt;"",VLOOKUP(G107,'ESO zone constants'!$A$2:$F$964,4,FALSE),"")</f>
        <v>Malabal Tor</v>
      </c>
      <c r="J107" s="3" t="str">
        <f>IF(G107&lt;&gt;"",VLOOKUP(G107,'ESO zone constants'!$A$2:$F$964,5,FALSE),"")</f>
        <v>Malabal Tor</v>
      </c>
      <c r="K107" s="3" t="str">
        <f>IF(G107&lt;&gt;"",VLOOKUP(G107,'ESO zone constants'!$A$2:$F$964,6,FALSE),"")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4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constants'!$A$2:$B$9964,2,FALSE),"")</f>
        <v>11</v>
      </c>
      <c r="I108" s="3" t="str">
        <f>IF(G108&lt;&gt;"",VLOOKUP(G108,'ESO zone constants'!$A$2:$F$964,4,FALSE),"")</f>
        <v>Malabal Tor</v>
      </c>
      <c r="J108" s="3" t="str">
        <f>IF(G108&lt;&gt;"",VLOOKUP(G108,'ESO zone constants'!$A$2:$F$964,5,FALSE),"")</f>
        <v>Malabal Tor</v>
      </c>
      <c r="K108" s="3" t="str">
        <f>IF(G108&lt;&gt;"",VLOOKUP(G108,'ESO zone constants'!$A$2:$F$964,6,FALSE),"")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4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constants'!$A$2:$B$9964,2,FALSE),"")</f>
        <v>11</v>
      </c>
      <c r="I109" s="3" t="str">
        <f>IF(G109&lt;&gt;"",VLOOKUP(G109,'ESO zone constants'!$A$2:$F$964,4,FALSE),"")</f>
        <v>Malabal Tor</v>
      </c>
      <c r="J109" s="3" t="str">
        <f>IF(G109&lt;&gt;"",VLOOKUP(G109,'ESO zone constants'!$A$2:$F$964,5,FALSE),"")</f>
        <v>Malabal Tor</v>
      </c>
      <c r="K109" s="3" t="str">
        <f>IF(G109&lt;&gt;"",VLOOKUP(G109,'ESO zone constants'!$A$2:$F$964,6,FALSE),"")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4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constants'!$A$2:$B$9964,2,FALSE),"")</f>
        <v>9</v>
      </c>
      <c r="I110" s="3" t="str">
        <f>IF(G110&lt;&gt;"",VLOOKUP(G110,'ESO zone constants'!$A$2:$F$964,4,FALSE),"")</f>
        <v>Steinfälle</v>
      </c>
      <c r="J110" s="3" t="str">
        <f>IF(G110&lt;&gt;"",VLOOKUP(G110,'ESO zone constants'!$A$2:$F$964,5,FALSE),"")</f>
        <v>Stonefalls</v>
      </c>
      <c r="K110" s="3" t="str">
        <f>IF(G110&lt;&gt;"",VLOOKUP(G110,'ESO zone constants'!$A$2:$F$964,6,FALSE),"")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4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constants'!$A$2:$B$9964,2,FALSE),"")</f>
        <v>16</v>
      </c>
      <c r="I111" s="3" t="str">
        <f>IF(G111&lt;&gt;"",VLOOKUP(G111,'ESO zone constants'!$A$2:$F$964,4,FALSE),"")</f>
        <v>Rift</v>
      </c>
      <c r="J111" s="3" t="str">
        <f>IF(G111&lt;&gt;"",VLOOKUP(G111,'ESO zone constants'!$A$2:$F$964,5,FALSE),"")</f>
        <v>The Rift</v>
      </c>
      <c r="K111" s="3" t="str">
        <f>IF(G111&lt;&gt;"",VLOOKUP(G111,'ESO zone constants'!$A$2:$F$964,6,FALSE),"")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4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constants'!$A$2:$B$9964,2,FALSE),"")</f>
        <v>16</v>
      </c>
      <c r="I112" s="3" t="str">
        <f>IF(G112&lt;&gt;"",VLOOKUP(G112,'ESO zone constants'!$A$2:$F$964,4,FALSE),"")</f>
        <v>Rift</v>
      </c>
      <c r="J112" s="3" t="str">
        <f>IF(G112&lt;&gt;"",VLOOKUP(G112,'ESO zone constants'!$A$2:$F$964,5,FALSE),"")</f>
        <v>The Rift</v>
      </c>
      <c r="K112" s="3" t="str">
        <f>IF(G112&lt;&gt;"",VLOOKUP(G112,'ESO zone constants'!$A$2:$F$964,6,FALSE),"")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4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constants'!$A$2:$B$9964,2,FALSE),"")</f>
        <v>16</v>
      </c>
      <c r="I113" s="3" t="str">
        <f>IF(G113&lt;&gt;"",VLOOKUP(G113,'ESO zone constants'!$A$2:$F$964,4,FALSE),"")</f>
        <v>Rift</v>
      </c>
      <c r="J113" s="3" t="str">
        <f>IF(G113&lt;&gt;"",VLOOKUP(G113,'ESO zone constants'!$A$2:$F$964,5,FALSE),"")</f>
        <v>The Rift</v>
      </c>
      <c r="K113" s="3" t="str">
        <f>IF(G113&lt;&gt;"",VLOOKUP(G113,'ESO zone constants'!$A$2:$F$964,6,FALSE),"")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4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constants'!$A$2:$B$9964,2,FALSE),"")</f>
        <v>16</v>
      </c>
      <c r="I114" s="3" t="str">
        <f>IF(G114&lt;&gt;"",VLOOKUP(G114,'ESO zone constants'!$A$2:$F$964,4,FALSE),"")</f>
        <v>Rift</v>
      </c>
      <c r="J114" s="3" t="str">
        <f>IF(G114&lt;&gt;"",VLOOKUP(G114,'ESO zone constants'!$A$2:$F$964,5,FALSE),"")</f>
        <v>The Rift</v>
      </c>
      <c r="K114" s="3" t="str">
        <f>IF(G114&lt;&gt;"",VLOOKUP(G114,'ESO zone constants'!$A$2:$F$964,6,FALSE),"")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4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constants'!$A$2:$B$9964,2,FALSE),"")</f>
        <v>16</v>
      </c>
      <c r="I115" s="3" t="str">
        <f>IF(G115&lt;&gt;"",VLOOKUP(G115,'ESO zone constants'!$A$2:$F$964,4,FALSE),"")</f>
        <v>Rift</v>
      </c>
      <c r="J115" s="3" t="str">
        <f>IF(G115&lt;&gt;"",VLOOKUP(G115,'ESO zone constants'!$A$2:$F$964,5,FALSE),"")</f>
        <v>The Rift</v>
      </c>
      <c r="K115" s="3" t="str">
        <f>IF(G115&lt;&gt;"",VLOOKUP(G115,'ESO zone constants'!$A$2:$F$964,6,FALSE),"")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4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constants'!$A$2:$B$9964,2,FALSE),"")</f>
        <v>16</v>
      </c>
      <c r="I116" s="3" t="str">
        <f>IF(G116&lt;&gt;"",VLOOKUP(G116,'ESO zone constants'!$A$2:$F$964,4,FALSE),"")</f>
        <v>Rift</v>
      </c>
      <c r="J116" s="3" t="str">
        <f>IF(G116&lt;&gt;"",VLOOKUP(G116,'ESO zone constants'!$A$2:$F$964,5,FALSE),"")</f>
        <v>The Rift</v>
      </c>
      <c r="K116" s="3" t="str">
        <f>IF(G116&lt;&gt;"",VLOOKUP(G116,'ESO zone constants'!$A$2:$F$964,6,FALSE),"")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4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constants'!$A$2:$B$9964,2,FALSE),"")</f>
        <v>16</v>
      </c>
      <c r="I117" s="3" t="str">
        <f>IF(G117&lt;&gt;"",VLOOKUP(G117,'ESO zone constants'!$A$2:$F$964,4,FALSE),"")</f>
        <v>Rift</v>
      </c>
      <c r="J117" s="3" t="str">
        <f>IF(G117&lt;&gt;"",VLOOKUP(G117,'ESO zone constants'!$A$2:$F$964,5,FALSE),"")</f>
        <v>The Rift</v>
      </c>
      <c r="K117" s="3" t="str">
        <f>IF(G117&lt;&gt;"",VLOOKUP(G117,'ESO zone constants'!$A$2:$F$964,6,FALSE),"")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4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constants'!$A$2:$B$9964,2,FALSE),"")</f>
        <v>16</v>
      </c>
      <c r="I118" s="3" t="str">
        <f>IF(G118&lt;&gt;"",VLOOKUP(G118,'ESO zone constants'!$A$2:$F$964,4,FALSE),"")</f>
        <v>Rift</v>
      </c>
      <c r="J118" s="3" t="str">
        <f>IF(G118&lt;&gt;"",VLOOKUP(G118,'ESO zone constants'!$A$2:$F$964,5,FALSE),"")</f>
        <v>The Rift</v>
      </c>
      <c r="K118" s="3" t="str">
        <f>IF(G118&lt;&gt;"",VLOOKUP(G118,'ESO zone constants'!$A$2:$F$964,6,FALSE),"")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4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constants'!$A$2:$B$9964,2,FALSE),"")</f>
        <v>16</v>
      </c>
      <c r="I119" s="3" t="str">
        <f>IF(G119&lt;&gt;"",VLOOKUP(G119,'ESO zone constants'!$A$2:$F$964,4,FALSE),"")</f>
        <v>Rift</v>
      </c>
      <c r="J119" s="3" t="str">
        <f>IF(G119&lt;&gt;"",VLOOKUP(G119,'ESO zone constants'!$A$2:$F$964,5,FALSE),"")</f>
        <v>The Rift</v>
      </c>
      <c r="K119" s="3" t="str">
        <f>IF(G119&lt;&gt;"",VLOOKUP(G119,'ESO zone constants'!$A$2:$F$964,6,FALSE),"")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4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constants'!$A$2:$B$9964,2,FALSE),"")</f>
        <v>16</v>
      </c>
      <c r="I120" s="3" t="str">
        <f>IF(G120&lt;&gt;"",VLOOKUP(G120,'ESO zone constants'!$A$2:$F$964,4,FALSE),"")</f>
        <v>Rift</v>
      </c>
      <c r="J120" s="3" t="str">
        <f>IF(G120&lt;&gt;"",VLOOKUP(G120,'ESO zone constants'!$A$2:$F$964,5,FALSE),"")</f>
        <v>The Rift</v>
      </c>
      <c r="K120" s="3" t="str">
        <f>IF(G120&lt;&gt;"",VLOOKUP(G120,'ESO zone constants'!$A$2:$F$964,6,FALSE),"")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4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constants'!$A$2:$B$9964,2,FALSE),"")</f>
        <v>16</v>
      </c>
      <c r="I121" s="3" t="str">
        <f>IF(G121&lt;&gt;"",VLOOKUP(G121,'ESO zone constants'!$A$2:$F$964,4,FALSE),"")</f>
        <v>Rift</v>
      </c>
      <c r="J121" s="3" t="str">
        <f>IF(G121&lt;&gt;"",VLOOKUP(G121,'ESO zone constants'!$A$2:$F$964,5,FALSE),"")</f>
        <v>The Rift</v>
      </c>
      <c r="K121" s="3" t="str">
        <f>IF(G121&lt;&gt;"",VLOOKUP(G121,'ESO zone constants'!$A$2:$F$964,6,FALSE),"")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4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constants'!$A$2:$B$9964,2,FALSE),"")</f>
        <v>16</v>
      </c>
      <c r="I122" s="3" t="str">
        <f>IF(G122&lt;&gt;"",VLOOKUP(G122,'ESO zone constants'!$A$2:$F$964,4,FALSE),"")</f>
        <v>Rift</v>
      </c>
      <c r="J122" s="3" t="str">
        <f>IF(G122&lt;&gt;"",VLOOKUP(G122,'ESO zone constants'!$A$2:$F$964,5,FALSE),"")</f>
        <v>The Rift</v>
      </c>
      <c r="K122" s="3" t="str">
        <f>IF(G122&lt;&gt;"",VLOOKUP(G122,'ESO zone constants'!$A$2:$F$964,6,FALSE),"")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4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constants'!$A$2:$B$9964,2,FALSE),"")</f>
        <v>178</v>
      </c>
      <c r="I123" s="3" t="str">
        <f>IF(G123&lt;&gt;"",VLOOKUP(G123,'ESO zone constants'!$A$2:$F$964,4,FALSE),"")</f>
        <v>Auridon</v>
      </c>
      <c r="J123" s="3" t="str">
        <f>IF(G123&lt;&gt;"",VLOOKUP(G123,'ESO zone constants'!$A$2:$F$964,5,FALSE),"")</f>
        <v>Auridon</v>
      </c>
      <c r="K123" s="3" t="str">
        <f>IF(G123&lt;&gt;"",VLOOKUP(G123,'ESO zone constants'!$A$2:$F$964,6,FALSE),"")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4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constants'!$A$2:$B$9964,2,FALSE),"")</f>
        <v>178</v>
      </c>
      <c r="I124" s="3" t="str">
        <f>IF(G124&lt;&gt;"",VLOOKUP(G124,'ESO zone constants'!$A$2:$F$964,4,FALSE),"")</f>
        <v>Auridon</v>
      </c>
      <c r="J124" s="3" t="str">
        <f>IF(G124&lt;&gt;"",VLOOKUP(G124,'ESO zone constants'!$A$2:$F$964,5,FALSE),"")</f>
        <v>Auridon</v>
      </c>
      <c r="K124" s="3" t="str">
        <f>IF(G124&lt;&gt;"",VLOOKUP(G124,'ESO zone constants'!$A$2:$F$964,6,FALSE),"")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4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constants'!$A$2:$B$9964,2,FALSE),"")</f>
        <v>178</v>
      </c>
      <c r="I125" s="3" t="str">
        <f>IF(G125&lt;&gt;"",VLOOKUP(G125,'ESO zone constants'!$A$2:$F$964,4,FALSE),"")</f>
        <v>Auridon</v>
      </c>
      <c r="J125" s="3" t="str">
        <f>IF(G125&lt;&gt;"",VLOOKUP(G125,'ESO zone constants'!$A$2:$F$964,5,FALSE),"")</f>
        <v>Auridon</v>
      </c>
      <c r="K125" s="3" t="str">
        <f>IF(G125&lt;&gt;"",VLOOKUP(G125,'ESO zone constants'!$A$2:$F$964,6,FALSE),"")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4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constants'!$A$2:$B$9964,2,FALSE),"")</f>
        <v>178</v>
      </c>
      <c r="I126" s="3" t="str">
        <f>IF(G126&lt;&gt;"",VLOOKUP(G126,'ESO zone constants'!$A$2:$F$964,4,FALSE),"")</f>
        <v>Auridon</v>
      </c>
      <c r="J126" s="3" t="str">
        <f>IF(G126&lt;&gt;"",VLOOKUP(G126,'ESO zone constants'!$A$2:$F$964,5,FALSE),"")</f>
        <v>Auridon</v>
      </c>
      <c r="K126" s="3" t="str">
        <f>IF(G126&lt;&gt;"",VLOOKUP(G126,'ESO zone constants'!$A$2:$F$964,6,FALSE),"")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4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constants'!$A$2:$B$9964,2,FALSE),"")</f>
        <v>110</v>
      </c>
      <c r="I127" s="3" t="str">
        <f>IF(G127&lt;&gt;"",VLOOKUP(G127,'ESO zone constants'!$A$2:$F$964,4,FALSE),"")</f>
        <v>Bal Foyen</v>
      </c>
      <c r="J127" s="3" t="str">
        <f>IF(G127&lt;&gt;"",VLOOKUP(G127,'ESO zone constants'!$A$2:$F$964,5,FALSE),"")</f>
        <v>Bal Foyen</v>
      </c>
      <c r="K127" s="3" t="str">
        <f>IF(G127&lt;&gt;"",VLOOKUP(G127,'ESO zone constants'!$A$2:$F$964,6,FALSE),"")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4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constants'!$A$2:$B$9964,2,FALSE),"")</f>
        <v>110</v>
      </c>
      <c r="I128" s="3" t="str">
        <f>IF(G128&lt;&gt;"",VLOOKUP(G128,'ESO zone constants'!$A$2:$F$964,4,FALSE),"")</f>
        <v>Bal Foyen</v>
      </c>
      <c r="J128" s="3" t="str">
        <f>IF(G128&lt;&gt;"",VLOOKUP(G128,'ESO zone constants'!$A$2:$F$964,5,FALSE),"")</f>
        <v>Bal Foyen</v>
      </c>
      <c r="K128" s="3" t="str">
        <f>IF(G128&lt;&gt;"",VLOOKUP(G128,'ESO zone constants'!$A$2:$F$964,6,FALSE),"")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4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constants'!$A$2:$B$9964,2,FALSE),"")</f>
        <v>178</v>
      </c>
      <c r="I129" s="3" t="str">
        <f>IF(G129&lt;&gt;"",VLOOKUP(G129,'ESO zone constants'!$A$2:$F$964,4,FALSE),"")</f>
        <v>Auridon</v>
      </c>
      <c r="J129" s="3" t="str">
        <f>IF(G129&lt;&gt;"",VLOOKUP(G129,'ESO zone constants'!$A$2:$F$964,5,FALSE),"")</f>
        <v>Auridon</v>
      </c>
      <c r="K129" s="3" t="str">
        <f>IF(G129&lt;&gt;"",VLOOKUP(G129,'ESO zone constants'!$A$2:$F$964,6,FALSE),"")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4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constants'!$A$2:$B$9964,2,FALSE),"")</f>
        <v>154</v>
      </c>
      <c r="I130" s="3" t="str">
        <f>IF(G130&lt;&gt;"",VLOOKUP(G130,'ESO zone constants'!$A$2:$F$964,4,FALSE),"")</f>
        <v>Kalthafen</v>
      </c>
      <c r="J130" s="3" t="str">
        <f>IF(G130&lt;&gt;"",VLOOKUP(G130,'ESO zone constants'!$A$2:$F$964,5,FALSE),"")</f>
        <v>Coldharbour</v>
      </c>
      <c r="K130" s="3" t="str">
        <f>IF(G130&lt;&gt;"",VLOOKUP(G130,'ESO zone constants'!$A$2:$F$964,6,FALSE),"")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4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constants'!$A$2:$B$9964,2,FALSE),"")</f>
        <v>154</v>
      </c>
      <c r="I131" s="3" t="str">
        <f>IF(G131&lt;&gt;"",VLOOKUP(G131,'ESO zone constants'!$A$2:$F$964,4,FALSE),"")</f>
        <v>Kalthafen</v>
      </c>
      <c r="J131" s="3" t="str">
        <f>IF(G131&lt;&gt;"",VLOOKUP(G131,'ESO zone constants'!$A$2:$F$964,5,FALSE),"")</f>
        <v>Coldharbour</v>
      </c>
      <c r="K131" s="3" t="str">
        <f>IF(G131&lt;&gt;"",VLOOKUP(G131,'ESO zone constants'!$A$2:$F$964,6,FALSE),"")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4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constants'!$A$2:$B$9964,2,FALSE),"")</f>
        <v>154</v>
      </c>
      <c r="I132" s="3" t="str">
        <f>IF(G132&lt;&gt;"",VLOOKUP(G132,'ESO zone constants'!$A$2:$F$964,4,FALSE),"")</f>
        <v>Kalthafen</v>
      </c>
      <c r="J132" s="3" t="str">
        <f>IF(G132&lt;&gt;"",VLOOKUP(G132,'ESO zone constants'!$A$2:$F$964,5,FALSE),"")</f>
        <v>Coldharbour</v>
      </c>
      <c r="K132" s="3" t="str">
        <f>IF(G132&lt;&gt;"",VLOOKUP(G132,'ESO zone constants'!$A$2:$F$964,6,FALSE),"")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4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constants'!$A$2:$B$9964,2,FALSE),"")</f>
        <v>154</v>
      </c>
      <c r="I133" s="3" t="str">
        <f>IF(G133&lt;&gt;"",VLOOKUP(G133,'ESO zone constants'!$A$2:$F$964,4,FALSE),"")</f>
        <v>Kalthafen</v>
      </c>
      <c r="J133" s="3" t="str">
        <f>IF(G133&lt;&gt;"",VLOOKUP(G133,'ESO zone constants'!$A$2:$F$964,5,FALSE),"")</f>
        <v>Coldharbour</v>
      </c>
      <c r="K133" s="3" t="str">
        <f>IF(G133&lt;&gt;"",VLOOKUP(G133,'ESO zone constants'!$A$2:$F$964,6,FALSE),"")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4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constants'!$A$2:$B$9964,2,FALSE),"")</f>
        <v>154</v>
      </c>
      <c r="I134" s="3" t="str">
        <f>IF(G134&lt;&gt;"",VLOOKUP(G134,'ESO zone constants'!$A$2:$F$964,4,FALSE),"")</f>
        <v>Kalthafen</v>
      </c>
      <c r="J134" s="3" t="str">
        <f>IF(G134&lt;&gt;"",VLOOKUP(G134,'ESO zone constants'!$A$2:$F$964,5,FALSE),"")</f>
        <v>Coldharbour</v>
      </c>
      <c r="K134" s="3" t="str">
        <f>IF(G134&lt;&gt;"",VLOOKUP(G134,'ESO zone constants'!$A$2:$F$964,6,FALSE),"")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4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constants'!$A$2:$B$9964,2,FALSE),"")</f>
        <v>154</v>
      </c>
      <c r="I135" s="3" t="str">
        <f>IF(G135&lt;&gt;"",VLOOKUP(G135,'ESO zone constants'!$A$2:$F$964,4,FALSE),"")</f>
        <v>Kalthafen</v>
      </c>
      <c r="J135" s="3" t="str">
        <f>IF(G135&lt;&gt;"",VLOOKUP(G135,'ESO zone constants'!$A$2:$F$964,5,FALSE),"")</f>
        <v>Coldharbour</v>
      </c>
      <c r="K135" s="3" t="str">
        <f>IF(G135&lt;&gt;"",VLOOKUP(G135,'ESO zone constants'!$A$2:$F$964,6,FALSE),"")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4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constants'!$A$2:$B$9964,2,FALSE),"")</f>
        <v>154</v>
      </c>
      <c r="I136" s="3" t="str">
        <f>IF(G136&lt;&gt;"",VLOOKUP(G136,'ESO zone constants'!$A$2:$F$964,4,FALSE),"")</f>
        <v>Kalthafen</v>
      </c>
      <c r="J136" s="3" t="str">
        <f>IF(G136&lt;&gt;"",VLOOKUP(G136,'ESO zone constants'!$A$2:$F$964,5,FALSE),"")</f>
        <v>Coldharbour</v>
      </c>
      <c r="K136" s="3" t="str">
        <f>IF(G136&lt;&gt;"",VLOOKUP(G136,'ESO zone constants'!$A$2:$F$964,6,FALSE),"")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4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constants'!$A$2:$B$9964,2,FALSE),"")</f>
        <v>154</v>
      </c>
      <c r="I137" s="3" t="str">
        <f>IF(G137&lt;&gt;"",VLOOKUP(G137,'ESO zone constants'!$A$2:$F$964,4,FALSE),"")</f>
        <v>Kalthafen</v>
      </c>
      <c r="J137" s="3" t="str">
        <f>IF(G137&lt;&gt;"",VLOOKUP(G137,'ESO zone constants'!$A$2:$F$964,5,FALSE),"")</f>
        <v>Coldharbour</v>
      </c>
      <c r="K137" s="3" t="str">
        <f>IF(G137&lt;&gt;"",VLOOKUP(G137,'ESO zone constants'!$A$2:$F$964,6,FALSE),"")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4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constants'!$A$2:$B$9964,2,FALSE),"")</f>
        <v>154</v>
      </c>
      <c r="I138" s="3" t="str">
        <f>IF(G138&lt;&gt;"",VLOOKUP(G138,'ESO zone constants'!$A$2:$F$964,4,FALSE),"")</f>
        <v>Kalthafen</v>
      </c>
      <c r="J138" s="3" t="str">
        <f>IF(G138&lt;&gt;"",VLOOKUP(G138,'ESO zone constants'!$A$2:$F$964,5,FALSE),"")</f>
        <v>Coldharbour</v>
      </c>
      <c r="K138" s="3" t="str">
        <f>IF(G138&lt;&gt;"",VLOOKUP(G138,'ESO zone constants'!$A$2:$F$964,6,FALSE),"")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4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constants'!$A$2:$B$9964,2,FALSE),"")</f>
        <v>17</v>
      </c>
      <c r="I139" s="3" t="str">
        <f>IF(G139&lt;&gt;"",VLOOKUP(G139,'ESO zone constants'!$A$2:$F$964,4,FALSE),"")</f>
        <v>Die Alik'r-Wüste</v>
      </c>
      <c r="J139" s="3" t="str">
        <f>IF(G139&lt;&gt;"",VLOOKUP(G139,'ESO zone constants'!$A$2:$F$964,5,FALSE),"")</f>
        <v>Alik'r Desert</v>
      </c>
      <c r="K139" s="3" t="str">
        <f>IF(G139&lt;&gt;"",VLOOKUP(G139,'ESO zone constants'!$A$2:$F$964,6,FALSE),"")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4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constants'!$A$2:$B$9964,2,FALSE),"")</f>
        <v>304</v>
      </c>
      <c r="I140" s="3" t="str">
        <f>IF(G140&lt;&gt;"",VLOOKUP(G140,'ESO zone constants'!$A$2:$F$964,4,FALSE),"")</f>
        <v>Stros M'Kai</v>
      </c>
      <c r="J140" s="3" t="str">
        <f>IF(G140&lt;&gt;"",VLOOKUP(G140,'ESO zone constants'!$A$2:$F$964,5,FALSE),"")</f>
        <v>Stros M'Kai</v>
      </c>
      <c r="K140" s="3" t="str">
        <f>IF(G140&lt;&gt;"",VLOOKUP(G140,'ESO zone constants'!$A$2:$F$964,6,FALSE),"")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4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constants'!$A$2:$B$9964,2,FALSE),"")</f>
        <v>154</v>
      </c>
      <c r="I141" s="3" t="str">
        <f>IF(G141&lt;&gt;"",VLOOKUP(G141,'ESO zone constants'!$A$2:$F$964,4,FALSE),"")</f>
        <v>Kalthafen</v>
      </c>
      <c r="J141" s="3" t="str">
        <f>IF(G141&lt;&gt;"",VLOOKUP(G141,'ESO zone constants'!$A$2:$F$964,5,FALSE),"")</f>
        <v>Coldharbour</v>
      </c>
      <c r="K141" s="3" t="str">
        <f>IF(G141&lt;&gt;"",VLOOKUP(G141,'ESO zone constants'!$A$2:$F$964,6,FALSE),"")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4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constants'!$A$2:$B$9964,2,FALSE),"")</f>
        <v>154</v>
      </c>
      <c r="I142" s="3" t="str">
        <f>IF(G142&lt;&gt;"",VLOOKUP(G142,'ESO zone constants'!$A$2:$F$964,4,FALSE),"")</f>
        <v>Kalthafen</v>
      </c>
      <c r="J142" s="3" t="str">
        <f>IF(G142&lt;&gt;"",VLOOKUP(G142,'ESO zone constants'!$A$2:$F$964,5,FALSE),"")</f>
        <v>Coldharbour</v>
      </c>
      <c r="K142" s="3" t="str">
        <f>IF(G142&lt;&gt;"",VLOOKUP(G142,'ESO zone constants'!$A$2:$F$964,6,FALSE),"")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4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constants'!$A$2:$B$9964,2,FALSE),"")</f>
        <v>306</v>
      </c>
      <c r="I143" s="3" t="str">
        <f>IF(G143&lt;&gt;"",VLOOKUP(G143,'ESO zone constants'!$A$2:$F$964,4,FALSE),"")</f>
        <v>Khenarthis Rast</v>
      </c>
      <c r="J143" s="3" t="str">
        <f>IF(G143&lt;&gt;"",VLOOKUP(G143,'ESO zone constants'!$A$2:$F$964,5,FALSE),"")</f>
        <v>Khenarthi's Roost</v>
      </c>
      <c r="K143" s="3" t="str">
        <f>IF(G143&lt;&gt;"",VLOOKUP(G143,'ESO zone constants'!$A$2:$F$964,6,FALSE),"")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4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constants'!$A$2:$B$9964,2,FALSE),"")</f>
        <v>306</v>
      </c>
      <c r="I144" s="3" t="str">
        <f>IF(G144&lt;&gt;"",VLOOKUP(G144,'ESO zone constants'!$A$2:$F$964,4,FALSE),"")</f>
        <v>Khenarthis Rast</v>
      </c>
      <c r="J144" s="3" t="str">
        <f>IF(G144&lt;&gt;"",VLOOKUP(G144,'ESO zone constants'!$A$2:$F$964,5,FALSE),"")</f>
        <v>Khenarthi's Roost</v>
      </c>
      <c r="K144" s="3" t="str">
        <f>IF(G144&lt;&gt;"",VLOOKUP(G144,'ESO zone constants'!$A$2:$F$964,6,FALSE),"")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4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constants'!$A$2:$B$9964,2,FALSE),"")</f>
        <v>18</v>
      </c>
      <c r="I145" s="3" t="str">
        <f>IF(G145&lt;&gt;"",VLOOKUP(G145,'ESO zone constants'!$A$2:$F$964,4,FALSE),"")</f>
        <v>Grünschatten</v>
      </c>
      <c r="J145" s="3" t="str">
        <f>IF(G145&lt;&gt;"",VLOOKUP(G145,'ESO zone constants'!$A$2:$F$964,5,FALSE),"")</f>
        <v>Greenshade</v>
      </c>
      <c r="K145" s="3" t="str">
        <f>IF(G145&lt;&gt;"",VLOOKUP(G145,'ESO zone constants'!$A$2:$F$964,6,FALSE),"")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4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constants'!$A$2:$B$9964,2,FALSE),"")</f>
        <v>179</v>
      </c>
      <c r="I146" s="3" t="str">
        <f>IF(G146&lt;&gt;"",VLOOKUP(G146,'ESO zone constants'!$A$2:$F$964,4,FALSE),"")</f>
        <v>Schnittermark</v>
      </c>
      <c r="J146" s="3" t="str">
        <f>IF(G146&lt;&gt;"",VLOOKUP(G146,'ESO zone constants'!$A$2:$F$964,5,FALSE),"")</f>
        <v>Reaper's March</v>
      </c>
      <c r="K146" s="3" t="str">
        <f>IF(G146&lt;&gt;"",VLOOKUP(G146,'ESO zone constants'!$A$2:$F$964,6,FALSE),"")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4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constants'!$A$2:$B$9964,2,FALSE),"")</f>
        <v>154</v>
      </c>
      <c r="I147" s="3" t="str">
        <f>IF(G147&lt;&gt;"",VLOOKUP(G147,'ESO zone constants'!$A$2:$F$964,4,FALSE),"")</f>
        <v>Kalthafen</v>
      </c>
      <c r="J147" s="3" t="str">
        <f>IF(G147&lt;&gt;"",VLOOKUP(G147,'ESO zone constants'!$A$2:$F$964,5,FALSE),"")</f>
        <v>Coldharbour</v>
      </c>
      <c r="K147" s="3" t="str">
        <f>IF(G147&lt;&gt;"",VLOOKUP(G147,'ESO zone constants'!$A$2:$F$964,6,FALSE),"")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4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constants'!$A$2:$B$9964,2,FALSE),"")</f>
        <v>154</v>
      </c>
      <c r="I148" s="3" t="str">
        <f>IF(G148&lt;&gt;"",VLOOKUP(G148,'ESO zone constants'!$A$2:$F$964,4,FALSE),"")</f>
        <v>Kalthafen</v>
      </c>
      <c r="J148" s="3" t="str">
        <f>IF(G148&lt;&gt;"",VLOOKUP(G148,'ESO zone constants'!$A$2:$F$964,5,FALSE),"")</f>
        <v>Coldharbour</v>
      </c>
      <c r="K148" s="3" t="str">
        <f>IF(G148&lt;&gt;"",VLOOKUP(G148,'ESO zone constants'!$A$2:$F$964,6,FALSE),"")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4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constants'!$A$2:$B$9964,2,FALSE),"")</f>
        <v>18</v>
      </c>
      <c r="I149" s="3" t="str">
        <f>IF(G149&lt;&gt;"",VLOOKUP(G149,'ESO zone constants'!$A$2:$F$964,4,FALSE),"")</f>
        <v>Grünschatten</v>
      </c>
      <c r="J149" s="3" t="str">
        <f>IF(G149&lt;&gt;"",VLOOKUP(G149,'ESO zone constants'!$A$2:$F$964,5,FALSE),"")</f>
        <v>Greenshade</v>
      </c>
      <c r="K149" s="3" t="str">
        <f>IF(G149&lt;&gt;"",VLOOKUP(G149,'ESO zone constants'!$A$2:$F$964,6,FALSE),"")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4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constants'!$A$2:$B$9964,2,FALSE),"")</f>
        <v>18</v>
      </c>
      <c r="I150" s="3" t="str">
        <f>IF(G150&lt;&gt;"",VLOOKUP(G150,'ESO zone constants'!$A$2:$F$964,4,FALSE),"")</f>
        <v>Grünschatten</v>
      </c>
      <c r="J150" s="3" t="str">
        <f>IF(G150&lt;&gt;"",VLOOKUP(G150,'ESO zone constants'!$A$2:$F$964,5,FALSE),"")</f>
        <v>Greenshade</v>
      </c>
      <c r="K150" s="3" t="str">
        <f>IF(G150&lt;&gt;"",VLOOKUP(G150,'ESO zone constants'!$A$2:$F$964,6,FALSE),"")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4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constants'!$A$2:$B$9964,2,FALSE),"")</f>
        <v>18</v>
      </c>
      <c r="I151" s="3" t="str">
        <f>IF(G151&lt;&gt;"",VLOOKUP(G151,'ESO zone constants'!$A$2:$F$964,4,FALSE),"")</f>
        <v>Grünschatten</v>
      </c>
      <c r="J151" s="3" t="str">
        <f>IF(G151&lt;&gt;"",VLOOKUP(G151,'ESO zone constants'!$A$2:$F$964,5,FALSE),"")</f>
        <v>Greenshade</v>
      </c>
      <c r="K151" s="3" t="str">
        <f>IF(G151&lt;&gt;"",VLOOKUP(G151,'ESO zone constants'!$A$2:$F$964,6,FALSE),"")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4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constants'!$A$2:$B$9964,2,FALSE),"")</f>
        <v>18</v>
      </c>
      <c r="I152" s="3" t="str">
        <f>IF(G152&lt;&gt;"",VLOOKUP(G152,'ESO zone constants'!$A$2:$F$964,4,FALSE),"")</f>
        <v>Grünschatten</v>
      </c>
      <c r="J152" s="3" t="str">
        <f>IF(G152&lt;&gt;"",VLOOKUP(G152,'ESO zone constants'!$A$2:$F$964,5,FALSE),"")</f>
        <v>Greenshade</v>
      </c>
      <c r="K152" s="3" t="str">
        <f>IF(G152&lt;&gt;"",VLOOKUP(G152,'ESO zone constants'!$A$2:$F$964,6,FALSE),"")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4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constants'!$A$2:$B$9964,2,FALSE),"")</f>
        <v>18</v>
      </c>
      <c r="I153" s="3" t="str">
        <f>IF(G153&lt;&gt;"",VLOOKUP(G153,'ESO zone constants'!$A$2:$F$964,4,FALSE),"")</f>
        <v>Grünschatten</v>
      </c>
      <c r="J153" s="3" t="str">
        <f>IF(G153&lt;&gt;"",VLOOKUP(G153,'ESO zone constants'!$A$2:$F$964,5,FALSE),"")</f>
        <v>Greenshade</v>
      </c>
      <c r="K153" s="3" t="str">
        <f>IF(G153&lt;&gt;"",VLOOKUP(G153,'ESO zone constants'!$A$2:$F$964,6,FALSE),"")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4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constants'!$A$2:$B$9964,2,FALSE),"")</f>
        <v>18</v>
      </c>
      <c r="I154" s="3" t="str">
        <f>IF(G154&lt;&gt;"",VLOOKUP(G154,'ESO zone constants'!$A$2:$F$964,4,FALSE),"")</f>
        <v>Grünschatten</v>
      </c>
      <c r="J154" s="3" t="str">
        <f>IF(G154&lt;&gt;"",VLOOKUP(G154,'ESO zone constants'!$A$2:$F$964,5,FALSE),"")</f>
        <v>Greenshade</v>
      </c>
      <c r="K154" s="3" t="str">
        <f>IF(G154&lt;&gt;"",VLOOKUP(G154,'ESO zone constants'!$A$2:$F$964,6,FALSE),"")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4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constants'!$A$2:$B$9964,2,FALSE),"")</f>
        <v>18</v>
      </c>
      <c r="I155" s="3" t="str">
        <f>IF(G155&lt;&gt;"",VLOOKUP(G155,'ESO zone constants'!$A$2:$F$964,4,FALSE),"")</f>
        <v>Grünschatten</v>
      </c>
      <c r="J155" s="3" t="str">
        <f>IF(G155&lt;&gt;"",VLOOKUP(G155,'ESO zone constants'!$A$2:$F$964,5,FALSE),"")</f>
        <v>Greenshade</v>
      </c>
      <c r="K155" s="3" t="str">
        <f>IF(G155&lt;&gt;"",VLOOKUP(G155,'ESO zone constants'!$A$2:$F$964,6,FALSE),"")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4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constants'!$A$2:$B$9964,2,FALSE),"")</f>
        <v>18</v>
      </c>
      <c r="I156" s="3" t="str">
        <f>IF(G156&lt;&gt;"",VLOOKUP(G156,'ESO zone constants'!$A$2:$F$964,4,FALSE),"")</f>
        <v>Grünschatten</v>
      </c>
      <c r="J156" s="3" t="str">
        <f>IF(G156&lt;&gt;"",VLOOKUP(G156,'ESO zone constants'!$A$2:$F$964,5,FALSE),"")</f>
        <v>Greenshade</v>
      </c>
      <c r="K156" s="3" t="str">
        <f>IF(G156&lt;&gt;"",VLOOKUP(G156,'ESO zone constants'!$A$2:$F$964,6,FALSE),"")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4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constants'!$A$2:$B$9964,2,FALSE),"")</f>
        <v>17</v>
      </c>
      <c r="I157" s="3" t="str">
        <f>IF(G157&lt;&gt;"",VLOOKUP(G157,'ESO zone constants'!$A$2:$F$964,4,FALSE),"")</f>
        <v>Die Alik'r-Wüste</v>
      </c>
      <c r="J157" s="3" t="str">
        <f>IF(G157&lt;&gt;"",VLOOKUP(G157,'ESO zone constants'!$A$2:$F$964,5,FALSE),"")</f>
        <v>Alik'r Desert</v>
      </c>
      <c r="K157" s="3" t="str">
        <f>IF(G157&lt;&gt;"",VLOOKUP(G157,'ESO zone constants'!$A$2:$F$964,6,FALSE),"")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4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constants'!$A$2:$B$9964,2,FALSE),"")</f>
        <v>179</v>
      </c>
      <c r="I158" s="3" t="str">
        <f>IF(G158&lt;&gt;"",VLOOKUP(G158,'ESO zone constants'!$A$2:$F$964,4,FALSE),"")</f>
        <v>Schnittermark</v>
      </c>
      <c r="J158" s="3" t="str">
        <f>IF(G158&lt;&gt;"",VLOOKUP(G158,'ESO zone constants'!$A$2:$F$964,5,FALSE),"")</f>
        <v>Reaper's March</v>
      </c>
      <c r="K158" s="3" t="str">
        <f>IF(G158&lt;&gt;"",VLOOKUP(G158,'ESO zone constants'!$A$2:$F$964,6,FALSE),"")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4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constants'!$A$2:$B$9964,2,FALSE),"")</f>
        <v>179</v>
      </c>
      <c r="I159" s="3" t="str">
        <f>IF(G159&lt;&gt;"",VLOOKUP(G159,'ESO zone constants'!$A$2:$F$964,4,FALSE),"")</f>
        <v>Schnittermark</v>
      </c>
      <c r="J159" s="3" t="str">
        <f>IF(G159&lt;&gt;"",VLOOKUP(G159,'ESO zone constants'!$A$2:$F$964,5,FALSE),"")</f>
        <v>Reaper's March</v>
      </c>
      <c r="K159" s="3" t="str">
        <f>IF(G159&lt;&gt;"",VLOOKUP(G159,'ESO zone constants'!$A$2:$F$964,6,FALSE),"")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4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constants'!$A$2:$B$9964,2,FALSE),"")</f>
        <v>179</v>
      </c>
      <c r="I160" s="3" t="str">
        <f>IF(G160&lt;&gt;"",VLOOKUP(G160,'ESO zone constants'!$A$2:$F$964,4,FALSE),"")</f>
        <v>Schnittermark</v>
      </c>
      <c r="J160" s="3" t="str">
        <f>IF(G160&lt;&gt;"",VLOOKUP(G160,'ESO zone constants'!$A$2:$F$964,5,FALSE),"")</f>
        <v>Reaper's March</v>
      </c>
      <c r="K160" s="3" t="str">
        <f>IF(G160&lt;&gt;"",VLOOKUP(G160,'ESO zone constants'!$A$2:$F$964,6,FALSE),"")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4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constants'!$A$2:$B$9964,2,FALSE),"")</f>
        <v>179</v>
      </c>
      <c r="I161" s="3" t="str">
        <f>IF(G161&lt;&gt;"",VLOOKUP(G161,'ESO zone constants'!$A$2:$F$964,4,FALSE),"")</f>
        <v>Schnittermark</v>
      </c>
      <c r="J161" s="3" t="str">
        <f>IF(G161&lt;&gt;"",VLOOKUP(G161,'ESO zone constants'!$A$2:$F$964,5,FALSE),"")</f>
        <v>Reaper's March</v>
      </c>
      <c r="K161" s="3" t="str">
        <f>IF(G161&lt;&gt;"",VLOOKUP(G161,'ESO zone constants'!$A$2:$F$964,6,FALSE),"")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4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constants'!$A$2:$B$9964,2,FALSE),"")</f>
        <v>179</v>
      </c>
      <c r="I162" s="3" t="str">
        <f>IF(G162&lt;&gt;"",VLOOKUP(G162,'ESO zone constants'!$A$2:$F$964,4,FALSE),"")</f>
        <v>Schnittermark</v>
      </c>
      <c r="J162" s="3" t="str">
        <f>IF(G162&lt;&gt;"",VLOOKUP(G162,'ESO zone constants'!$A$2:$F$964,5,FALSE),"")</f>
        <v>Reaper's March</v>
      </c>
      <c r="K162" s="3" t="str">
        <f>IF(G162&lt;&gt;"",VLOOKUP(G162,'ESO zone constants'!$A$2:$F$964,6,FALSE),"")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4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constants'!$A$2:$B$9964,2,FALSE),"")</f>
        <v>179</v>
      </c>
      <c r="I163" s="3" t="str">
        <f>IF(G163&lt;&gt;"",VLOOKUP(G163,'ESO zone constants'!$A$2:$F$964,4,FALSE),"")</f>
        <v>Schnittermark</v>
      </c>
      <c r="J163" s="3" t="str">
        <f>IF(G163&lt;&gt;"",VLOOKUP(G163,'ESO zone constants'!$A$2:$F$964,5,FALSE),"")</f>
        <v>Reaper's March</v>
      </c>
      <c r="K163" s="3" t="str">
        <f>IF(G163&lt;&gt;"",VLOOKUP(G163,'ESO zone constants'!$A$2:$F$964,6,FALSE),"")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4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constants'!$A$2:$B$9964,2,FALSE),"")</f>
        <v>179</v>
      </c>
      <c r="I164" s="3" t="str">
        <f>IF(G164&lt;&gt;"",VLOOKUP(G164,'ESO zone constants'!$A$2:$F$964,4,FALSE),"")</f>
        <v>Schnittermark</v>
      </c>
      <c r="J164" s="3" t="str">
        <f>IF(G164&lt;&gt;"",VLOOKUP(G164,'ESO zone constants'!$A$2:$F$964,5,FALSE),"")</f>
        <v>Reaper's March</v>
      </c>
      <c r="K164" s="3" t="str">
        <f>IF(G164&lt;&gt;"",VLOOKUP(G164,'ESO zone constants'!$A$2:$F$964,6,FALSE),"")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4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constants'!$A$2:$B$9964,2,FALSE),"")</f>
        <v>179</v>
      </c>
      <c r="I165" s="3" t="str">
        <f>IF(G165&lt;&gt;"",VLOOKUP(G165,'ESO zone constants'!$A$2:$F$964,4,FALSE),"")</f>
        <v>Schnittermark</v>
      </c>
      <c r="J165" s="3" t="str">
        <f>IF(G165&lt;&gt;"",VLOOKUP(G165,'ESO zone constants'!$A$2:$F$964,5,FALSE),"")</f>
        <v>Reaper's March</v>
      </c>
      <c r="K165" s="3" t="str">
        <f>IF(G165&lt;&gt;"",VLOOKUP(G165,'ESO zone constants'!$A$2:$F$964,6,FALSE),"")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4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constants'!$A$2:$B$9964,2,FALSE),"")</f>
        <v>180</v>
      </c>
      <c r="I166" s="3" t="str">
        <f>IF(G166&lt;&gt;"",VLOOKUP(G166,'ESO zone constants'!$A$2:$F$964,4,FALSE),"")</f>
        <v>Grahtwald</v>
      </c>
      <c r="J166" s="3" t="str">
        <f>IF(G166&lt;&gt;"",VLOOKUP(G166,'ESO zone constants'!$A$2:$F$964,5,FALSE),"")</f>
        <v>Grahtwood</v>
      </c>
      <c r="K166" s="3" t="str">
        <f>IF(G166&lt;&gt;"",VLOOKUP(G166,'ESO zone constants'!$A$2:$F$964,6,FALSE),"")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4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constants'!$A$2:$B$9964,2,FALSE),"")</f>
        <v>180</v>
      </c>
      <c r="I167" s="3" t="str">
        <f>IF(G167&lt;&gt;"",VLOOKUP(G167,'ESO zone constants'!$A$2:$F$964,4,FALSE),"")</f>
        <v>Grahtwald</v>
      </c>
      <c r="J167" s="3" t="str">
        <f>IF(G167&lt;&gt;"",VLOOKUP(G167,'ESO zone constants'!$A$2:$F$964,5,FALSE),"")</f>
        <v>Grahtwood</v>
      </c>
      <c r="K167" s="3" t="str">
        <f>IF(G167&lt;&gt;"",VLOOKUP(G167,'ESO zone constants'!$A$2:$F$964,6,FALSE),"")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4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constants'!$A$2:$B$9964,2,FALSE),"")</f>
        <v>180</v>
      </c>
      <c r="I168" s="3" t="str">
        <f>IF(G168&lt;&gt;"",VLOOKUP(G168,'ESO zone constants'!$A$2:$F$964,4,FALSE),"")</f>
        <v>Grahtwald</v>
      </c>
      <c r="J168" s="3" t="str">
        <f>IF(G168&lt;&gt;"",VLOOKUP(G168,'ESO zone constants'!$A$2:$F$964,5,FALSE),"")</f>
        <v>Grahtwood</v>
      </c>
      <c r="K168" s="3" t="str">
        <f>IF(G168&lt;&gt;"",VLOOKUP(G168,'ESO zone constants'!$A$2:$F$964,6,FALSE),"")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4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constants'!$A$2:$B$9964,2,FALSE),"")</f>
        <v>180</v>
      </c>
      <c r="I169" s="3" t="str">
        <f>IF(G169&lt;&gt;"",VLOOKUP(G169,'ESO zone constants'!$A$2:$F$964,4,FALSE),"")</f>
        <v>Grahtwald</v>
      </c>
      <c r="J169" s="3" t="str">
        <f>IF(G169&lt;&gt;"",VLOOKUP(G169,'ESO zone constants'!$A$2:$F$964,5,FALSE),"")</f>
        <v>Grahtwood</v>
      </c>
      <c r="K169" s="3" t="str">
        <f>IF(G169&lt;&gt;"",VLOOKUP(G169,'ESO zone constants'!$A$2:$F$964,6,FALSE),"")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4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constants'!$A$2:$B$9964,2,FALSE),"")</f>
        <v>180</v>
      </c>
      <c r="I170" s="3" t="str">
        <f>IF(G170&lt;&gt;"",VLOOKUP(G170,'ESO zone constants'!$A$2:$F$964,4,FALSE),"")</f>
        <v>Grahtwald</v>
      </c>
      <c r="J170" s="3" t="str">
        <f>IF(G170&lt;&gt;"",VLOOKUP(G170,'ESO zone constants'!$A$2:$F$964,5,FALSE),"")</f>
        <v>Grahtwood</v>
      </c>
      <c r="K170" s="3" t="str">
        <f>IF(G170&lt;&gt;"",VLOOKUP(G170,'ESO zone constants'!$A$2:$F$964,6,FALSE),"")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4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constants'!$A$2:$B$9964,2,FALSE),"")</f>
        <v>180</v>
      </c>
      <c r="I171" s="3" t="str">
        <f>IF(G171&lt;&gt;"",VLOOKUP(G171,'ESO zone constants'!$A$2:$F$964,4,FALSE),"")</f>
        <v>Grahtwald</v>
      </c>
      <c r="J171" s="3" t="str">
        <f>IF(G171&lt;&gt;"",VLOOKUP(G171,'ESO zone constants'!$A$2:$F$964,5,FALSE),"")</f>
        <v>Grahtwood</v>
      </c>
      <c r="K171" s="3" t="str">
        <f>IF(G171&lt;&gt;"",VLOOKUP(G171,'ESO zone constants'!$A$2:$F$964,6,FALSE),"")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4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constants'!$A$2:$B$9964,2,FALSE),"")</f>
        <v>19</v>
      </c>
      <c r="I172" s="3" t="str">
        <f>IF(G172&lt;&gt;"",VLOOKUP(G172,'ESO zone constants'!$A$2:$F$964,4,FALSE),"")</f>
        <v>Schattenfenn</v>
      </c>
      <c r="J172" s="3" t="str">
        <f>IF(G172&lt;&gt;"",VLOOKUP(G172,'ESO zone constants'!$A$2:$F$964,5,FALSE),"")</f>
        <v>Shadowfen</v>
      </c>
      <c r="K172" s="3" t="str">
        <f>IF(G172&lt;&gt;"",VLOOKUP(G172,'ESO zone constants'!$A$2:$F$964,6,FALSE),"")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4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constants'!$A$2:$B$9964,2,FALSE),"")</f>
        <v>109</v>
      </c>
      <c r="I173" s="3" t="str">
        <f>IF(G173&lt;&gt;"",VLOOKUP(G173,'ESO zone constants'!$A$2:$F$964,4,FALSE),"")</f>
        <v>Ödfels</v>
      </c>
      <c r="J173" s="3" t="str">
        <f>IF(G173&lt;&gt;"",VLOOKUP(G173,'ESO zone constants'!$A$2:$F$964,5,FALSE),"")</f>
        <v>Bleakrock Isle</v>
      </c>
      <c r="K173" s="3" t="str">
        <f>IF(G173&lt;&gt;"",VLOOKUP(G173,'ESO zone constants'!$A$2:$F$964,6,FALSE),"")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4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constants'!$A$2:$B$9964,2,FALSE),"")</f>
        <v>110</v>
      </c>
      <c r="I174" s="3" t="str">
        <f>IF(G174&lt;&gt;"",VLOOKUP(G174,'ESO zone constants'!$A$2:$F$964,4,FALSE),"")</f>
        <v>Bal Foyen</v>
      </c>
      <c r="J174" s="3" t="str">
        <f>IF(G174&lt;&gt;"",VLOOKUP(G174,'ESO zone constants'!$A$2:$F$964,5,FALSE),"")</f>
        <v>Bal Foyen</v>
      </c>
      <c r="K174" s="3" t="str">
        <f>IF(G174&lt;&gt;"",VLOOKUP(G174,'ESO zone constants'!$A$2:$F$964,6,FALSE),"")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4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constants'!$A$2:$B$9964,2,FALSE),"")</f>
        <v>178</v>
      </c>
      <c r="I175" s="3" t="str">
        <f>IF(G175&lt;&gt;"",VLOOKUP(G175,'ESO zone constants'!$A$2:$F$964,4,FALSE),"")</f>
        <v>Auridon</v>
      </c>
      <c r="J175" s="3" t="str">
        <f>IF(G175&lt;&gt;"",VLOOKUP(G175,'ESO zone constants'!$A$2:$F$964,5,FALSE),"")</f>
        <v>Auridon</v>
      </c>
      <c r="K175" s="3" t="str">
        <f>IF(G175&lt;&gt;"",VLOOKUP(G175,'ESO zone constants'!$A$2:$F$964,6,FALSE),"")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4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constants'!$A$2:$B$9964,2,FALSE),"")</f>
        <v>178</v>
      </c>
      <c r="I176" s="3" t="str">
        <f>IF(G176&lt;&gt;"",VLOOKUP(G176,'ESO zone constants'!$A$2:$F$964,4,FALSE),"")</f>
        <v>Auridon</v>
      </c>
      <c r="J176" s="3" t="str">
        <f>IF(G176&lt;&gt;"",VLOOKUP(G176,'ESO zone constants'!$A$2:$F$964,5,FALSE),"")</f>
        <v>Auridon</v>
      </c>
      <c r="K176" s="3" t="str">
        <f>IF(G176&lt;&gt;"",VLOOKUP(G176,'ESO zone constants'!$A$2:$F$964,6,FALSE),"")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4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constants'!$A$2:$B$9964,2,FALSE),"")</f>
        <v>178</v>
      </c>
      <c r="I177" s="3" t="str">
        <f>IF(G177&lt;&gt;"",VLOOKUP(G177,'ESO zone constants'!$A$2:$F$964,4,FALSE),"")</f>
        <v>Auridon</v>
      </c>
      <c r="J177" s="3" t="str">
        <f>IF(G177&lt;&gt;"",VLOOKUP(G177,'ESO zone constants'!$A$2:$F$964,5,FALSE),"")</f>
        <v>Auridon</v>
      </c>
      <c r="K177" s="3" t="str">
        <f>IF(G177&lt;&gt;"",VLOOKUP(G177,'ESO zone constants'!$A$2:$F$964,6,FALSE),"")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4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constants'!$A$2:$B$9964,2,FALSE),"")</f>
        <v>178</v>
      </c>
      <c r="I178" s="3" t="str">
        <f>IF(G178&lt;&gt;"",VLOOKUP(G178,'ESO zone constants'!$A$2:$F$964,4,FALSE),"")</f>
        <v>Auridon</v>
      </c>
      <c r="J178" s="3" t="str">
        <f>IF(G178&lt;&gt;"",VLOOKUP(G178,'ESO zone constants'!$A$2:$F$964,5,FALSE),"")</f>
        <v>Auridon</v>
      </c>
      <c r="K178" s="3" t="str">
        <f>IF(G178&lt;&gt;"",VLOOKUP(G178,'ESO zone constants'!$A$2:$F$964,6,FALSE),"")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4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constants'!$A$2:$B$9964,2,FALSE),"")</f>
        <v>178</v>
      </c>
      <c r="I179" s="3" t="str">
        <f>IF(G179&lt;&gt;"",VLOOKUP(G179,'ESO zone constants'!$A$2:$F$964,4,FALSE),"")</f>
        <v>Auridon</v>
      </c>
      <c r="J179" s="3" t="str">
        <f>IF(G179&lt;&gt;"",VLOOKUP(G179,'ESO zone constants'!$A$2:$F$964,5,FALSE),"")</f>
        <v>Auridon</v>
      </c>
      <c r="K179" s="3" t="str">
        <f>IF(G179&lt;&gt;"",VLOOKUP(G179,'ESO zone constants'!$A$2:$F$964,6,FALSE),"")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4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constants'!$A$2:$B$9964,2,FALSE),"")</f>
        <v>304</v>
      </c>
      <c r="I180" s="3" t="str">
        <f>IF(G180&lt;&gt;"",VLOOKUP(G180,'ESO zone constants'!$A$2:$F$964,4,FALSE),"")</f>
        <v>Stros M'Kai</v>
      </c>
      <c r="J180" s="3" t="str">
        <f>IF(G180&lt;&gt;"",VLOOKUP(G180,'ESO zone constants'!$A$2:$F$964,5,FALSE),"")</f>
        <v>Stros M'Kai</v>
      </c>
      <c r="K180" s="3" t="str">
        <f>IF(G180&lt;&gt;"",VLOOKUP(G180,'ESO zone constants'!$A$2:$F$964,6,FALSE),"")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4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constants'!$A$2:$B$9964,2,FALSE),"")</f>
        <v>304</v>
      </c>
      <c r="I181" s="3" t="str">
        <f>IF(G181&lt;&gt;"",VLOOKUP(G181,'ESO zone constants'!$A$2:$F$964,4,FALSE),"")</f>
        <v>Stros M'Kai</v>
      </c>
      <c r="J181" s="3" t="str">
        <f>IF(G181&lt;&gt;"",VLOOKUP(G181,'ESO zone constants'!$A$2:$F$964,5,FALSE),"")</f>
        <v>Stros M'Kai</v>
      </c>
      <c r="K181" s="3" t="str">
        <f>IF(G181&lt;&gt;"",VLOOKUP(G181,'ESO zone constants'!$A$2:$F$964,6,FALSE),"")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4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constants'!$A$2:$B$9964,2,FALSE),"")</f>
        <v>154</v>
      </c>
      <c r="I182" s="3" t="str">
        <f>IF(G182&lt;&gt;"",VLOOKUP(G182,'ESO zone constants'!$A$2:$F$964,4,FALSE),"")</f>
        <v>Kalthafen</v>
      </c>
      <c r="J182" s="3" t="str">
        <f>IF(G182&lt;&gt;"",VLOOKUP(G182,'ESO zone constants'!$A$2:$F$964,5,FALSE),"")</f>
        <v>Coldharbour</v>
      </c>
      <c r="K182" s="3" t="str">
        <f>IF(G182&lt;&gt;"",VLOOKUP(G182,'ESO zone constants'!$A$2:$F$964,6,FALSE),"")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4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constants'!$A$2:$B$9964,2,FALSE),"")</f>
        <v>179</v>
      </c>
      <c r="I183" s="3" t="str">
        <f>IF(G183&lt;&gt;"",VLOOKUP(G183,'ESO zone constants'!$A$2:$F$964,4,FALSE),"")</f>
        <v>Schnittermark</v>
      </c>
      <c r="J183" s="3" t="str">
        <f>IF(G183&lt;&gt;"",VLOOKUP(G183,'ESO zone constants'!$A$2:$F$964,5,FALSE),"")</f>
        <v>Reaper's March</v>
      </c>
      <c r="K183" s="3" t="str">
        <f>IF(G183&lt;&gt;"",VLOOKUP(G183,'ESO zone constants'!$A$2:$F$964,6,FALSE),"")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4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constants'!$A$2:$B$9964,2,FALSE),"")</f>
        <v>14</v>
      </c>
      <c r="I184" s="3" t="str">
        <f>IF(G184&lt;&gt;"",VLOOKUP(G184,'ESO zone constants'!$A$2:$F$964,4,FALSE),"")</f>
        <v>Bangkorai</v>
      </c>
      <c r="J184" s="3" t="str">
        <f>IF(G184&lt;&gt;"",VLOOKUP(G184,'ESO zone constants'!$A$2:$F$964,5,FALSE),"")</f>
        <v>Bangkorai</v>
      </c>
      <c r="K184" s="3" t="str">
        <f>IF(G184&lt;&gt;"",VLOOKUP(G184,'ESO zone constants'!$A$2:$F$964,6,FALSE),"")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4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constants'!$A$2:$B$9964,2,FALSE),"")</f>
        <v>16</v>
      </c>
      <c r="I185" s="3" t="str">
        <f>IF(G185&lt;&gt;"",VLOOKUP(G185,'ESO zone constants'!$A$2:$F$964,4,FALSE),"")</f>
        <v>Rift</v>
      </c>
      <c r="J185" s="3" t="str">
        <f>IF(G185&lt;&gt;"",VLOOKUP(G185,'ESO zone constants'!$A$2:$F$964,5,FALSE),"")</f>
        <v>The Rift</v>
      </c>
      <c r="K185" s="3" t="str">
        <f>IF(G185&lt;&gt;"",VLOOKUP(G185,'ESO zone constants'!$A$2:$F$964,6,FALSE),"")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4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constants'!$A$2:$B$9964,2,FALSE),"")</f>
        <v>11</v>
      </c>
      <c r="I186" s="3" t="str">
        <f>IF(G186&lt;&gt;"",VLOOKUP(G186,'ESO zone constants'!$A$2:$F$964,4,FALSE),"")</f>
        <v>Malabal Tor</v>
      </c>
      <c r="J186" s="3" t="str">
        <f>IF(G186&lt;&gt;"",VLOOKUP(G186,'ESO zone constants'!$A$2:$F$964,5,FALSE),"")</f>
        <v>Malabal Tor</v>
      </c>
      <c r="K186" s="3" t="str">
        <f>IF(G186&lt;&gt;"",VLOOKUP(G186,'ESO zone constants'!$A$2:$F$964,6,FALSE),"")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4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constants'!$A$2:$B$9964,2,FALSE),"")</f>
        <v>4</v>
      </c>
      <c r="I187" s="3" t="str">
        <f>IF(G187&lt;&gt;"",VLOOKUP(G187,'ESO zone constants'!$A$2:$F$964,4,FALSE),"")</f>
        <v>Sturmhafen</v>
      </c>
      <c r="J187" s="3" t="str">
        <f>IF(G187&lt;&gt;"",VLOOKUP(G187,'ESO zone constants'!$A$2:$F$964,5,FALSE),"")</f>
        <v>Stormhaven</v>
      </c>
      <c r="K187" s="3" t="str">
        <f>IF(G187&lt;&gt;"",VLOOKUP(G187,'ESO zone constants'!$A$2:$F$964,6,FALSE),"")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4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constants'!$A$2:$B$9964,2,FALSE),"")</f>
        <v>5</v>
      </c>
      <c r="I188" s="3" t="str">
        <f>IF(G188&lt;&gt;"",VLOOKUP(G188,'ESO zone constants'!$A$2:$F$964,4,FALSE),"")</f>
        <v>Kluftspitze</v>
      </c>
      <c r="J188" s="3" t="str">
        <f>IF(G188&lt;&gt;"",VLOOKUP(G188,'ESO zone constants'!$A$2:$F$964,5,FALSE),"")</f>
        <v>Rivenspire</v>
      </c>
      <c r="K188" s="3" t="str">
        <f>IF(G188&lt;&gt;"",VLOOKUP(G188,'ESO zone constants'!$A$2:$F$964,6,FALSE),"")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4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constants'!$A$2:$B$9964,2,FALSE),"")</f>
        <v>180</v>
      </c>
      <c r="I189" s="3" t="str">
        <f>IF(G189&lt;&gt;"",VLOOKUP(G189,'ESO zone constants'!$A$2:$F$964,4,FALSE),"")</f>
        <v>Grahtwald</v>
      </c>
      <c r="J189" s="3" t="str">
        <f>IF(G189&lt;&gt;"",VLOOKUP(G189,'ESO zone constants'!$A$2:$F$964,5,FALSE),"")</f>
        <v>Grahtwood</v>
      </c>
      <c r="K189" s="3" t="str">
        <f>IF(G189&lt;&gt;"",VLOOKUP(G189,'ESO zone constants'!$A$2:$F$964,6,FALSE),"")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4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constants'!$A$2:$B$9964,2,FALSE),"")</f>
        <v>19</v>
      </c>
      <c r="I190" s="3" t="str">
        <f>IF(G190&lt;&gt;"",VLOOKUP(G190,'ESO zone constants'!$A$2:$F$964,4,FALSE),"")</f>
        <v>Schattenfenn</v>
      </c>
      <c r="J190" s="3" t="str">
        <f>IF(G190&lt;&gt;"",VLOOKUP(G190,'ESO zone constants'!$A$2:$F$964,5,FALSE),"")</f>
        <v>Shadowfen</v>
      </c>
      <c r="K190" s="3" t="str">
        <f>IF(G190&lt;&gt;"",VLOOKUP(G190,'ESO zone constants'!$A$2:$F$964,6,FALSE),"")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4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constants'!$A$2:$B$9964,2,FALSE),"")</f>
        <v>2</v>
      </c>
      <c r="I191" s="3" t="str">
        <f>IF(G191&lt;&gt;"",VLOOKUP(G191,'ESO zone constants'!$A$2:$F$964,4,FALSE),"")</f>
        <v>Glenumbra</v>
      </c>
      <c r="J191" s="3" t="str">
        <f>IF(G191&lt;&gt;"",VLOOKUP(G191,'ESO zone constants'!$A$2:$F$964,5,FALSE),"")</f>
        <v>Glenumbra</v>
      </c>
      <c r="K191" s="3" t="str">
        <f>IF(G191&lt;&gt;"",VLOOKUP(G191,'ESO zone constants'!$A$2:$F$964,6,FALSE),"")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4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constants'!$A$2:$B$9964,2,FALSE),"")</f>
        <v>178</v>
      </c>
      <c r="I192" s="3" t="str">
        <f>IF(G192&lt;&gt;"",VLOOKUP(G192,'ESO zone constants'!$A$2:$F$964,4,FALSE),"")</f>
        <v>Auridon</v>
      </c>
      <c r="J192" s="3" t="str">
        <f>IF(G192&lt;&gt;"",VLOOKUP(G192,'ESO zone constants'!$A$2:$F$964,5,FALSE),"")</f>
        <v>Auridon</v>
      </c>
      <c r="K192" s="3" t="str">
        <f>IF(G192&lt;&gt;"",VLOOKUP(G192,'ESO zone constants'!$A$2:$F$964,6,FALSE),"")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4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constants'!$A$2:$B$9964,2,FALSE),"")</f>
        <v>15</v>
      </c>
      <c r="I193" s="3" t="str">
        <f>IF(G193&lt;&gt;"",VLOOKUP(G193,'ESO zone constants'!$A$2:$F$964,4,FALSE),"")</f>
        <v>Ostmarsch</v>
      </c>
      <c r="J193" s="3" t="str">
        <f>IF(G193&lt;&gt;"",VLOOKUP(G193,'ESO zone constants'!$A$2:$F$964,5,FALSE),"")</f>
        <v>Eastmarch</v>
      </c>
      <c r="K193" s="3" t="str">
        <f>IF(G193&lt;&gt;"",VLOOKUP(G193,'ESO zone constants'!$A$2:$F$964,6,FALSE),"")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4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constants'!$A$2:$B$9964,2,FALSE),"")</f>
        <v>17</v>
      </c>
      <c r="I194" s="3" t="str">
        <f>IF(G194&lt;&gt;"",VLOOKUP(G194,'ESO zone constants'!$A$2:$F$964,4,FALSE),"")</f>
        <v>Die Alik'r-Wüste</v>
      </c>
      <c r="J194" s="3" t="str">
        <f>IF(G194&lt;&gt;"",VLOOKUP(G194,'ESO zone constants'!$A$2:$F$964,5,FALSE),"")</f>
        <v>Alik'r Desert</v>
      </c>
      <c r="K194" s="3" t="str">
        <f>IF(G194&lt;&gt;"",VLOOKUP(G194,'ESO zone constants'!$A$2:$F$964,6,FALSE),"")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4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constants'!$A$2:$B$9964,2,FALSE),"")</f>
        <v>18</v>
      </c>
      <c r="I195" s="3" t="str">
        <f>IF(G195&lt;&gt;"",VLOOKUP(G195,'ESO zone constants'!$A$2:$F$964,4,FALSE),"")</f>
        <v>Grünschatten</v>
      </c>
      <c r="J195" s="3" t="str">
        <f>IF(G195&lt;&gt;"",VLOOKUP(G195,'ESO zone constants'!$A$2:$F$964,5,FALSE),"")</f>
        <v>Greenshade</v>
      </c>
      <c r="K195" s="3" t="str">
        <f>IF(G195&lt;&gt;"",VLOOKUP(G195,'ESO zone constants'!$A$2:$F$964,6,FALSE),"")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4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constants'!$A$2:$B$9964,2,FALSE),"")</f>
        <v>10</v>
      </c>
      <c r="I196" s="3" t="str">
        <f>IF(G196&lt;&gt;"",VLOOKUP(G196,'ESO zone constants'!$A$2:$F$964,4,FALSE),"")</f>
        <v>Deshaan</v>
      </c>
      <c r="J196" s="3" t="str">
        <f>IF(G196&lt;&gt;"",VLOOKUP(G196,'ESO zone constants'!$A$2:$F$964,5,FALSE),"")</f>
        <v>Deshaan</v>
      </c>
      <c r="K196" s="3" t="str">
        <f>IF(G196&lt;&gt;"",VLOOKUP(G196,'ESO zone constants'!$A$2:$F$964,6,FALSE),"")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4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4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4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4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constants'!$A$2:$B$9964,2,FALSE)</f>
        <v>14</v>
      </c>
      <c r="I200" s="3" t="str">
        <f>VLOOKUP(G200,'ESO zone constants'!$A$2:$F$964,4,FALSE)</f>
        <v>Bangkorai</v>
      </c>
      <c r="J200" s="3" t="str">
        <f>VLOOKUP(G200,'ESO zone constants'!$A$2:$F$964,5,FALSE)</f>
        <v>Bangkorai</v>
      </c>
      <c r="K200" s="3" t="str">
        <f>VLOOKUP(G200,'ESO zone constants'!$A$2:$F$964,6,FALSE)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4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constants'!$A$2:$B$9964,2,FALSE)</f>
        <v>10</v>
      </c>
      <c r="I201" s="3" t="str">
        <f>VLOOKUP(G201,'ESO zone constants'!$A$2:$F$964,4,FALSE)</f>
        <v>Deshaan</v>
      </c>
      <c r="J201" s="3" t="str">
        <f>VLOOKUP(G201,'ESO zone constants'!$A$2:$F$964,5,FALSE)</f>
        <v>Deshaan</v>
      </c>
      <c r="K201" s="3" t="str">
        <f>VLOOKUP(G201,'ESO zone constants'!$A$2:$F$964,6,FALSE)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4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constants'!$A$2:$B$9964,2,FALSE)</f>
        <v>14</v>
      </c>
      <c r="I202" s="3" t="str">
        <f>VLOOKUP(G202,'ESO zone constants'!$A$2:$F$964,4,FALSE)</f>
        <v>Bangkorai</v>
      </c>
      <c r="J202" s="3" t="str">
        <f>VLOOKUP(G202,'ESO zone constants'!$A$2:$F$964,5,FALSE)</f>
        <v>Bangkorai</v>
      </c>
      <c r="K202" s="3" t="str">
        <f>VLOOKUP(G202,'ESO zone constants'!$A$2:$F$964,6,FALSE)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4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constants'!$A$2:$B$9964,2,FALSE)</f>
        <v>180</v>
      </c>
      <c r="I203" s="3" t="str">
        <f>VLOOKUP(G203,'ESO zone constants'!$A$2:$F$964,4,FALSE)</f>
        <v>Grahtwald</v>
      </c>
      <c r="J203" s="3" t="str">
        <f>VLOOKUP(G203,'ESO zone constants'!$A$2:$F$964,5,FALSE)</f>
        <v>Grahtwood</v>
      </c>
      <c r="K203" s="3" t="str">
        <f>VLOOKUP(G203,'ESO zone constants'!$A$2:$F$964,6,FALSE)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4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constants'!$A$2:$B$9964,2,FALSE)</f>
        <v>5</v>
      </c>
      <c r="I204" s="3" t="str">
        <f>VLOOKUP(G204,'ESO zone constants'!$A$2:$F$964,4,FALSE)</f>
        <v>Kluftspitze</v>
      </c>
      <c r="J204" s="3" t="str">
        <f>VLOOKUP(G204,'ESO zone constants'!$A$2:$F$964,5,FALSE)</f>
        <v>Rivenspire</v>
      </c>
      <c r="K204" s="3" t="str">
        <f>VLOOKUP(G204,'ESO zone constants'!$A$2:$F$964,6,FALSE)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4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constants'!$A$2:$B$9964,2,FALSE)</f>
        <v>#N/A</v>
      </c>
      <c r="I205" s="3" t="e">
        <f>VLOOKUP(G205,'ESO zone constants'!$A$2:$F$964,4,FALSE)</f>
        <v>#N/A</v>
      </c>
      <c r="J205" s="3" t="e">
        <f>VLOOKUP(G205,'ESO zone constants'!$A$2:$F$964,5,FALSE)</f>
        <v>#N/A</v>
      </c>
      <c r="K205" s="3" t="e">
        <f>VLOOKUP(G205,'ESO zone constants'!$A$2:$F$964,6,FALSE)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4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constants'!$A$2:$B$9964,2,FALSE)</f>
        <v>2</v>
      </c>
      <c r="I206" s="3" t="str">
        <f>VLOOKUP(G206,'ESO zone constants'!$A$2:$F$964,4,FALSE)</f>
        <v>Glenumbra</v>
      </c>
      <c r="J206" s="3" t="str">
        <f>VLOOKUP(G206,'ESO zone constants'!$A$2:$F$964,5,FALSE)</f>
        <v>Glenumbra</v>
      </c>
      <c r="K206" s="3" t="str">
        <f>VLOOKUP(G206,'ESO zone constants'!$A$2:$F$964,6,FALSE)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4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constants'!$A$2:$B$9964,2,FALSE)</f>
        <v>178</v>
      </c>
      <c r="I207" s="3" t="str">
        <f>VLOOKUP(G207,'ESO zone constants'!$A$2:$F$964,4,FALSE)</f>
        <v>Auridon</v>
      </c>
      <c r="J207" s="3" t="str">
        <f>VLOOKUP(G207,'ESO zone constants'!$A$2:$F$964,5,FALSE)</f>
        <v>Auridon</v>
      </c>
      <c r="K207" s="3" t="str">
        <f>VLOOKUP(G207,'ESO zone constants'!$A$2:$F$964,6,FALSE)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4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constants'!$A$2:$B$9964,2,FALSE)</f>
        <v>9</v>
      </c>
      <c r="I208" s="3" t="str">
        <f>VLOOKUP(G208,'ESO zone constants'!$A$2:$F$964,4,FALSE)</f>
        <v>Steinfälle</v>
      </c>
      <c r="J208" s="3" t="str">
        <f>VLOOKUP(G208,'ESO zone constants'!$A$2:$F$964,5,FALSE)</f>
        <v>Stonefalls</v>
      </c>
      <c r="K208" s="3" t="str">
        <f>VLOOKUP(G208,'ESO zone constants'!$A$2:$F$964,6,FALSE)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4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constants'!$A$2:$B$9964,2,FALSE)</f>
        <v>180</v>
      </c>
      <c r="I209" s="3" t="str">
        <f>VLOOKUP(G209,'ESO zone constants'!$A$2:$F$964,4,FALSE)</f>
        <v>Grahtwald</v>
      </c>
      <c r="J209" s="3" t="str">
        <f>VLOOKUP(G209,'ESO zone constants'!$A$2:$F$964,5,FALSE)</f>
        <v>Grahtwood</v>
      </c>
      <c r="K209" s="3" t="str">
        <f>VLOOKUP(G209,'ESO zone constants'!$A$2:$F$964,6,FALSE)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4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constants'!$A$2:$B$9964,2,FALSE)</f>
        <v>180</v>
      </c>
      <c r="I210" s="3" t="str">
        <f>VLOOKUP(G210,'ESO zone constants'!$A$2:$F$964,4,FALSE)</f>
        <v>Grahtwald</v>
      </c>
      <c r="J210" s="3" t="str">
        <f>VLOOKUP(G210,'ESO zone constants'!$A$2:$F$964,5,FALSE)</f>
        <v>Grahtwood</v>
      </c>
      <c r="K210" s="3" t="str">
        <f>VLOOKUP(G210,'ESO zone constants'!$A$2:$F$964,6,FALSE)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4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constants'!$A$2:$B$9964,2,FALSE)</f>
        <v>2</v>
      </c>
      <c r="I211" s="3" t="str">
        <f>VLOOKUP(G211,'ESO zone constants'!$A$2:$F$964,4,FALSE)</f>
        <v>Glenumbra</v>
      </c>
      <c r="J211" s="3" t="str">
        <f>VLOOKUP(G211,'ESO zone constants'!$A$2:$F$964,5,FALSE)</f>
        <v>Glenumbra</v>
      </c>
      <c r="K211" s="3" t="str">
        <f>VLOOKUP(G211,'ESO zone constants'!$A$2:$F$964,6,FALSE)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4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constants'!$A$2:$B$9964,2,FALSE)</f>
        <v>499</v>
      </c>
      <c r="I212" s="3" t="str">
        <f>VLOOKUP(G212,'ESO zone constants'!$A$2:$F$964,4,FALSE)</f>
        <v>Kargstein</v>
      </c>
      <c r="J212" s="3" t="str">
        <f>VLOOKUP(G212,'ESO zone constants'!$A$2:$F$964,5,FALSE)</f>
        <v>Craglorn</v>
      </c>
      <c r="K212" s="3" t="str">
        <f>VLOOKUP(G212,'ESO zone constants'!$A$2:$F$964,6,FALSE)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4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constants'!$A$2:$B$9964,2,FALSE)</f>
        <v>499</v>
      </c>
      <c r="I213" s="3" t="str">
        <f>VLOOKUP(G213,'ESO zone constants'!$A$2:$F$964,4,FALSE)</f>
        <v>Kargstein</v>
      </c>
      <c r="J213" s="3" t="str">
        <f>VLOOKUP(G213,'ESO zone constants'!$A$2:$F$964,5,FALSE)</f>
        <v>Craglorn</v>
      </c>
      <c r="K213" s="3" t="str">
        <f>VLOOKUP(G213,'ESO zone constants'!$A$2:$F$964,6,FALSE)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4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constants'!$A$2:$B$9964,2,FALSE)</f>
        <v>499</v>
      </c>
      <c r="I214" s="3" t="str">
        <f>VLOOKUP(G214,'ESO zone constants'!$A$2:$F$964,4,FALSE)</f>
        <v>Kargstein</v>
      </c>
      <c r="J214" s="3" t="str">
        <f>VLOOKUP(G214,'ESO zone constants'!$A$2:$F$964,5,FALSE)</f>
        <v>Craglorn</v>
      </c>
      <c r="K214" s="3" t="str">
        <f>VLOOKUP(G214,'ESO zone constants'!$A$2:$F$964,6,FALSE)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4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constants'!$A$2:$B$9964,2,FALSE)</f>
        <v>499</v>
      </c>
      <c r="I215" s="3" t="str">
        <f>VLOOKUP(G215,'ESO zone constants'!$A$2:$F$964,4,FALSE)</f>
        <v>Kargstein</v>
      </c>
      <c r="J215" s="3" t="str">
        <f>VLOOKUP(G215,'ESO zone constants'!$A$2:$F$964,5,FALSE)</f>
        <v>Craglorn</v>
      </c>
      <c r="K215" s="3" t="str">
        <f>VLOOKUP(G215,'ESO zone constants'!$A$2:$F$964,6,FALSE)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4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constants'!$A$2:$B$9964,2,FALSE)</f>
        <v>#N/A</v>
      </c>
      <c r="I216" s="3" t="e">
        <f>VLOOKUP(G216,'ESO zone constants'!$A$2:$F$964,4,FALSE)</f>
        <v>#N/A</v>
      </c>
      <c r="J216" s="3" t="e">
        <f>VLOOKUP(G216,'ESO zone constants'!$A$2:$F$964,5,FALSE)</f>
        <v>#N/A</v>
      </c>
      <c r="K216" s="3" t="e">
        <f>VLOOKUP(G216,'ESO zone constants'!$A$2:$F$964,6,FALSE)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4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constants'!$A$2:$B$9964,2,FALSE)</f>
        <v>#N/A</v>
      </c>
      <c r="I217" s="3" t="e">
        <f>VLOOKUP(G217,'ESO zone constants'!$A$2:$F$964,4,FALSE)</f>
        <v>#N/A</v>
      </c>
      <c r="J217" s="3" t="e">
        <f>VLOOKUP(G217,'ESO zone constants'!$A$2:$F$964,5,FALSE)</f>
        <v>#N/A</v>
      </c>
      <c r="K217" s="3" t="e">
        <f>VLOOKUP(G217,'ESO zone constants'!$A$2:$F$964,6,FALSE)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4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constants'!$A$2:$B$9964,2,FALSE)</f>
        <v>#N/A</v>
      </c>
      <c r="I218" s="3" t="e">
        <f>VLOOKUP(G218,'ESO zone constants'!$A$2:$F$964,4,FALSE)</f>
        <v>#N/A</v>
      </c>
      <c r="J218" s="3" t="e">
        <f>VLOOKUP(G218,'ESO zone constants'!$A$2:$F$964,5,FALSE)</f>
        <v>#N/A</v>
      </c>
      <c r="K218" s="3" t="e">
        <f>VLOOKUP(G218,'ESO zone constants'!$A$2:$F$964,6,FALSE)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4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constants'!$A$2:$B$9964,2,FALSE)</f>
        <v>499</v>
      </c>
      <c r="I219" s="3" t="str">
        <f>VLOOKUP(G219,'ESO zone constants'!$A$2:$F$964,4,FALSE)</f>
        <v>Kargstein</v>
      </c>
      <c r="J219" s="3" t="str">
        <f>VLOOKUP(G219,'ESO zone constants'!$A$2:$F$964,5,FALSE)</f>
        <v>Craglorn</v>
      </c>
      <c r="K219" s="3" t="str">
        <f>VLOOKUP(G219,'ESO zone constants'!$A$2:$F$964,6,FALSE)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4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constants'!$A$2:$B$9964,2,FALSE)</f>
        <v>499</v>
      </c>
      <c r="I220" s="3" t="str">
        <f>VLOOKUP(G220,'ESO zone constants'!$A$2:$F$964,4,FALSE)</f>
        <v>Kargstein</v>
      </c>
      <c r="J220" s="3" t="str">
        <f>VLOOKUP(G220,'ESO zone constants'!$A$2:$F$964,5,FALSE)</f>
        <v>Craglorn</v>
      </c>
      <c r="K220" s="3" t="str">
        <f>VLOOKUP(G220,'ESO zone constants'!$A$2:$F$964,6,FALSE)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4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constants'!$A$2:$B$9964,2,FALSE)</f>
        <v>499</v>
      </c>
      <c r="I221" s="3" t="str">
        <f>VLOOKUP(G221,'ESO zone constants'!$A$2:$F$964,4,FALSE)</f>
        <v>Kargstein</v>
      </c>
      <c r="J221" s="3" t="str">
        <f>VLOOKUP(G221,'ESO zone constants'!$A$2:$F$964,5,FALSE)</f>
        <v>Craglorn</v>
      </c>
      <c r="K221" s="3" t="str">
        <f>VLOOKUP(G221,'ESO zone constants'!$A$2:$F$964,6,FALSE)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4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constants'!$A$2:$B$9964,2,FALSE)</f>
        <v>#N/A</v>
      </c>
      <c r="I222" s="3" t="e">
        <f>VLOOKUP(G222,'ESO zone constants'!$A$2:$F$964,4,FALSE)</f>
        <v>#N/A</v>
      </c>
      <c r="J222" s="3" t="e">
        <f>VLOOKUP(G222,'ESO zone constants'!$A$2:$F$964,5,FALSE)</f>
        <v>#N/A</v>
      </c>
      <c r="K222" s="3" t="e">
        <f>VLOOKUP(G222,'ESO zone constants'!$A$2:$F$964,6,FALSE)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4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constants'!$A$2:$B$9964,2,FALSE)</f>
        <v>499</v>
      </c>
      <c r="I223" s="3" t="str">
        <f>VLOOKUP(G223,'ESO zone constants'!$A$2:$F$964,4,FALSE)</f>
        <v>Kargstein</v>
      </c>
      <c r="J223" s="3" t="str">
        <f>VLOOKUP(G223,'ESO zone constants'!$A$2:$F$964,5,FALSE)</f>
        <v>Craglorn</v>
      </c>
      <c r="K223" s="3" t="str">
        <f>VLOOKUP(G223,'ESO zone constants'!$A$2:$F$964,6,FALSE)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4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constants'!$A$2:$B$9964,2,FALSE)</f>
        <v>499</v>
      </c>
      <c r="I224" s="3" t="str">
        <f>VLOOKUP(G224,'ESO zone constants'!$A$2:$F$964,4,FALSE)</f>
        <v>Kargstein</v>
      </c>
      <c r="J224" s="3" t="str">
        <f>VLOOKUP(G224,'ESO zone constants'!$A$2:$F$964,5,FALSE)</f>
        <v>Craglorn</v>
      </c>
      <c r="K224" s="3" t="str">
        <f>VLOOKUP(G224,'ESO zone constants'!$A$2:$F$964,6,FALSE)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4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constants'!$A$2:$B$9964,2,FALSE)</f>
        <v>499</v>
      </c>
      <c r="I225" s="3" t="str">
        <f>VLOOKUP(G225,'ESO zone constants'!$A$2:$F$964,4,FALSE)</f>
        <v>Kargstein</v>
      </c>
      <c r="J225" s="3" t="str">
        <f>VLOOKUP(G225,'ESO zone constants'!$A$2:$F$964,5,FALSE)</f>
        <v>Craglorn</v>
      </c>
      <c r="K225" s="3" t="str">
        <f>VLOOKUP(G225,'ESO zone constants'!$A$2:$F$964,6,FALSE)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4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constants'!$A$2:$B$9964,2,FALSE)</f>
        <v>499</v>
      </c>
      <c r="I226" s="3" t="str">
        <f>VLOOKUP(G226,'ESO zone constants'!$A$2:$F$964,4,FALSE)</f>
        <v>Kargstein</v>
      </c>
      <c r="J226" s="3" t="str">
        <f>VLOOKUP(G226,'ESO zone constants'!$A$2:$F$964,5,FALSE)</f>
        <v>Craglorn</v>
      </c>
      <c r="K226" s="3" t="str">
        <f>VLOOKUP(G226,'ESO zone constants'!$A$2:$F$964,6,FALSE)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4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constants'!$A$2:$B$9964,2,FALSE)</f>
        <v>499</v>
      </c>
      <c r="I227" s="3" t="str">
        <f>VLOOKUP(G227,'ESO zone constants'!$A$2:$F$964,4,FALSE)</f>
        <v>Kargstein</v>
      </c>
      <c r="J227" s="3" t="str">
        <f>VLOOKUP(G227,'ESO zone constants'!$A$2:$F$964,5,FALSE)</f>
        <v>Craglorn</v>
      </c>
      <c r="K227" s="3" t="str">
        <f>VLOOKUP(G227,'ESO zone constants'!$A$2:$F$964,6,FALSE)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4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constants'!$A$2:$B$9964,2,FALSE)</f>
        <v>499</v>
      </c>
      <c r="I228" s="3" t="str">
        <f>VLOOKUP(G228,'ESO zone constants'!$A$2:$F$964,4,FALSE)</f>
        <v>Kargstein</v>
      </c>
      <c r="J228" s="3" t="str">
        <f>VLOOKUP(G228,'ESO zone constants'!$A$2:$F$964,5,FALSE)</f>
        <v>Craglorn</v>
      </c>
      <c r="K228" s="3" t="str">
        <f>VLOOKUP(G228,'ESO zone constants'!$A$2:$F$964,6,FALSE)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4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constants'!$A$2:$B$9964,2,FALSE)</f>
        <v>499</v>
      </c>
      <c r="I229" s="3" t="str">
        <f>VLOOKUP(G229,'ESO zone constants'!$A$2:$F$964,4,FALSE)</f>
        <v>Kargstein</v>
      </c>
      <c r="J229" s="3" t="str">
        <f>VLOOKUP(G229,'ESO zone constants'!$A$2:$F$964,5,FALSE)</f>
        <v>Craglorn</v>
      </c>
      <c r="K229" s="3" t="str">
        <f>VLOOKUP(G229,'ESO zone constants'!$A$2:$F$964,6,FALSE)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4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constants'!$A$2:$B$9964,2,FALSE)</f>
        <v>379</v>
      </c>
      <c r="I230" s="3" t="str">
        <f>VLOOKUP(G230,'ESO zone constants'!$A$2:$F$964,4,FALSE)</f>
        <v>Wrothgar</v>
      </c>
      <c r="J230" s="3" t="str">
        <f>VLOOKUP(G230,'ESO zone constants'!$A$2:$F$964,5,FALSE)</f>
        <v>Wrothgar</v>
      </c>
      <c r="K230" s="3" t="str">
        <f>VLOOKUP(G230,'ESO zone constants'!$A$2:$F$964,6,FALSE)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4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constants'!$A$2:$B$9964,2,FALSE)</f>
        <v>379</v>
      </c>
      <c r="I231" s="3" t="str">
        <f>VLOOKUP(G231,'ESO zone constants'!$A$2:$F$964,4,FALSE)</f>
        <v>Wrothgar</v>
      </c>
      <c r="J231" s="3" t="str">
        <f>VLOOKUP(G231,'ESO zone constants'!$A$2:$F$964,5,FALSE)</f>
        <v>Wrothgar</v>
      </c>
      <c r="K231" s="3" t="str">
        <f>VLOOKUP(G231,'ESO zone constants'!$A$2:$F$964,6,FALSE)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4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constants'!$A$2:$B$9964,2,FALSE)</f>
        <v>379</v>
      </c>
      <c r="I232" s="3" t="str">
        <f>VLOOKUP(G232,'ESO zone constants'!$A$2:$F$964,4,FALSE)</f>
        <v>Wrothgar</v>
      </c>
      <c r="J232" s="3" t="str">
        <f>VLOOKUP(G232,'ESO zone constants'!$A$2:$F$964,5,FALSE)</f>
        <v>Wrothgar</v>
      </c>
      <c r="K232" s="3" t="str">
        <f>VLOOKUP(G232,'ESO zone constants'!$A$2:$F$964,6,FALSE)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4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constants'!$A$2:$B$9964,2,FALSE)</f>
        <v>379</v>
      </c>
      <c r="I233" s="3" t="str">
        <f>VLOOKUP(G233,'ESO zone constants'!$A$2:$F$964,4,FALSE)</f>
        <v>Wrothgar</v>
      </c>
      <c r="J233" s="3" t="str">
        <f>VLOOKUP(G233,'ESO zone constants'!$A$2:$F$964,5,FALSE)</f>
        <v>Wrothgar</v>
      </c>
      <c r="K233" s="3" t="str">
        <f>VLOOKUP(G233,'ESO zone constants'!$A$2:$F$964,6,FALSE)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4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constants'!$A$2:$B$9964,2,FALSE)</f>
        <v>379</v>
      </c>
      <c r="I234" s="3" t="str">
        <f>VLOOKUP(G234,'ESO zone constants'!$A$2:$F$964,4,FALSE)</f>
        <v>Wrothgar</v>
      </c>
      <c r="J234" s="3" t="str">
        <f>VLOOKUP(G234,'ESO zone constants'!$A$2:$F$964,5,FALSE)</f>
        <v>Wrothgar</v>
      </c>
      <c r="K234" s="3" t="str">
        <f>VLOOKUP(G234,'ESO zone constants'!$A$2:$F$964,6,FALSE)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4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constants'!$A$2:$B$9964,2,FALSE)</f>
        <v>379</v>
      </c>
      <c r="I235" s="3" t="str">
        <f>VLOOKUP(G235,'ESO zone constants'!$A$2:$F$964,4,FALSE)</f>
        <v>Wrothgar</v>
      </c>
      <c r="J235" s="3" t="str">
        <f>VLOOKUP(G235,'ESO zone constants'!$A$2:$F$964,5,FALSE)</f>
        <v>Wrothgar</v>
      </c>
      <c r="K235" s="3" t="str">
        <f>VLOOKUP(G235,'ESO zone constants'!$A$2:$F$964,6,FALSE)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4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constants'!$A$2:$B$9964,2,FALSE)</f>
        <v>379</v>
      </c>
      <c r="I236" s="3" t="str">
        <f>VLOOKUP(G236,'ESO zone constants'!$A$2:$F$964,4,FALSE)</f>
        <v>Wrothgar</v>
      </c>
      <c r="J236" s="3" t="str">
        <f>VLOOKUP(G236,'ESO zone constants'!$A$2:$F$964,5,FALSE)</f>
        <v>Wrothgar</v>
      </c>
      <c r="K236" s="3" t="str">
        <f>VLOOKUP(G236,'ESO zone constants'!$A$2:$F$964,6,FALSE)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4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constants'!$A$2:$B$9964,2,FALSE)</f>
        <v>379</v>
      </c>
      <c r="I237" s="3" t="str">
        <f>VLOOKUP(G237,'ESO zone constants'!$A$2:$F$964,4,FALSE)</f>
        <v>Wrothgar</v>
      </c>
      <c r="J237" s="3" t="str">
        <f>VLOOKUP(G237,'ESO zone constants'!$A$2:$F$964,5,FALSE)</f>
        <v>Wrothgar</v>
      </c>
      <c r="K237" s="3" t="str">
        <f>VLOOKUP(G237,'ESO zone constants'!$A$2:$F$964,6,FALSE)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4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constants'!$A$2:$B$9964,2,FALSE)</f>
        <v>379</v>
      </c>
      <c r="I238" s="3" t="str">
        <f>VLOOKUP(G238,'ESO zone constants'!$A$2:$F$964,4,FALSE)</f>
        <v>Wrothgar</v>
      </c>
      <c r="J238" s="3" t="str">
        <f>VLOOKUP(G238,'ESO zone constants'!$A$2:$F$964,5,FALSE)</f>
        <v>Wrothgar</v>
      </c>
      <c r="K238" s="3" t="str">
        <f>VLOOKUP(G238,'ESO zone constants'!$A$2:$F$964,6,FALSE)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4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constants'!$A$2:$B$9964,2,FALSE)</f>
        <v>379</v>
      </c>
      <c r="I239" s="3" t="str">
        <f>VLOOKUP(G239,'ESO zone constants'!$A$2:$F$964,4,FALSE)</f>
        <v>Wrothgar</v>
      </c>
      <c r="J239" s="3" t="str">
        <f>VLOOKUP(G239,'ESO zone constants'!$A$2:$F$964,5,FALSE)</f>
        <v>Wrothgar</v>
      </c>
      <c r="K239" s="3" t="str">
        <f>VLOOKUP(G239,'ESO zone constants'!$A$2:$F$964,6,FALSE)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4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constants'!$A$2:$B$9964,2,FALSE)</f>
        <v>#N/A</v>
      </c>
      <c r="I240" s="3" t="e">
        <f>VLOOKUP(G240,'ESO zone constants'!$A$2:$F$964,4,FALSE)</f>
        <v>#N/A</v>
      </c>
      <c r="J240" s="3" t="e">
        <f>VLOOKUP(G240,'ESO zone constants'!$A$2:$F$964,5,FALSE)</f>
        <v>#N/A</v>
      </c>
      <c r="K240" s="3" t="e">
        <f>VLOOKUP(G240,'ESO zone constants'!$A$2:$F$964,6,FALSE)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4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constants'!$A$2:$B$9964,2,FALSE)</f>
        <v>379</v>
      </c>
      <c r="I241" s="3" t="str">
        <f>VLOOKUP(G241,'ESO zone constants'!$A$2:$F$964,4,FALSE)</f>
        <v>Wrothgar</v>
      </c>
      <c r="J241" s="3" t="str">
        <f>VLOOKUP(G241,'ESO zone constants'!$A$2:$F$964,5,FALSE)</f>
        <v>Wrothgar</v>
      </c>
      <c r="K241" s="3" t="str">
        <f>VLOOKUP(G241,'ESO zone constants'!$A$2:$F$964,6,FALSE)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4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constants'!$A$2:$B$9964,2,FALSE)</f>
        <v>379</v>
      </c>
      <c r="I242" s="3" t="str">
        <f>VLOOKUP(G242,'ESO zone constants'!$A$2:$F$964,4,FALSE)</f>
        <v>Wrothgar</v>
      </c>
      <c r="J242" s="3" t="str">
        <f>VLOOKUP(G242,'ESO zone constants'!$A$2:$F$964,5,FALSE)</f>
        <v>Wrothgar</v>
      </c>
      <c r="K242" s="3" t="str">
        <f>VLOOKUP(G242,'ESO zone constants'!$A$2:$F$964,6,FALSE)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4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constants'!$A$2:$B$9964,2,FALSE)</f>
        <v>447</v>
      </c>
      <c r="I243" s="3" t="str">
        <f>VLOOKUP(G243,'ESO zone constants'!$A$2:$F$964,4,FALSE)</f>
        <v>Die Goldküste</v>
      </c>
      <c r="J243" s="3" t="str">
        <f>VLOOKUP(G243,'ESO zone constants'!$A$2:$F$964,5,FALSE)</f>
        <v>Gold Coast</v>
      </c>
      <c r="K243" s="3" t="str">
        <f>VLOOKUP(G243,'ESO zone constants'!$A$2:$F$964,6,FALSE)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4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constants'!$A$2:$B$9964,2,FALSE)</f>
        <v>447</v>
      </c>
      <c r="I244" s="3" t="str">
        <f>VLOOKUP(G244,'ESO zone constants'!$A$2:$F$964,4,FALSE)</f>
        <v>Die Goldküste</v>
      </c>
      <c r="J244" s="3" t="str">
        <f>VLOOKUP(G244,'ESO zone constants'!$A$2:$F$964,5,FALSE)</f>
        <v>Gold Coast</v>
      </c>
      <c r="K244" s="3" t="str">
        <f>VLOOKUP(G244,'ESO zone constants'!$A$2:$F$964,6,FALSE)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4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constants'!$A$2:$B$9964,2,FALSE)</f>
        <v>447</v>
      </c>
      <c r="I245" s="3" t="str">
        <f>VLOOKUP(G245,'ESO zone constants'!$A$2:$F$964,4,FALSE)</f>
        <v>Die Goldküste</v>
      </c>
      <c r="J245" s="3" t="str">
        <f>VLOOKUP(G245,'ESO zone constants'!$A$2:$F$964,5,FALSE)</f>
        <v>Gold Coast</v>
      </c>
      <c r="K245" s="3" t="str">
        <f>VLOOKUP(G245,'ESO zone constants'!$A$2:$F$964,6,FALSE)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4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constants'!$A$2:$B$9964,2,FALSE)</f>
        <v>447</v>
      </c>
      <c r="I246" s="3" t="str">
        <f>VLOOKUP(G246,'ESO zone constants'!$A$2:$F$964,4,FALSE)</f>
        <v>Die Goldküste</v>
      </c>
      <c r="J246" s="3" t="str">
        <f>VLOOKUP(G246,'ESO zone constants'!$A$2:$F$964,5,FALSE)</f>
        <v>Gold Coast</v>
      </c>
      <c r="K246" s="3" t="str">
        <f>VLOOKUP(G246,'ESO zone constants'!$A$2:$F$964,6,FALSE)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4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constants'!$A$2:$B$9964,2,FALSE)</f>
        <v>441</v>
      </c>
      <c r="I247" s="3" t="str">
        <f>VLOOKUP(G247,'ESO zone constants'!$A$2:$F$964,4,FALSE)</f>
        <v>Hews Fluch</v>
      </c>
      <c r="J247" s="3" t="str">
        <f>VLOOKUP(G247,'ESO zone constants'!$A$2:$F$964,5,FALSE)</f>
        <v>Hew's Bane</v>
      </c>
      <c r="K247" s="3" t="str">
        <f>VLOOKUP(G247,'ESO zone constants'!$A$2:$F$964,6,FALSE)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4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constants'!$A$2:$B$9964,2,FALSE)</f>
        <v>441</v>
      </c>
      <c r="I248" s="3" t="str">
        <f>VLOOKUP(G248,'ESO zone constants'!$A$2:$F$964,4,FALSE)</f>
        <v>Hews Fluch</v>
      </c>
      <c r="J248" s="3" t="str">
        <f>VLOOKUP(G248,'ESO zone constants'!$A$2:$F$964,5,FALSE)</f>
        <v>Hew's Bane</v>
      </c>
      <c r="K248" s="3" t="str">
        <f>VLOOKUP(G248,'ESO zone constants'!$A$2:$F$964,6,FALSE)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4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constants'!$A$2:$B$9964,2,FALSE)</f>
        <v>441</v>
      </c>
      <c r="I249" s="3" t="str">
        <f>VLOOKUP(G249,'ESO zone constants'!$A$2:$F$964,4,FALSE)</f>
        <v>Hews Fluch</v>
      </c>
      <c r="J249" s="3" t="str">
        <f>VLOOKUP(G249,'ESO zone constants'!$A$2:$F$964,5,FALSE)</f>
        <v>Hew's Bane</v>
      </c>
      <c r="K249" s="3" t="str">
        <f>VLOOKUP(G249,'ESO zone constants'!$A$2:$F$964,6,FALSE)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4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constants'!$A$2:$B$9964,2,FALSE)</f>
        <v>179</v>
      </c>
      <c r="I250" s="3" t="str">
        <f>VLOOKUP(G250,'ESO zone constants'!$A$2:$F$964,4,FALSE)</f>
        <v>Schnittermark</v>
      </c>
      <c r="J250" s="3" t="str">
        <f>VLOOKUP(G250,'ESO zone constants'!$A$2:$F$964,5,FALSE)</f>
        <v>Reaper's March</v>
      </c>
      <c r="K250" s="3" t="str">
        <f>VLOOKUP(G250,'ESO zone constants'!$A$2:$F$964,6,FALSE)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4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constants'!$A$2:$B$9964,2,FALSE)</f>
        <v>#N/A</v>
      </c>
      <c r="I251" s="3" t="e">
        <f>VLOOKUP(G251,'ESO zone constants'!$A$2:$F$964,4,FALSE)</f>
        <v>#N/A</v>
      </c>
      <c r="J251" s="3" t="e">
        <f>VLOOKUP(G251,'ESO zone constants'!$A$2:$F$964,5,FALSE)</f>
        <v>#N/A</v>
      </c>
      <c r="K251" s="3" t="e">
        <f>VLOOKUP(G251,'ESO zone constants'!$A$2:$F$964,6,FALSE)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4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constants'!$A$2:$B$9964,2,FALSE)</f>
        <v>19</v>
      </c>
      <c r="I252" s="3" t="str">
        <f>VLOOKUP(G252,'ESO zone constants'!$A$2:$F$964,4,FALSE)</f>
        <v>Schattenfenn</v>
      </c>
      <c r="J252" s="3" t="str">
        <f>VLOOKUP(G252,'ESO zone constants'!$A$2:$F$964,5,FALSE)</f>
        <v>Shadowfen</v>
      </c>
      <c r="K252" s="3" t="str">
        <f>VLOOKUP(G252,'ESO zone constants'!$A$2:$F$964,6,FALSE)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4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constants'!$A$2:$B$9964,2,FALSE)</f>
        <v>19</v>
      </c>
      <c r="I253" s="3" t="str">
        <f>VLOOKUP(G253,'ESO zone constants'!$A$2:$F$964,4,FALSE)</f>
        <v>Schattenfenn</v>
      </c>
      <c r="J253" s="3" t="str">
        <f>VLOOKUP(G253,'ESO zone constants'!$A$2:$F$964,5,FALSE)</f>
        <v>Shadowfen</v>
      </c>
      <c r="K253" s="3" t="str">
        <f>VLOOKUP(G253,'ESO zone constants'!$A$2:$F$964,6,FALSE)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4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constants'!$A$2:$B$9964,2,FALSE)</f>
        <v>178</v>
      </c>
      <c r="I254" s="3" t="str">
        <f>VLOOKUP(G254,'ESO zone constants'!$A$2:$F$964,4,FALSE)</f>
        <v>Auridon</v>
      </c>
      <c r="J254" s="3" t="str">
        <f>VLOOKUP(G254,'ESO zone constants'!$A$2:$F$964,5,FALSE)</f>
        <v>Auridon</v>
      </c>
      <c r="K254" s="3" t="str">
        <f>VLOOKUP(G254,'ESO zone constants'!$A$2:$F$964,6,FALSE)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4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constants'!$A$2:$B$9964,2,FALSE)</f>
        <v>4</v>
      </c>
      <c r="I255" s="3" t="str">
        <f>VLOOKUP(G255,'ESO zone constants'!$A$2:$F$964,4,FALSE)</f>
        <v>Sturmhafen</v>
      </c>
      <c r="J255" s="3" t="str">
        <f>VLOOKUP(G255,'ESO zone constants'!$A$2:$F$964,5,FALSE)</f>
        <v>Stormhaven</v>
      </c>
      <c r="K255" s="3" t="str">
        <f>VLOOKUP(G255,'ESO zone constants'!$A$2:$F$964,6,FALSE)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4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constants'!$A$2:$B$9964,2,FALSE)</f>
        <v>10</v>
      </c>
      <c r="I256" s="3" t="str">
        <f>VLOOKUP(G256,'ESO zone constants'!$A$2:$F$964,4,FALSE)</f>
        <v>Deshaan</v>
      </c>
      <c r="J256" s="3" t="str">
        <f>VLOOKUP(G256,'ESO zone constants'!$A$2:$F$964,5,FALSE)</f>
        <v>Deshaan</v>
      </c>
      <c r="K256" s="3" t="str">
        <f>VLOOKUP(G256,'ESO zone constants'!$A$2:$F$964,6,FALSE)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4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constants'!$A$2:$B$9964,2,FALSE)</f>
        <v>180</v>
      </c>
      <c r="I257" s="3" t="str">
        <f>VLOOKUP(G257,'ESO zone constants'!$A$2:$F$964,4,FALSE)</f>
        <v>Grahtwald</v>
      </c>
      <c r="J257" s="3" t="str">
        <f>VLOOKUP(G257,'ESO zone constants'!$A$2:$F$964,5,FALSE)</f>
        <v>Grahtwood</v>
      </c>
      <c r="K257" s="3" t="str">
        <f>VLOOKUP(G257,'ESO zone constants'!$A$2:$F$964,6,FALSE)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4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constants'!$A$2:$B$9964,2,FALSE)</f>
        <v>9</v>
      </c>
      <c r="I258" s="3" t="str">
        <f>VLOOKUP(G258,'ESO zone constants'!$A$2:$F$964,4,FALSE)</f>
        <v>Steinfälle</v>
      </c>
      <c r="J258" s="3" t="str">
        <f>VLOOKUP(G258,'ESO zone constants'!$A$2:$F$964,5,FALSE)</f>
        <v>Stonefalls</v>
      </c>
      <c r="K258" s="3" t="str">
        <f>VLOOKUP(G258,'ESO zone constants'!$A$2:$F$964,6,FALSE)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4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constants'!$A$2:$B$9964,2,FALSE)</f>
        <v>2</v>
      </c>
      <c r="I259" s="3" t="str">
        <f>VLOOKUP(G259,'ESO zone constants'!$A$2:$F$964,4,FALSE)</f>
        <v>Glenumbra</v>
      </c>
      <c r="J259" s="3" t="str">
        <f>VLOOKUP(G259,'ESO zone constants'!$A$2:$F$964,5,FALSE)</f>
        <v>Glenumbra</v>
      </c>
      <c r="K259" s="3" t="str">
        <f>VLOOKUP(G259,'ESO zone constants'!$A$2:$F$964,6,FALSE)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4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constants'!$A$2:$B$9964,2,FALSE)</f>
        <v>18</v>
      </c>
      <c r="I260" s="3" t="str">
        <f>VLOOKUP(G260,'ESO zone constants'!$A$2:$F$964,4,FALSE)</f>
        <v>Grünschatten</v>
      </c>
      <c r="J260" s="3" t="str">
        <f>VLOOKUP(G260,'ESO zone constants'!$A$2:$F$964,5,FALSE)</f>
        <v>Greenshade</v>
      </c>
      <c r="K260" s="3" t="str">
        <f>VLOOKUP(G260,'ESO zone constants'!$A$2:$F$964,6,FALSE)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4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constants'!$A$2:$B$9964,2,FALSE)</f>
        <v>5</v>
      </c>
      <c r="I261" s="3" t="str">
        <f>VLOOKUP(G261,'ESO zone constants'!$A$2:$F$964,4,FALSE)</f>
        <v>Kluftspitze</v>
      </c>
      <c r="J261" s="3" t="str">
        <f>VLOOKUP(G261,'ESO zone constants'!$A$2:$F$964,5,FALSE)</f>
        <v>Rivenspire</v>
      </c>
      <c r="K261" s="3" t="str">
        <f>VLOOKUP(G261,'ESO zone constants'!$A$2:$F$964,6,FALSE)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4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constants'!$A$2:$B$9964,2,FALSE)</f>
        <v>499</v>
      </c>
      <c r="I262" s="3" t="str">
        <f>VLOOKUP(G262,'ESO zone constants'!$A$2:$F$964,4,FALSE)</f>
        <v>Kargstein</v>
      </c>
      <c r="J262" s="3" t="str">
        <f>VLOOKUP(G262,'ESO zone constants'!$A$2:$F$964,5,FALSE)</f>
        <v>Craglorn</v>
      </c>
      <c r="K262" s="3" t="str">
        <f>VLOOKUP(G262,'ESO zone constants'!$A$2:$F$964,6,FALSE)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4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constants'!$A$2:$B$9964,2,FALSE)</f>
        <v>#N/A</v>
      </c>
      <c r="I263" s="3" t="e">
        <f>VLOOKUP(G263,'ESO zone constants'!$A$2:$F$964,4,FALSE)</f>
        <v>#N/A</v>
      </c>
      <c r="J263" s="3" t="e">
        <f>VLOOKUP(G263,'ESO zone constants'!$A$2:$F$964,5,FALSE)</f>
        <v>#N/A</v>
      </c>
      <c r="K263" s="3" t="e">
        <f>VLOOKUP(G263,'ESO zone constants'!$A$2:$F$964,6,FALSE)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4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constants'!$A$2:$B$9964,2,FALSE)</f>
        <v>466</v>
      </c>
      <c r="I264" s="3" t="str">
        <f>VLOOKUP(G264,'ESO zone constants'!$A$2:$F$964,4,FALSE)</f>
        <v>Vvardenfell</v>
      </c>
      <c r="J264" s="3" t="str">
        <f>VLOOKUP(G264,'ESO zone constants'!$A$2:$F$964,5,FALSE)</f>
        <v>Vvardenfell</v>
      </c>
      <c r="K264" s="3" t="str">
        <f>VLOOKUP(G264,'ESO zone constants'!$A$2:$F$964,6,FALSE)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4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constants'!$A$2:$B$9964,2,FALSE)</f>
        <v>466</v>
      </c>
      <c r="I265" s="3" t="str">
        <f>VLOOKUP(G265,'ESO zone constants'!$A$2:$F$964,4,FALSE)</f>
        <v>Vvardenfell</v>
      </c>
      <c r="J265" s="3" t="str">
        <f>VLOOKUP(G265,'ESO zone constants'!$A$2:$F$964,5,FALSE)</f>
        <v>Vvardenfell</v>
      </c>
      <c r="K265" s="3" t="str">
        <f>VLOOKUP(G265,'ESO zone constants'!$A$2:$F$964,6,FALSE)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4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constants'!$A$2:$B$9964,2,FALSE)</f>
        <v>466</v>
      </c>
      <c r="I266" s="3" t="str">
        <f>VLOOKUP(G266,'ESO zone constants'!$A$2:$F$964,4,FALSE)</f>
        <v>Vvardenfell</v>
      </c>
      <c r="J266" s="3" t="str">
        <f>VLOOKUP(G266,'ESO zone constants'!$A$2:$F$964,5,FALSE)</f>
        <v>Vvardenfell</v>
      </c>
      <c r="K266" s="3" t="str">
        <f>VLOOKUP(G266,'ESO zone constants'!$A$2:$F$964,6,FALSE)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4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constants'!$A$2:$B$9964,2,FALSE)</f>
        <v>466</v>
      </c>
      <c r="I267" s="3" t="str">
        <f>VLOOKUP(G267,'ESO zone constants'!$A$2:$F$964,4,FALSE)</f>
        <v>Vvardenfell</v>
      </c>
      <c r="J267" s="3" t="str">
        <f>VLOOKUP(G267,'ESO zone constants'!$A$2:$F$964,5,FALSE)</f>
        <v>Vvardenfell</v>
      </c>
      <c r="K267" s="3" t="str">
        <f>VLOOKUP(G267,'ESO zone constants'!$A$2:$F$964,6,FALSE)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4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constants'!$A$2:$B$9964,2,FALSE)</f>
        <v>466</v>
      </c>
      <c r="I268" s="3" t="str">
        <f>VLOOKUP(G268,'ESO zone constants'!$A$2:$F$964,4,FALSE)</f>
        <v>Vvardenfell</v>
      </c>
      <c r="J268" s="3" t="str">
        <f>VLOOKUP(G268,'ESO zone constants'!$A$2:$F$964,5,FALSE)</f>
        <v>Vvardenfell</v>
      </c>
      <c r="K268" s="3" t="str">
        <f>VLOOKUP(G268,'ESO zone constants'!$A$2:$F$964,6,FALSE)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4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constants'!$A$2:$B$9964,2,FALSE)</f>
        <v>466</v>
      </c>
      <c r="I269" s="3" t="str">
        <f>VLOOKUP(G269,'ESO zone constants'!$A$2:$F$964,4,FALSE)</f>
        <v>Vvardenfell</v>
      </c>
      <c r="J269" s="3" t="str">
        <f>VLOOKUP(G269,'ESO zone constants'!$A$2:$F$964,5,FALSE)</f>
        <v>Vvardenfell</v>
      </c>
      <c r="K269" s="3" t="str">
        <f>VLOOKUP(G269,'ESO zone constants'!$A$2:$F$964,6,FALSE)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4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constants'!$A$2:$B$9964,2,FALSE)</f>
        <v>466</v>
      </c>
      <c r="I270" s="3" t="str">
        <f>VLOOKUP(G270,'ESO zone constants'!$A$2:$F$964,4,FALSE)</f>
        <v>Vvardenfell</v>
      </c>
      <c r="J270" s="3" t="str">
        <f>VLOOKUP(G270,'ESO zone constants'!$A$2:$F$964,5,FALSE)</f>
        <v>Vvardenfell</v>
      </c>
      <c r="K270" s="3" t="str">
        <f>VLOOKUP(G270,'ESO zone constants'!$A$2:$F$964,6,FALSE)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4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constants'!$A$2:$B$9964,2,FALSE)</f>
        <v>466</v>
      </c>
      <c r="I271" s="3" t="str">
        <f>VLOOKUP(G271,'ESO zone constants'!$A$2:$F$964,4,FALSE)</f>
        <v>Vvardenfell</v>
      </c>
      <c r="J271" s="3" t="str">
        <f>VLOOKUP(G271,'ESO zone constants'!$A$2:$F$964,5,FALSE)</f>
        <v>Vvardenfell</v>
      </c>
      <c r="K271" s="3" t="str">
        <f>VLOOKUP(G271,'ESO zone constants'!$A$2:$F$964,6,FALSE)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4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constants'!$A$2:$B$9964,2,FALSE)</f>
        <v>466</v>
      </c>
      <c r="I272" s="3" t="str">
        <f>VLOOKUP(G272,'ESO zone constants'!$A$2:$F$964,4,FALSE)</f>
        <v>Vvardenfell</v>
      </c>
      <c r="J272" s="3" t="str">
        <f>VLOOKUP(G272,'ESO zone constants'!$A$2:$F$964,5,FALSE)</f>
        <v>Vvardenfell</v>
      </c>
      <c r="K272" s="3" t="str">
        <f>VLOOKUP(G272,'ESO zone constants'!$A$2:$F$964,6,FALSE)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4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constants'!$A$2:$B$9964,2,FALSE)</f>
        <v>466</v>
      </c>
      <c r="I273" s="3" t="str">
        <f>VLOOKUP(G273,'ESO zone constants'!$A$2:$F$964,4,FALSE)</f>
        <v>Vvardenfell</v>
      </c>
      <c r="J273" s="3" t="str">
        <f>VLOOKUP(G273,'ESO zone constants'!$A$2:$F$964,5,FALSE)</f>
        <v>Vvardenfell</v>
      </c>
      <c r="K273" s="3" t="str">
        <f>VLOOKUP(G273,'ESO zone constants'!$A$2:$F$964,6,FALSE)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4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constants'!$A$2:$B$9964,2,FALSE)</f>
        <v>466</v>
      </c>
      <c r="I274" s="3" t="str">
        <f>VLOOKUP(G274,'ESO zone constants'!$A$2:$F$964,4,FALSE)</f>
        <v>Vvardenfell</v>
      </c>
      <c r="J274" s="3" t="str">
        <f>VLOOKUP(G274,'ESO zone constants'!$A$2:$F$964,5,FALSE)</f>
        <v>Vvardenfell</v>
      </c>
      <c r="K274" s="3" t="str">
        <f>VLOOKUP(G274,'ESO zone constants'!$A$2:$F$964,6,FALSE)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4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constants'!$A$2:$B$9964,2,FALSE)</f>
        <v>#N/A</v>
      </c>
      <c r="I275" s="3" t="e">
        <f>VLOOKUP(G275,'ESO zone constants'!$A$2:$F$964,4,FALSE)</f>
        <v>#N/A</v>
      </c>
      <c r="J275" s="3" t="e">
        <f>VLOOKUP(G275,'ESO zone constants'!$A$2:$F$964,5,FALSE)</f>
        <v>#N/A</v>
      </c>
      <c r="K275" s="3" t="e">
        <f>VLOOKUP(G275,'ESO zone constants'!$A$2:$F$964,6,FALSE)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4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constants'!$A$2:$B$9964,2,FALSE)</f>
        <v>466</v>
      </c>
      <c r="I276" s="3" t="str">
        <f>VLOOKUP(G276,'ESO zone constants'!$A$2:$F$964,4,FALSE)</f>
        <v>Vvardenfell</v>
      </c>
      <c r="J276" s="3" t="str">
        <f>VLOOKUP(G276,'ESO zone constants'!$A$2:$F$964,5,FALSE)</f>
        <v>Vvardenfell</v>
      </c>
      <c r="K276" s="3" t="str">
        <f>VLOOKUP(G276,'ESO zone constants'!$A$2:$F$964,6,FALSE)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4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constants'!$A$2:$B$9964,2,FALSE)</f>
        <v>178</v>
      </c>
      <c r="I277" s="3" t="str">
        <f>VLOOKUP(G277,'ESO zone constants'!$A$2:$F$964,4,FALSE)</f>
        <v>Auridon</v>
      </c>
      <c r="J277" s="3" t="str">
        <f>VLOOKUP(G277,'ESO zone constants'!$A$2:$F$964,5,FALSE)</f>
        <v>Auridon</v>
      </c>
      <c r="K277" s="3" t="str">
        <f>VLOOKUP(G277,'ESO zone constants'!$A$2:$F$964,6,FALSE)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4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constants'!$A$2:$B$9964,2,FALSE)</f>
        <v>17</v>
      </c>
      <c r="I278" s="3" t="str">
        <f>VLOOKUP(G278,'ESO zone constants'!$A$2:$F$964,4,FALSE)</f>
        <v>Die Alik'r-Wüste</v>
      </c>
      <c r="J278" s="3" t="str">
        <f>VLOOKUP(G278,'ESO zone constants'!$A$2:$F$964,5,FALSE)</f>
        <v>Alik'r Desert</v>
      </c>
      <c r="K278" s="3" t="str">
        <f>VLOOKUP(G278,'ESO zone constants'!$A$2:$F$964,6,FALSE)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4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constants'!$A$2:$B$9964,2,FALSE)</f>
        <v>10</v>
      </c>
      <c r="I279" s="3" t="str">
        <f>VLOOKUP(G279,'ESO zone constants'!$A$2:$F$964,4,FALSE)</f>
        <v>Deshaan</v>
      </c>
      <c r="J279" s="3" t="str">
        <f>VLOOKUP(G279,'ESO zone constants'!$A$2:$F$964,5,FALSE)</f>
        <v>Deshaan</v>
      </c>
      <c r="K279" s="3" t="str">
        <f>VLOOKUP(G279,'ESO zone constants'!$A$2:$F$964,6,FALSE)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4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constants'!$A$2:$B$9964,2,FALSE)</f>
        <v>178</v>
      </c>
      <c r="I280" s="3" t="str">
        <f>VLOOKUP(G280,'ESO zone constants'!$A$2:$F$964,4,FALSE)</f>
        <v>Auridon</v>
      </c>
      <c r="J280" s="3" t="str">
        <f>VLOOKUP(G280,'ESO zone constants'!$A$2:$F$964,5,FALSE)</f>
        <v>Auridon</v>
      </c>
      <c r="K280" s="3" t="str">
        <f>VLOOKUP(G280,'ESO zone constants'!$A$2:$F$964,6,FALSE)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4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constants'!$A$2:$B$9964,2,FALSE)</f>
        <v>2</v>
      </c>
      <c r="I281" s="3" t="str">
        <f>VLOOKUP(G281,'ESO zone constants'!$A$2:$F$964,4,FALSE)</f>
        <v>Glenumbra</v>
      </c>
      <c r="J281" s="3" t="str">
        <f>VLOOKUP(G281,'ESO zone constants'!$A$2:$F$964,5,FALSE)</f>
        <v>Glenumbra</v>
      </c>
      <c r="K281" s="3" t="str">
        <f>VLOOKUP(G281,'ESO zone constants'!$A$2:$F$964,6,FALSE)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4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constants'!$A$2:$B$9964,2,FALSE)</f>
        <v>9</v>
      </c>
      <c r="I282" s="3" t="str">
        <f>VLOOKUP(G282,'ESO zone constants'!$A$2:$F$964,4,FALSE)</f>
        <v>Steinfälle</v>
      </c>
      <c r="J282" s="3" t="str">
        <f>VLOOKUP(G282,'ESO zone constants'!$A$2:$F$964,5,FALSE)</f>
        <v>Stonefalls</v>
      </c>
      <c r="K282" s="3" t="str">
        <f>VLOOKUP(G282,'ESO zone constants'!$A$2:$F$964,6,FALSE)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4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constants'!$A$2:$B$9964,2,FALSE)</f>
        <v>179</v>
      </c>
      <c r="I283" s="3" t="str">
        <f>VLOOKUP(G283,'ESO zone constants'!$A$2:$F$964,4,FALSE)</f>
        <v>Schnittermark</v>
      </c>
      <c r="J283" s="3" t="str">
        <f>VLOOKUP(G283,'ESO zone constants'!$A$2:$F$964,5,FALSE)</f>
        <v>Reaper's March</v>
      </c>
      <c r="K283" s="3" t="str">
        <f>VLOOKUP(G283,'ESO zone constants'!$A$2:$F$964,6,FALSE)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4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constants'!$A$2:$B$9964,2,FALSE)</f>
        <v>2</v>
      </c>
      <c r="I284" s="3" t="str">
        <f>VLOOKUP(G284,'ESO zone constants'!$A$2:$F$964,4,FALSE)</f>
        <v>Glenumbra</v>
      </c>
      <c r="J284" s="3" t="str">
        <f>VLOOKUP(G284,'ESO zone constants'!$A$2:$F$964,5,FALSE)</f>
        <v>Glenumbra</v>
      </c>
      <c r="K284" s="3" t="str">
        <f>VLOOKUP(G284,'ESO zone constants'!$A$2:$F$964,6,FALSE)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4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constants'!$A$2:$B$9964,2,FALSE)</f>
        <v>9</v>
      </c>
      <c r="I285" s="3" t="str">
        <f>VLOOKUP(G285,'ESO zone constants'!$A$2:$F$964,4,FALSE)</f>
        <v>Steinfälle</v>
      </c>
      <c r="J285" s="3" t="str">
        <f>VLOOKUP(G285,'ESO zone constants'!$A$2:$F$964,5,FALSE)</f>
        <v>Stonefalls</v>
      </c>
      <c r="K285" s="3" t="str">
        <f>VLOOKUP(G285,'ESO zone constants'!$A$2:$F$964,6,FALSE)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4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constants'!$A$2:$B$9964,2,FALSE)</f>
        <v>11</v>
      </c>
      <c r="I286" s="3" t="str">
        <f>VLOOKUP(G286,'ESO zone constants'!$A$2:$F$964,4,FALSE)</f>
        <v>Malabal Tor</v>
      </c>
      <c r="J286" s="3" t="str">
        <f>VLOOKUP(G286,'ESO zone constants'!$A$2:$F$964,5,FALSE)</f>
        <v>Malabal Tor</v>
      </c>
      <c r="K286" s="3" t="str">
        <f>VLOOKUP(G286,'ESO zone constants'!$A$2:$F$964,6,FALSE)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4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constants'!$A$2:$B$9964,2,FALSE)</f>
        <v>110</v>
      </c>
      <c r="I287" s="3" t="str">
        <f>VLOOKUP(G287,'ESO zone constants'!$A$2:$F$964,4,FALSE)</f>
        <v>Bal Foyen</v>
      </c>
      <c r="J287" s="3" t="str">
        <f>VLOOKUP(G287,'ESO zone constants'!$A$2:$F$964,5,FALSE)</f>
        <v>Bal Foyen</v>
      </c>
      <c r="K287" s="3" t="str">
        <f>VLOOKUP(G287,'ESO zone constants'!$A$2:$F$964,6,FALSE)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4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constants'!$A$2:$B$9964,2,FALSE)</f>
        <v>180</v>
      </c>
      <c r="I288" s="3" t="str">
        <f>VLOOKUP(G288,'ESO zone constants'!$A$2:$F$964,4,FALSE)</f>
        <v>Grahtwald</v>
      </c>
      <c r="J288" s="3" t="str">
        <f>VLOOKUP(G288,'ESO zone constants'!$A$2:$F$964,5,FALSE)</f>
        <v>Grahtwood</v>
      </c>
      <c r="K288" s="3" t="str">
        <f>VLOOKUP(G288,'ESO zone constants'!$A$2:$F$964,6,FALSE)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4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constants'!$A$2:$B$9964,2,FALSE)</f>
        <v>2</v>
      </c>
      <c r="I289" s="3" t="str">
        <f>VLOOKUP(G289,'ESO zone constants'!$A$2:$F$964,4,FALSE)</f>
        <v>Glenumbra</v>
      </c>
      <c r="J289" s="3" t="str">
        <f>VLOOKUP(G289,'ESO zone constants'!$A$2:$F$964,5,FALSE)</f>
        <v>Glenumbra</v>
      </c>
      <c r="K289" s="3" t="str">
        <f>VLOOKUP(G289,'ESO zone constants'!$A$2:$F$964,6,FALSE)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4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constants'!$A$2:$B$9964,2,FALSE)</f>
        <v>9</v>
      </c>
      <c r="I290" s="3" t="str">
        <f>VLOOKUP(G290,'ESO zone constants'!$A$2:$F$964,4,FALSE)</f>
        <v>Steinfälle</v>
      </c>
      <c r="J290" s="3" t="str">
        <f>VLOOKUP(G290,'ESO zone constants'!$A$2:$F$964,5,FALSE)</f>
        <v>Stonefalls</v>
      </c>
      <c r="K290" s="3" t="str">
        <f>VLOOKUP(G290,'ESO zone constants'!$A$2:$F$964,6,FALSE)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4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constants'!$A$2:$B$9964,2,FALSE)</f>
        <v>11</v>
      </c>
      <c r="I291" s="3" t="str">
        <f>VLOOKUP(G291,'ESO zone constants'!$A$2:$F$964,4,FALSE)</f>
        <v>Malabal Tor</v>
      </c>
      <c r="J291" s="3" t="str">
        <f>VLOOKUP(G291,'ESO zone constants'!$A$2:$F$964,5,FALSE)</f>
        <v>Malabal Tor</v>
      </c>
      <c r="K291" s="3" t="str">
        <f>VLOOKUP(G291,'ESO zone constants'!$A$2:$F$964,6,FALSE)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4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constants'!$A$2:$B$9964,2,FALSE)</f>
        <v>306</v>
      </c>
      <c r="I292" s="3" t="str">
        <f>VLOOKUP(G292,'ESO zone constants'!$A$2:$F$964,4,FALSE)</f>
        <v>Khenarthis Rast</v>
      </c>
      <c r="J292" s="3" t="str">
        <f>VLOOKUP(G292,'ESO zone constants'!$A$2:$F$964,5,FALSE)</f>
        <v>Khenarthi's Roost</v>
      </c>
      <c r="K292" s="3" t="str">
        <f>VLOOKUP(G292,'ESO zone constants'!$A$2:$F$964,6,FALSE)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4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constants'!$A$2:$B$9964,2,FALSE)</f>
        <v>16</v>
      </c>
      <c r="I293" s="3" t="str">
        <f>VLOOKUP(G293,'ESO zone constants'!$A$2:$F$964,4,FALSE)</f>
        <v>Rift</v>
      </c>
      <c r="J293" s="3" t="str">
        <f>VLOOKUP(G293,'ESO zone constants'!$A$2:$F$964,5,FALSE)</f>
        <v>The Rift</v>
      </c>
      <c r="K293" s="3" t="str">
        <f>VLOOKUP(G293,'ESO zone constants'!$A$2:$F$964,6,FALSE)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4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constants'!$A$2:$B$9964,2,FALSE)</f>
        <v>4</v>
      </c>
      <c r="I294" s="3" t="str">
        <f>VLOOKUP(G294,'ESO zone constants'!$A$2:$F$964,4,FALSE)</f>
        <v>Sturmhafen</v>
      </c>
      <c r="J294" s="3" t="str">
        <f>VLOOKUP(G294,'ESO zone constants'!$A$2:$F$964,5,FALSE)</f>
        <v>Stormhaven</v>
      </c>
      <c r="K294" s="3" t="str">
        <f>VLOOKUP(G294,'ESO zone constants'!$A$2:$F$964,6,FALSE)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4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constants'!$A$2:$B$9964,2,FALSE)</f>
        <v>14</v>
      </c>
      <c r="I295" s="3" t="str">
        <f>VLOOKUP(G295,'ESO zone constants'!$A$2:$F$964,4,FALSE)</f>
        <v>Bangkorai</v>
      </c>
      <c r="J295" s="3" t="str">
        <f>VLOOKUP(G295,'ESO zone constants'!$A$2:$F$964,5,FALSE)</f>
        <v>Bangkorai</v>
      </c>
      <c r="K295" s="3" t="str">
        <f>VLOOKUP(G295,'ESO zone constants'!$A$2:$F$964,6,FALSE)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4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constants'!$A$2:$B$9964,2,FALSE)</f>
        <v>18</v>
      </c>
      <c r="I296" s="3" t="str">
        <f>VLOOKUP(G296,'ESO zone constants'!$A$2:$F$964,4,FALSE)</f>
        <v>Grünschatten</v>
      </c>
      <c r="J296" s="3" t="str">
        <f>VLOOKUP(G296,'ESO zone constants'!$A$2:$F$964,5,FALSE)</f>
        <v>Greenshade</v>
      </c>
      <c r="K296" s="3" t="str">
        <f>VLOOKUP(G296,'ESO zone constants'!$A$2:$F$964,6,FALSE)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4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constants'!$A$2:$B$9964,2,FALSE)</f>
        <v>19</v>
      </c>
      <c r="I297" s="3" t="str">
        <f>VLOOKUP(G297,'ESO zone constants'!$A$2:$F$964,4,FALSE)</f>
        <v>Schattenfenn</v>
      </c>
      <c r="J297" s="3" t="str">
        <f>VLOOKUP(G297,'ESO zone constants'!$A$2:$F$964,5,FALSE)</f>
        <v>Shadowfen</v>
      </c>
      <c r="K297" s="3" t="str">
        <f>VLOOKUP(G297,'ESO zone constants'!$A$2:$F$964,6,FALSE)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4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constants'!$A$2:$B$9964,2,FALSE)</f>
        <v>18</v>
      </c>
      <c r="I298" s="3" t="str">
        <f>VLOOKUP(G298,'ESO zone constants'!$A$2:$F$964,4,FALSE)</f>
        <v>Grünschatten</v>
      </c>
      <c r="J298" s="3" t="str">
        <f>VLOOKUP(G298,'ESO zone constants'!$A$2:$F$964,5,FALSE)</f>
        <v>Greenshade</v>
      </c>
      <c r="K298" s="3" t="str">
        <f>VLOOKUP(G298,'ESO zone constants'!$A$2:$F$964,6,FALSE)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4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constants'!$A$2:$B$9964,2,FALSE)</f>
        <v>5</v>
      </c>
      <c r="I299" s="3" t="str">
        <f>VLOOKUP(G299,'ESO zone constants'!$A$2:$F$964,4,FALSE)</f>
        <v>Kluftspitze</v>
      </c>
      <c r="J299" s="3" t="str">
        <f>VLOOKUP(G299,'ESO zone constants'!$A$2:$F$964,5,FALSE)</f>
        <v>Rivenspire</v>
      </c>
      <c r="K299" s="3" t="str">
        <f>VLOOKUP(G299,'ESO zone constants'!$A$2:$F$964,6,FALSE)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4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constants'!$A$2:$B$9964,2,FALSE)</f>
        <v>19</v>
      </c>
      <c r="I300" s="3" t="str">
        <f>VLOOKUP(G300,'ESO zone constants'!$A$2:$F$964,4,FALSE)</f>
        <v>Schattenfenn</v>
      </c>
      <c r="J300" s="3" t="str">
        <f>VLOOKUP(G300,'ESO zone constants'!$A$2:$F$964,5,FALSE)</f>
        <v>Shadowfen</v>
      </c>
      <c r="K300" s="3" t="str">
        <f>VLOOKUP(G300,'ESO zone constants'!$A$2:$F$964,6,FALSE)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4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constants'!$A$2:$B$9964,2,FALSE)</f>
        <v>10</v>
      </c>
      <c r="I301" s="3" t="str">
        <f>VLOOKUP(G301,'ESO zone constants'!$A$2:$F$964,4,FALSE)</f>
        <v>Deshaan</v>
      </c>
      <c r="J301" s="3" t="str">
        <f>VLOOKUP(G301,'ESO zone constants'!$A$2:$F$964,5,FALSE)</f>
        <v>Deshaan</v>
      </c>
      <c r="K301" s="3" t="str">
        <f>VLOOKUP(G301,'ESO zone constants'!$A$2:$F$964,6,FALSE)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4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constants'!$A$2:$B$9964,2,FALSE)</f>
        <v>499</v>
      </c>
      <c r="I302" s="3" t="str">
        <f>VLOOKUP(G302,'ESO zone constants'!$A$2:$F$964,4,FALSE)</f>
        <v>Kargstein</v>
      </c>
      <c r="J302" s="3" t="str">
        <f>VLOOKUP(G302,'ESO zone constants'!$A$2:$F$964,5,FALSE)</f>
        <v>Craglorn</v>
      </c>
      <c r="K302" s="3" t="str">
        <f>VLOOKUP(G302,'ESO zone constants'!$A$2:$F$964,6,FALSE)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4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constants'!$A$2:$B$9964,2,FALSE)</f>
        <v>179</v>
      </c>
      <c r="I303" s="3" t="str">
        <f>VLOOKUP(G303,'ESO zone constants'!$A$2:$F$964,4,FALSE)</f>
        <v>Schnittermark</v>
      </c>
      <c r="J303" s="3" t="str">
        <f>VLOOKUP(G303,'ESO zone constants'!$A$2:$F$964,5,FALSE)</f>
        <v>Reaper's March</v>
      </c>
      <c r="K303" s="3" t="str">
        <f>VLOOKUP(G303,'ESO zone constants'!$A$2:$F$964,6,FALSE)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4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constants'!$A$2:$B$9964,2,FALSE)</f>
        <v>15</v>
      </c>
      <c r="I304" s="3" t="str">
        <f>VLOOKUP(G304,'ESO zone constants'!$A$2:$F$964,4,FALSE)</f>
        <v>Ostmarsch</v>
      </c>
      <c r="J304" s="3" t="str">
        <f>VLOOKUP(G304,'ESO zone constants'!$A$2:$F$964,5,FALSE)</f>
        <v>Eastmarch</v>
      </c>
      <c r="K304" s="3" t="str">
        <f>VLOOKUP(G304,'ESO zone constants'!$A$2:$F$964,6,FALSE)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4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constants'!$A$2:$B$9964,2,FALSE)</f>
        <v>14</v>
      </c>
      <c r="I305" s="3" t="str">
        <f>VLOOKUP(G305,'ESO zone constants'!$A$2:$F$964,4,FALSE)</f>
        <v>Bangkorai</v>
      </c>
      <c r="J305" s="3" t="str">
        <f>VLOOKUP(G305,'ESO zone constants'!$A$2:$F$964,5,FALSE)</f>
        <v>Bangkorai</v>
      </c>
      <c r="K305" s="3" t="str">
        <f>VLOOKUP(G305,'ESO zone constants'!$A$2:$F$964,6,FALSE)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4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constants'!$A$2:$B$9964,2,FALSE)</f>
        <v>17</v>
      </c>
      <c r="I306" s="3" t="str">
        <f>VLOOKUP(G306,'ESO zone constants'!$A$2:$F$964,4,FALSE)</f>
        <v>Die Alik'r-Wüste</v>
      </c>
      <c r="J306" s="3" t="str">
        <f>VLOOKUP(G306,'ESO zone constants'!$A$2:$F$964,5,FALSE)</f>
        <v>Alik'r Desert</v>
      </c>
      <c r="K306" s="3" t="str">
        <f>VLOOKUP(G306,'ESO zone constants'!$A$2:$F$964,6,FALSE)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4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constants'!$A$2:$B$9964,2,FALSE)</f>
        <v>178</v>
      </c>
      <c r="I307" s="3" t="str">
        <f>VLOOKUP(G307,'ESO zone constants'!$A$2:$F$964,4,FALSE)</f>
        <v>Auridon</v>
      </c>
      <c r="J307" s="3" t="str">
        <f>VLOOKUP(G307,'ESO zone constants'!$A$2:$F$964,5,FALSE)</f>
        <v>Auridon</v>
      </c>
      <c r="K307" s="3" t="str">
        <f>VLOOKUP(G307,'ESO zone constants'!$A$2:$F$964,6,FALSE)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4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constants'!$A$2:$B$9964,2,FALSE)</f>
        <v>19</v>
      </c>
      <c r="I308" s="3" t="str">
        <f>VLOOKUP(G308,'ESO zone constants'!$A$2:$F$964,4,FALSE)</f>
        <v>Schattenfenn</v>
      </c>
      <c r="J308" s="3" t="str">
        <f>VLOOKUP(G308,'ESO zone constants'!$A$2:$F$964,5,FALSE)</f>
        <v>Shadowfen</v>
      </c>
      <c r="K308" s="3" t="str">
        <f>VLOOKUP(G308,'ESO zone constants'!$A$2:$F$964,6,FALSE)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4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constants'!$A$2:$B$9964,2,FALSE)</f>
        <v>180</v>
      </c>
      <c r="I309" s="3" t="str">
        <f>VLOOKUP(G309,'ESO zone constants'!$A$2:$F$964,4,FALSE)</f>
        <v>Grahtwald</v>
      </c>
      <c r="J309" s="3" t="str">
        <f>VLOOKUP(G309,'ESO zone constants'!$A$2:$F$964,5,FALSE)</f>
        <v>Grahtwood</v>
      </c>
      <c r="K309" s="3" t="str">
        <f>VLOOKUP(G309,'ESO zone constants'!$A$2:$F$964,6,FALSE)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4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constants'!$A$2:$B$9964,2,FALSE)</f>
        <v>4</v>
      </c>
      <c r="I310" s="3" t="str">
        <f>VLOOKUP(G310,'ESO zone constants'!$A$2:$F$964,4,FALSE)</f>
        <v>Sturmhafen</v>
      </c>
      <c r="J310" s="3" t="str">
        <f>VLOOKUP(G310,'ESO zone constants'!$A$2:$F$964,5,FALSE)</f>
        <v>Stormhaven</v>
      </c>
      <c r="K310" s="3" t="str">
        <f>VLOOKUP(G310,'ESO zone constants'!$A$2:$F$964,6,FALSE)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4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constants'!$A$2:$B$9964,2,FALSE)</f>
        <v>10</v>
      </c>
      <c r="I311" s="3" t="str">
        <f>VLOOKUP(G311,'ESO zone constants'!$A$2:$F$964,4,FALSE)</f>
        <v>Deshaan</v>
      </c>
      <c r="J311" s="3" t="str">
        <f>VLOOKUP(G311,'ESO zone constants'!$A$2:$F$964,5,FALSE)</f>
        <v>Deshaan</v>
      </c>
      <c r="K311" s="3" t="str">
        <f>VLOOKUP(G311,'ESO zone constants'!$A$2:$F$964,6,FALSE)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4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constants'!$A$2:$B$9964,2,FALSE)</f>
        <v>179</v>
      </c>
      <c r="I312" s="3" t="str">
        <f>VLOOKUP(G312,'ESO zone constants'!$A$2:$F$964,4,FALSE)</f>
        <v>Schnittermark</v>
      </c>
      <c r="J312" s="3" t="str">
        <f>VLOOKUP(G312,'ESO zone constants'!$A$2:$F$964,5,FALSE)</f>
        <v>Reaper's March</v>
      </c>
      <c r="K312" s="3" t="str">
        <f>VLOOKUP(G312,'ESO zone constants'!$A$2:$F$964,6,FALSE)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4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constants'!$A$2:$B$9964,2,FALSE)</f>
        <v>179</v>
      </c>
      <c r="I313" s="3" t="str">
        <f>VLOOKUP(G313,'ESO zone constants'!$A$2:$F$964,4,FALSE)</f>
        <v>Schnittermark</v>
      </c>
      <c r="J313" s="3" t="str">
        <f>VLOOKUP(G313,'ESO zone constants'!$A$2:$F$964,5,FALSE)</f>
        <v>Reaper's March</v>
      </c>
      <c r="K313" s="3" t="str">
        <f>VLOOKUP(G313,'ESO zone constants'!$A$2:$F$964,6,FALSE)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4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constants'!$A$2:$B$9964,2,FALSE)</f>
        <v>16</v>
      </c>
      <c r="I314" s="3" t="str">
        <f>VLOOKUP(G314,'ESO zone constants'!$A$2:$F$964,4,FALSE)</f>
        <v>Rift</v>
      </c>
      <c r="J314" s="3" t="str">
        <f>VLOOKUP(G314,'ESO zone constants'!$A$2:$F$964,5,FALSE)</f>
        <v>The Rift</v>
      </c>
      <c r="K314" s="3" t="str">
        <f>VLOOKUP(G314,'ESO zone constants'!$A$2:$F$964,6,FALSE)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4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constants'!$A$2:$B$9964,2,FALSE)</f>
        <v>14</v>
      </c>
      <c r="I315" s="3" t="str">
        <f>VLOOKUP(G315,'ESO zone constants'!$A$2:$F$964,4,FALSE)</f>
        <v>Bangkorai</v>
      </c>
      <c r="J315" s="3" t="str">
        <f>VLOOKUP(G315,'ESO zone constants'!$A$2:$F$964,5,FALSE)</f>
        <v>Bangkorai</v>
      </c>
      <c r="K315" s="3" t="str">
        <f>VLOOKUP(G315,'ESO zone constants'!$A$2:$F$964,6,FALSE)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4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constants'!$A$2:$B$9964,2,FALSE)</f>
        <v>304</v>
      </c>
      <c r="I316" s="3" t="str">
        <f>VLOOKUP(G316,'ESO zone constants'!$A$2:$F$964,4,FALSE)</f>
        <v>Stros M'Kai</v>
      </c>
      <c r="J316" s="3" t="str">
        <f>VLOOKUP(G316,'ESO zone constants'!$A$2:$F$964,5,FALSE)</f>
        <v>Stros M'Kai</v>
      </c>
      <c r="K316" s="3" t="str">
        <f>VLOOKUP(G316,'ESO zone constants'!$A$2:$F$964,6,FALSE)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4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constants'!$A$2:$B$9964,2,FALSE)</f>
        <v>180</v>
      </c>
      <c r="I317" s="3" t="str">
        <f>VLOOKUP(G317,'ESO zone constants'!$A$2:$F$964,4,FALSE)</f>
        <v>Grahtwald</v>
      </c>
      <c r="J317" s="3" t="str">
        <f>VLOOKUP(G317,'ESO zone constants'!$A$2:$F$964,5,FALSE)</f>
        <v>Grahtwood</v>
      </c>
      <c r="K317" s="3" t="str">
        <f>VLOOKUP(G317,'ESO zone constants'!$A$2:$F$964,6,FALSE)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4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constants'!$A$2:$B$9964,2,FALSE)</f>
        <v>499</v>
      </c>
      <c r="I318" s="3" t="str">
        <f>VLOOKUP(G318,'ESO zone constants'!$A$2:$F$964,4,FALSE)</f>
        <v>Kargstein</v>
      </c>
      <c r="J318" s="3" t="str">
        <f>VLOOKUP(G318,'ESO zone constants'!$A$2:$F$964,5,FALSE)</f>
        <v>Craglorn</v>
      </c>
      <c r="K318" s="3" t="str">
        <f>VLOOKUP(G318,'ESO zone constants'!$A$2:$F$964,6,FALSE)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4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constants'!$A$2:$B$9964,2,FALSE)</f>
        <v>499</v>
      </c>
      <c r="I319" s="3" t="str">
        <f>VLOOKUP(G319,'ESO zone constants'!$A$2:$F$964,4,FALSE)</f>
        <v>Kargstein</v>
      </c>
      <c r="J319" s="3" t="str">
        <f>VLOOKUP(G319,'ESO zone constants'!$A$2:$F$964,5,FALSE)</f>
        <v>Craglorn</v>
      </c>
      <c r="K319" s="3" t="str">
        <f>VLOOKUP(G319,'ESO zone constants'!$A$2:$F$964,6,FALSE)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4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constants'!$A$2:$B$9964,2,FALSE)</f>
        <v>466</v>
      </c>
      <c r="I320" s="3" t="str">
        <f>VLOOKUP(G320,'ESO zone constants'!$A$2:$F$964,4,FALSE)</f>
        <v>Vvardenfell</v>
      </c>
      <c r="J320" s="3" t="str">
        <f>VLOOKUP(G320,'ESO zone constants'!$A$2:$F$964,5,FALSE)</f>
        <v>Vvardenfell</v>
      </c>
      <c r="K320" s="3" t="str">
        <f>VLOOKUP(G320,'ESO zone constants'!$A$2:$F$964,6,FALSE)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4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constants'!$A$2:$B$9964,2,FALSE)</f>
        <v>466</v>
      </c>
      <c r="I321" s="3" t="str">
        <f>VLOOKUP(G321,'ESO zone constants'!$A$2:$F$964,4,FALSE)</f>
        <v>Vvardenfell</v>
      </c>
      <c r="J321" s="3" t="str">
        <f>VLOOKUP(G321,'ESO zone constants'!$A$2:$F$964,5,FALSE)</f>
        <v>Vvardenfell</v>
      </c>
      <c r="K321" s="3" t="str">
        <f>VLOOKUP(G321,'ESO zone constants'!$A$2:$F$964,6,FALSE)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4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constants'!$A$2:$B$9964,2,FALSE)</f>
        <v>466</v>
      </c>
      <c r="I322" s="3" t="str">
        <f>VLOOKUP(G322,'ESO zone constants'!$A$2:$F$964,4,FALSE)</f>
        <v>Vvardenfell</v>
      </c>
      <c r="J322" s="3" t="str">
        <f>VLOOKUP(G322,'ESO zone constants'!$A$2:$F$964,5,FALSE)</f>
        <v>Vvardenfell</v>
      </c>
      <c r="K322" s="3" t="str">
        <f>VLOOKUP(G322,'ESO zone constants'!$A$2:$F$964,6,FALSE)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4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constants'!$A$2:$B$9964,2,FALSE)</f>
        <v>466</v>
      </c>
      <c r="I323" s="3" t="str">
        <f>VLOOKUP(G323,'ESO zone constants'!$A$2:$F$964,4,FALSE)</f>
        <v>Vvardenfell</v>
      </c>
      <c r="J323" s="3" t="str">
        <f>VLOOKUP(G323,'ESO zone constants'!$A$2:$F$964,5,FALSE)</f>
        <v>Vvardenfell</v>
      </c>
      <c r="K323" s="3" t="str">
        <f>VLOOKUP(G323,'ESO zone constants'!$A$2:$F$964,6,FALSE)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4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constants'!$A$2:$B$9964,2,FALSE)</f>
        <v>499</v>
      </c>
      <c r="I324" s="3" t="str">
        <f>VLOOKUP(G324,'ESO zone constants'!$A$2:$F$964,4,FALSE)</f>
        <v>Kargstein</v>
      </c>
      <c r="J324" s="3" t="str">
        <f>VLOOKUP(G324,'ESO zone constants'!$A$2:$F$964,5,FALSE)</f>
        <v>Craglorn</v>
      </c>
      <c r="K324" s="3" t="str">
        <f>VLOOKUP(G324,'ESO zone constants'!$A$2:$F$964,6,FALSE)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4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constants'!$A$2:$B$9964,2,FALSE)</f>
        <v>466</v>
      </c>
      <c r="I325" s="3" t="str">
        <f>VLOOKUP(G325,'ESO zone constants'!$A$2:$F$964,4,FALSE)</f>
        <v>Vvardenfell</v>
      </c>
      <c r="J325" s="3" t="str">
        <f>VLOOKUP(G325,'ESO zone constants'!$A$2:$F$964,5,FALSE)</f>
        <v>Vvardenfell</v>
      </c>
      <c r="K325" s="3" t="str">
        <f>VLOOKUP(G325,'ESO zone constants'!$A$2:$F$964,6,FALSE)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4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constants'!$A$2:$B$9964,2,FALSE)</f>
        <v>466</v>
      </c>
      <c r="I326" s="3" t="str">
        <f>VLOOKUP(G326,'ESO zone constants'!$A$2:$F$964,4,FALSE)</f>
        <v>Vvardenfell</v>
      </c>
      <c r="J326" s="3" t="str">
        <f>VLOOKUP(G326,'ESO zone constants'!$A$2:$F$964,5,FALSE)</f>
        <v>Vvardenfell</v>
      </c>
      <c r="K326" s="3" t="str">
        <f>VLOOKUP(G326,'ESO zone constants'!$A$2:$F$964,6,FALSE)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4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constants'!$A$2:$B$9964,2,FALSE)</f>
        <v>466</v>
      </c>
      <c r="I327" s="3" t="str">
        <f>VLOOKUP(G327,'ESO zone constants'!$A$2:$F$964,4,FALSE)</f>
        <v>Vvardenfell</v>
      </c>
      <c r="J327" s="3" t="str">
        <f>VLOOKUP(G327,'ESO zone constants'!$A$2:$F$964,5,FALSE)</f>
        <v>Vvardenfell</v>
      </c>
      <c r="K327" s="3" t="str">
        <f>VLOOKUP(G327,'ESO zone constants'!$A$2:$F$964,6,FALSE)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4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constants'!$A$2:$B$9964,2,FALSE)</f>
        <v>466</v>
      </c>
      <c r="I328" s="3" t="str">
        <f>VLOOKUP(G328,'ESO zone constants'!$A$2:$F$964,4,FALSE)</f>
        <v>Vvardenfell</v>
      </c>
      <c r="J328" s="3" t="str">
        <f>VLOOKUP(G328,'ESO zone constants'!$A$2:$F$964,5,FALSE)</f>
        <v>Vvardenfell</v>
      </c>
      <c r="K328" s="3" t="str">
        <f>VLOOKUP(G328,'ESO zone constants'!$A$2:$F$964,6,FALSE)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4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constants'!$A$2:$B$9964,2,FALSE)</f>
        <v>588</v>
      </c>
      <c r="I329" s="3" t="str">
        <f>VLOOKUP(G329,'ESO zone constants'!$A$2:$F$964,4,FALSE)</f>
        <v>Die Stadt der Uhrwerke</v>
      </c>
      <c r="J329" s="3" t="str">
        <f>VLOOKUP(G329,'ESO zone constants'!$A$2:$F$964,5,FALSE)</f>
        <v>Clockwork City</v>
      </c>
      <c r="K329" s="3" t="str">
        <f>VLOOKUP(G329,'ESO zone constants'!$A$2:$F$964,6,FALSE)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4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constants'!$A$2:$B$9964,2,FALSE)</f>
        <v>588</v>
      </c>
      <c r="I330" s="3" t="str">
        <f>VLOOKUP(G330,'ESO zone constants'!$A$2:$F$964,4,FALSE)</f>
        <v>Die Stadt der Uhrwerke</v>
      </c>
      <c r="J330" s="3" t="str">
        <f>VLOOKUP(G330,'ESO zone constants'!$A$2:$F$964,5,FALSE)</f>
        <v>Clockwork City</v>
      </c>
      <c r="K330" s="3" t="str">
        <f>VLOOKUP(G330,'ESO zone constants'!$A$2:$F$964,6,FALSE)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4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constants'!$A$2:$B$9964,2,FALSE)</f>
        <v>588</v>
      </c>
      <c r="I331" s="3" t="str">
        <f>VLOOKUP(G331,'ESO zone constants'!$A$2:$F$964,4,FALSE)</f>
        <v>Die Stadt der Uhrwerke</v>
      </c>
      <c r="J331" s="3" t="str">
        <f>VLOOKUP(G331,'ESO zone constants'!$A$2:$F$964,5,FALSE)</f>
        <v>Clockwork City</v>
      </c>
      <c r="K331" s="3" t="str">
        <f>VLOOKUP(G331,'ESO zone constants'!$A$2:$F$964,6,FALSE)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4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constants'!$A$2:$B$9964,2,FALSE)</f>
        <v>588</v>
      </c>
      <c r="I332" s="3" t="str">
        <f>VLOOKUP(G332,'ESO zone constants'!$A$2:$F$964,4,FALSE)</f>
        <v>Die Stadt der Uhrwerke</v>
      </c>
      <c r="J332" s="3" t="str">
        <f>VLOOKUP(G332,'ESO zone constants'!$A$2:$F$964,5,FALSE)</f>
        <v>Clockwork City</v>
      </c>
      <c r="K332" s="3" t="str">
        <f>VLOOKUP(G332,'ESO zone constants'!$A$2:$F$964,6,FALSE)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4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constants'!$A$2:$B$9964,2,FALSE)</f>
        <v>14</v>
      </c>
      <c r="I333" s="3" t="str">
        <f>VLOOKUP(G333,'ESO zone constants'!$A$2:$F$964,4,FALSE)</f>
        <v>Bangkorai</v>
      </c>
      <c r="J333" s="3" t="str">
        <f>VLOOKUP(G333,'ESO zone constants'!$A$2:$F$964,5,FALSE)</f>
        <v>Bangkorai</v>
      </c>
      <c r="K333" s="3" t="str">
        <f>VLOOKUP(G333,'ESO zone constants'!$A$2:$F$964,6,FALSE)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4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constants'!$A$2:$B$9964,2,FALSE)</f>
        <v>2</v>
      </c>
      <c r="I334" s="3" t="str">
        <f>VLOOKUP(G334,'ESO zone constants'!$A$2:$F$964,4,FALSE)</f>
        <v>Glenumbra</v>
      </c>
      <c r="J334" s="3" t="str">
        <f>VLOOKUP(G334,'ESO zone constants'!$A$2:$F$964,5,FALSE)</f>
        <v>Glenumbra</v>
      </c>
      <c r="K334" s="3" t="str">
        <f>VLOOKUP(G334,'ESO zone constants'!$A$2:$F$964,6,FALSE)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4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constants'!$A$2:$B$9964,2,FALSE)</f>
        <v>447</v>
      </c>
      <c r="I335" s="3" t="str">
        <f>VLOOKUP(G335,'ESO zone constants'!$A$2:$F$964,4,FALSE)</f>
        <v>Die Goldküste</v>
      </c>
      <c r="J335" s="3" t="str">
        <f>VLOOKUP(G335,'ESO zone constants'!$A$2:$F$964,5,FALSE)</f>
        <v>Gold Coast</v>
      </c>
      <c r="K335" s="3" t="str">
        <f>VLOOKUP(G335,'ESO zone constants'!$A$2:$F$964,6,FALSE)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4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constants'!$A$2:$B$9964,2,FALSE)</f>
        <v>154</v>
      </c>
      <c r="I336" s="3" t="str">
        <f>VLOOKUP(G336,'ESO zone constants'!$A$2:$F$964,4,FALSE)</f>
        <v>Kalthafen</v>
      </c>
      <c r="J336" s="3" t="str">
        <f>VLOOKUP(G336,'ESO zone constants'!$A$2:$F$964,5,FALSE)</f>
        <v>Coldharbour</v>
      </c>
      <c r="K336" s="3" t="str">
        <f>VLOOKUP(G336,'ESO zone constants'!$A$2:$F$964,6,FALSE)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4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constants'!$A$2:$B$9964,2,FALSE)</f>
        <v>499</v>
      </c>
      <c r="I337" s="3" t="str">
        <f>VLOOKUP(G337,'ESO zone constants'!$A$2:$F$964,4,FALSE)</f>
        <v>Kargstein</v>
      </c>
      <c r="J337" s="3" t="str">
        <f>VLOOKUP(G337,'ESO zone constants'!$A$2:$F$964,5,FALSE)</f>
        <v>Craglorn</v>
      </c>
      <c r="K337" s="3" t="str">
        <f>VLOOKUP(G337,'ESO zone constants'!$A$2:$F$964,6,FALSE)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4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constants'!$A$2:$B$9964,2,FALSE)</f>
        <v>588</v>
      </c>
      <c r="I338" s="3" t="str">
        <f>VLOOKUP(G338,'ESO zone constants'!$A$2:$F$964,4,FALSE)</f>
        <v>Die Stadt der Uhrwerke</v>
      </c>
      <c r="J338" s="3" t="str">
        <f>VLOOKUP(G338,'ESO zone constants'!$A$2:$F$964,5,FALSE)</f>
        <v>Clockwork City</v>
      </c>
      <c r="K338" s="3" t="str">
        <f>VLOOKUP(G338,'ESO zone constants'!$A$2:$F$964,6,FALSE)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4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constants'!$A$2:$B$9964,2,FALSE)</f>
        <v>588</v>
      </c>
      <c r="I339" s="3" t="str">
        <f>VLOOKUP(G339,'ESO zone constants'!$A$2:$F$964,4,FALSE)</f>
        <v>Die Stadt der Uhrwerke</v>
      </c>
      <c r="J339" s="3" t="str">
        <f>VLOOKUP(G339,'ESO zone constants'!$A$2:$F$964,5,FALSE)</f>
        <v>Clockwork City</v>
      </c>
      <c r="K339" s="3" t="str">
        <f>VLOOKUP(G339,'ESO zone constants'!$A$2:$F$964,6,FALSE)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4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constants'!$A$2:$B$9964,2,FALSE)</f>
        <v>379</v>
      </c>
      <c r="I340" s="3" t="str">
        <f>VLOOKUP(G340,'ESO zone constants'!$A$2:$F$964,4,FALSE)</f>
        <v>Wrothgar</v>
      </c>
      <c r="J340" s="3" t="str">
        <f>VLOOKUP(G340,'ESO zone constants'!$A$2:$F$964,5,FALSE)</f>
        <v>Wrothgar</v>
      </c>
      <c r="K340" s="3" t="str">
        <f>VLOOKUP(G340,'ESO zone constants'!$A$2:$F$964,6,FALSE)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4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constants'!$A$2:$B$9964,2,FALSE)</f>
        <v>615</v>
      </c>
      <c r="I341" s="3" t="str">
        <f>VLOOKUP(G341,'ESO zone constants'!$A$2:$F$964,4,FALSE)</f>
        <v>Sommersend</v>
      </c>
      <c r="J341" s="3" t="str">
        <f>VLOOKUP(G341,'ESO zone constants'!$A$2:$F$964,5,FALSE)</f>
        <v>Summerset</v>
      </c>
      <c r="K341" s="3" t="str">
        <f>VLOOKUP(G341,'ESO zone constants'!$A$2:$F$964,6,FALSE)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4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constants'!$A$2:$B$9964,2,FALSE)</f>
        <v>615</v>
      </c>
      <c r="I342" s="3" t="str">
        <f>VLOOKUP(G342,'ESO zone constants'!$A$2:$F$964,4,FALSE)</f>
        <v>Sommersend</v>
      </c>
      <c r="J342" s="3" t="str">
        <f>VLOOKUP(G342,'ESO zone constants'!$A$2:$F$964,5,FALSE)</f>
        <v>Summerset</v>
      </c>
      <c r="K342" s="3" t="str">
        <f>VLOOKUP(G342,'ESO zone constants'!$A$2:$F$964,6,FALSE)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4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constants'!$A$2:$B$9964,2,FALSE)</f>
        <v>615</v>
      </c>
      <c r="I343" s="3" t="str">
        <f>VLOOKUP(G343,'ESO zone constants'!$A$2:$F$964,4,FALSE)</f>
        <v>Sommersend</v>
      </c>
      <c r="J343" s="3" t="str">
        <f>VLOOKUP(G343,'ESO zone constants'!$A$2:$F$964,5,FALSE)</f>
        <v>Summerset</v>
      </c>
      <c r="K343" s="3" t="str">
        <f>VLOOKUP(G343,'ESO zone constants'!$A$2:$F$964,6,FALSE)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4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constants'!$A$2:$B$9964,2,FALSE)</f>
        <v>615</v>
      </c>
      <c r="I344" s="3" t="str">
        <f>VLOOKUP(G344,'ESO zone constants'!$A$2:$F$964,4,FALSE)</f>
        <v>Sommersend</v>
      </c>
      <c r="J344" s="3" t="str">
        <f>VLOOKUP(G344,'ESO zone constants'!$A$2:$F$964,5,FALSE)</f>
        <v>Summerset</v>
      </c>
      <c r="K344" s="3" t="str">
        <f>VLOOKUP(G344,'ESO zone constants'!$A$2:$F$964,6,FALSE)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4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constants'!$A$2:$B$9964,2,FALSE)</f>
        <v>615</v>
      </c>
      <c r="I345" s="3" t="str">
        <f>VLOOKUP(G345,'ESO zone constants'!$A$2:$F$964,4,FALSE)</f>
        <v>Sommersend</v>
      </c>
      <c r="J345" s="3" t="str">
        <f>VLOOKUP(G345,'ESO zone constants'!$A$2:$F$964,5,FALSE)</f>
        <v>Summerset</v>
      </c>
      <c r="K345" s="3" t="str">
        <f>VLOOKUP(G345,'ESO zone constants'!$A$2:$F$964,6,FALSE)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4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constants'!$A$2:$B$9964,2,FALSE)</f>
        <v>615</v>
      </c>
      <c r="I346" s="3" t="str">
        <f>VLOOKUP(G346,'ESO zone constants'!$A$2:$F$964,4,FALSE)</f>
        <v>Sommersend</v>
      </c>
      <c r="J346" s="3" t="str">
        <f>VLOOKUP(G346,'ESO zone constants'!$A$2:$F$964,5,FALSE)</f>
        <v>Summerset</v>
      </c>
      <c r="K346" s="3" t="str">
        <f>VLOOKUP(G346,'ESO zone constants'!$A$2:$F$964,6,FALSE)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4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constants'!$A$2:$B$9964,2,FALSE)</f>
        <v>615</v>
      </c>
      <c r="I347" s="3" t="str">
        <f>VLOOKUP(G347,'ESO zone constants'!$A$2:$F$964,4,FALSE)</f>
        <v>Sommersend</v>
      </c>
      <c r="J347" s="3" t="str">
        <f>VLOOKUP(G347,'ESO zone constants'!$A$2:$F$964,5,FALSE)</f>
        <v>Summerset</v>
      </c>
      <c r="K347" s="3" t="str">
        <f>VLOOKUP(G347,'ESO zone constants'!$A$2:$F$964,6,FALSE)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4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constants'!$A$2:$B$9964,2,FALSE)</f>
        <v>615</v>
      </c>
      <c r="I348" s="3" t="str">
        <f>VLOOKUP(G348,'ESO zone constants'!$A$2:$F$964,4,FALSE)</f>
        <v>Sommersend</v>
      </c>
      <c r="J348" s="3" t="str">
        <f>VLOOKUP(G348,'ESO zone constants'!$A$2:$F$964,5,FALSE)</f>
        <v>Summerset</v>
      </c>
      <c r="K348" s="3" t="str">
        <f>VLOOKUP(G348,'ESO zone constants'!$A$2:$F$964,6,FALSE)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4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constants'!$A$2:$B$9964,2,FALSE)</f>
        <v>615</v>
      </c>
      <c r="I349" s="3" t="str">
        <f>VLOOKUP(G349,'ESO zone constants'!$A$2:$F$964,4,FALSE)</f>
        <v>Sommersend</v>
      </c>
      <c r="J349" s="3" t="str">
        <f>VLOOKUP(G349,'ESO zone constants'!$A$2:$F$964,5,FALSE)</f>
        <v>Summerset</v>
      </c>
      <c r="K349" s="3" t="str">
        <f>VLOOKUP(G349,'ESO zone constants'!$A$2:$F$964,6,FALSE)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4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constants'!$A$2:$B$9964,2,FALSE)</f>
        <v>615</v>
      </c>
      <c r="I350" s="3" t="str">
        <f>VLOOKUP(G350,'ESO zone constants'!$A$2:$F$964,4,FALSE)</f>
        <v>Sommersend</v>
      </c>
      <c r="J350" s="3" t="str">
        <f>VLOOKUP(G350,'ESO zone constants'!$A$2:$F$964,5,FALSE)</f>
        <v>Summerset</v>
      </c>
      <c r="K350" s="3" t="str">
        <f>VLOOKUP(G350,'ESO zone constants'!$A$2:$F$964,6,FALSE)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4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constants'!$A$2:$B$9964,2,FALSE)</f>
        <v>615</v>
      </c>
      <c r="I351" s="3" t="str">
        <f>VLOOKUP(G351,'ESO zone constants'!$A$2:$F$964,4,FALSE)</f>
        <v>Sommersend</v>
      </c>
      <c r="J351" s="3" t="str">
        <f>VLOOKUP(G351,'ESO zone constants'!$A$2:$F$964,5,FALSE)</f>
        <v>Summerset</v>
      </c>
      <c r="K351" s="3" t="str">
        <f>VLOOKUP(G351,'ESO zone constants'!$A$2:$F$964,6,FALSE)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4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constants'!$A$2:$B$9964,2,FALSE)</f>
        <v>631</v>
      </c>
      <c r="I352" s="3" t="str">
        <f>VLOOKUP(G352,'ESO zone constants'!$A$2:$F$964,4,FALSE)</f>
        <v>Artaeum</v>
      </c>
      <c r="J352" s="3" t="str">
        <f>VLOOKUP(G352,'ESO zone constants'!$A$2:$F$964,5,FALSE)</f>
        <v>Artaeum</v>
      </c>
      <c r="K352" s="3" t="str">
        <f>VLOOKUP(G352,'ESO zone constants'!$A$2:$F$964,6,FALSE)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4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constants'!$A$2:$B$9964,2,FALSE)</f>
        <v>441</v>
      </c>
      <c r="I353" s="3" t="str">
        <f>VLOOKUP(G353,'ESO zone constants'!$A$2:$F$964,4,FALSE)</f>
        <v>Hews Fluch</v>
      </c>
      <c r="J353" s="3" t="str">
        <f>VLOOKUP(G353,'ESO zone constants'!$A$2:$F$964,5,FALSE)</f>
        <v>Hew's Bane</v>
      </c>
      <c r="K353" s="3" t="str">
        <f>VLOOKUP(G353,'ESO zone constants'!$A$2:$F$964,6,FALSE)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4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constants'!$A$2:$B$9964,2,FALSE)</f>
        <v>447</v>
      </c>
      <c r="I354" s="3" t="str">
        <f>VLOOKUP(G354,'ESO zone constants'!$A$2:$F$964,4,FALSE)</f>
        <v>Die Goldküste</v>
      </c>
      <c r="J354" s="3" t="str">
        <f>VLOOKUP(G354,'ESO zone constants'!$A$2:$F$964,5,FALSE)</f>
        <v>Gold Coast</v>
      </c>
      <c r="K354" s="3" t="str">
        <f>VLOOKUP(G354,'ESO zone constants'!$A$2:$F$964,6,FALSE)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4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constants'!$A$2:$B$9964,2,FALSE)</f>
        <v>4</v>
      </c>
      <c r="I355" s="3" t="str">
        <f>VLOOKUP(G355,'ESO zone constants'!$A$2:$F$964,4,FALSE)</f>
        <v>Sturmhafen</v>
      </c>
      <c r="J355" s="3" t="str">
        <f>VLOOKUP(G355,'ESO zone constants'!$A$2:$F$964,5,FALSE)</f>
        <v>Stormhaven</v>
      </c>
      <c r="K355" s="3" t="str">
        <f>VLOOKUP(G355,'ESO zone constants'!$A$2:$F$964,6,FALSE)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4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constants'!$A$2:$B$9964,2,FALSE)</f>
        <v>615</v>
      </c>
      <c r="I356" s="3" t="str">
        <f>VLOOKUP(G356,'ESO zone constants'!$A$2:$F$964,4,FALSE)</f>
        <v>Sommersend</v>
      </c>
      <c r="J356" s="3" t="str">
        <f>VLOOKUP(G356,'ESO zone constants'!$A$2:$F$964,5,FALSE)</f>
        <v>Summerset</v>
      </c>
      <c r="K356" s="3" t="str">
        <f>VLOOKUP(G356,'ESO zone constants'!$A$2:$F$964,6,FALSE)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4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constants'!$A$2:$B$9964,2,FALSE)</f>
        <v>615</v>
      </c>
      <c r="I357" s="3" t="str">
        <f>VLOOKUP(G357,'ESO zone constants'!$A$2:$F$964,4,FALSE)</f>
        <v>Sommersend</v>
      </c>
      <c r="J357" s="3" t="str">
        <f>VLOOKUP(G357,'ESO zone constants'!$A$2:$F$964,5,FALSE)</f>
        <v>Summerset</v>
      </c>
      <c r="K357" s="3" t="str">
        <f>VLOOKUP(G357,'ESO zone constants'!$A$2:$F$964,6,FALSE)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4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constants'!$A$2:$B$9964,2,FALSE)</f>
        <v>615</v>
      </c>
      <c r="I358" s="3" t="str">
        <f>VLOOKUP(G358,'ESO zone constants'!$A$2:$F$964,4,FALSE)</f>
        <v>Sommersend</v>
      </c>
      <c r="J358" s="3" t="str">
        <f>VLOOKUP(G358,'ESO zone constants'!$A$2:$F$964,5,FALSE)</f>
        <v>Summerset</v>
      </c>
      <c r="K358" s="3" t="str">
        <f>VLOOKUP(G358,'ESO zone constants'!$A$2:$F$964,6,FALSE)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4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constants'!$A$2:$B$9964,2,FALSE)</f>
        <v>615</v>
      </c>
      <c r="I359" s="3" t="str">
        <f>VLOOKUP(G359,'ESO zone constants'!$A$2:$F$964,4,FALSE)</f>
        <v>Sommersend</v>
      </c>
      <c r="J359" s="3" t="str">
        <f>VLOOKUP(G359,'ESO zone constants'!$A$2:$F$964,5,FALSE)</f>
        <v>Summerset</v>
      </c>
      <c r="K359" s="3" t="str">
        <f>VLOOKUP(G359,'ESO zone constants'!$A$2:$F$964,6,FALSE)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4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constants'!$A$2:$B$9964,2,FALSE)</f>
        <v>615</v>
      </c>
      <c r="I360" s="3" t="str">
        <f>VLOOKUP(G360,'ESO zone constants'!$A$2:$F$964,4,FALSE)</f>
        <v>Sommersend</v>
      </c>
      <c r="J360" s="3" t="str">
        <f>VLOOKUP(G360,'ESO zone constants'!$A$2:$F$964,5,FALSE)</f>
        <v>Summerset</v>
      </c>
      <c r="K360" s="3" t="str">
        <f>VLOOKUP(G360,'ESO zone constants'!$A$2:$F$964,6,FALSE)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4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constants'!$A$2:$B$9964,2,FALSE)</f>
        <v>615</v>
      </c>
      <c r="I361" s="3" t="str">
        <f>VLOOKUP(G361,'ESO zone constants'!$A$2:$F$964,4,FALSE)</f>
        <v>Sommersend</v>
      </c>
      <c r="J361" s="3" t="str">
        <f>VLOOKUP(G361,'ESO zone constants'!$A$2:$F$964,5,FALSE)</f>
        <v>Summerset</v>
      </c>
      <c r="K361" s="3" t="str">
        <f>VLOOKUP(G361,'ESO zone constants'!$A$2:$F$964,6,FALSE)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4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constants'!$A$2:$B$9964,2,FALSE)</f>
        <v>18</v>
      </c>
      <c r="I362" s="3" t="str">
        <f>VLOOKUP(G362,'ESO zone constants'!$A$2:$F$964,4,FALSE)</f>
        <v>Grünschatten</v>
      </c>
      <c r="J362" s="3" t="str">
        <f>VLOOKUP(G362,'ESO zone constants'!$A$2:$F$964,5,FALSE)</f>
        <v>Greenshade</v>
      </c>
      <c r="K362" s="3" t="str">
        <f>VLOOKUP(G362,'ESO zone constants'!$A$2:$F$964,6,FALSE)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4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constants'!$A$2:$B$9964,2,FALSE)</f>
        <v>179</v>
      </c>
      <c r="I363" s="3" t="str">
        <f>VLOOKUP(G363,'ESO zone constants'!$A$2:$F$964,4,FALSE)</f>
        <v>Schnittermark</v>
      </c>
      <c r="J363" s="3" t="str">
        <f>VLOOKUP(G363,'ESO zone constants'!$A$2:$F$964,5,FALSE)</f>
        <v>Reaper's March</v>
      </c>
      <c r="K363" s="3" t="str">
        <f>VLOOKUP(G363,'ESO zone constants'!$A$2:$F$964,6,FALSE)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4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constants'!$A$2:$B$9964,2,FALSE)</f>
        <v>16</v>
      </c>
      <c r="I364" s="3" t="str">
        <f>VLOOKUP(G364,'ESO zone constants'!$A$2:$F$964,4,FALSE)</f>
        <v>Rift</v>
      </c>
      <c r="J364" s="3" t="str">
        <f>VLOOKUP(G364,'ESO zone constants'!$A$2:$F$964,5,FALSE)</f>
        <v>The Rift</v>
      </c>
      <c r="K364" s="3" t="str">
        <f>VLOOKUP(G364,'ESO zone constants'!$A$2:$F$964,6,FALSE)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4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constants'!$A$2:$B$9964,2,FALSE)</f>
        <v>631</v>
      </c>
      <c r="I365" s="3" t="str">
        <f>VLOOKUP(G365,'ESO zone constants'!$A$2:$F$964,4,FALSE)</f>
        <v>Artaeum</v>
      </c>
      <c r="J365" s="3" t="str">
        <f>VLOOKUP(G365,'ESO zone constants'!$A$2:$F$964,5,FALSE)</f>
        <v>Artaeum</v>
      </c>
      <c r="K365" s="3" t="str">
        <f>VLOOKUP(G365,'ESO zone constants'!$A$2:$F$964,6,FALSE)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4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constants'!$A$2:$B$9964,2,FALSE)</f>
        <v>407</v>
      </c>
      <c r="I366" s="3" t="str">
        <f>VLOOKUP(G366,'ESO zone constants'!$A$2:$F$964,4,FALSE)</f>
        <v>Trübmoor</v>
      </c>
      <c r="J366" s="3" t="str">
        <f>VLOOKUP(G366,'ESO zone constants'!$A$2:$F$964,5,FALSE)</f>
        <v>Murkmire</v>
      </c>
      <c r="K366" s="3" t="str">
        <f>VLOOKUP(G366,'ESO zone constants'!$A$2:$F$964,6,FALSE)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4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constants'!$A$2:$B$9964,2,FALSE)</f>
        <v>407</v>
      </c>
      <c r="I367" s="3" t="str">
        <f>VLOOKUP(G367,'ESO zone constants'!$A$2:$F$964,4,FALSE)</f>
        <v>Trübmoor</v>
      </c>
      <c r="J367" s="3" t="str">
        <f>VLOOKUP(G367,'ESO zone constants'!$A$2:$F$964,5,FALSE)</f>
        <v>Murkmire</v>
      </c>
      <c r="K367" s="3" t="str">
        <f>VLOOKUP(G367,'ESO zone constants'!$A$2:$F$964,6,FALSE)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4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constants'!$A$2:$B$9964,2,FALSE)</f>
        <v>407</v>
      </c>
      <c r="I368" s="3" t="str">
        <f>VLOOKUP(G368,'ESO zone constants'!$A$2:$F$964,4,FALSE)</f>
        <v>Trübmoor</v>
      </c>
      <c r="J368" s="3" t="str">
        <f>VLOOKUP(G368,'ESO zone constants'!$A$2:$F$964,5,FALSE)</f>
        <v>Murkmire</v>
      </c>
      <c r="K368" s="3" t="str">
        <f>VLOOKUP(G368,'ESO zone constants'!$A$2:$F$964,6,FALSE)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4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constants'!$A$2:$B$9964,2,FALSE)</f>
        <v>407</v>
      </c>
      <c r="I369" s="3" t="str">
        <f>VLOOKUP(G369,'ESO zone constants'!$A$2:$F$964,4,FALSE)</f>
        <v>Trübmoor</v>
      </c>
      <c r="J369" s="3" t="str">
        <f>VLOOKUP(G369,'ESO zone constants'!$A$2:$F$964,5,FALSE)</f>
        <v>Murkmire</v>
      </c>
      <c r="K369" s="3" t="str">
        <f>VLOOKUP(G369,'ESO zone constants'!$A$2:$F$964,6,FALSE)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4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constants'!$A$2:$B$9964,2,FALSE)</f>
        <v>407</v>
      </c>
      <c r="I370" s="3" t="str">
        <f>VLOOKUP(G370,'ESO zone constants'!$A$2:$F$964,4,FALSE)</f>
        <v>Trübmoor</v>
      </c>
      <c r="J370" s="3" t="str">
        <f>VLOOKUP(G370,'ESO zone constants'!$A$2:$F$964,5,FALSE)</f>
        <v>Murkmire</v>
      </c>
      <c r="K370" s="3" t="str">
        <f>VLOOKUP(G370,'ESO zone constants'!$A$2:$F$964,6,FALSE)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4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constants'!$A$2:$B$9964,2,FALSE)</f>
        <v>407</v>
      </c>
      <c r="I371" s="3" t="str">
        <f>VLOOKUP(G371,'ESO zone constants'!$A$2:$F$964,4,FALSE)</f>
        <v>Trübmoor</v>
      </c>
      <c r="J371" s="3" t="str">
        <f>VLOOKUP(G371,'ESO zone constants'!$A$2:$F$964,5,FALSE)</f>
        <v>Murkmire</v>
      </c>
      <c r="K371" s="3" t="str">
        <f>VLOOKUP(G371,'ESO zone constants'!$A$2:$F$964,6,FALSE)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4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constants'!$A$2:$B$9964,2,FALSE)</f>
        <v>15</v>
      </c>
      <c r="I372" s="3" t="str">
        <f>VLOOKUP(G372,'ESO zone constants'!$A$2:$F$964,4,FALSE)</f>
        <v>Ostmarsch</v>
      </c>
      <c r="J372" s="3" t="str">
        <f>VLOOKUP(G372,'ESO zone constants'!$A$2:$F$964,5,FALSE)</f>
        <v>Eastmarch</v>
      </c>
      <c r="K372" s="3" t="str">
        <f>VLOOKUP(G372,'ESO zone constants'!$A$2:$F$964,6,FALSE)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4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constants'!$A$2:$B$9964,2,FALSE)</f>
        <v>680</v>
      </c>
      <c r="I373" s="3" t="str">
        <f>VLOOKUP(G373,'ESO zone constants'!$A$2:$F$964,4,FALSE)</f>
        <v>Das nördliche Elsweyr</v>
      </c>
      <c r="J373" s="3" t="str">
        <f>VLOOKUP(G373,'ESO zone constants'!$A$2:$F$964,5,FALSE)</f>
        <v>Northern Elsweyr</v>
      </c>
      <c r="K373" s="3" t="str">
        <f>VLOOKUP(G373,'ESO zone constants'!$A$2:$F$964,6,FALSE)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4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constants'!$A$2:$B$9964,2,FALSE)</f>
        <v>680</v>
      </c>
      <c r="I374" s="3" t="str">
        <f>VLOOKUP(G374,'ESO zone constants'!$A$2:$F$964,4,FALSE)</f>
        <v>Das nördliche Elsweyr</v>
      </c>
      <c r="J374" s="3" t="str">
        <f>VLOOKUP(G374,'ESO zone constants'!$A$2:$F$964,5,FALSE)</f>
        <v>Northern Elsweyr</v>
      </c>
      <c r="K374" s="3" t="str">
        <f>VLOOKUP(G374,'ESO zone constants'!$A$2:$F$964,6,FALSE)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4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constants'!$A$2:$B$9964,2,FALSE)</f>
        <v>680</v>
      </c>
      <c r="I375" s="3" t="str">
        <f>VLOOKUP(G375,'ESO zone constants'!$A$2:$F$964,4,FALSE)</f>
        <v>Das nördliche Elsweyr</v>
      </c>
      <c r="J375" s="3" t="str">
        <f>VLOOKUP(G375,'ESO zone constants'!$A$2:$F$964,5,FALSE)</f>
        <v>Northern Elsweyr</v>
      </c>
      <c r="K375" s="3" t="str">
        <f>VLOOKUP(G375,'ESO zone constants'!$A$2:$F$964,6,FALSE)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4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constants'!$A$2:$B$9964,2,FALSE)</f>
        <v>680</v>
      </c>
      <c r="I376" s="3" t="str">
        <f>VLOOKUP(G376,'ESO zone constants'!$A$2:$F$964,4,FALSE)</f>
        <v>Das nördliche Elsweyr</v>
      </c>
      <c r="J376" s="3" t="str">
        <f>VLOOKUP(G376,'ESO zone constants'!$A$2:$F$964,5,FALSE)</f>
        <v>Northern Elsweyr</v>
      </c>
      <c r="K376" s="3" t="str">
        <f>VLOOKUP(G376,'ESO zone constants'!$A$2:$F$964,6,FALSE)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4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constants'!$A$2:$B$9964,2,FALSE)</f>
        <v>#N/A</v>
      </c>
      <c r="I377" s="3" t="e">
        <f>VLOOKUP(G377,'ESO zone constants'!$A$2:$F$964,4,FALSE)</f>
        <v>#N/A</v>
      </c>
      <c r="J377" s="3" t="e">
        <f>VLOOKUP(G377,'ESO zone constants'!$A$2:$F$964,5,FALSE)</f>
        <v>#N/A</v>
      </c>
      <c r="K377" s="3" t="e">
        <f>VLOOKUP(G377,'ESO zone constants'!$A$2:$F$964,6,FALSE)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4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constants'!$A$2:$B$9964,2,FALSE)</f>
        <v>680</v>
      </c>
      <c r="I378" s="3" t="str">
        <f>VLOOKUP(G378,'ESO zone constants'!$A$2:$F$964,4,FALSE)</f>
        <v>Das nördliche Elsweyr</v>
      </c>
      <c r="J378" s="3" t="str">
        <f>VLOOKUP(G378,'ESO zone constants'!$A$2:$F$964,5,FALSE)</f>
        <v>Northern Elsweyr</v>
      </c>
      <c r="K378" s="3" t="str">
        <f>VLOOKUP(G378,'ESO zone constants'!$A$2:$F$964,6,FALSE)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4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constants'!$A$2:$B$9964,2,FALSE)</f>
        <v>680</v>
      </c>
      <c r="I379" s="3" t="str">
        <f>VLOOKUP(G379,'ESO zone constants'!$A$2:$F$964,4,FALSE)</f>
        <v>Das nördliche Elsweyr</v>
      </c>
      <c r="J379" s="3" t="str">
        <f>VLOOKUP(G379,'ESO zone constants'!$A$2:$F$964,5,FALSE)</f>
        <v>Northern Elsweyr</v>
      </c>
      <c r="K379" s="3" t="str">
        <f>VLOOKUP(G379,'ESO zone constants'!$A$2:$F$964,6,FALSE)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4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constants'!$A$2:$B$9964,2,FALSE)</f>
        <v>407</v>
      </c>
      <c r="I380" s="3" t="str">
        <f>VLOOKUP(G380,'ESO zone constants'!$A$2:$F$964,4,FALSE)</f>
        <v>Trübmoor</v>
      </c>
      <c r="J380" s="3" t="str">
        <f>VLOOKUP(G380,'ESO zone constants'!$A$2:$F$964,5,FALSE)</f>
        <v>Murkmire</v>
      </c>
      <c r="K380" s="3" t="str">
        <f>VLOOKUP(G380,'ESO zone constants'!$A$2:$F$964,6,FALSE)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4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constants'!$A$2:$B$9964,2,FALSE)</f>
        <v>15</v>
      </c>
      <c r="I381" s="3" t="str">
        <f>VLOOKUP(G381,'ESO zone constants'!$A$2:$F$964,4,FALSE)</f>
        <v>Ostmarsch</v>
      </c>
      <c r="J381" s="3" t="str">
        <f>VLOOKUP(G381,'ESO zone constants'!$A$2:$F$964,5,FALSE)</f>
        <v>Eastmarch</v>
      </c>
      <c r="K381" s="3" t="str">
        <f>VLOOKUP(G381,'ESO zone constants'!$A$2:$F$964,6,FALSE)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4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constants'!$A$2:$B$9964,2,FALSE)</f>
        <v>447</v>
      </c>
      <c r="I382" s="3" t="str">
        <f>VLOOKUP(G382,'ESO zone constants'!$A$2:$F$964,4,FALSE)</f>
        <v>Die Goldküste</v>
      </c>
      <c r="J382" s="3" t="str">
        <f>VLOOKUP(G382,'ESO zone constants'!$A$2:$F$964,5,FALSE)</f>
        <v>Gold Coast</v>
      </c>
      <c r="K382" s="3" t="str">
        <f>VLOOKUP(G382,'ESO zone constants'!$A$2:$F$964,6,FALSE)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4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constants'!$A$2:$B$9964,2,FALSE)</f>
        <v>#N/A</v>
      </c>
      <c r="I383" s="3" t="e">
        <f>VLOOKUP(G383,'ESO zone constants'!$A$2:$F$964,4,FALSE)</f>
        <v>#N/A</v>
      </c>
      <c r="J383" s="3" t="e">
        <f>VLOOKUP(G383,'ESO zone constants'!$A$2:$F$964,5,FALSE)</f>
        <v>#N/A</v>
      </c>
      <c r="K383" s="3" t="e">
        <f>VLOOKUP(G383,'ESO zone constants'!$A$2:$F$964,6,FALSE)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4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constants'!$A$2:$B$9964,2,FALSE)</f>
        <v>15</v>
      </c>
      <c r="I384" s="3" t="str">
        <f>VLOOKUP(G384,'ESO zone constants'!$A$2:$F$964,4,FALSE)</f>
        <v>Ostmarsch</v>
      </c>
      <c r="J384" s="3" t="str">
        <f>VLOOKUP(G384,'ESO zone constants'!$A$2:$F$964,5,FALSE)</f>
        <v>Eastmarch</v>
      </c>
      <c r="K384" s="3" t="str">
        <f>VLOOKUP(G384,'ESO zone constants'!$A$2:$F$964,6,FALSE)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4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constants'!$A$2:$B$9964,2,FALSE)</f>
        <v>#N/A</v>
      </c>
      <c r="I385" s="3" t="e">
        <f>VLOOKUP(G385,'ESO zone constants'!$A$2:$F$964,4,FALSE)</f>
        <v>#N/A</v>
      </c>
      <c r="J385" s="3" t="e">
        <f>VLOOKUP(G385,'ESO zone constants'!$A$2:$F$964,5,FALSE)</f>
        <v>#N/A</v>
      </c>
      <c r="K385" s="3" t="e">
        <f>VLOOKUP(G385,'ESO zone constants'!$A$2:$F$964,6,FALSE)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4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constants'!$A$2:$B$9964,2,FALSE)</f>
        <v>#N/A</v>
      </c>
      <c r="I386" s="3" t="e">
        <f>VLOOKUP(G386,'ESO zone constants'!$A$2:$F$964,4,FALSE)</f>
        <v>#N/A</v>
      </c>
      <c r="J386" s="3" t="e">
        <f>VLOOKUP(G386,'ESO zone constants'!$A$2:$F$964,5,FALSE)</f>
        <v>#N/A</v>
      </c>
      <c r="K386" s="3" t="e">
        <f>VLOOKUP(G386,'ESO zone constants'!$A$2:$F$964,6,FALSE)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4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constants'!$A$2:$B$9964,2,FALSE)</f>
        <v>499</v>
      </c>
      <c r="I387" s="3" t="str">
        <f>VLOOKUP(G387,'ESO zone constants'!$A$2:$F$964,4,FALSE)</f>
        <v>Kargstein</v>
      </c>
      <c r="J387" s="3" t="str">
        <f>VLOOKUP(G387,'ESO zone constants'!$A$2:$F$964,5,FALSE)</f>
        <v>Craglorn</v>
      </c>
      <c r="K387" s="3" t="str">
        <f>VLOOKUP(G387,'ESO zone constants'!$A$2:$F$964,6,FALSE)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4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constants'!$A$2:$B$9964,2,FALSE)</f>
        <v>680</v>
      </c>
      <c r="I388" s="3" t="str">
        <f>VLOOKUP(G388,'ESO zone constants'!$A$2:$F$964,4,FALSE)</f>
        <v>Das nördliche Elsweyr</v>
      </c>
      <c r="J388" s="3" t="str">
        <f>VLOOKUP(G388,'ESO zone constants'!$A$2:$F$964,5,FALSE)</f>
        <v>Northern Elsweyr</v>
      </c>
      <c r="K388" s="3" t="str">
        <f>VLOOKUP(G388,'ESO zone constants'!$A$2:$F$964,6,FALSE)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4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constants'!$A$2:$B$9964,2,FALSE)</f>
        <v>680</v>
      </c>
      <c r="I389" s="3" t="str">
        <f>VLOOKUP(G389,'ESO zone constants'!$A$2:$F$964,4,FALSE)</f>
        <v>Das nördliche Elsweyr</v>
      </c>
      <c r="J389" s="3" t="str">
        <f>VLOOKUP(G389,'ESO zone constants'!$A$2:$F$964,5,FALSE)</f>
        <v>Northern Elsweyr</v>
      </c>
      <c r="K389" s="3" t="str">
        <f>VLOOKUP(G389,'ESO zone constants'!$A$2:$F$964,6,FALSE)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4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constants'!$A$2:$B$9964,2,FALSE)</f>
        <v>#N/A</v>
      </c>
      <c r="I390" s="3" t="e">
        <f>VLOOKUP(G390,'ESO zone constants'!$A$2:$F$964,4,FALSE)</f>
        <v>#N/A</v>
      </c>
      <c r="J390" s="3" t="e">
        <f>VLOOKUP(G390,'ESO zone constants'!$A$2:$F$964,5,FALSE)</f>
        <v>#N/A</v>
      </c>
      <c r="K390" s="3" t="e">
        <f>VLOOKUP(G390,'ESO zone constants'!$A$2:$F$964,6,FALSE)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4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constants'!$A$2:$B$9964,2,FALSE)</f>
        <v>680</v>
      </c>
      <c r="I391" s="3" t="str">
        <f>VLOOKUP(G391,'ESO zone constants'!$A$2:$F$964,4,FALSE)</f>
        <v>Das nördliche Elsweyr</v>
      </c>
      <c r="J391" s="3" t="str">
        <f>VLOOKUP(G391,'ESO zone constants'!$A$2:$F$964,5,FALSE)</f>
        <v>Northern Elsweyr</v>
      </c>
      <c r="K391" s="3" t="str">
        <f>VLOOKUP(G391,'ESO zone constants'!$A$2:$F$964,6,FALSE)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4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constants'!$A$2:$B$9964,2,FALSE)</f>
        <v>680</v>
      </c>
      <c r="I392" s="3" t="str">
        <f>VLOOKUP(G392,'ESO zone constants'!$A$2:$F$964,4,FALSE)</f>
        <v>Das nördliche Elsweyr</v>
      </c>
      <c r="J392" s="3" t="str">
        <f>VLOOKUP(G392,'ESO zone constants'!$A$2:$F$964,5,FALSE)</f>
        <v>Northern Elsweyr</v>
      </c>
      <c r="K392" s="3" t="str">
        <f>VLOOKUP(G392,'ESO zone constants'!$A$2:$F$964,6,FALSE)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4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constants'!$A$2:$B$9964,2,FALSE)</f>
        <v>680</v>
      </c>
      <c r="I393" s="3" t="str">
        <f>VLOOKUP(G393,'ESO zone constants'!$A$2:$F$964,4,FALSE)</f>
        <v>Das nördliche Elsweyr</v>
      </c>
      <c r="J393" s="3" t="str">
        <f>VLOOKUP(G393,'ESO zone constants'!$A$2:$F$964,5,FALSE)</f>
        <v>Northern Elsweyr</v>
      </c>
      <c r="K393" s="3" t="str">
        <f>VLOOKUP(G393,'ESO zone constants'!$A$2:$F$964,6,FALSE)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4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constants'!$A$2:$B$9964,2,FALSE)</f>
        <v>719</v>
      </c>
      <c r="I394" s="3" t="str">
        <f>VLOOKUP(G394,'ESO zone constants'!$A$2:$F$964,4,FALSE)</f>
        <v>Das südliche Elsweyr</v>
      </c>
      <c r="J394" s="3" t="str">
        <f>VLOOKUP(G394,'ESO zone constants'!$A$2:$F$964,5,FALSE)</f>
        <v>Southern Elsweyr</v>
      </c>
      <c r="K394" s="3" t="str">
        <f>VLOOKUP(G394,'ESO zone constants'!$A$2:$F$964,6,FALSE)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4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constants'!$A$2:$B$9964,2,FALSE)</f>
        <v>719</v>
      </c>
      <c r="I395" s="3" t="str">
        <f>VLOOKUP(G395,'ESO zone constants'!$A$2:$F$964,4,FALSE)</f>
        <v>Das südliche Elsweyr</v>
      </c>
      <c r="J395" s="3" t="str">
        <f>VLOOKUP(G395,'ESO zone constants'!$A$2:$F$964,5,FALSE)</f>
        <v>Southern Elsweyr</v>
      </c>
      <c r="K395" s="3" t="str">
        <f>VLOOKUP(G395,'ESO zone constants'!$A$2:$F$964,6,FALSE)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4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constants'!$A$2:$B$9964,2,FALSE)</f>
        <v>719</v>
      </c>
      <c r="I396" s="3" t="str">
        <f>VLOOKUP(G396,'ESO zone constants'!$A$2:$F$964,4,FALSE)</f>
        <v>Das südliche Elsweyr</v>
      </c>
      <c r="J396" s="3" t="str">
        <f>VLOOKUP(G396,'ESO zone constants'!$A$2:$F$964,5,FALSE)</f>
        <v>Southern Elsweyr</v>
      </c>
      <c r="K396" s="3" t="str">
        <f>VLOOKUP(G396,'ESO zone constants'!$A$2:$F$964,6,FALSE)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4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constants'!$A$2:$B$9964,2,FALSE)</f>
        <v>719</v>
      </c>
      <c r="I397" s="3" t="str">
        <f>VLOOKUP(G397,'ESO zone constants'!$A$2:$F$964,4,FALSE)</f>
        <v>Das südliche Elsweyr</v>
      </c>
      <c r="J397" s="3" t="str">
        <f>VLOOKUP(G397,'ESO zone constants'!$A$2:$F$964,5,FALSE)</f>
        <v>Southern Elsweyr</v>
      </c>
      <c r="K397" s="3" t="str">
        <f>VLOOKUP(G397,'ESO zone constants'!$A$2:$F$964,6,FALSE)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4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constants'!$A$2:$B$9964,2,FALSE)</f>
        <v>719</v>
      </c>
      <c r="I398" s="3" t="str">
        <f>VLOOKUP(G398,'ESO zone constants'!$A$2:$F$964,4,FALSE)</f>
        <v>Das südliche Elsweyr</v>
      </c>
      <c r="J398" s="3" t="str">
        <f>VLOOKUP(G398,'ESO zone constants'!$A$2:$F$964,5,FALSE)</f>
        <v>Southern Elsweyr</v>
      </c>
      <c r="K398" s="3" t="str">
        <f>VLOOKUP(G398,'ESO zone constants'!$A$2:$F$964,6,FALSE)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4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constants'!$A$2:$B$9964,2,FALSE)</f>
        <v>719</v>
      </c>
      <c r="I399" s="3" t="str">
        <f>VLOOKUP(G399,'ESO zone constants'!$A$2:$F$964,4,FALSE)</f>
        <v>Das südliche Elsweyr</v>
      </c>
      <c r="J399" s="3" t="str">
        <f>VLOOKUP(G399,'ESO zone constants'!$A$2:$F$964,5,FALSE)</f>
        <v>Southern Elsweyr</v>
      </c>
      <c r="K399" s="3" t="str">
        <f>VLOOKUP(G399,'ESO zone constants'!$A$2:$F$964,6,FALSE)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4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constants'!$A$2:$B$9964,2,FALSE)</f>
        <v>719</v>
      </c>
      <c r="I400" s="3" t="str">
        <f>VLOOKUP(G400,'ESO zone constants'!$A$2:$F$964,4,FALSE)</f>
        <v>Das südliche Elsweyr</v>
      </c>
      <c r="J400" s="3" t="str">
        <f>VLOOKUP(G400,'ESO zone constants'!$A$2:$F$964,5,FALSE)</f>
        <v>Southern Elsweyr</v>
      </c>
      <c r="K400" s="3" t="str">
        <f>VLOOKUP(G400,'ESO zone constants'!$A$2:$F$964,6,FALSE)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4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constants'!$A$2:$B$9964,2,FALSE)</f>
        <v>719</v>
      </c>
      <c r="I401" s="3" t="str">
        <f>VLOOKUP(G401,'ESO zone constants'!$A$2:$F$964,4,FALSE)</f>
        <v>Das südliche Elsweyr</v>
      </c>
      <c r="J401" s="3" t="str">
        <f>VLOOKUP(G401,'ESO zone constants'!$A$2:$F$964,5,FALSE)</f>
        <v>Southern Elsweyr</v>
      </c>
      <c r="K401" s="3" t="str">
        <f>VLOOKUP(G401,'ESO zone constants'!$A$2:$F$964,6,FALSE)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4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constants'!$A$2:$B$9964,2,FALSE)</f>
        <v>719</v>
      </c>
      <c r="I402" s="3" t="str">
        <f>VLOOKUP(G402,'ESO zone constants'!$A$2:$F$964,4,FALSE)</f>
        <v>Das südliche Elsweyr</v>
      </c>
      <c r="J402" s="3" t="str">
        <f>VLOOKUP(G402,'ESO zone constants'!$A$2:$F$964,5,FALSE)</f>
        <v>Southern Elsweyr</v>
      </c>
      <c r="K402" s="3" t="str">
        <f>VLOOKUP(G402,'ESO zone constants'!$A$2:$F$964,6,FALSE)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4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constants'!$A$2:$B$9964,2,FALSE)</f>
        <v>719</v>
      </c>
      <c r="I403" s="3" t="str">
        <f>VLOOKUP(G403,'ESO zone constants'!$A$2:$F$964,4,FALSE)</f>
        <v>Das südliche Elsweyr</v>
      </c>
      <c r="J403" s="3" t="str">
        <f>VLOOKUP(G403,'ESO zone constants'!$A$2:$F$964,5,FALSE)</f>
        <v>Southern Elsweyr</v>
      </c>
      <c r="K403" s="3" t="str">
        <f>VLOOKUP(G403,'ESO zone constants'!$A$2:$F$964,6,FALSE)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4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constants'!$A$2:$B$9964,2,FALSE)</f>
        <v>719</v>
      </c>
      <c r="I404" s="3" t="str">
        <f>VLOOKUP(G404,'ESO zone constants'!$A$2:$F$964,4,FALSE)</f>
        <v>Das südliche Elsweyr</v>
      </c>
      <c r="J404" s="3" t="str">
        <f>VLOOKUP(G404,'ESO zone constants'!$A$2:$F$964,5,FALSE)</f>
        <v>Southern Elsweyr</v>
      </c>
      <c r="K404" s="3" t="str">
        <f>VLOOKUP(G404,'ESO zone constants'!$A$2:$F$964,6,FALSE)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4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constants'!$A$2:$B$9964,2,FALSE)</f>
        <v>719</v>
      </c>
      <c r="I405" s="3" t="str">
        <f>VLOOKUP(G405,'ESO zone constants'!$A$2:$F$964,4,FALSE)</f>
        <v>Das südliche Elsweyr</v>
      </c>
      <c r="J405" s="3" t="str">
        <f>VLOOKUP(G405,'ESO zone constants'!$A$2:$F$964,5,FALSE)</f>
        <v>Southern Elsweyr</v>
      </c>
      <c r="K405" s="3" t="str">
        <f>VLOOKUP(G405,'ESO zone constants'!$A$2:$F$964,6,FALSE)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4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constants'!$A$2:$B$9964,2,FALSE)</f>
        <v>719</v>
      </c>
      <c r="I406" s="3" t="str">
        <f>VLOOKUP(G406,'ESO zone constants'!$A$2:$F$964,4,FALSE)</f>
        <v>Das südliche Elsweyr</v>
      </c>
      <c r="J406" s="3" t="str">
        <f>VLOOKUP(G406,'ESO zone constants'!$A$2:$F$964,5,FALSE)</f>
        <v>Southern Elsweyr</v>
      </c>
      <c r="K406" s="3" t="str">
        <f>VLOOKUP(G406,'ESO zone constants'!$A$2:$F$964,6,FALSE)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4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constants'!$A$2:$B$9964,2,FALSE)</f>
        <v>719</v>
      </c>
      <c r="I407" s="3" t="str">
        <f>VLOOKUP(G407,'ESO zone constants'!$A$2:$F$964,4,FALSE)</f>
        <v>Das südliche Elsweyr</v>
      </c>
      <c r="J407" s="3" t="str">
        <f>VLOOKUP(G407,'ESO zone constants'!$A$2:$F$964,5,FALSE)</f>
        <v>Southern Elsweyr</v>
      </c>
      <c r="K407" s="3" t="str">
        <f>VLOOKUP(G407,'ESO zone constants'!$A$2:$F$964,6,FALSE)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4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constants'!$A$2:$B$9964,2,FALSE)</f>
        <v>719</v>
      </c>
      <c r="I408" s="3" t="str">
        <f>VLOOKUP(G408,'ESO zone constants'!$A$2:$F$964,4,FALSE)</f>
        <v>Das südliche Elsweyr</v>
      </c>
      <c r="J408" s="3" t="str">
        <f>VLOOKUP(G408,'ESO zone constants'!$A$2:$F$964,5,FALSE)</f>
        <v>Southern Elsweyr</v>
      </c>
      <c r="K408" s="3" t="str">
        <f>VLOOKUP(G408,'ESO zone constants'!$A$2:$F$964,6,FALSE)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4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constants'!$A$2:$B$9964,2,FALSE)</f>
        <v>719</v>
      </c>
      <c r="I409" s="3" t="str">
        <f>VLOOKUP(G409,'ESO zone constants'!$A$2:$F$964,4,FALSE)</f>
        <v>Das südliche Elsweyr</v>
      </c>
      <c r="J409" s="3" t="str">
        <f>VLOOKUP(G409,'ESO zone constants'!$A$2:$F$964,5,FALSE)</f>
        <v>Southern Elsweyr</v>
      </c>
      <c r="K409" s="3" t="str">
        <f>VLOOKUP(G409,'ESO zone constants'!$A$2:$F$964,6,FALSE)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4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constants'!$A$2:$B$9964,2,FALSE)</f>
        <v>719</v>
      </c>
      <c r="I410" s="3" t="str">
        <f>VLOOKUP(G410,'ESO zone constants'!$A$2:$F$964,4,FALSE)</f>
        <v>Das südliche Elsweyr</v>
      </c>
      <c r="J410" s="3" t="str">
        <f>VLOOKUP(G410,'ESO zone constants'!$A$2:$F$964,5,FALSE)</f>
        <v>Southern Elsweyr</v>
      </c>
      <c r="K410" s="3" t="str">
        <f>VLOOKUP(G410,'ESO zone constants'!$A$2:$F$964,6,FALSE)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4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constants'!$A$2:$B$9964,2,FALSE)</f>
        <v>719</v>
      </c>
      <c r="I411" s="3" t="str">
        <f>VLOOKUP(G411,'ESO zone constants'!$A$2:$F$964,4,FALSE)</f>
        <v>Das südliche Elsweyr</v>
      </c>
      <c r="J411" s="3" t="str">
        <f>VLOOKUP(G411,'ESO zone constants'!$A$2:$F$964,5,FALSE)</f>
        <v>Southern Elsweyr</v>
      </c>
      <c r="K411" s="3" t="str">
        <f>VLOOKUP(G411,'ESO zone constants'!$A$2:$F$964,6,FALSE)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4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constants'!$A$2:$B$9964,2,FALSE)</f>
        <v>719</v>
      </c>
      <c r="I412" s="3" t="str">
        <f>VLOOKUP(G412,'ESO zone constants'!$A$2:$F$964,4,FALSE)</f>
        <v>Das südliche Elsweyr</v>
      </c>
      <c r="J412" s="3" t="str">
        <f>VLOOKUP(G412,'ESO zone constants'!$A$2:$F$964,5,FALSE)</f>
        <v>Southern Elsweyr</v>
      </c>
      <c r="K412" s="3" t="str">
        <f>VLOOKUP(G412,'ESO zone constants'!$A$2:$F$964,6,FALSE)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4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constants'!$A$2:$B$9964,2,FALSE)</f>
        <v>719</v>
      </c>
      <c r="I413" s="3" t="str">
        <f>VLOOKUP(G413,'ESO zone constants'!$A$2:$F$964,4,FALSE)</f>
        <v>Das südliche Elsweyr</v>
      </c>
      <c r="J413" s="3" t="str">
        <f>VLOOKUP(G413,'ESO zone constants'!$A$2:$F$964,5,FALSE)</f>
        <v>Southern Elsweyr</v>
      </c>
      <c r="K413" s="3" t="str">
        <f>VLOOKUP(G413,'ESO zone constants'!$A$2:$F$964,6,FALSE)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4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constants'!$A$2:$B$9964,2,FALSE)</f>
        <v>719</v>
      </c>
      <c r="I414" s="3" t="str">
        <f>VLOOKUP(G414,'ESO zone constants'!$A$2:$F$964,4,FALSE)</f>
        <v>Das südliche Elsweyr</v>
      </c>
      <c r="J414" s="3" t="str">
        <f>VLOOKUP(G414,'ESO zone constants'!$A$2:$F$964,5,FALSE)</f>
        <v>Southern Elsweyr</v>
      </c>
      <c r="K414" s="3" t="str">
        <f>VLOOKUP(G414,'ESO zone constants'!$A$2:$F$964,6,FALSE)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4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constants'!$A$2:$B$9964,2,FALSE)</f>
        <v>719</v>
      </c>
      <c r="I415" s="3" t="str">
        <f>VLOOKUP(G415,'ESO zone constants'!$A$2:$F$964,4,FALSE)</f>
        <v>Das südliche Elsweyr</v>
      </c>
      <c r="J415" s="3" t="str">
        <f>VLOOKUP(G415,'ESO zone constants'!$A$2:$F$964,5,FALSE)</f>
        <v>Southern Elsweyr</v>
      </c>
      <c r="K415" s="3" t="str">
        <f>VLOOKUP(G415,'ESO zone constants'!$A$2:$F$964,6,FALSE)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4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0"/>
      <c r="B1" s="60" t="s">
        <v>4390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s="1" customFormat="1" x14ac:dyDescent="0.25">
      <c r="A2" s="6" t="s">
        <v>4119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4461</v>
      </c>
      <c r="D108" t="s">
        <v>4458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4067</v>
      </c>
      <c r="C172" t="s">
        <v>4089</v>
      </c>
      <c r="D172" t="s">
        <v>4037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4068</v>
      </c>
      <c r="C183" t="s">
        <v>4090</v>
      </c>
      <c r="D183" t="s">
        <v>4038</v>
      </c>
    </row>
    <row r="184" spans="1:4" x14ac:dyDescent="0.25">
      <c r="A184" s="5">
        <v>182</v>
      </c>
      <c r="B184" t="s">
        <v>4069</v>
      </c>
      <c r="C184" t="s">
        <v>4091</v>
      </c>
      <c r="D184" t="s">
        <v>4039</v>
      </c>
    </row>
    <row r="185" spans="1:4" x14ac:dyDescent="0.25">
      <c r="A185" s="5">
        <v>183</v>
      </c>
      <c r="B185" t="s">
        <v>4070</v>
      </c>
      <c r="C185" t="s">
        <v>4092</v>
      </c>
      <c r="D185" t="s">
        <v>4040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4071</v>
      </c>
      <c r="C201" t="s">
        <v>4093</v>
      </c>
      <c r="D201" t="s">
        <v>4041</v>
      </c>
    </row>
    <row r="202" spans="1:4" x14ac:dyDescent="0.25">
      <c r="A202" s="5">
        <v>200</v>
      </c>
      <c r="B202" t="s">
        <v>4072</v>
      </c>
      <c r="C202" t="s">
        <v>4094</v>
      </c>
      <c r="D202" t="s">
        <v>4042</v>
      </c>
    </row>
    <row r="203" spans="1:4" x14ac:dyDescent="0.25">
      <c r="A203" s="5">
        <v>201</v>
      </c>
      <c r="B203" t="s">
        <v>4073</v>
      </c>
      <c r="C203" t="s">
        <v>4095</v>
      </c>
      <c r="D203" t="s">
        <v>4043</v>
      </c>
    </row>
    <row r="204" spans="1:4" x14ac:dyDescent="0.25">
      <c r="A204" s="5">
        <v>202</v>
      </c>
      <c r="B204" t="s">
        <v>4074</v>
      </c>
      <c r="C204" t="s">
        <v>4096</v>
      </c>
      <c r="D204" t="s">
        <v>4044</v>
      </c>
    </row>
    <row r="205" spans="1:4" x14ac:dyDescent="0.25">
      <c r="A205" s="5">
        <v>203</v>
      </c>
      <c r="B205" t="s">
        <v>4075</v>
      </c>
      <c r="C205" t="s">
        <v>4097</v>
      </c>
      <c r="D205" t="s">
        <v>4045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4076</v>
      </c>
      <c r="C232" t="s">
        <v>4098</v>
      </c>
      <c r="D232" t="s">
        <v>4046</v>
      </c>
    </row>
    <row r="233" spans="1:4" x14ac:dyDescent="0.25">
      <c r="A233" s="5">
        <v>231</v>
      </c>
      <c r="B233" t="s">
        <v>4077</v>
      </c>
      <c r="C233" t="s">
        <v>4099</v>
      </c>
      <c r="D233" t="s">
        <v>4047</v>
      </c>
    </row>
    <row r="234" spans="1:4" x14ac:dyDescent="0.25">
      <c r="A234" s="5">
        <v>232</v>
      </c>
      <c r="B234" t="s">
        <v>4078</v>
      </c>
      <c r="C234" t="s">
        <v>4100</v>
      </c>
      <c r="D234" t="s">
        <v>4048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4079</v>
      </c>
      <c r="C238" t="s">
        <v>4101</v>
      </c>
      <c r="D238" t="s">
        <v>4049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4080</v>
      </c>
      <c r="C249" t="s">
        <v>4102</v>
      </c>
      <c r="D249" t="s">
        <v>4050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4081</v>
      </c>
      <c r="C260" t="s">
        <v>4103</v>
      </c>
      <c r="D260" t="s">
        <v>4051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4104</v>
      </c>
      <c r="D333" t="s">
        <v>4052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4105</v>
      </c>
      <c r="D348" t="s">
        <v>4053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4106</v>
      </c>
      <c r="D366" t="s">
        <v>4054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4107</v>
      </c>
      <c r="D381" t="s">
        <v>4055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4082</v>
      </c>
      <c r="C383" t="s">
        <v>4108</v>
      </c>
      <c r="D383" t="s">
        <v>4056</v>
      </c>
    </row>
    <row r="384" spans="1:4" x14ac:dyDescent="0.25">
      <c r="A384" s="5">
        <v>382</v>
      </c>
      <c r="B384" t="s">
        <v>4083</v>
      </c>
      <c r="C384" t="s">
        <v>4109</v>
      </c>
      <c r="D384" t="s">
        <v>4057</v>
      </c>
    </row>
    <row r="385" spans="1:4" x14ac:dyDescent="0.25">
      <c r="A385" s="5">
        <v>383</v>
      </c>
      <c r="B385" t="s">
        <v>4084</v>
      </c>
      <c r="C385" t="s">
        <v>4110</v>
      </c>
      <c r="D385" t="s">
        <v>4058</v>
      </c>
    </row>
    <row r="386" spans="1:4" x14ac:dyDescent="0.25">
      <c r="A386" s="5">
        <v>384</v>
      </c>
      <c r="B386" t="s">
        <v>4085</v>
      </c>
      <c r="C386" t="s">
        <v>4111</v>
      </c>
      <c r="D386" t="s">
        <v>4059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4086</v>
      </c>
      <c r="C388" t="s">
        <v>4112</v>
      </c>
      <c r="D388" t="s">
        <v>4060</v>
      </c>
    </row>
    <row r="389" spans="1:4" x14ac:dyDescent="0.25">
      <c r="A389" s="5">
        <v>387</v>
      </c>
      <c r="B389" t="s">
        <v>4087</v>
      </c>
      <c r="C389" t="s">
        <v>4113</v>
      </c>
      <c r="D389" t="s">
        <v>4061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4262</v>
      </c>
      <c r="C393" t="s">
        <v>4462</v>
      </c>
      <c r="D393" t="s">
        <v>4459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4033</v>
      </c>
      <c r="C398" t="s">
        <v>4114</v>
      </c>
      <c r="D398" t="s">
        <v>4062</v>
      </c>
    </row>
    <row r="399" spans="1:4" x14ac:dyDescent="0.25">
      <c r="A399" s="5">
        <v>397</v>
      </c>
      <c r="B399" t="s">
        <v>4088</v>
      </c>
      <c r="C399" t="s">
        <v>4115</v>
      </c>
      <c r="D399" t="s">
        <v>4063</v>
      </c>
    </row>
    <row r="400" spans="1:4" x14ac:dyDescent="0.25">
      <c r="A400" s="5">
        <v>398</v>
      </c>
      <c r="B400" t="s">
        <v>4470</v>
      </c>
      <c r="C400" t="s">
        <v>4463</v>
      </c>
      <c r="D400" t="s">
        <v>4460</v>
      </c>
    </row>
    <row r="401" spans="1:4" x14ac:dyDescent="0.25">
      <c r="A401" s="5">
        <v>399</v>
      </c>
      <c r="B401" t="s">
        <v>2499</v>
      </c>
      <c r="C401" t="s">
        <v>4116</v>
      </c>
      <c r="D401" t="s">
        <v>4064</v>
      </c>
    </row>
    <row r="402" spans="1:4" x14ac:dyDescent="0.25">
      <c r="A402" s="5">
        <v>400</v>
      </c>
      <c r="B402" t="s">
        <v>4034</v>
      </c>
      <c r="C402" t="s">
        <v>4117</v>
      </c>
      <c r="D402" t="s">
        <v>4065</v>
      </c>
    </row>
    <row r="403" spans="1:4" x14ac:dyDescent="0.25">
      <c r="A403" s="5">
        <v>401</v>
      </c>
      <c r="B403" t="s">
        <v>4035</v>
      </c>
      <c r="C403" t="s">
        <v>4118</v>
      </c>
      <c r="D403" t="s">
        <v>4066</v>
      </c>
    </row>
    <row r="404" spans="1:4" x14ac:dyDescent="0.25">
      <c r="A404" s="5">
        <v>402</v>
      </c>
      <c r="B404" t="s">
        <v>4447</v>
      </c>
      <c r="C404" t="s">
        <v>4464</v>
      </c>
      <c r="D404" t="s">
        <v>4451</v>
      </c>
    </row>
    <row r="405" spans="1:4" x14ac:dyDescent="0.25">
      <c r="A405" s="5">
        <v>403</v>
      </c>
      <c r="B405" t="s">
        <v>4448</v>
      </c>
      <c r="C405" t="s">
        <v>4465</v>
      </c>
      <c r="D405" t="s">
        <v>4452</v>
      </c>
    </row>
    <row r="406" spans="1:4" x14ac:dyDescent="0.25">
      <c r="A406" s="5">
        <v>404</v>
      </c>
      <c r="B406" t="s">
        <v>4449</v>
      </c>
      <c r="C406" t="s">
        <v>4466</v>
      </c>
      <c r="D406" t="s">
        <v>4453</v>
      </c>
    </row>
    <row r="407" spans="1:4" x14ac:dyDescent="0.25">
      <c r="A407" s="5">
        <v>405</v>
      </c>
      <c r="B407" t="s">
        <v>4450</v>
      </c>
      <c r="C407" t="s">
        <v>4467</v>
      </c>
      <c r="D407" t="s">
        <v>4454</v>
      </c>
    </row>
    <row r="408" spans="1:4" x14ac:dyDescent="0.25">
      <c r="A408" s="5">
        <v>406</v>
      </c>
      <c r="B408" t="s">
        <v>4446</v>
      </c>
      <c r="C408" t="s">
        <v>4468</v>
      </c>
      <c r="D408" t="s">
        <v>4455</v>
      </c>
    </row>
    <row r="409" spans="1:4" x14ac:dyDescent="0.25">
      <c r="A409" s="5">
        <v>407</v>
      </c>
      <c r="B409" t="s">
        <v>4471</v>
      </c>
      <c r="C409" t="s">
        <v>4469</v>
      </c>
      <c r="D409" t="s">
        <v>4456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4268</v>
      </c>
      <c r="C411" t="s">
        <v>4279</v>
      </c>
      <c r="D411" t="s">
        <v>4288</v>
      </c>
    </row>
    <row r="412" spans="1:4" x14ac:dyDescent="0.25">
      <c r="A412" s="5">
        <v>410</v>
      </c>
      <c r="B412" t="s">
        <v>4269</v>
      </c>
      <c r="C412" t="s">
        <v>4278</v>
      </c>
      <c r="D412" t="s">
        <v>4289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4426</v>
      </c>
      <c r="C424" t="s">
        <v>4409</v>
      </c>
      <c r="D424" t="s">
        <v>4457</v>
      </c>
    </row>
    <row r="425" spans="1:4" x14ac:dyDescent="0.25">
      <c r="A425" s="5">
        <v>423</v>
      </c>
      <c r="B425" t="s">
        <v>4427</v>
      </c>
      <c r="C425" t="s">
        <v>4410</v>
      </c>
      <c r="D425" t="s">
        <v>4444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1"/>
  <sheetViews>
    <sheetView workbookViewId="0">
      <selection activeCell="C21" sqref="C21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3" customFormat="1" x14ac:dyDescent="0.25">
      <c r="A1" s="61" t="s">
        <v>4395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30" x14ac:dyDescent="0.25">
      <c r="A2" s="3" t="s">
        <v>94</v>
      </c>
      <c r="B2" s="1" t="s">
        <v>4223</v>
      </c>
      <c r="C2" s="1" t="s">
        <v>75</v>
      </c>
      <c r="D2" s="3" t="s">
        <v>95</v>
      </c>
      <c r="E2" s="1" t="s">
        <v>96</v>
      </c>
      <c r="F2" s="3" t="s">
        <v>4233</v>
      </c>
      <c r="G2" s="28" t="s">
        <v>4234</v>
      </c>
      <c r="H2" s="28" t="s">
        <v>4235</v>
      </c>
      <c r="I2" s="3" t="s">
        <v>4329</v>
      </c>
      <c r="J2" s="35" t="s">
        <v>4335</v>
      </c>
      <c r="K2" s="28" t="s">
        <v>4330</v>
      </c>
      <c r="L2" s="28" t="s">
        <v>4331</v>
      </c>
    </row>
    <row r="3" spans="1:12" x14ac:dyDescent="0.25">
      <c r="A3" s="3">
        <v>0</v>
      </c>
      <c r="B3" t="s">
        <v>4208</v>
      </c>
      <c r="C3" s="1" t="s">
        <v>93</v>
      </c>
      <c r="D3" s="8">
        <v>1</v>
      </c>
      <c r="E3" t="s">
        <v>99</v>
      </c>
      <c r="F3" s="8" t="s">
        <v>4236</v>
      </c>
      <c r="G3" t="s">
        <v>4249</v>
      </c>
      <c r="H3">
        <v>1</v>
      </c>
      <c r="I3" s="3" t="s">
        <v>4387</v>
      </c>
      <c r="J3">
        <v>1</v>
      </c>
    </row>
    <row r="4" spans="1:12" x14ac:dyDescent="0.25">
      <c r="A4" s="3">
        <v>1</v>
      </c>
      <c r="B4" t="s">
        <v>4209</v>
      </c>
      <c r="C4" s="2" t="s">
        <v>39</v>
      </c>
      <c r="D4" s="8">
        <v>2</v>
      </c>
      <c r="E4" t="s">
        <v>98</v>
      </c>
      <c r="F4" s="8" t="s">
        <v>4237</v>
      </c>
      <c r="G4" t="s">
        <v>2426</v>
      </c>
      <c r="H4">
        <v>1</v>
      </c>
      <c r="I4" s="3" t="s">
        <v>4343</v>
      </c>
      <c r="J4">
        <v>1</v>
      </c>
      <c r="K4" t="s">
        <v>4344</v>
      </c>
      <c r="L4" t="s">
        <v>4345</v>
      </c>
    </row>
    <row r="5" spans="1:12" x14ac:dyDescent="0.25">
      <c r="A5" s="3">
        <v>2</v>
      </c>
      <c r="B5" t="s">
        <v>4210</v>
      </c>
      <c r="C5" t="s">
        <v>1349</v>
      </c>
      <c r="D5" s="8">
        <v>3</v>
      </c>
      <c r="E5" t="s">
        <v>97</v>
      </c>
      <c r="F5" s="8" t="s">
        <v>4238</v>
      </c>
      <c r="G5" t="s">
        <v>4185</v>
      </c>
      <c r="H5">
        <v>2</v>
      </c>
      <c r="I5" s="3" t="s">
        <v>4334</v>
      </c>
      <c r="J5">
        <v>2</v>
      </c>
      <c r="K5" t="s">
        <v>4339</v>
      </c>
      <c r="L5" t="s">
        <v>4342</v>
      </c>
    </row>
    <row r="6" spans="1:12" x14ac:dyDescent="0.25">
      <c r="A6" s="3">
        <v>3</v>
      </c>
      <c r="B6" t="s">
        <v>4211</v>
      </c>
      <c r="C6" t="s">
        <v>76</v>
      </c>
      <c r="F6" s="8" t="s">
        <v>4239</v>
      </c>
      <c r="G6" t="s">
        <v>2498</v>
      </c>
      <c r="H6">
        <v>3</v>
      </c>
      <c r="I6" s="3" t="s">
        <v>4333</v>
      </c>
      <c r="J6">
        <v>3</v>
      </c>
      <c r="K6" t="s">
        <v>4337</v>
      </c>
      <c r="L6" t="s">
        <v>4340</v>
      </c>
    </row>
    <row r="7" spans="1:12" x14ac:dyDescent="0.25">
      <c r="A7" s="3">
        <v>4</v>
      </c>
      <c r="B7" t="s">
        <v>4212</v>
      </c>
      <c r="C7" t="s">
        <v>77</v>
      </c>
      <c r="F7" s="8" t="s">
        <v>4240</v>
      </c>
      <c r="G7" t="s">
        <v>170</v>
      </c>
      <c r="H7">
        <v>4</v>
      </c>
      <c r="I7" s="3" t="s">
        <v>4336</v>
      </c>
      <c r="J7">
        <v>4</v>
      </c>
      <c r="K7" t="s">
        <v>4338</v>
      </c>
      <c r="L7" t="s">
        <v>4341</v>
      </c>
    </row>
    <row r="8" spans="1:12" x14ac:dyDescent="0.25">
      <c r="A8" s="3">
        <v>5</v>
      </c>
      <c r="B8" t="s">
        <v>4213</v>
      </c>
      <c r="C8" s="4" t="s">
        <v>38</v>
      </c>
      <c r="F8" s="8" t="s">
        <v>4241</v>
      </c>
      <c r="G8" t="s">
        <v>4251</v>
      </c>
      <c r="H8">
        <v>5</v>
      </c>
      <c r="I8" s="3" t="s">
        <v>4358</v>
      </c>
      <c r="J8">
        <v>5</v>
      </c>
      <c r="K8" t="s">
        <v>2518</v>
      </c>
      <c r="L8" t="s">
        <v>4359</v>
      </c>
    </row>
    <row r="9" spans="1:12" x14ac:dyDescent="0.25">
      <c r="A9" s="3">
        <v>6</v>
      </c>
      <c r="B9" t="s">
        <v>4214</v>
      </c>
      <c r="C9" t="s">
        <v>1350</v>
      </c>
      <c r="F9" s="8" t="s">
        <v>4242</v>
      </c>
      <c r="G9" t="s">
        <v>2508</v>
      </c>
      <c r="H9">
        <v>6</v>
      </c>
      <c r="I9" s="3" t="s">
        <v>4346</v>
      </c>
      <c r="J9">
        <v>6</v>
      </c>
      <c r="K9" t="s">
        <v>4507</v>
      </c>
      <c r="L9" t="s">
        <v>4508</v>
      </c>
    </row>
    <row r="10" spans="1:12" x14ac:dyDescent="0.25">
      <c r="A10" s="3">
        <v>7</v>
      </c>
      <c r="B10" t="s">
        <v>4215</v>
      </c>
      <c r="C10" t="s">
        <v>36</v>
      </c>
      <c r="F10" s="8" t="s">
        <v>4243</v>
      </c>
      <c r="G10" t="s">
        <v>39</v>
      </c>
      <c r="H10">
        <v>7</v>
      </c>
      <c r="I10" s="3" t="s">
        <v>4362</v>
      </c>
      <c r="J10">
        <v>7</v>
      </c>
      <c r="K10" s="38" t="s">
        <v>4368</v>
      </c>
      <c r="L10" s="38" t="s">
        <v>4371</v>
      </c>
    </row>
    <row r="11" spans="1:12" x14ac:dyDescent="0.25">
      <c r="A11" s="3">
        <v>8</v>
      </c>
      <c r="B11" t="s">
        <v>4216</v>
      </c>
      <c r="C11" t="s">
        <v>78</v>
      </c>
      <c r="F11" s="8" t="s">
        <v>4244</v>
      </c>
      <c r="G11" t="s">
        <v>2509</v>
      </c>
      <c r="H11">
        <v>8</v>
      </c>
      <c r="I11" s="3" t="s">
        <v>4363</v>
      </c>
      <c r="J11">
        <v>8</v>
      </c>
      <c r="K11" s="38" t="s">
        <v>4366</v>
      </c>
      <c r="L11" t="s">
        <v>4369</v>
      </c>
    </row>
    <row r="12" spans="1:12" x14ac:dyDescent="0.25">
      <c r="A12" s="3">
        <v>9</v>
      </c>
      <c r="B12" t="s">
        <v>4217</v>
      </c>
      <c r="C12" t="s">
        <v>37</v>
      </c>
      <c r="F12" s="8" t="s">
        <v>4245</v>
      </c>
      <c r="G12" t="s">
        <v>2494</v>
      </c>
      <c r="H12">
        <v>9</v>
      </c>
      <c r="I12" s="3" t="s">
        <v>4364</v>
      </c>
      <c r="J12">
        <v>9</v>
      </c>
      <c r="K12" s="38" t="s">
        <v>4367</v>
      </c>
      <c r="L12" t="s">
        <v>4370</v>
      </c>
    </row>
    <row r="13" spans="1:12" ht="105" x14ac:dyDescent="0.25">
      <c r="A13" s="3">
        <v>10</v>
      </c>
      <c r="B13" t="s">
        <v>4218</v>
      </c>
      <c r="C13" t="s">
        <v>79</v>
      </c>
      <c r="F13" s="8" t="s">
        <v>4247</v>
      </c>
      <c r="G13" t="s">
        <v>4252</v>
      </c>
      <c r="H13">
        <v>10</v>
      </c>
      <c r="I13" s="3" t="s">
        <v>4365</v>
      </c>
      <c r="J13">
        <v>10</v>
      </c>
      <c r="K13" s="39" t="s">
        <v>4372</v>
      </c>
      <c r="L13" s="25" t="s">
        <v>4373</v>
      </c>
    </row>
    <row r="14" spans="1:12" x14ac:dyDescent="0.25">
      <c r="A14" s="3">
        <v>11</v>
      </c>
      <c r="B14" t="s">
        <v>4219</v>
      </c>
      <c r="C14" t="s">
        <v>35</v>
      </c>
      <c r="F14" s="8" t="s">
        <v>4246</v>
      </c>
      <c r="G14" t="s">
        <v>2507</v>
      </c>
      <c r="H14">
        <v>11</v>
      </c>
      <c r="I14" s="3" t="s">
        <v>4378</v>
      </c>
      <c r="J14">
        <v>11</v>
      </c>
      <c r="K14" s="38" t="s">
        <v>4379</v>
      </c>
      <c r="L14" t="s">
        <v>4388</v>
      </c>
    </row>
    <row r="15" spans="1:12" x14ac:dyDescent="0.25">
      <c r="A15" s="3">
        <v>12</v>
      </c>
      <c r="B15" t="s">
        <v>4220</v>
      </c>
      <c r="C15" t="s">
        <v>80</v>
      </c>
      <c r="F15" s="8" t="s">
        <v>4248</v>
      </c>
      <c r="G15" t="s">
        <v>4250</v>
      </c>
      <c r="H15">
        <v>11</v>
      </c>
      <c r="I15" s="3" t="s">
        <v>4380</v>
      </c>
      <c r="J15">
        <v>12</v>
      </c>
      <c r="K15" s="38" t="s">
        <v>4381</v>
      </c>
      <c r="L15" t="s">
        <v>4382</v>
      </c>
    </row>
    <row r="16" spans="1:12" x14ac:dyDescent="0.25">
      <c r="A16" s="3">
        <v>13</v>
      </c>
      <c r="B16" t="s">
        <v>4221</v>
      </c>
      <c r="C16" t="s">
        <v>40</v>
      </c>
      <c r="I16" s="3" t="s">
        <v>4383</v>
      </c>
      <c r="J16">
        <v>13</v>
      </c>
      <c r="K16" s="38" t="s">
        <v>4384</v>
      </c>
      <c r="L16" t="s">
        <v>4385</v>
      </c>
    </row>
    <row r="17" spans="1:12" x14ac:dyDescent="0.25">
      <c r="A17" s="3">
        <v>14</v>
      </c>
      <c r="B17" t="s">
        <v>4222</v>
      </c>
      <c r="C17" t="s">
        <v>1351</v>
      </c>
      <c r="I17" s="3" t="s">
        <v>4509</v>
      </c>
      <c r="J17">
        <v>14</v>
      </c>
      <c r="K17" s="38" t="s">
        <v>4510</v>
      </c>
      <c r="L17" t="s">
        <v>4511</v>
      </c>
    </row>
    <row r="18" spans="1:12" x14ac:dyDescent="0.25">
      <c r="A18" s="3">
        <v>15</v>
      </c>
      <c r="B18" t="s">
        <v>4310</v>
      </c>
      <c r="C18" t="s">
        <v>4256</v>
      </c>
      <c r="I18" s="3" t="s">
        <v>4386</v>
      </c>
      <c r="J18">
        <v>14</v>
      </c>
    </row>
    <row r="19" spans="1:12" x14ac:dyDescent="0.25">
      <c r="A19" s="3">
        <v>16</v>
      </c>
      <c r="B19" t="s">
        <v>4255</v>
      </c>
      <c r="C19" t="s">
        <v>4257</v>
      </c>
    </row>
    <row r="20" spans="1:12" x14ac:dyDescent="0.25">
      <c r="A20" s="3">
        <v>17</v>
      </c>
      <c r="B20" t="s">
        <v>4543</v>
      </c>
      <c r="C20" t="s">
        <v>4544</v>
      </c>
    </row>
    <row r="21" spans="1:12" x14ac:dyDescent="0.25">
      <c r="A21" s="3">
        <v>18</v>
      </c>
      <c r="B21" t="s">
        <v>4505</v>
      </c>
      <c r="C21" t="s">
        <v>4506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2020-01-20T12:12:51Z</dcterms:modified>
</cp:coreProperties>
</file>